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44B9B6A-978F-4789-B002-F75E6C2050A9}" xr6:coauthVersionLast="43" xr6:coauthVersionMax="43" xr10:uidLastSave="{00000000-0000-0000-0000-000000000000}"/>
  <bookViews>
    <workbookView xWindow="-110" yWindow="-110" windowWidth="19420" windowHeight="10300" activeTab="7" xr2:uid="{00000000-000D-0000-FFFF-FFFF00000000}"/>
  </bookViews>
  <sheets>
    <sheet name="Q1" sheetId="1" r:id="rId1"/>
    <sheet name="Q2 &amp;Q3" sheetId="2" r:id="rId2"/>
    <sheet name="Q4 &amp; Q5" sheetId="3" r:id="rId3"/>
    <sheet name="Q6" sheetId="4" r:id="rId4"/>
    <sheet name="Q7" sheetId="5" r:id="rId5"/>
    <sheet name="Q9" sheetId="6" r:id="rId6"/>
    <sheet name="Q8" sheetId="7" r:id="rId7"/>
    <sheet name="Q10" sheetId="8" r:id="rId8"/>
  </sheets>
  <definedNames>
    <definedName name="price_fluctuation">'Q7'!$H$9:$H$1008</definedName>
    <definedName name="Prices">'Q7'!$H$9:$H$1008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'Q7'!$F$12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</workbook>
</file>

<file path=xl/calcChain.xml><?xml version="1.0" encoding="utf-8"?>
<calcChain xmlns="http://schemas.openxmlformats.org/spreadsheetml/2006/main">
  <c r="J2" i="3" l="1"/>
  <c r="K2" i="3"/>
  <c r="L2" i="3"/>
  <c r="J3" i="3"/>
  <c r="K3" i="3"/>
  <c r="L3" i="3"/>
  <c r="J4" i="3"/>
  <c r="K4" i="3"/>
  <c r="L4" i="3"/>
  <c r="J5" i="3"/>
  <c r="K5" i="3"/>
  <c r="L5" i="3"/>
  <c r="J6" i="3"/>
  <c r="K6" i="3"/>
  <c r="L6" i="3"/>
  <c r="G2" i="8" l="1"/>
  <c r="D2" i="8"/>
  <c r="C2" i="8"/>
  <c r="E2" i="8" s="1"/>
  <c r="A3" i="7" l="1"/>
  <c r="B3" i="7" s="1"/>
  <c r="A11" i="7"/>
  <c r="B11" i="7" s="1"/>
  <c r="A10" i="7"/>
  <c r="B10" i="7" s="1"/>
  <c r="A7" i="7"/>
  <c r="B7" i="7" s="1"/>
  <c r="A6" i="7"/>
  <c r="B6" i="7" s="1"/>
  <c r="A5" i="7"/>
  <c r="B5" i="7" s="1"/>
  <c r="A4" i="7"/>
  <c r="B4" i="7" s="1"/>
  <c r="A8" i="7"/>
  <c r="B8" i="7" s="1"/>
  <c r="A9" i="7"/>
  <c r="B9" i="7" s="1"/>
  <c r="A2" i="7"/>
  <c r="B2" i="7" s="1"/>
  <c r="D2" i="7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4" i="6"/>
  <c r="D11" i="5"/>
  <c r="H9" i="5" s="1"/>
  <c r="D9" i="5"/>
  <c r="D8" i="5"/>
  <c r="C6" i="5"/>
  <c r="C5" i="5"/>
  <c r="C4" i="5"/>
  <c r="C3" i="5"/>
  <c r="I6" i="4"/>
  <c r="H6" i="4"/>
  <c r="G6" i="4"/>
  <c r="K4" i="4"/>
  <c r="K3" i="4"/>
  <c r="K2" i="4"/>
  <c r="G13" i="1"/>
  <c r="G12" i="1"/>
  <c r="G11" i="1"/>
  <c r="G10" i="1"/>
  <c r="G9" i="1"/>
  <c r="G8" i="1"/>
  <c r="D20" i="5" l="1"/>
  <c r="D17" i="5"/>
  <c r="D16" i="5"/>
  <c r="D15" i="5"/>
  <c r="D14" i="5"/>
</calcChain>
</file>

<file path=xl/sharedStrings.xml><?xml version="1.0" encoding="utf-8"?>
<sst xmlns="http://schemas.openxmlformats.org/spreadsheetml/2006/main" count="126" uniqueCount="86">
  <si>
    <t xml:space="preserve"> Date       </t>
  </si>
  <si>
    <t xml:space="preserve"> Txn Vol. (USD) </t>
  </si>
  <si>
    <t xml:space="preserve"> Token Price (USD) </t>
  </si>
  <si>
    <t xml:space="preserve"> Unique Wallets </t>
  </si>
  <si>
    <t xml:space="preserve"> Staking Participants </t>
  </si>
  <si>
    <t xml:space="preserve"> Txn Fees (USD) </t>
  </si>
  <si>
    <t xml:space="preserve"> Liq Pool Size (USD) </t>
  </si>
  <si>
    <t>Avg Growth Rate of Unique Wallets =</t>
  </si>
  <si>
    <t>Avg Growth Rate of Txn Vol. =</t>
  </si>
  <si>
    <t>Avg Growth Rate of Token Price =</t>
  </si>
  <si>
    <t>Avg Growth Rate of Staking Participants</t>
  </si>
  <si>
    <t>Avg Growth Rate of Txn Fees</t>
  </si>
  <si>
    <t>Avg Growth Rate of Liq pool size</t>
  </si>
  <si>
    <t>SUMMARY OUTPUT OF LOGISTIC REGRESSION</t>
  </si>
  <si>
    <t>Regression Statistics</t>
  </si>
  <si>
    <t>Chi Square</t>
  </si>
  <si>
    <t>Residual Dev.</t>
  </si>
  <si>
    <t># of iterations</t>
  </si>
  <si>
    <t>Observations</t>
  </si>
  <si>
    <t>SUMMARY OUTPUT OF MULTIPLE REGRESSION</t>
  </si>
  <si>
    <t>Coefficients</t>
  </si>
  <si>
    <t>Standard Error</t>
  </si>
  <si>
    <t>P-value</t>
  </si>
  <si>
    <t>Odd Ratio</t>
  </si>
  <si>
    <t>Lower 95%</t>
  </si>
  <si>
    <t>Upper 95%</t>
  </si>
  <si>
    <t>Intercept</t>
  </si>
  <si>
    <t>infinity</t>
  </si>
  <si>
    <t>Multiple R</t>
  </si>
  <si>
    <t>R Square</t>
  </si>
  <si>
    <t>Adjusted R Square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</si>
  <si>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</si>
  <si>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</si>
  <si>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</si>
  <si>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</si>
  <si>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</si>
  <si>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</si>
  <si>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</si>
  <si>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</si>
  <si>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</si>
  <si>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t Stat</t>
  </si>
  <si>
    <t>Lower 95.0%</t>
  </si>
  <si>
    <t>Upper 95.0%</t>
  </si>
  <si>
    <t>RESIDUAL OUTPUT</t>
  </si>
  <si>
    <t>Observation</t>
  </si>
  <si>
    <t xml:space="preserve">Predicted  Token Price (USD) </t>
  </si>
  <si>
    <t>Residuals</t>
  </si>
  <si>
    <t>Year</t>
  </si>
  <si>
    <t>Txn Vol (USD)</t>
  </si>
  <si>
    <t>Token Price (USD)</t>
  </si>
  <si>
    <t>Unique Wallets</t>
  </si>
  <si>
    <t>Staking Participants</t>
  </si>
  <si>
    <t>Txn Fees (USD)</t>
  </si>
  <si>
    <t>Liq Pool Size (USD)</t>
  </si>
  <si>
    <t>APY</t>
  </si>
  <si>
    <t>FV of Rewards (USD)</t>
  </si>
  <si>
    <t>PV of Rewards (USD)</t>
  </si>
  <si>
    <t>Liq Pool Utl Ratio</t>
  </si>
  <si>
    <t>assuming ownership of 30% of liq pool</t>
  </si>
  <si>
    <t>Protocol</t>
  </si>
  <si>
    <t>Unique Wallets @24</t>
  </si>
  <si>
    <t>A</t>
  </si>
  <si>
    <t>B</t>
  </si>
  <si>
    <t>C</t>
  </si>
  <si>
    <t>Unique Wallets @25</t>
  </si>
  <si>
    <t>Price Returns</t>
  </si>
  <si>
    <t xml:space="preserve"> </t>
  </si>
  <si>
    <t>Mean =</t>
  </si>
  <si>
    <t>Trial</t>
  </si>
  <si>
    <t>Prices</t>
  </si>
  <si>
    <t>S.D =</t>
  </si>
  <si>
    <t>First Sim.</t>
  </si>
  <si>
    <t>Mean</t>
  </si>
  <si>
    <t>S.D</t>
  </si>
  <si>
    <t>Min</t>
  </si>
  <si>
    <t>Max</t>
  </si>
  <si>
    <t>P(pf)&gt;0</t>
  </si>
  <si>
    <t>n</t>
  </si>
  <si>
    <t>p</t>
  </si>
  <si>
    <t>x</t>
  </si>
  <si>
    <t>Success/Failure</t>
  </si>
  <si>
    <t>Transaction probability</t>
  </si>
  <si>
    <t>P(Success)</t>
  </si>
  <si>
    <t>Z</t>
  </si>
  <si>
    <t>P(&lt;Z)</t>
  </si>
  <si>
    <t>P(&gt;=Z)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</si>
</sst>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%"/>
    <numFmt numFmtId="167" formatCode="0.00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A343D"/>
      <name val="Calibri Light"/>
      <family val="2"/>
      <scheme val="major"/>
    </font>
    <font>
      <sz val="11"/>
      <color rgb="FF2A343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9" fontId="0" fillId="0" borderId="0" xfId="1" applyFont="1"/>
    <xf numFmtId="166" fontId="0" fillId="0" borderId="0" xfId="1" applyNumberFormat="1" applyFont="1"/>
    <xf numFmtId="14" fontId="0" fillId="0" borderId="0" xfId="0" applyNumberFormat="1" applyAlignment="1">
      <alignment vertical="center"/>
    </xf>
    <xf numFmtId="0" fontId="4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10" fontId="0" fillId="0" borderId="0" xfId="1" applyNumberFormat="1" applyFont="1" applyAlignment="1">
      <alignment vertical="center"/>
    </xf>
    <xf numFmtId="0" fontId="6" fillId="0" borderId="0" xfId="0" applyFont="1"/>
    <xf numFmtId="0" fontId="3" fillId="0" borderId="0" xfId="0" applyFont="1"/>
    <xf numFmtId="0" fontId="7" fillId="0" borderId="0" xfId="0" applyFont="1"/>
    <xf numFmtId="167" fontId="0" fillId="0" borderId="0" xfId="1" applyNumberFormat="1" applyFont="1"/>
    <xf numFmtId="0" fontId="2" fillId="0" borderId="0" xfId="0" applyFont="1"/>
    <xf numFmtId="1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Rel. btw. txn vol &amp; txn fees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'Q1'!$F$1</c:f>
              <c:strCache>
                <c:ptCount val="1"/>
                <c:pt idx="0">
                  <c:v> Txn Fees (USD)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'Q1'!$B$2:$B$13</c:f>
              <c:numCache>
                <c:formatCode>General</c:formatCode>
                <c:ptCount val="12"/>
                <c:pt idx="0">
                  <c:v>500000</c:v>
                </c:pt>
                <c:pt idx="1">
                  <c:v>600000</c:v>
                </c:pt>
                <c:pt idx="2">
                  <c:v>550000</c:v>
                </c:pt>
                <c:pt idx="3">
                  <c:v>700000</c:v>
                </c:pt>
                <c:pt idx="4">
                  <c:v>650000</c:v>
                </c:pt>
              </c:numCache>
            </c:numRef>
          </c:xVal>
          <c:yVal>
            <c:numRef>
              <c:f>'Q1'!$F$2:$F$13</c:f>
              <c:numCache>
                <c:formatCode>General</c:formatCode>
                <c:ptCount val="12"/>
                <c:pt idx="0">
                  <c:v>2500</c:v>
                </c:pt>
                <c:pt idx="1">
                  <c:v>2700</c:v>
                </c:pt>
                <c:pt idx="2">
                  <c:v>2600</c:v>
                </c:pt>
                <c:pt idx="3">
                  <c:v>2800</c:v>
                </c:pt>
                <c:pt idx="4">
                  <c:v>2900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D-4FD4-928B-7F5E734F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08704"/>
        <c:axId val="1092232720"/>
      </c:scatterChart>
      <c:valAx>
        <c:axId val="1034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Txn</a:t>
                </a:r>
                <a:r>
                  <a:rPr lang="en-US" baseline="0"/>
                  <a:t> Vol.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32720"/>
        <c:crosses val="autoZero"/>
        <c:crossBetween val="midCat"/>
      </c:valAx>
      <c:valAx>
        <c:axId val="1092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Txn</a:t>
                </a:r>
                <a:r>
                  <a:rPr lang="en-US" baseline="0"/>
                  <a:t> Fees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7c111b8-8bab-44b3-9438-03e37831161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Modelling number of failed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'Q9'!$B$4:$B$33</c:f>
              <c:numCache>
                <c:formatCode>General</c:formatCode>
                <c:ptCount val="30"/>
                <c:pt idx="0">
                  <c:v>0.14130386091738734</c:v>
                </c:pt>
                <c:pt idx="1">
                  <c:v>0.22765622036690183</c:v>
                </c:pt>
                <c:pt idx="2">
                  <c:v>0.23608793223234262</c:v>
                </c:pt>
                <c:pt idx="3">
                  <c:v>0.17706594917425703</c:v>
                </c:pt>
                <c:pt idx="4">
                  <c:v>0.10230477063401516</c:v>
                </c:pt>
                <c:pt idx="5">
                  <c:v>4.7363319737969985E-2</c:v>
                </c:pt>
                <c:pt idx="6">
                  <c:v>1.8043169423988554E-2</c:v>
                </c:pt>
                <c:pt idx="7">
                  <c:v>5.7637902326630134E-3</c:v>
                </c:pt>
                <c:pt idx="8">
                  <c:v>1.5654738903529148E-3</c:v>
                </c:pt>
                <c:pt idx="9">
                  <c:v>3.6527724108234713E-4</c:v>
                </c:pt>
                <c:pt idx="10">
                  <c:v>7.3793382036837756E-5</c:v>
                </c:pt>
                <c:pt idx="11">
                  <c:v>1.2982169062036315E-5</c:v>
                </c:pt>
                <c:pt idx="12">
                  <c:v>1.9972567787748116E-6</c:v>
                </c:pt>
                <c:pt idx="13">
                  <c:v>2.6947115269183993E-7</c:v>
                </c:pt>
                <c:pt idx="14">
                  <c:v>3.1937321800514404E-8</c:v>
                </c:pt>
                <c:pt idx="15">
                  <c:v>3.3268043542202427E-9</c:v>
                </c:pt>
                <c:pt idx="16">
                  <c:v>3.0441347032080689E-10</c:v>
                </c:pt>
                <c:pt idx="17">
                  <c:v>2.4428241445496891E-11</c:v>
                </c:pt>
                <c:pt idx="18">
                  <c:v>1.7142625575787347E-12</c:v>
                </c:pt>
                <c:pt idx="19">
                  <c:v>1.0476048962981123E-13</c:v>
                </c:pt>
                <c:pt idx="20">
                  <c:v>5.5428830491963693E-15</c:v>
                </c:pt>
                <c:pt idx="21">
                  <c:v>2.5194922950892509E-16</c:v>
                </c:pt>
                <c:pt idx="22">
                  <c:v>9.737168290200031E-18</c:v>
                </c:pt>
                <c:pt idx="23">
                  <c:v>3.1555637977500216E-19</c:v>
                </c:pt>
                <c:pt idx="24">
                  <c:v>8.4148367940000128E-21</c:v>
                </c:pt>
                <c:pt idx="25">
                  <c:v>1.7980420500000167E-22</c:v>
                </c:pt>
                <c:pt idx="26">
                  <c:v>2.9597399999999779E-24</c:v>
                </c:pt>
                <c:pt idx="27">
                  <c:v>3.5235000000000054E-26</c:v>
                </c:pt>
                <c:pt idx="28">
                  <c:v>2.7000000000000012E-28</c:v>
                </c:pt>
                <c:pt idx="29">
                  <c:v>1.0000000000000024E-30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393-8A01-33126172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0050687"/>
        <c:axId val="988077599"/>
        <c:axId val="0"/>
      </c:bar3DChart>
      <c:catAx>
        <c:axId val="98005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7599"/>
        <c:crosses val="autoZero"/>
        <c:auto val="1"/>
        <c:lblAlgn val="ctr"/>
        <c:lblOffset val="100"/>
        <c:noMultiLvlLbl val="0"/>
      </c:catAx>
      <c:valAx>
        <c:axId val="9880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5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12700</xdr:rowOff>
    </xdr:from>
    <xdr:to>
      <xdr:col>4</xdr:col>
      <xdr:colOff>1054100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18143</xdr:rowOff>
    </xdr:from>
    <xdr:to>
      <xdr:col>7</xdr:col>
      <xdr:colOff>9071</xdr:colOff>
      <xdr:row>13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6AB00-D0DA-4559-B404-50791EA6660D}"/>
            </a:ext>
          </a:extLst>
        </xdr:cNvPr>
        <xdr:cNvSpPr txBox="1"/>
      </xdr:nvSpPr>
      <xdr:spPr>
        <a:xfrm>
          <a:off x="3283857" y="1478643"/>
          <a:ext cx="4989285" cy="1070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800"/>
            <a:t>This is</a:t>
          </a:r>
          <a:r>
            <a:rPr lang="en-AE" sz="1800" baseline="0"/>
            <a:t> a multiple regression to find the relationship between Txn. vol., Unique wallets and token price.</a:t>
          </a:r>
          <a:endParaRPr lang="en-AE" sz="1800"/>
        </a:p>
      </xdr:txBody>
    </xdr:sp>
    <xdr:clientData/>
  </xdr:twoCellAnchor>
  <xdr:twoCellAnchor>
    <xdr:from>
      <xdr:col>9</xdr:col>
      <xdr:colOff>36285</xdr:colOff>
      <xdr:row>13</xdr:row>
      <xdr:rowOff>172357</xdr:rowOff>
    </xdr:from>
    <xdr:to>
      <xdr:col>13</xdr:col>
      <xdr:colOff>870857</xdr:colOff>
      <xdr:row>20</xdr:row>
      <xdr:rowOff>117929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D8ABDC-4B55-4A06-B778-87C06F518CD7}"/>
            </a:ext>
          </a:extLst>
        </xdr:cNvPr>
        <xdr:cNvSpPr txBox="1"/>
      </xdr:nvSpPr>
      <xdr:spPr>
        <a:xfrm>
          <a:off x="10450285" y="2721428"/>
          <a:ext cx="4780643" cy="1215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400"/>
            <a:t>This is</a:t>
          </a:r>
          <a:r>
            <a:rPr lang="en-AE" sz="1400" baseline="0"/>
            <a:t> a logistic regression where staking participation is a binary outcome and Txn vol and unique wallet are the predictor variable. </a:t>
          </a:r>
        </a:p>
        <a:p>
          <a:r>
            <a:rPr lang="en-AE" sz="1400" baseline="0"/>
            <a:t>This is to see how well txn vol and unique wallets can predict an increase in staking participants. 1 = increase, 0 = decrease.</a:t>
          </a:r>
          <a:endParaRPr lang="en-AE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8142</xdr:colOff>
      <xdr:row>8</xdr:row>
      <xdr:rowOff>0</xdr:rowOff>
    </xdr:from>
    <xdr:to>
      <xdr:col>7</xdr:col>
      <xdr:colOff>742950</xdr:colOff>
      <xdr:row>15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8E2EDE-BE64-4B3B-8E38-6CA42A2AA5FD}"/>
            </a:ext>
          </a:extLst>
        </xdr:cNvPr>
        <xdr:cNvSpPr txBox="1"/>
      </xdr:nvSpPr>
      <xdr:spPr>
        <a:xfrm>
          <a:off x="1786142" y="1473200"/>
          <a:ext cx="4894058" cy="140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200"/>
            <a:t>The aim here is to deter</a:t>
          </a:r>
          <a:r>
            <a:rPr lang="en-AE" sz="1200" baseline="0"/>
            <a:t>mine the present value of the future value of staking rewards. the rewards were first calculated using the APY, and then disccounted using the formula PV = FV/(1+r)^n. with the rate being 3.2%, n being the number of years.</a:t>
          </a:r>
        </a:p>
        <a:p>
          <a:r>
            <a:rPr lang="en-AE" sz="1200" baseline="0"/>
            <a:t>Also, i solved for optimization of the token allocation to token providers which is basically dividing txn vol by the liquidity pool size.</a:t>
          </a:r>
          <a:endParaRPr lang="en-AE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6</xdr:row>
      <xdr:rowOff>139700</xdr:rowOff>
    </xdr:from>
    <xdr:to>
      <xdr:col>6</xdr:col>
      <xdr:colOff>120650</xdr:colOff>
      <xdr:row>13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146300" y="1244600"/>
          <a:ext cx="2635250" cy="1174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Protocol B &amp;C data are assumptions, just used to fit in the markov chain analysis. This calculation shows the projected no. of wallets at a future year, accounting for the retained users of the protocol and the new users from the 2 other protocols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6350</xdr:rowOff>
    </xdr:from>
    <xdr:to>
      <xdr:col>15</xdr:col>
      <xdr:colOff>95250</xdr:colOff>
      <xdr:row>15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407150" y="190500"/>
          <a:ext cx="3822700" cy="258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Monte carlo simulation</a:t>
          </a:r>
          <a:r>
            <a:rPr lang="en-US" sz="1100" baseline="0"/>
            <a:t> aimed at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stimating the probability of token price fluctuations.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I</a:t>
          </a:r>
          <a:r>
            <a:rPr lang="en-US" sz="1100" baseline="0"/>
            <a:t> first calculated the price returns for previous years, then used this price returns to generate mean, S.D.</a:t>
          </a:r>
        </a:p>
        <a:p>
          <a:endParaRPr lang="en-US" sz="1100" baseline="0"/>
        </a:p>
        <a:p>
          <a:r>
            <a:rPr lang="en-US" sz="1100" baseline="0"/>
            <a:t>Created the first simulation using the 'norm_inv' function generating a random outcome using a normal distribution.</a:t>
          </a:r>
        </a:p>
        <a:p>
          <a:endParaRPr lang="en-US" sz="1100" baseline="0"/>
        </a:p>
        <a:p>
          <a:r>
            <a:rPr lang="en-US" sz="1100" baseline="0"/>
            <a:t>Then made a total of 1000 trials, and calculated mean, S.D, min,&amp; max from those trials.</a:t>
          </a:r>
        </a:p>
        <a:p>
          <a:endParaRPr lang="en-US" sz="1100" baseline="0"/>
        </a:p>
        <a:p>
          <a:r>
            <a:rPr lang="en-US" sz="1100"/>
            <a:t>Used the countif function to know</a:t>
          </a:r>
          <a:r>
            <a:rPr lang="en-US" sz="1100" baseline="0"/>
            <a:t> the probability of price fluctuation going above 0%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3</xdr:row>
      <xdr:rowOff>19050</xdr:rowOff>
    </xdr:from>
    <xdr:to>
      <xdr:col>16</xdr:col>
      <xdr:colOff>82550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7BFDF-DAA4-4D92-9A6D-E83197461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0</xdr:row>
      <xdr:rowOff>57150</xdr:rowOff>
    </xdr:from>
    <xdr:to>
      <xdr:col>15</xdr:col>
      <xdr:colOff>152400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BBC60B-66D6-44E6-9512-6A05ADFAF410}"/>
            </a:ext>
          </a:extLst>
        </xdr:cNvPr>
        <xdr:cNvSpPr txBox="1"/>
      </xdr:nvSpPr>
      <xdr:spPr>
        <a:xfrm>
          <a:off x="3060700" y="57150"/>
          <a:ext cx="6235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100"/>
            <a:t>Binomial</a:t>
          </a:r>
          <a:r>
            <a:rPr lang="en-AE" sz="1100" baseline="0"/>
            <a:t> Distribution to model the number of failed transactions out of 30 transactions and a failure probability of 10%</a:t>
          </a:r>
          <a:endParaRPr lang="en-A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</xdr:row>
      <xdr:rowOff>0</xdr:rowOff>
    </xdr:from>
    <xdr:to>
      <xdr:col>12</xdr:col>
      <xdr:colOff>209550</xdr:colOff>
      <xdr:row>9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26B63C-F7F7-4D13-8399-FB8DAA68F2B8}"/>
            </a:ext>
          </a:extLst>
        </xdr:cNvPr>
        <xdr:cNvSpPr txBox="1"/>
      </xdr:nvSpPr>
      <xdr:spPr>
        <a:xfrm>
          <a:off x="4476750" y="184150"/>
          <a:ext cx="44831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100" b="1"/>
            <a:t>Bernoulli Distribution analysis on the</a:t>
          </a:r>
          <a:r>
            <a:rPr lang="en-AE" sz="1100" b="1" baseline="0"/>
            <a:t> probability of </a:t>
          </a:r>
          <a:r>
            <a:rPr lang="en-US" sz="1100" b="1" baseline="0"/>
            <a:t>successful transactions.</a:t>
          </a:r>
        </a:p>
        <a:p>
          <a:endParaRPr lang="en-US" sz="1100" b="1" baseline="0"/>
        </a:p>
        <a:p>
          <a:r>
            <a:rPr lang="en-US" sz="1100" b="1" baseline="0"/>
            <a:t>First used the rand fuction to generate 10 random numbers between 0 and 1, then used an if statement to mark transaction probabilities &gt; 0.6 as success and a failure if not.</a:t>
          </a:r>
        </a:p>
        <a:p>
          <a:endParaRPr lang="en-US" sz="1100" b="1" baseline="0"/>
        </a:p>
        <a:p>
          <a:r>
            <a:rPr lang="en-US" sz="1100" b="1" baseline="0"/>
            <a:t>Then used average function to average the probability of success.</a:t>
          </a:r>
          <a:endParaRPr lang="en-AE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0</xdr:row>
      <xdr:rowOff>50800</xdr:rowOff>
    </xdr:from>
    <xdr:to>
      <xdr:col>14</xdr:col>
      <xdr:colOff>482600</xdr:colOff>
      <xdr:row>14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67D50B-449C-4415-A18D-6A147EDA4E59}"/>
            </a:ext>
          </a:extLst>
        </xdr:cNvPr>
        <xdr:cNvSpPr txBox="1"/>
      </xdr:nvSpPr>
      <xdr:spPr>
        <a:xfrm>
          <a:off x="6102350" y="50800"/>
          <a:ext cx="338455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Normal</a:t>
          </a:r>
          <a:r>
            <a:rPr lang="en-US" sz="1200" b="1" baseline="0"/>
            <a:t> Distribution &amp; </a:t>
          </a:r>
          <a:r>
            <a:rPr lang="en-US" sz="1200" b="1"/>
            <a:t>Empirical Rule</a:t>
          </a:r>
        </a:p>
        <a:p>
          <a:endParaRPr lang="en-US" sz="1100"/>
        </a:p>
        <a:p>
          <a:r>
            <a:rPr lang="en-US" sz="1100"/>
            <a:t>I aimed to know the probability of Txn</a:t>
          </a:r>
          <a:r>
            <a:rPr lang="en-US" sz="1100" baseline="0"/>
            <a:t> volume going over 650,000</a:t>
          </a:r>
        </a:p>
        <a:p>
          <a:endParaRPr lang="en-US" sz="1100" baseline="0"/>
        </a:p>
        <a:p>
          <a:r>
            <a:rPr lang="en-US" sz="1100" baseline="0"/>
            <a:t>So i calculated the mean and S.D, which was then used for the Z score.</a:t>
          </a:r>
        </a:p>
        <a:p>
          <a:endParaRPr lang="en-US" sz="1100" baseline="0"/>
        </a:p>
        <a:p>
          <a:r>
            <a:rPr lang="en-US" sz="1100" baseline="0"/>
            <a:t>And the Z score was checked on a Z table, which gave the figure on F2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the probability of Z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being greater than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0.632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P(Z≥0.632)=1−P(Z&lt;0.632)≈1−50.025% = 49.975%</a:t>
          </a:r>
          <a:endParaRPr lang="en-A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J10" sqref="J10"/>
    </sheetView>
  </sheetViews>
  <sheetFormatPr defaultColWidth="9" defaultRowHeight="14.5"/>
  <cols>
    <col min="1" max="1" width="10.453125" customWidth="1"/>
    <col min="2" max="2" width="13.6328125" customWidth="1"/>
    <col min="3" max="3" width="16.54296875" customWidth="1"/>
    <col min="4" max="4" width="14.453125" customWidth="1"/>
    <col min="5" max="5" width="18" customWidth="1"/>
    <col min="6" max="6" width="17.453125" style="6" customWidth="1"/>
    <col min="7" max="7" width="17.1796875" customWidth="1"/>
    <col min="10" max="10" width="20.54296875" customWidth="1"/>
    <col min="11" max="11" width="15.26953125" customWidth="1"/>
    <col min="12" max="15" width="6.81640625" customWidth="1"/>
    <col min="16" max="16" width="10.726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t="s">
        <v>6</v>
      </c>
    </row>
    <row r="2" spans="1:7">
      <c r="A2" s="9">
        <v>45292</v>
      </c>
      <c r="B2">
        <v>500000</v>
      </c>
      <c r="C2">
        <v>2.5</v>
      </c>
      <c r="D2">
        <v>1000</v>
      </c>
      <c r="E2">
        <v>150</v>
      </c>
      <c r="F2" s="6">
        <v>2500</v>
      </c>
      <c r="G2">
        <v>1000000</v>
      </c>
    </row>
    <row r="3" spans="1:7">
      <c r="A3" s="9">
        <v>45293</v>
      </c>
      <c r="B3">
        <v>600000</v>
      </c>
      <c r="C3">
        <v>2.7</v>
      </c>
      <c r="D3">
        <v>1100</v>
      </c>
      <c r="E3">
        <v>160</v>
      </c>
      <c r="F3" s="6">
        <v>2700</v>
      </c>
      <c r="G3">
        <v>1100000</v>
      </c>
    </row>
    <row r="4" spans="1:7">
      <c r="A4" s="9">
        <v>45294</v>
      </c>
      <c r="B4">
        <v>550000</v>
      </c>
      <c r="C4">
        <v>2.6</v>
      </c>
      <c r="D4">
        <v>1050</v>
      </c>
      <c r="E4">
        <v>155</v>
      </c>
      <c r="F4" s="6">
        <v>2600</v>
      </c>
      <c r="G4">
        <v>1050000</v>
      </c>
    </row>
    <row r="5" spans="1:7">
      <c r="A5" s="9">
        <v>45295</v>
      </c>
      <c r="B5">
        <v>700000</v>
      </c>
      <c r="C5">
        <v>2.8</v>
      </c>
      <c r="D5">
        <v>1200</v>
      </c>
      <c r="E5">
        <v>170</v>
      </c>
      <c r="F5" s="6">
        <v>2800</v>
      </c>
      <c r="G5">
        <v>1150000</v>
      </c>
    </row>
    <row r="6" spans="1:7">
      <c r="A6" s="9">
        <v>45296</v>
      </c>
      <c r="B6">
        <v>650000</v>
      </c>
      <c r="C6">
        <v>2.9</v>
      </c>
      <c r="D6">
        <v>1150</v>
      </c>
      <c r="E6">
        <v>165</v>
      </c>
      <c r="F6" s="6">
        <v>2900</v>
      </c>
      <c r="G6">
        <v>1200000</v>
      </c>
    </row>
    <row r="8" spans="1:7" ht="29">
      <c r="F8" s="6" t="s">
        <v>7</v>
      </c>
      <c r="G8" s="14">
        <f>AVERAGE((D3/D2-1),(D4/D3-1),(D5/D4-1),(D6/D5-1))</f>
        <v>3.8933982683982703E-2</v>
      </c>
    </row>
    <row r="9" spans="1:7" ht="29">
      <c r="F9" s="6" t="s">
        <v>8</v>
      </c>
      <c r="G9" s="14">
        <f>AVERAGE((B3/B2-1),(B4/B3-1),(B5/B4-1),(B6/B5-1))</f>
        <v>7.9491341991342002E-2</v>
      </c>
    </row>
    <row r="10" spans="1:7" ht="29">
      <c r="F10" s="6" t="s">
        <v>9</v>
      </c>
      <c r="G10" s="14">
        <f>AVERAGE((C3/C2-1),(C4/C3-1),(C5/C4-1),(C6/C5-1))</f>
        <v>3.8900081400081402E-2</v>
      </c>
    </row>
    <row r="11" spans="1:7" ht="29">
      <c r="F11" s="6" t="s">
        <v>10</v>
      </c>
      <c r="G11" s="14">
        <f>AVERAGE((E3/E2-1),(E4/E3-1),(E5/E4-1),(E6/E5-1))</f>
        <v>2.5694773877292802E-2</v>
      </c>
    </row>
    <row r="12" spans="1:7" ht="29">
      <c r="F12" s="6" t="s">
        <v>11</v>
      </c>
      <c r="G12" s="14">
        <f>AVERAGE((F3/F2-1),(F4/F3-1),(F5/F4-1),(F6/F5-1))</f>
        <v>3.8900081400081402E-2</v>
      </c>
    </row>
    <row r="13" spans="1:7" ht="29">
      <c r="F13" s="6" t="s">
        <v>12</v>
      </c>
      <c r="G13" s="14">
        <f>AVERAGE((G3/G2-1),(G4/G3-1),(G5/G4-1),(G6/G5-1))</f>
        <v>4.8315452663278802E-2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70" zoomScaleNormal="70" workbookViewId="0">
      <selection activeCell="M28" sqref="M28"/>
    </sheetView>
  </sheetViews>
  <sheetFormatPr defaultColWidth="9" defaultRowHeight="14.5"/>
  <cols>
    <col min="1" max="1" width="17.6328125" customWidth="1"/>
    <col min="2" max="2" width="13.6328125" customWidth="1"/>
    <col min="3" max="3" width="15.7265625" customWidth="1"/>
    <col min="4" max="5" width="20" customWidth="1"/>
    <col min="6" max="6" width="14.1796875" customWidth="1"/>
    <col min="7" max="7" width="17.1796875" customWidth="1"/>
    <col min="8" max="8" width="17.453125" customWidth="1"/>
    <col min="9" max="9" width="13.36328125" customWidth="1"/>
    <col min="10" max="10" width="21" customWidth="1"/>
    <col min="11" max="11" width="12.453125" customWidth="1"/>
    <col min="12" max="12" width="14" customWidth="1"/>
    <col min="14" max="14" width="13.36328125" customWidth="1"/>
    <col min="15" max="15" width="10.26953125" customWidth="1"/>
    <col min="16" max="16" width="10.453125" customWidth="1"/>
    <col min="17" max="17" width="10.26953125" customWidth="1"/>
    <col min="18" max="18" width="10.453125" customWidth="1"/>
  </cols>
  <sheetData>
    <row r="1" spans="1:18" ht="29">
      <c r="A1" t="s">
        <v>0</v>
      </c>
      <c r="B1" s="2" t="s">
        <v>1</v>
      </c>
      <c r="C1" s="2" t="s">
        <v>3</v>
      </c>
      <c r="D1" t="s">
        <v>4</v>
      </c>
      <c r="E1" t="s">
        <v>4</v>
      </c>
      <c r="F1" t="s">
        <v>5</v>
      </c>
      <c r="G1" t="s">
        <v>6</v>
      </c>
      <c r="H1" s="2" t="s">
        <v>2</v>
      </c>
      <c r="J1" s="6" t="s">
        <v>13</v>
      </c>
    </row>
    <row r="2" spans="1:18">
      <c r="A2" s="9">
        <v>45292</v>
      </c>
      <c r="B2" s="1">
        <v>500000</v>
      </c>
      <c r="C2" s="1">
        <v>1000</v>
      </c>
      <c r="D2">
        <v>150</v>
      </c>
      <c r="E2">
        <v>0</v>
      </c>
      <c r="F2">
        <v>2500</v>
      </c>
      <c r="G2">
        <v>1000000</v>
      </c>
      <c r="H2" s="4">
        <v>2.5</v>
      </c>
    </row>
    <row r="3" spans="1:18">
      <c r="A3" s="9">
        <v>45293</v>
      </c>
      <c r="B3" s="1">
        <v>600000</v>
      </c>
      <c r="C3" s="1">
        <v>1100</v>
      </c>
      <c r="D3">
        <v>160</v>
      </c>
      <c r="E3">
        <v>1</v>
      </c>
      <c r="F3">
        <v>2700</v>
      </c>
      <c r="G3">
        <v>1100000</v>
      </c>
      <c r="H3" s="4">
        <v>2.7</v>
      </c>
      <c r="J3" t="s">
        <v>14</v>
      </c>
    </row>
    <row r="4" spans="1:18">
      <c r="A4" s="9">
        <v>45294</v>
      </c>
      <c r="B4" s="1">
        <v>550000</v>
      </c>
      <c r="C4" s="1">
        <v>1050</v>
      </c>
      <c r="D4">
        <v>155</v>
      </c>
      <c r="E4">
        <v>1</v>
      </c>
      <c r="F4">
        <v>2600</v>
      </c>
      <c r="G4">
        <v>1050000</v>
      </c>
      <c r="H4" s="4">
        <v>2.6</v>
      </c>
      <c r="J4" t="s">
        <v>15</v>
      </c>
      <c r="K4">
        <v>5.0040242041997098</v>
      </c>
    </row>
    <row r="5" spans="1:18">
      <c r="A5" s="9">
        <v>45295</v>
      </c>
      <c r="B5" s="1">
        <v>700000</v>
      </c>
      <c r="C5" s="1">
        <v>1200</v>
      </c>
      <c r="D5">
        <v>170</v>
      </c>
      <c r="E5">
        <v>1</v>
      </c>
      <c r="F5">
        <v>2800</v>
      </c>
      <c r="G5">
        <v>1150000</v>
      </c>
      <c r="H5" s="4">
        <v>2.8</v>
      </c>
      <c r="J5" t="s">
        <v>16</v>
      </c>
      <c r="K5">
        <v>3.1182167011417598E-8</v>
      </c>
    </row>
    <row r="6" spans="1:18">
      <c r="A6" s="9">
        <v>45296</v>
      </c>
      <c r="B6" s="1">
        <v>650000</v>
      </c>
      <c r="C6" s="1">
        <v>1150</v>
      </c>
      <c r="D6">
        <v>165</v>
      </c>
      <c r="E6">
        <v>1</v>
      </c>
      <c r="F6">
        <v>2900</v>
      </c>
      <c r="G6">
        <v>1200000</v>
      </c>
      <c r="H6" s="4">
        <v>2.9</v>
      </c>
      <c r="J6" t="s">
        <v>17</v>
      </c>
      <c r="K6">
        <v>21</v>
      </c>
    </row>
    <row r="7" spans="1:18">
      <c r="J7" t="s">
        <v>18</v>
      </c>
      <c r="K7">
        <v>5</v>
      </c>
    </row>
    <row r="8" spans="1:18">
      <c r="A8" t="s">
        <v>19</v>
      </c>
    </row>
    <row r="9" spans="1:18"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24</v>
      </c>
      <c r="R9" t="s">
        <v>25</v>
      </c>
    </row>
    <row r="10" spans="1:18">
      <c r="A10" s="10" t="s">
        <v>14</v>
      </c>
      <c r="B10" s="10"/>
      <c r="J10" t="s">
        <v>26</v>
      </c>
      <c r="K10">
        <v>-307.64109553736898</v>
      </c>
      <c r="L10">
        <v>248696478098.66901</v>
      </c>
      <c r="M10">
        <v>0.99999999901300496</v>
      </c>
      <c r="N10">
        <v>2.4726907343200998E-134</v>
      </c>
      <c r="O10">
        <v>0</v>
      </c>
      <c r="P10" t="s">
        <v>27</v>
      </c>
      <c r="Q10">
        <v>0</v>
      </c>
      <c r="R10" t="s">
        <v>27</v>
      </c>
    </row>
    <row r="11" spans="1:18">
      <c r="A11" s="11" t="s">
        <v>28</v>
      </c>
      <c r="B11" s="11">
        <v>0.9</v>
      </c>
      <c r="J11" t="s">
        <v>1</v>
      </c>
      <c r="K11">
        <v>1.0001934383395399E-3</v>
      </c>
      <c r="L11">
        <v>497392.95619723998</v>
      </c>
      <c r="M11">
        <v>0.99999999839555698</v>
      </c>
      <c r="N11">
        <v>1.0010006937986</v>
      </c>
      <c r="O11">
        <v>0</v>
      </c>
      <c r="P11" t="s">
        <v>27</v>
      </c>
      <c r="Q11">
        <v>0</v>
      </c>
      <c r="R11" t="s">
        <v>27</v>
      </c>
    </row>
    <row r="12" spans="1:18">
      <c r="A12" s="11" t="s">
        <v>29</v>
      </c>
      <c r="B12" s="11">
        <v>0.81</v>
      </c>
      <c r="J12" t="s">
        <v>3</v>
      </c>
      <c r="K12">
        <v>-0.212378504095417</v>
      </c>
      <c r="L12">
        <v>497392956.19717199</v>
      </c>
      <c r="M12">
        <v>0.99999999965931696</v>
      </c>
      <c r="N12">
        <v>0.80865855905641804</v>
      </c>
      <c r="O12">
        <v>0</v>
      </c>
      <c r="P12" t="s">
        <v>27</v>
      </c>
      <c r="Q12">
        <v>0</v>
      </c>
      <c r="R12" t="s">
        <v>27</v>
      </c>
    </row>
    <row r="13" spans="1:18">
      <c r="A13" s="11" t="s">
        <v>30</v>
      </c>
      <c r="B13" s="11">
        <v>0.413333333333333</v>
      </c>
    </row>
    <row r="14" spans="1:18">
      <c r="A14" s="11" t="s">
        <v>21</v>
      </c>
      <c r="B14" s="11">
        <v>7.9582242575422193E-2</v>
      </c>
    </row>
    <row r="15" spans="1:18">
      <c r="A15" s="12" t="s">
        <v>18</v>
      </c>
      <c r="B15" s="12">
        <v>5</v>
      </c>
    </row>
    <row r="17" spans="1:9">
      <c r="A17" t="s">
        <v>31</v>
      </c>
    </row>
    <row r="18" spans="1:9">
      <c r="A18" s="13"/>
      <c r="B18" s="13" t="s">
        <v>32</v>
      </c>
      <c r="C18" s="13" t="s">
        <v>33</v>
      </c>
      <c r="D18" s="13" t="s">
        <v>34</v>
      </c>
      <c r="E18" s="13" t="s">
        <v>35</v>
      </c>
      <c r="F18" s="13" t="s">
        <v>36</v>
      </c>
    </row>
    <row r="19" spans="1:9">
      <c r="A19" s="11" t="s">
        <v>37</v>
      </c>
      <c r="B19" s="11">
        <v>2</v>
      </c>
      <c r="C19" s="11">
        <v>8.0999999999999905E-2</v>
      </c>
      <c r="D19" s="11">
        <v>4.0500000000000001E-2</v>
      </c>
      <c r="E19" s="11">
        <v>12.789473684210501</v>
      </c>
      <c r="F19" s="11">
        <v>7.2519083969465797E-2</v>
      </c>
    </row>
    <row r="20" spans="1:9">
      <c r="A20" s="11" t="s">
        <v>38</v>
      </c>
      <c r="B20" s="11">
        <v>3</v>
      </c>
      <c r="C20" s="11">
        <v>1.9E-2</v>
      </c>
      <c r="D20" s="11">
        <v>6.3333333333333297E-3</v>
      </c>
      <c r="E20" s="11"/>
      <c r="F20" s="11"/>
    </row>
    <row r="21" spans="1:9">
      <c r="A21" s="12" t="s">
        <v>39</v>
      </c>
      <c r="B21" s="12">
        <v>5</v>
      </c>
      <c r="C21" s="12">
        <v>9.9999999999999895E-2</v>
      </c>
      <c r="D21" s="12"/>
      <c r="E21" s="12"/>
      <c r="F21" s="12"/>
    </row>
    <row r="23" spans="1:9">
      <c r="A23" s="13"/>
      <c r="B23" s="13" t="s">
        <v>20</v>
      </c>
      <c r="C23" s="13" t="s">
        <v>21</v>
      </c>
      <c r="D23" s="13" t="s">
        <v>40</v>
      </c>
      <c r="E23" s="13" t="s">
        <v>22</v>
      </c>
      <c r="F23" s="13" t="s">
        <v>24</v>
      </c>
      <c r="G23" s="13" t="s">
        <v>25</v>
      </c>
      <c r="H23" s="13" t="s">
        <v>41</v>
      </c>
      <c r="I23" s="13" t="s">
        <v>42</v>
      </c>
    </row>
    <row r="24" spans="1:9">
      <c r="A24" s="11" t="s">
        <v>26</v>
      </c>
      <c r="B24" s="11">
        <v>1.62</v>
      </c>
      <c r="C24" s="11">
        <v>0.30408332191468002</v>
      </c>
      <c r="D24" s="11">
        <v>5.3274871827878298</v>
      </c>
      <c r="E24" s="11">
        <v>1.29237313309193E-2</v>
      </c>
      <c r="F24" s="11">
        <v>0.65227115567423199</v>
      </c>
      <c r="G24" s="11">
        <v>2.58772884432577</v>
      </c>
      <c r="H24" s="11">
        <v>0.65227115567423199</v>
      </c>
      <c r="I24" s="11">
        <v>2.58772884432577</v>
      </c>
    </row>
    <row r="25" spans="1:9">
      <c r="A25" s="11" t="s">
        <v>1</v>
      </c>
      <c r="B25" s="11">
        <v>1.7999999999999999E-6</v>
      </c>
      <c r="C25" s="11">
        <v>5.0332229568471697E-7</v>
      </c>
      <c r="D25" s="11">
        <v>3.5762373640756202</v>
      </c>
      <c r="E25" s="11">
        <v>3.7386073468498697E-2</v>
      </c>
      <c r="F25" s="11">
        <v>1.9820381973125799E-7</v>
      </c>
      <c r="G25" s="11">
        <v>3.4017961802687401E-6</v>
      </c>
      <c r="H25" s="11">
        <v>1.9820381973125799E-7</v>
      </c>
      <c r="I25" s="11">
        <v>3.4017961802687401E-6</v>
      </c>
    </row>
    <row r="26" spans="1:9">
      <c r="A26" s="12" t="s">
        <v>3</v>
      </c>
      <c r="B26" s="12">
        <v>0</v>
      </c>
      <c r="C26" s="12">
        <v>0</v>
      </c>
      <c r="D26" s="12">
        <v>65535</v>
      </c>
      <c r="E26" s="12" t="e">
        <v>#NUM!</v>
      </c>
      <c r="F26" s="12">
        <v>0</v>
      </c>
      <c r="G26" s="12">
        <v>0</v>
      </c>
      <c r="H26" s="12">
        <v>0</v>
      </c>
      <c r="I26" s="12">
        <v>0</v>
      </c>
    </row>
    <row r="30" spans="1:9">
      <c r="A30" t="s">
        <v>43</v>
      </c>
    </row>
    <row r="32" spans="1:9">
      <c r="A32" s="13" t="s">
        <v>44</v>
      </c>
      <c r="B32" s="13" t="s">
        <v>45</v>
      </c>
      <c r="C32" s="13" t="s">
        <v>46</v>
      </c>
    </row>
    <row r="33" spans="1:3">
      <c r="A33" s="11">
        <v>1</v>
      </c>
      <c r="B33" s="11">
        <v>2.52</v>
      </c>
      <c r="C33" s="11">
        <v>-2.00000000000005E-2</v>
      </c>
    </row>
    <row r="34" spans="1:3">
      <c r="A34" s="11">
        <v>2</v>
      </c>
      <c r="B34" s="11">
        <v>2.7</v>
      </c>
      <c r="C34" s="11">
        <v>0</v>
      </c>
    </row>
    <row r="35" spans="1:3">
      <c r="A35" s="11">
        <v>3</v>
      </c>
      <c r="B35" s="11">
        <v>2.61</v>
      </c>
      <c r="C35" s="11">
        <v>-1.00000000000002E-2</v>
      </c>
    </row>
    <row r="36" spans="1:3">
      <c r="A36" s="11">
        <v>4</v>
      </c>
      <c r="B36" s="11">
        <v>2.88</v>
      </c>
      <c r="C36" s="11">
        <v>-8.0000000000000099E-2</v>
      </c>
    </row>
    <row r="37" spans="1:3">
      <c r="A37" s="12">
        <v>5</v>
      </c>
      <c r="B37" s="12">
        <v>2.79</v>
      </c>
      <c r="C37" s="12">
        <v>0.11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"/>
  <sheetViews>
    <sheetView zoomScaleNormal="100" workbookViewId="0">
      <selection activeCell="M8" sqref="M8"/>
    </sheetView>
  </sheetViews>
  <sheetFormatPr defaultColWidth="9" defaultRowHeight="14.5"/>
  <cols>
    <col min="1" max="1" width="7.54296875" style="1" customWidth="1"/>
    <col min="2" max="2" width="13.36328125" style="1" customWidth="1"/>
    <col min="3" max="3" width="4.54296875" style="1" bestFit="1" customWidth="1"/>
    <col min="4" max="4" width="15.6328125" style="2" customWidth="1"/>
    <col min="5" max="5" width="13.54296875" style="1" customWidth="1"/>
    <col min="6" max="6" width="17.08984375" customWidth="1"/>
    <col min="7" max="7" width="13.26953125" style="2" customWidth="1"/>
    <col min="8" max="9" width="16.1796875" style="2" customWidth="1"/>
    <col min="10" max="10" width="18" customWidth="1"/>
    <col min="11" max="11" width="18.08984375" style="1" customWidth="1"/>
    <col min="12" max="12" width="14.90625" style="7" customWidth="1"/>
    <col min="14" max="14" width="33.1796875" customWidth="1"/>
    <col min="15" max="15" width="8.7265625" style="3"/>
  </cols>
  <sheetData>
    <row r="1" spans="1:14">
      <c r="A1" s="1" t="s">
        <v>47</v>
      </c>
      <c r="B1" s="1" t="s">
        <v>48</v>
      </c>
      <c r="C1" s="20" t="s">
        <v>47</v>
      </c>
      <c r="D1" s="2" t="s">
        <v>49</v>
      </c>
      <c r="E1" s="1" t="s">
        <v>50</v>
      </c>
      <c r="F1" t="s">
        <v>51</v>
      </c>
      <c r="G1" s="2" t="s">
        <v>52</v>
      </c>
      <c r="H1" s="2" t="s">
        <v>53</v>
      </c>
      <c r="I1" s="2" t="s">
        <v>54</v>
      </c>
      <c r="J1" t="s">
        <v>55</v>
      </c>
      <c r="K1" s="1" t="s">
        <v>56</v>
      </c>
      <c r="L1" s="7" t="s">
        <v>57</v>
      </c>
    </row>
    <row r="2" spans="1:14">
      <c r="A2" s="1">
        <v>2020</v>
      </c>
      <c r="B2" s="1">
        <v>500000</v>
      </c>
      <c r="C2" s="1">
        <v>1</v>
      </c>
      <c r="D2" s="2">
        <v>2.5</v>
      </c>
      <c r="E2" s="1">
        <v>1000</v>
      </c>
      <c r="F2">
        <v>150</v>
      </c>
      <c r="G2" s="1">
        <v>2500</v>
      </c>
      <c r="H2" s="1">
        <v>1000000</v>
      </c>
      <c r="I2" s="8">
        <v>8.2000000000000003E-2</v>
      </c>
      <c r="J2">
        <f>G2*0.3</f>
        <v>750</v>
      </c>
      <c r="K2" s="1">
        <f>J2</f>
        <v>750</v>
      </c>
      <c r="L2" s="7">
        <f>B2/H2</f>
        <v>0.5</v>
      </c>
      <c r="N2" s="5"/>
    </row>
    <row r="3" spans="1:14">
      <c r="A3" s="1">
        <v>2021</v>
      </c>
      <c r="B3" s="1">
        <v>600000</v>
      </c>
      <c r="C3" s="1">
        <v>2</v>
      </c>
      <c r="D3" s="2">
        <v>2.7</v>
      </c>
      <c r="E3" s="1">
        <v>1100</v>
      </c>
      <c r="F3">
        <v>160</v>
      </c>
      <c r="G3" s="1">
        <v>2700</v>
      </c>
      <c r="H3" s="1">
        <v>1100000</v>
      </c>
      <c r="I3" s="8">
        <v>8.2000000000000003E-2</v>
      </c>
      <c r="J3">
        <f t="shared" ref="J3:J6" si="0">G3*0.3</f>
        <v>810</v>
      </c>
      <c r="K3" s="1">
        <f>J3/(1+0.0032)</f>
        <v>807.41626794258366</v>
      </c>
      <c r="L3" s="7">
        <f t="shared" ref="L3:L6" si="1">B3/H3</f>
        <v>0.54545454545454541</v>
      </c>
      <c r="N3" s="5"/>
    </row>
    <row r="4" spans="1:14">
      <c r="A4" s="1">
        <v>2022</v>
      </c>
      <c r="B4" s="1">
        <v>550000</v>
      </c>
      <c r="C4" s="1">
        <v>3</v>
      </c>
      <c r="D4" s="2">
        <v>2.6</v>
      </c>
      <c r="E4" s="1">
        <v>1050</v>
      </c>
      <c r="F4">
        <v>155</v>
      </c>
      <c r="G4" s="1">
        <v>2600</v>
      </c>
      <c r="H4" s="1">
        <v>1050000</v>
      </c>
      <c r="I4" s="8">
        <v>8.2000000000000003E-2</v>
      </c>
      <c r="J4">
        <f t="shared" si="0"/>
        <v>780</v>
      </c>
      <c r="K4" s="1">
        <f>J4/(1+0.0032)^2</f>
        <v>775.03185977122007</v>
      </c>
      <c r="L4" s="7">
        <f t="shared" si="1"/>
        <v>0.52380952380952384</v>
      </c>
      <c r="N4" s="5"/>
    </row>
    <row r="5" spans="1:14">
      <c r="A5" s="1">
        <v>2023</v>
      </c>
      <c r="B5" s="1">
        <v>700000</v>
      </c>
      <c r="C5" s="1">
        <v>4</v>
      </c>
      <c r="D5" s="2">
        <v>2.8</v>
      </c>
      <c r="E5" s="1">
        <v>1200</v>
      </c>
      <c r="F5">
        <v>170</v>
      </c>
      <c r="G5" s="1">
        <v>2800</v>
      </c>
      <c r="H5" s="1">
        <v>1150000</v>
      </c>
      <c r="I5" s="8">
        <v>8.2000000000000003E-2</v>
      </c>
      <c r="J5">
        <f t="shared" si="0"/>
        <v>840</v>
      </c>
      <c r="K5" s="1">
        <f>J5/(1+0.0032)^3</f>
        <v>831.98733566411181</v>
      </c>
      <c r="L5" s="7">
        <f t="shared" si="1"/>
        <v>0.60869565217391308</v>
      </c>
      <c r="N5" s="5"/>
    </row>
    <row r="6" spans="1:14">
      <c r="A6" s="1">
        <v>2024</v>
      </c>
      <c r="B6" s="1">
        <v>650000</v>
      </c>
      <c r="C6" s="1">
        <v>5</v>
      </c>
      <c r="D6" s="2">
        <v>2.9</v>
      </c>
      <c r="E6" s="1">
        <v>1150</v>
      </c>
      <c r="F6">
        <v>165</v>
      </c>
      <c r="G6" s="1">
        <v>2900</v>
      </c>
      <c r="H6" s="1">
        <v>1200000</v>
      </c>
      <c r="I6" s="8">
        <v>8.2000000000000003E-2</v>
      </c>
      <c r="J6">
        <f t="shared" si="0"/>
        <v>870</v>
      </c>
      <c r="K6" s="1">
        <f>J6/(1+0.0032)^4</f>
        <v>858.95252101344408</v>
      </c>
      <c r="L6" s="7">
        <f t="shared" si="1"/>
        <v>0.54166666666666663</v>
      </c>
      <c r="N6" s="5"/>
    </row>
    <row r="7" spans="1:14">
      <c r="N7" s="5"/>
    </row>
    <row r="11" spans="1:14">
      <c r="J11" t="s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I11" sqref="I11"/>
    </sheetView>
  </sheetViews>
  <sheetFormatPr defaultColWidth="9" defaultRowHeight="14.5"/>
  <cols>
    <col min="1" max="1" width="7.54296875" style="1" customWidth="1"/>
    <col min="2" max="2" width="13.54296875" style="1" customWidth="1"/>
    <col min="3" max="3" width="9.54296875" customWidth="1"/>
    <col min="5" max="5" width="18.08984375" customWidth="1"/>
    <col min="11" max="11" width="17.90625" style="4" customWidth="1"/>
    <col min="13" max="13" width="31.6328125" style="5" customWidth="1"/>
  </cols>
  <sheetData>
    <row r="1" spans="1:13">
      <c r="A1" s="1" t="s">
        <v>47</v>
      </c>
      <c r="B1" s="1" t="s">
        <v>50</v>
      </c>
      <c r="D1" t="s">
        <v>59</v>
      </c>
      <c r="E1" t="s">
        <v>60</v>
      </c>
      <c r="G1" t="s">
        <v>61</v>
      </c>
      <c r="H1" t="s">
        <v>62</v>
      </c>
      <c r="I1" t="s">
        <v>63</v>
      </c>
      <c r="K1" s="4" t="s">
        <v>64</v>
      </c>
    </row>
    <row r="2" spans="1:13">
      <c r="A2" s="1">
        <v>2020</v>
      </c>
      <c r="B2" s="1">
        <v>1000</v>
      </c>
      <c r="D2" t="s">
        <v>61</v>
      </c>
      <c r="E2">
        <v>1150</v>
      </c>
      <c r="G2">
        <v>0.6</v>
      </c>
      <c r="H2">
        <v>0.2</v>
      </c>
      <c r="I2">
        <v>0.2</v>
      </c>
      <c r="K2" s="4">
        <f>G6</f>
        <v>1087.5</v>
      </c>
    </row>
    <row r="3" spans="1:13">
      <c r="A3" s="1">
        <v>2021</v>
      </c>
      <c r="B3" s="1">
        <v>1100</v>
      </c>
      <c r="D3" t="s">
        <v>62</v>
      </c>
      <c r="E3">
        <v>900</v>
      </c>
      <c r="G3">
        <v>0.1</v>
      </c>
      <c r="H3">
        <v>0.7</v>
      </c>
      <c r="I3">
        <v>0.2</v>
      </c>
      <c r="K3">
        <f>H6</f>
        <v>1372.5</v>
      </c>
    </row>
    <row r="4" spans="1:13">
      <c r="A4" s="1">
        <v>2022</v>
      </c>
      <c r="B4" s="1">
        <v>1050</v>
      </c>
      <c r="D4" t="s">
        <v>63</v>
      </c>
      <c r="E4">
        <v>2050</v>
      </c>
      <c r="G4">
        <v>0.15</v>
      </c>
      <c r="H4">
        <v>0.25</v>
      </c>
      <c r="I4">
        <v>0.6</v>
      </c>
      <c r="K4" s="4">
        <f>I6</f>
        <v>1640</v>
      </c>
    </row>
    <row r="5" spans="1:13">
      <c r="A5" s="1">
        <v>2023</v>
      </c>
      <c r="B5" s="1">
        <v>1200</v>
      </c>
    </row>
    <row r="6" spans="1:13">
      <c r="A6" s="1">
        <v>2024</v>
      </c>
      <c r="B6" s="1">
        <v>1150</v>
      </c>
      <c r="G6">
        <f>($E$2*G2)+($E$3*G3)+($E$4*G4)</f>
        <v>1087.5</v>
      </c>
      <c r="H6">
        <f t="shared" ref="H6:I6" si="0">($E$2*H2)+($E$3*H3)+($E$4*H4)</f>
        <v>1372.5</v>
      </c>
      <c r="I6">
        <f t="shared" si="0"/>
        <v>1640</v>
      </c>
    </row>
    <row r="9" spans="1:13">
      <c r="M9" s="6"/>
    </row>
    <row r="10" spans="1:13">
      <c r="M10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8"/>
  <sheetViews>
    <sheetView workbookViewId="0">
      <selection activeCell="D6" sqref="D6"/>
    </sheetView>
  </sheetViews>
  <sheetFormatPr defaultColWidth="9" defaultRowHeight="14.5"/>
  <cols>
    <col min="1" max="1" width="7.54296875" style="1" customWidth="1"/>
    <col min="2" max="2" width="15.6328125" style="2" customWidth="1"/>
    <col min="3" max="3" width="12.36328125" customWidth="1"/>
    <col min="7" max="7" width="10.54296875" customWidth="1"/>
  </cols>
  <sheetData>
    <row r="1" spans="1:8">
      <c r="A1" s="1" t="s">
        <v>47</v>
      </c>
      <c r="B1" s="2" t="s">
        <v>49</v>
      </c>
      <c r="C1" t="s">
        <v>65</v>
      </c>
    </row>
    <row r="2" spans="1:8">
      <c r="A2" s="1">
        <v>2020</v>
      </c>
      <c r="B2" s="2">
        <v>2.5</v>
      </c>
    </row>
    <row r="3" spans="1:8">
      <c r="A3" s="1">
        <v>2021</v>
      </c>
      <c r="B3" s="2">
        <v>2.7</v>
      </c>
      <c r="C3" s="3">
        <f>(B3-B2)/B2</f>
        <v>8.0000000000000099E-2</v>
      </c>
    </row>
    <row r="4" spans="1:8">
      <c r="A4" s="1">
        <v>2022</v>
      </c>
      <c r="B4" s="2">
        <v>2.6</v>
      </c>
      <c r="C4" s="3">
        <f t="shared" ref="C4:C6" si="0">(B4-B3)/B3</f>
        <v>-3.7037037037037097E-2</v>
      </c>
    </row>
    <row r="5" spans="1:8">
      <c r="A5" s="1">
        <v>2023</v>
      </c>
      <c r="B5" s="2">
        <v>2.8</v>
      </c>
      <c r="C5" s="3">
        <f t="shared" si="0"/>
        <v>7.6923076923076802E-2</v>
      </c>
    </row>
    <row r="6" spans="1:8">
      <c r="A6" s="1">
        <v>2024</v>
      </c>
      <c r="B6" s="2">
        <v>2.9</v>
      </c>
      <c r="C6" s="3">
        <f t="shared" si="0"/>
        <v>3.5714285714285698E-2</v>
      </c>
    </row>
    <row r="7" spans="1:8">
      <c r="A7"/>
      <c r="B7"/>
    </row>
    <row r="8" spans="1:8">
      <c r="A8"/>
      <c r="B8" t="s">
        <v>66</v>
      </c>
      <c r="C8" t="s">
        <v>67</v>
      </c>
      <c r="D8" s="3">
        <f>AVERAGE(C3:C6)</f>
        <v>3.8900081400081402E-2</v>
      </c>
      <c r="G8" t="s">
        <v>68</v>
      </c>
      <c r="H8" t="s">
        <v>69</v>
      </c>
    </row>
    <row r="9" spans="1:8">
      <c r="A9"/>
      <c r="B9"/>
      <c r="C9" t="s">
        <v>70</v>
      </c>
      <c r="D9" s="3">
        <f>_xlfn.STDEV.S(C3:C6,D8)</f>
        <v>4.7200494563474298E-2</v>
      </c>
      <c r="G9">
        <v>1</v>
      </c>
      <c r="H9">
        <f ca="1">D11</f>
        <v>9.0753658023407013E-2</v>
      </c>
    </row>
    <row r="10" spans="1:8">
      <c r="A10"/>
      <c r="B10"/>
      <c r="G10">
        <v>2</v>
      </c>
      <c r="H10">
        <v>5.6881001077369202E-2</v>
      </c>
    </row>
    <row r="11" spans="1:8">
      <c r="A11"/>
      <c r="B11"/>
      <c r="C11" t="s">
        <v>71</v>
      </c>
      <c r="D11">
        <f ca="1">_xlfn.NORM.INV(RAND(),D8,D9)</f>
        <v>9.0753658023407013E-2</v>
      </c>
      <c r="G11">
        <v>3</v>
      </c>
      <c r="H11">
        <v>-2.93516855875425E-2</v>
      </c>
    </row>
    <row r="12" spans="1:8">
      <c r="A12"/>
      <c r="B12"/>
      <c r="G12">
        <v>4</v>
      </c>
      <c r="H12">
        <v>2.3994843379011501E-2</v>
      </c>
    </row>
    <row r="13" spans="1:8">
      <c r="A13"/>
      <c r="B13"/>
      <c r="G13">
        <v>5</v>
      </c>
      <c r="H13">
        <v>0.110444147558177</v>
      </c>
    </row>
    <row r="14" spans="1:8">
      <c r="A14"/>
      <c r="B14"/>
      <c r="C14" t="s">
        <v>72</v>
      </c>
      <c r="D14">
        <f ca="1">AVERAGE(price_fluctuation)</f>
        <v>3.8024310734423937E-2</v>
      </c>
      <c r="G14">
        <v>6</v>
      </c>
      <c r="H14">
        <v>8.43834496841427E-2</v>
      </c>
    </row>
    <row r="15" spans="1:8">
      <c r="C15" t="s">
        <v>73</v>
      </c>
      <c r="D15">
        <f ca="1">_xlfn.STDEV.S(price_fluctuation)</f>
        <v>4.6087255024995645E-2</v>
      </c>
      <c r="G15">
        <v>7</v>
      </c>
      <c r="H15">
        <v>3.6635918466365998E-2</v>
      </c>
    </row>
    <row r="16" spans="1:8">
      <c r="C16" t="s">
        <v>74</v>
      </c>
      <c r="D16">
        <f ca="1">MIN(price_fluctuation)</f>
        <v>-9.9350622152289195E-2</v>
      </c>
      <c r="G16">
        <v>8</v>
      </c>
      <c r="H16">
        <v>8.5359030541076505E-2</v>
      </c>
    </row>
    <row r="17" spans="3:8">
      <c r="C17" t="s">
        <v>75</v>
      </c>
      <c r="D17">
        <f ca="1">MAX(price_fluctuation)</f>
        <v>0.16886180071239501</v>
      </c>
      <c r="G17">
        <v>9</v>
      </c>
      <c r="H17">
        <v>0.105907492636916</v>
      </c>
    </row>
    <row r="18" spans="3:8">
      <c r="G18">
        <v>10</v>
      </c>
      <c r="H18">
        <v>2.3217799863789901E-2</v>
      </c>
    </row>
    <row r="19" spans="3:8">
      <c r="G19">
        <v>11</v>
      </c>
      <c r="H19">
        <v>1.84004175015865E-2</v>
      </c>
    </row>
    <row r="20" spans="3:8">
      <c r="C20" t="s">
        <v>76</v>
      </c>
      <c r="D20">
        <f ca="1">COUNTIF(price_fluctuation,"&gt;0")/1000</f>
        <v>0.81</v>
      </c>
      <c r="G20">
        <v>12</v>
      </c>
      <c r="H20">
        <v>1.4519573376592199E-2</v>
      </c>
    </row>
    <row r="21" spans="3:8">
      <c r="G21">
        <v>13</v>
      </c>
      <c r="H21">
        <v>5.5863270346986398E-2</v>
      </c>
    </row>
    <row r="22" spans="3:8">
      <c r="G22">
        <v>14</v>
      </c>
      <c r="H22">
        <v>-2.1337025543596299E-2</v>
      </c>
    </row>
    <row r="23" spans="3:8">
      <c r="G23">
        <v>15</v>
      </c>
      <c r="H23">
        <v>2.9799106370602301E-2</v>
      </c>
    </row>
    <row r="24" spans="3:8">
      <c r="G24">
        <v>16</v>
      </c>
      <c r="H24">
        <v>3.3046320095144598E-2</v>
      </c>
    </row>
    <row r="25" spans="3:8">
      <c r="G25">
        <v>17</v>
      </c>
      <c r="H25">
        <v>4.1146108649841501E-2</v>
      </c>
    </row>
    <row r="26" spans="3:8">
      <c r="G26">
        <v>18</v>
      </c>
      <c r="H26">
        <v>4.0066756558247402E-2</v>
      </c>
    </row>
    <row r="27" spans="3:8">
      <c r="G27">
        <v>19</v>
      </c>
      <c r="H27">
        <v>1.3729548833683601E-2</v>
      </c>
    </row>
    <row r="28" spans="3:8">
      <c r="G28">
        <v>20</v>
      </c>
      <c r="H28">
        <v>0.104950703132749</v>
      </c>
    </row>
    <row r="29" spans="3:8">
      <c r="G29">
        <v>21</v>
      </c>
      <c r="H29">
        <v>7.3007210728954594E-2</v>
      </c>
    </row>
    <row r="30" spans="3:8">
      <c r="G30">
        <v>22</v>
      </c>
      <c r="H30">
        <v>6.3344918984259202E-2</v>
      </c>
    </row>
    <row r="31" spans="3:8">
      <c r="G31">
        <v>23</v>
      </c>
      <c r="H31">
        <v>1.39563136415903E-2</v>
      </c>
    </row>
    <row r="32" spans="3:8">
      <c r="G32">
        <v>24</v>
      </c>
      <c r="H32">
        <v>-9.6897215844241602E-3</v>
      </c>
    </row>
    <row r="33" spans="7:8">
      <c r="G33">
        <v>25</v>
      </c>
      <c r="H33">
        <v>2.3906854509321701E-2</v>
      </c>
    </row>
    <row r="34" spans="7:8">
      <c r="G34">
        <v>26</v>
      </c>
      <c r="H34">
        <v>4.6315941088050802E-2</v>
      </c>
    </row>
    <row r="35" spans="7:8">
      <c r="G35">
        <v>27</v>
      </c>
      <c r="H35">
        <v>7.6473934657223894E-2</v>
      </c>
    </row>
    <row r="36" spans="7:8">
      <c r="G36">
        <v>28</v>
      </c>
      <c r="H36">
        <v>-4.4644854812332498E-2</v>
      </c>
    </row>
    <row r="37" spans="7:8">
      <c r="G37">
        <v>29</v>
      </c>
      <c r="H37">
        <v>8.6309036142240801E-3</v>
      </c>
    </row>
    <row r="38" spans="7:8">
      <c r="G38">
        <v>30</v>
      </c>
      <c r="H38">
        <v>-7.1867292271116504E-2</v>
      </c>
    </row>
    <row r="39" spans="7:8">
      <c r="G39">
        <v>31</v>
      </c>
      <c r="H39">
        <v>8.0847891049858206E-2</v>
      </c>
    </row>
    <row r="40" spans="7:8">
      <c r="G40">
        <v>32</v>
      </c>
      <c r="H40">
        <v>1.7691391061597901E-2</v>
      </c>
    </row>
    <row r="41" spans="7:8">
      <c r="G41">
        <v>33</v>
      </c>
      <c r="H41">
        <v>6.1038631407075099E-2</v>
      </c>
    </row>
    <row r="42" spans="7:8">
      <c r="G42">
        <v>34</v>
      </c>
      <c r="H42">
        <v>2.4267635706948398E-2</v>
      </c>
    </row>
    <row r="43" spans="7:8">
      <c r="G43">
        <v>35</v>
      </c>
      <c r="H43">
        <v>7.2227816616697305E-2</v>
      </c>
    </row>
    <row r="44" spans="7:8">
      <c r="G44">
        <v>36</v>
      </c>
      <c r="H44">
        <v>8.4142620185695995E-3</v>
      </c>
    </row>
    <row r="45" spans="7:8">
      <c r="G45">
        <v>37</v>
      </c>
      <c r="H45">
        <v>8.1460852142000897E-2</v>
      </c>
    </row>
    <row r="46" spans="7:8">
      <c r="G46">
        <v>38</v>
      </c>
      <c r="H46">
        <v>1.82922460592587E-2</v>
      </c>
    </row>
    <row r="47" spans="7:8">
      <c r="G47">
        <v>39</v>
      </c>
      <c r="H47">
        <v>4.0255657936322499E-2</v>
      </c>
    </row>
    <row r="48" spans="7:8">
      <c r="G48">
        <v>40</v>
      </c>
      <c r="H48">
        <v>-6.66538735329895E-3</v>
      </c>
    </row>
    <row r="49" spans="7:8">
      <c r="G49">
        <v>41</v>
      </c>
      <c r="H49">
        <v>9.98050916980079E-2</v>
      </c>
    </row>
    <row r="50" spans="7:8">
      <c r="G50">
        <v>42</v>
      </c>
      <c r="H50">
        <v>3.5719276826666597E-2</v>
      </c>
    </row>
    <row r="51" spans="7:8">
      <c r="G51">
        <v>43</v>
      </c>
      <c r="H51">
        <v>7.2501521710203604E-2</v>
      </c>
    </row>
    <row r="52" spans="7:8">
      <c r="G52">
        <v>44</v>
      </c>
      <c r="H52">
        <v>5.8166491298902501E-2</v>
      </c>
    </row>
    <row r="53" spans="7:8">
      <c r="G53">
        <v>45</v>
      </c>
      <c r="H53">
        <v>-4.6756920648686898E-3</v>
      </c>
    </row>
    <row r="54" spans="7:8">
      <c r="G54">
        <v>46</v>
      </c>
      <c r="H54">
        <v>3.0842534405147001E-3</v>
      </c>
    </row>
    <row r="55" spans="7:8">
      <c r="G55">
        <v>47</v>
      </c>
      <c r="H55">
        <v>-9.7710086258792194E-3</v>
      </c>
    </row>
    <row r="56" spans="7:8">
      <c r="G56">
        <v>48</v>
      </c>
      <c r="H56">
        <v>1.4704296065358601E-2</v>
      </c>
    </row>
    <row r="57" spans="7:8">
      <c r="G57">
        <v>49</v>
      </c>
      <c r="H57">
        <v>-1.35374590874332E-2</v>
      </c>
    </row>
    <row r="58" spans="7:8">
      <c r="G58">
        <v>50</v>
      </c>
      <c r="H58">
        <v>6.2981643183474503E-2</v>
      </c>
    </row>
    <row r="59" spans="7:8">
      <c r="G59">
        <v>51</v>
      </c>
      <c r="H59">
        <v>-3.36138926589667E-2</v>
      </c>
    </row>
    <row r="60" spans="7:8">
      <c r="G60">
        <v>52</v>
      </c>
      <c r="H60">
        <v>7.5651933923060804E-3</v>
      </c>
    </row>
    <row r="61" spans="7:8">
      <c r="G61">
        <v>53</v>
      </c>
      <c r="H61">
        <v>6.09939946074569E-2</v>
      </c>
    </row>
    <row r="62" spans="7:8">
      <c r="G62">
        <v>54</v>
      </c>
      <c r="H62">
        <v>1.2329137388435399E-3</v>
      </c>
    </row>
    <row r="63" spans="7:8">
      <c r="G63">
        <v>55</v>
      </c>
      <c r="H63">
        <v>6.2131880395197597E-2</v>
      </c>
    </row>
    <row r="64" spans="7:8">
      <c r="G64">
        <v>56</v>
      </c>
      <c r="H64">
        <v>9.53095486759762E-2</v>
      </c>
    </row>
    <row r="65" spans="7:8">
      <c r="G65">
        <v>57</v>
      </c>
      <c r="H65">
        <v>-2.5709088935172202E-2</v>
      </c>
    </row>
    <row r="66" spans="7:8">
      <c r="G66">
        <v>58</v>
      </c>
      <c r="H66">
        <v>1.0785998844964E-2</v>
      </c>
    </row>
    <row r="67" spans="7:8">
      <c r="G67">
        <v>59</v>
      </c>
      <c r="H67">
        <v>4.6079569092705698E-2</v>
      </c>
    </row>
    <row r="68" spans="7:8">
      <c r="G68">
        <v>60</v>
      </c>
      <c r="H68">
        <v>-5.1586518904787097E-2</v>
      </c>
    </row>
    <row r="69" spans="7:8">
      <c r="G69">
        <v>61</v>
      </c>
      <c r="H69">
        <v>3.29781668757336E-2</v>
      </c>
    </row>
    <row r="70" spans="7:8">
      <c r="G70">
        <v>62</v>
      </c>
      <c r="H70">
        <v>-3.80460543828001E-2</v>
      </c>
    </row>
    <row r="71" spans="7:8">
      <c r="G71">
        <v>63</v>
      </c>
      <c r="H71">
        <v>9.7419480927919307E-3</v>
      </c>
    </row>
    <row r="72" spans="7:8">
      <c r="G72">
        <v>64</v>
      </c>
      <c r="H72">
        <v>7.5907641327468398E-2</v>
      </c>
    </row>
    <row r="73" spans="7:8">
      <c r="G73">
        <v>65</v>
      </c>
      <c r="H73">
        <v>3.1621921871363201E-2</v>
      </c>
    </row>
    <row r="74" spans="7:8">
      <c r="G74">
        <v>66</v>
      </c>
      <c r="H74">
        <v>4.09480452967311E-2</v>
      </c>
    </row>
    <row r="75" spans="7:8">
      <c r="G75">
        <v>67</v>
      </c>
      <c r="H75">
        <v>-4.4431661209408398E-2</v>
      </c>
    </row>
    <row r="76" spans="7:8">
      <c r="G76">
        <v>68</v>
      </c>
      <c r="H76">
        <v>8.2013908338561398E-2</v>
      </c>
    </row>
    <row r="77" spans="7:8">
      <c r="G77">
        <v>69</v>
      </c>
      <c r="H77">
        <v>8.5636643813021301E-2</v>
      </c>
    </row>
    <row r="78" spans="7:8">
      <c r="G78">
        <v>70</v>
      </c>
      <c r="H78">
        <v>-5.9817178221801E-2</v>
      </c>
    </row>
    <row r="79" spans="7:8">
      <c r="G79">
        <v>71</v>
      </c>
      <c r="H79">
        <v>9.4259525910501303E-3</v>
      </c>
    </row>
    <row r="80" spans="7:8">
      <c r="G80">
        <v>72</v>
      </c>
      <c r="H80">
        <v>0.13624334091954701</v>
      </c>
    </row>
    <row r="81" spans="7:8">
      <c r="G81">
        <v>73</v>
      </c>
      <c r="H81">
        <v>-2.4844900035001699E-2</v>
      </c>
    </row>
    <row r="82" spans="7:8">
      <c r="G82">
        <v>74</v>
      </c>
      <c r="H82">
        <v>-3.6794110921073001E-2</v>
      </c>
    </row>
    <row r="83" spans="7:8">
      <c r="G83">
        <v>75</v>
      </c>
      <c r="H83">
        <v>9.3367909239886596E-2</v>
      </c>
    </row>
    <row r="84" spans="7:8">
      <c r="G84">
        <v>76</v>
      </c>
      <c r="H84">
        <v>2.3141767911057198E-3</v>
      </c>
    </row>
    <row r="85" spans="7:8">
      <c r="G85">
        <v>77</v>
      </c>
      <c r="H85">
        <v>-1.4196005464450901E-2</v>
      </c>
    </row>
    <row r="86" spans="7:8">
      <c r="G86">
        <v>78</v>
      </c>
      <c r="H86">
        <v>5.3580618716063198E-2</v>
      </c>
    </row>
    <row r="87" spans="7:8">
      <c r="G87">
        <v>79</v>
      </c>
      <c r="H87">
        <v>5.9762675790121102E-2</v>
      </c>
    </row>
    <row r="88" spans="7:8">
      <c r="G88">
        <v>80</v>
      </c>
      <c r="H88">
        <v>-2.34069875033006E-2</v>
      </c>
    </row>
    <row r="89" spans="7:8">
      <c r="G89">
        <v>81</v>
      </c>
      <c r="H89">
        <v>1.33008532009297E-2</v>
      </c>
    </row>
    <row r="90" spans="7:8">
      <c r="G90">
        <v>82</v>
      </c>
      <c r="H90">
        <v>5.8496788448485298E-2</v>
      </c>
    </row>
    <row r="91" spans="7:8">
      <c r="G91">
        <v>83</v>
      </c>
      <c r="H91">
        <v>-5.6613190891160702E-2</v>
      </c>
    </row>
    <row r="92" spans="7:8">
      <c r="G92">
        <v>84</v>
      </c>
      <c r="H92">
        <v>9.4277247195970304E-2</v>
      </c>
    </row>
    <row r="93" spans="7:8">
      <c r="G93">
        <v>85</v>
      </c>
      <c r="H93">
        <v>5.8982625886689504E-4</v>
      </c>
    </row>
    <row r="94" spans="7:8">
      <c r="G94">
        <v>86</v>
      </c>
      <c r="H94">
        <v>0.12085905467182299</v>
      </c>
    </row>
    <row r="95" spans="7:8">
      <c r="G95">
        <v>87</v>
      </c>
      <c r="H95">
        <v>7.3000338957307804E-3</v>
      </c>
    </row>
    <row r="96" spans="7:8">
      <c r="G96">
        <v>88</v>
      </c>
      <c r="H96">
        <v>3.2215275232564601E-2</v>
      </c>
    </row>
    <row r="97" spans="7:8">
      <c r="G97">
        <v>89</v>
      </c>
      <c r="H97">
        <v>-4.7370865094404302E-2</v>
      </c>
    </row>
    <row r="98" spans="7:8">
      <c r="G98">
        <v>90</v>
      </c>
      <c r="H98">
        <v>4.7309137346295098E-2</v>
      </c>
    </row>
    <row r="99" spans="7:8">
      <c r="G99">
        <v>91</v>
      </c>
      <c r="H99">
        <v>1.1118974007260999E-2</v>
      </c>
    </row>
    <row r="100" spans="7:8">
      <c r="G100">
        <v>92</v>
      </c>
      <c r="H100">
        <v>7.7441734370799195E-2</v>
      </c>
    </row>
    <row r="101" spans="7:8">
      <c r="G101">
        <v>93</v>
      </c>
      <c r="H101">
        <v>5.3555760286637902E-2</v>
      </c>
    </row>
    <row r="102" spans="7:8">
      <c r="G102">
        <v>94</v>
      </c>
      <c r="H102">
        <v>0.123154247200053</v>
      </c>
    </row>
    <row r="103" spans="7:8">
      <c r="G103">
        <v>95</v>
      </c>
      <c r="H103">
        <v>7.4259923374698403E-2</v>
      </c>
    </row>
    <row r="104" spans="7:8">
      <c r="G104">
        <v>96</v>
      </c>
      <c r="H104">
        <v>9.0076535602634497E-2</v>
      </c>
    </row>
    <row r="105" spans="7:8">
      <c r="G105">
        <v>97</v>
      </c>
      <c r="H105">
        <v>8.6702650612511395E-2</v>
      </c>
    </row>
    <row r="106" spans="7:8">
      <c r="G106">
        <v>98</v>
      </c>
      <c r="H106">
        <v>6.2810826613865098E-2</v>
      </c>
    </row>
    <row r="107" spans="7:8">
      <c r="G107">
        <v>99</v>
      </c>
      <c r="H107">
        <v>3.7200696978841201E-2</v>
      </c>
    </row>
    <row r="108" spans="7:8">
      <c r="G108">
        <v>100</v>
      </c>
      <c r="H108">
        <v>-4.2808718903253502E-2</v>
      </c>
    </row>
    <row r="109" spans="7:8">
      <c r="G109">
        <v>101</v>
      </c>
      <c r="H109">
        <v>8.1218100379271393E-2</v>
      </c>
    </row>
    <row r="110" spans="7:8">
      <c r="G110">
        <v>102</v>
      </c>
      <c r="H110">
        <v>1.3399060233313E-2</v>
      </c>
    </row>
    <row r="111" spans="7:8">
      <c r="G111">
        <v>103</v>
      </c>
      <c r="H111">
        <v>7.0124945236352404E-2</v>
      </c>
    </row>
    <row r="112" spans="7:8">
      <c r="G112">
        <v>104</v>
      </c>
      <c r="H112">
        <v>8.4094711910636596E-2</v>
      </c>
    </row>
    <row r="113" spans="7:8">
      <c r="G113">
        <v>105</v>
      </c>
      <c r="H113">
        <v>-6.9406267049195699E-3</v>
      </c>
    </row>
    <row r="114" spans="7:8">
      <c r="G114">
        <v>106</v>
      </c>
      <c r="H114">
        <v>-3.8992028469338601E-2</v>
      </c>
    </row>
    <row r="115" spans="7:8">
      <c r="G115">
        <v>107</v>
      </c>
      <c r="H115">
        <v>4.5558259646351802E-2</v>
      </c>
    </row>
    <row r="116" spans="7:8">
      <c r="G116">
        <v>108</v>
      </c>
      <c r="H116">
        <v>2.0550810323277598E-2</v>
      </c>
    </row>
    <row r="117" spans="7:8">
      <c r="G117">
        <v>109</v>
      </c>
      <c r="H117">
        <v>4.4108047824676297E-2</v>
      </c>
    </row>
    <row r="118" spans="7:8">
      <c r="G118">
        <v>110</v>
      </c>
      <c r="H118">
        <v>6.43471235934059E-2</v>
      </c>
    </row>
    <row r="119" spans="7:8">
      <c r="G119">
        <v>111</v>
      </c>
      <c r="H119">
        <v>-9.2034220977963693E-3</v>
      </c>
    </row>
    <row r="120" spans="7:8">
      <c r="G120">
        <v>112</v>
      </c>
      <c r="H120">
        <v>7.2312369095007295E-2</v>
      </c>
    </row>
    <row r="121" spans="7:8">
      <c r="G121">
        <v>113</v>
      </c>
      <c r="H121">
        <v>8.1244551564250603E-2</v>
      </c>
    </row>
    <row r="122" spans="7:8">
      <c r="G122">
        <v>114</v>
      </c>
      <c r="H122">
        <v>-2.3178086710334998E-3</v>
      </c>
    </row>
    <row r="123" spans="7:8">
      <c r="G123">
        <v>115</v>
      </c>
      <c r="H123">
        <v>5.3689412869471403E-2</v>
      </c>
    </row>
    <row r="124" spans="7:8">
      <c r="G124">
        <v>116</v>
      </c>
      <c r="H124">
        <v>-1.2067192502235801E-2</v>
      </c>
    </row>
    <row r="125" spans="7:8">
      <c r="G125">
        <v>117</v>
      </c>
      <c r="H125">
        <v>1.6871878909400201E-2</v>
      </c>
    </row>
    <row r="126" spans="7:8">
      <c r="G126">
        <v>118</v>
      </c>
      <c r="H126">
        <v>6.5454036732029805E-2</v>
      </c>
    </row>
    <row r="127" spans="7:8">
      <c r="G127">
        <v>119</v>
      </c>
      <c r="H127">
        <v>9.14226639843774E-2</v>
      </c>
    </row>
    <row r="128" spans="7:8">
      <c r="G128">
        <v>120</v>
      </c>
      <c r="H128">
        <v>9.0783165601620697E-2</v>
      </c>
    </row>
    <row r="129" spans="7:8">
      <c r="G129">
        <v>121</v>
      </c>
      <c r="H129">
        <v>5.83305170252989E-2</v>
      </c>
    </row>
    <row r="130" spans="7:8">
      <c r="G130">
        <v>122</v>
      </c>
      <c r="H130">
        <v>1.7335196464960598E-2</v>
      </c>
    </row>
    <row r="131" spans="7:8">
      <c r="G131">
        <v>123</v>
      </c>
      <c r="H131">
        <v>4.1835699107779498E-2</v>
      </c>
    </row>
    <row r="132" spans="7:8">
      <c r="G132">
        <v>124</v>
      </c>
      <c r="H132">
        <v>0.116383077730194</v>
      </c>
    </row>
    <row r="133" spans="7:8">
      <c r="G133">
        <v>125</v>
      </c>
      <c r="H133">
        <v>1.8798762053015401E-2</v>
      </c>
    </row>
    <row r="134" spans="7:8">
      <c r="G134">
        <v>126</v>
      </c>
      <c r="H134">
        <v>6.3972913035250004E-2</v>
      </c>
    </row>
    <row r="135" spans="7:8">
      <c r="G135">
        <v>127</v>
      </c>
      <c r="H135">
        <v>7.7706963216302896E-2</v>
      </c>
    </row>
    <row r="136" spans="7:8">
      <c r="G136">
        <v>128</v>
      </c>
      <c r="H136">
        <v>1.3510932789817199E-3</v>
      </c>
    </row>
    <row r="137" spans="7:8">
      <c r="G137">
        <v>129</v>
      </c>
      <c r="H137">
        <v>1.9050430253886599E-2</v>
      </c>
    </row>
    <row r="138" spans="7:8">
      <c r="G138">
        <v>130</v>
      </c>
      <c r="H138">
        <v>6.4377794809363995E-2</v>
      </c>
    </row>
    <row r="139" spans="7:8">
      <c r="G139">
        <v>131</v>
      </c>
      <c r="H139">
        <v>-6.3728117663976999E-2</v>
      </c>
    </row>
    <row r="140" spans="7:8">
      <c r="G140">
        <v>132</v>
      </c>
      <c r="H140">
        <v>8.0010750128807095E-2</v>
      </c>
    </row>
    <row r="141" spans="7:8">
      <c r="G141">
        <v>133</v>
      </c>
      <c r="H141">
        <v>9.3577274238875296E-2</v>
      </c>
    </row>
    <row r="142" spans="7:8">
      <c r="G142">
        <v>134</v>
      </c>
      <c r="H142">
        <v>6.1110135536588901E-2</v>
      </c>
    </row>
    <row r="143" spans="7:8">
      <c r="G143">
        <v>135</v>
      </c>
      <c r="H143">
        <v>2.1935697187371501E-2</v>
      </c>
    </row>
    <row r="144" spans="7:8">
      <c r="G144">
        <v>136</v>
      </c>
      <c r="H144">
        <v>7.5760297759071699E-2</v>
      </c>
    </row>
    <row r="145" spans="7:8">
      <c r="G145">
        <v>137</v>
      </c>
      <c r="H145">
        <v>0.123684126096288</v>
      </c>
    </row>
    <row r="146" spans="7:8">
      <c r="G146">
        <v>138</v>
      </c>
      <c r="H146">
        <v>-4.7450339202592699E-3</v>
      </c>
    </row>
    <row r="147" spans="7:8">
      <c r="G147">
        <v>139</v>
      </c>
      <c r="H147">
        <v>0.151895810065272</v>
      </c>
    </row>
    <row r="148" spans="7:8">
      <c r="G148">
        <v>140</v>
      </c>
      <c r="H148">
        <v>1.6106487025035299E-2</v>
      </c>
    </row>
    <row r="149" spans="7:8">
      <c r="G149">
        <v>141</v>
      </c>
      <c r="H149">
        <v>4.7579933212594301E-2</v>
      </c>
    </row>
    <row r="150" spans="7:8">
      <c r="G150">
        <v>142</v>
      </c>
      <c r="H150">
        <v>-5.4973233569130503E-2</v>
      </c>
    </row>
    <row r="151" spans="7:8">
      <c r="G151">
        <v>143</v>
      </c>
      <c r="H151">
        <v>0.128553671079775</v>
      </c>
    </row>
    <row r="152" spans="7:8">
      <c r="G152">
        <v>144</v>
      </c>
      <c r="H152">
        <v>9.8471593366819293E-2</v>
      </c>
    </row>
    <row r="153" spans="7:8">
      <c r="G153">
        <v>145</v>
      </c>
      <c r="H153">
        <v>0.13049155499694401</v>
      </c>
    </row>
    <row r="154" spans="7:8">
      <c r="G154">
        <v>146</v>
      </c>
      <c r="H154">
        <v>3.3251397818680403E-2</v>
      </c>
    </row>
    <row r="155" spans="7:8">
      <c r="G155">
        <v>147</v>
      </c>
      <c r="H155">
        <v>2.0407655518816899E-2</v>
      </c>
    </row>
    <row r="156" spans="7:8">
      <c r="G156">
        <v>148</v>
      </c>
      <c r="H156">
        <v>4.6845589094255097E-2</v>
      </c>
    </row>
    <row r="157" spans="7:8">
      <c r="G157">
        <v>149</v>
      </c>
      <c r="H157">
        <v>5.2849492278511503E-2</v>
      </c>
    </row>
    <row r="158" spans="7:8">
      <c r="G158">
        <v>150</v>
      </c>
      <c r="H158">
        <v>1.5896391959941299E-2</v>
      </c>
    </row>
    <row r="159" spans="7:8">
      <c r="G159">
        <v>151</v>
      </c>
      <c r="H159">
        <v>3.7957429036243003E-2</v>
      </c>
    </row>
    <row r="160" spans="7:8">
      <c r="G160">
        <v>152</v>
      </c>
      <c r="H160">
        <v>-2.1923956923730101E-2</v>
      </c>
    </row>
    <row r="161" spans="7:8">
      <c r="G161">
        <v>153</v>
      </c>
      <c r="H161">
        <v>1.24546514499569E-2</v>
      </c>
    </row>
    <row r="162" spans="7:8">
      <c r="G162">
        <v>154</v>
      </c>
      <c r="H162">
        <v>5.7534874002423103E-2</v>
      </c>
    </row>
    <row r="163" spans="7:8">
      <c r="G163">
        <v>155</v>
      </c>
      <c r="H163">
        <v>8.9872239696021303E-2</v>
      </c>
    </row>
    <row r="164" spans="7:8">
      <c r="G164">
        <v>156</v>
      </c>
      <c r="H164">
        <v>7.2523087021723401E-2</v>
      </c>
    </row>
    <row r="165" spans="7:8">
      <c r="G165">
        <v>157</v>
      </c>
      <c r="H165">
        <v>2.6176035657968201E-2</v>
      </c>
    </row>
    <row r="166" spans="7:8">
      <c r="G166">
        <v>158</v>
      </c>
      <c r="H166">
        <v>0.101931186896555</v>
      </c>
    </row>
    <row r="167" spans="7:8">
      <c r="G167">
        <v>159</v>
      </c>
      <c r="H167">
        <v>1.26077690410373E-2</v>
      </c>
    </row>
    <row r="168" spans="7:8">
      <c r="G168">
        <v>160</v>
      </c>
      <c r="H168">
        <v>4.7754322135331498E-2</v>
      </c>
    </row>
    <row r="169" spans="7:8">
      <c r="G169">
        <v>161</v>
      </c>
      <c r="H169">
        <v>2.4001654880086098E-2</v>
      </c>
    </row>
    <row r="170" spans="7:8">
      <c r="G170">
        <v>162</v>
      </c>
      <c r="H170">
        <v>0.11784945558387599</v>
      </c>
    </row>
    <row r="171" spans="7:8">
      <c r="G171">
        <v>163</v>
      </c>
      <c r="H171">
        <v>8.0139872668614706E-2</v>
      </c>
    </row>
    <row r="172" spans="7:8">
      <c r="G172">
        <v>164</v>
      </c>
      <c r="H172">
        <v>5.9196695606366097E-2</v>
      </c>
    </row>
    <row r="173" spans="7:8">
      <c r="G173">
        <v>165</v>
      </c>
      <c r="H173">
        <v>0.100944565639237</v>
      </c>
    </row>
    <row r="174" spans="7:8">
      <c r="G174">
        <v>166</v>
      </c>
      <c r="H174">
        <v>3.4816464101146603E-2</v>
      </c>
    </row>
    <row r="175" spans="7:8">
      <c r="G175">
        <v>167</v>
      </c>
      <c r="H175">
        <v>5.1995359723339601E-2</v>
      </c>
    </row>
    <row r="176" spans="7:8">
      <c r="G176">
        <v>168</v>
      </c>
      <c r="H176">
        <v>4.68563983574641E-2</v>
      </c>
    </row>
    <row r="177" spans="7:8">
      <c r="G177">
        <v>169</v>
      </c>
      <c r="H177">
        <v>8.6442774249607293E-2</v>
      </c>
    </row>
    <row r="178" spans="7:8">
      <c r="G178">
        <v>170</v>
      </c>
      <c r="H178">
        <v>1.4208373045177801E-2</v>
      </c>
    </row>
    <row r="179" spans="7:8">
      <c r="G179">
        <v>171</v>
      </c>
      <c r="H179">
        <v>7.5648976126579098E-3</v>
      </c>
    </row>
    <row r="180" spans="7:8">
      <c r="G180">
        <v>172</v>
      </c>
      <c r="H180">
        <v>2.52302421434966E-2</v>
      </c>
    </row>
    <row r="181" spans="7:8">
      <c r="G181">
        <v>173</v>
      </c>
      <c r="H181">
        <v>1.8995079023574699E-2</v>
      </c>
    </row>
    <row r="182" spans="7:8">
      <c r="G182">
        <v>174</v>
      </c>
      <c r="H182">
        <v>4.4597515281286498E-2</v>
      </c>
    </row>
    <row r="183" spans="7:8">
      <c r="G183">
        <v>175</v>
      </c>
      <c r="H183">
        <v>8.3471058816982704E-2</v>
      </c>
    </row>
    <row r="184" spans="7:8">
      <c r="G184">
        <v>176</v>
      </c>
      <c r="H184">
        <v>-2.7355896221623301E-2</v>
      </c>
    </row>
    <row r="185" spans="7:8">
      <c r="G185">
        <v>177</v>
      </c>
      <c r="H185">
        <v>-2.53166547631039E-2</v>
      </c>
    </row>
    <row r="186" spans="7:8">
      <c r="G186">
        <v>178</v>
      </c>
      <c r="H186">
        <v>-7.1299968813480497E-2</v>
      </c>
    </row>
    <row r="187" spans="7:8">
      <c r="G187">
        <v>179</v>
      </c>
      <c r="H187">
        <v>-5.1527204405747698E-3</v>
      </c>
    </row>
    <row r="188" spans="7:8">
      <c r="G188">
        <v>180</v>
      </c>
      <c r="H188">
        <v>1.89396492675705E-2</v>
      </c>
    </row>
    <row r="189" spans="7:8">
      <c r="G189">
        <v>181</v>
      </c>
      <c r="H189">
        <v>2.2682755309649801E-2</v>
      </c>
    </row>
    <row r="190" spans="7:8">
      <c r="G190">
        <v>182</v>
      </c>
      <c r="H190">
        <v>0.12906206908228099</v>
      </c>
    </row>
    <row r="191" spans="7:8">
      <c r="G191">
        <v>183</v>
      </c>
      <c r="H191">
        <v>5.3181914640819797E-2</v>
      </c>
    </row>
    <row r="192" spans="7:8">
      <c r="G192">
        <v>184</v>
      </c>
      <c r="H192">
        <v>9.1707529522599501E-2</v>
      </c>
    </row>
    <row r="193" spans="7:8">
      <c r="G193">
        <v>185</v>
      </c>
      <c r="H193">
        <v>3.87467734562029E-2</v>
      </c>
    </row>
    <row r="194" spans="7:8">
      <c r="G194">
        <v>186</v>
      </c>
      <c r="H194">
        <v>9.1821948831169398E-2</v>
      </c>
    </row>
    <row r="195" spans="7:8">
      <c r="G195">
        <v>187</v>
      </c>
      <c r="H195">
        <v>5.3225215324132498E-2</v>
      </c>
    </row>
    <row r="196" spans="7:8">
      <c r="G196">
        <v>188</v>
      </c>
      <c r="H196">
        <v>0.148448353906483</v>
      </c>
    </row>
    <row r="197" spans="7:8">
      <c r="G197">
        <v>189</v>
      </c>
      <c r="H197">
        <v>5.5569341372758999E-2</v>
      </c>
    </row>
    <row r="198" spans="7:8">
      <c r="G198">
        <v>190</v>
      </c>
      <c r="H198">
        <v>1.16567155320102E-2</v>
      </c>
    </row>
    <row r="199" spans="7:8">
      <c r="G199">
        <v>191</v>
      </c>
      <c r="H199">
        <v>-3.1761472502292E-3</v>
      </c>
    </row>
    <row r="200" spans="7:8">
      <c r="G200">
        <v>192</v>
      </c>
      <c r="H200">
        <v>1.45643647008687E-2</v>
      </c>
    </row>
    <row r="201" spans="7:8">
      <c r="G201">
        <v>193</v>
      </c>
      <c r="H201">
        <v>3.2316054468338302E-2</v>
      </c>
    </row>
    <row r="202" spans="7:8">
      <c r="G202">
        <v>194</v>
      </c>
      <c r="H202">
        <v>6.8712552779565506E-2</v>
      </c>
    </row>
    <row r="203" spans="7:8">
      <c r="G203">
        <v>195</v>
      </c>
      <c r="H203">
        <v>5.3403673941472801E-2</v>
      </c>
    </row>
    <row r="204" spans="7:8">
      <c r="G204">
        <v>196</v>
      </c>
      <c r="H204">
        <v>-1.97962226521501E-2</v>
      </c>
    </row>
    <row r="205" spans="7:8">
      <c r="G205">
        <v>197</v>
      </c>
      <c r="H205">
        <v>8.6618238175599105E-2</v>
      </c>
    </row>
    <row r="206" spans="7:8">
      <c r="G206">
        <v>198</v>
      </c>
      <c r="H206">
        <v>3.1276412819439402E-2</v>
      </c>
    </row>
    <row r="207" spans="7:8">
      <c r="G207">
        <v>199</v>
      </c>
      <c r="H207">
        <v>1.0741976898681499E-2</v>
      </c>
    </row>
    <row r="208" spans="7:8">
      <c r="G208">
        <v>200</v>
      </c>
      <c r="H208">
        <v>3.3656867275341902E-2</v>
      </c>
    </row>
    <row r="209" spans="7:8">
      <c r="G209">
        <v>201</v>
      </c>
      <c r="H209">
        <v>6.2271134027031702E-2</v>
      </c>
    </row>
    <row r="210" spans="7:8">
      <c r="G210">
        <v>202</v>
      </c>
      <c r="H210">
        <v>-5.5812938704196602E-3</v>
      </c>
    </row>
    <row r="211" spans="7:8">
      <c r="G211">
        <v>203</v>
      </c>
      <c r="H211">
        <v>0.106856875041345</v>
      </c>
    </row>
    <row r="212" spans="7:8">
      <c r="G212">
        <v>204</v>
      </c>
      <c r="H212">
        <v>2.9102294745326801E-2</v>
      </c>
    </row>
    <row r="213" spans="7:8">
      <c r="G213">
        <v>205</v>
      </c>
      <c r="H213">
        <v>1.18048129071129E-3</v>
      </c>
    </row>
    <row r="214" spans="7:8">
      <c r="G214">
        <v>206</v>
      </c>
      <c r="H214">
        <v>0.102605911267552</v>
      </c>
    </row>
    <row r="215" spans="7:8">
      <c r="G215">
        <v>207</v>
      </c>
      <c r="H215">
        <v>6.0122946162065302E-2</v>
      </c>
    </row>
    <row r="216" spans="7:8">
      <c r="G216">
        <v>208</v>
      </c>
      <c r="H216">
        <v>-9.7772673605106705E-2</v>
      </c>
    </row>
    <row r="217" spans="7:8">
      <c r="G217">
        <v>209</v>
      </c>
      <c r="H217">
        <v>3.4524727515850603E-2</v>
      </c>
    </row>
    <row r="218" spans="7:8">
      <c r="G218">
        <v>210</v>
      </c>
      <c r="H218">
        <v>4.0703631154591802E-2</v>
      </c>
    </row>
    <row r="219" spans="7:8">
      <c r="G219">
        <v>211</v>
      </c>
      <c r="H219">
        <v>5.9551024232104899E-2</v>
      </c>
    </row>
    <row r="220" spans="7:8">
      <c r="G220">
        <v>212</v>
      </c>
      <c r="H220">
        <v>-4.7575175003831998E-4</v>
      </c>
    </row>
    <row r="221" spans="7:8">
      <c r="G221">
        <v>213</v>
      </c>
      <c r="H221">
        <v>2.2853723584155501E-2</v>
      </c>
    </row>
    <row r="222" spans="7:8">
      <c r="G222">
        <v>214</v>
      </c>
      <c r="H222">
        <v>2.4973281741959199E-2</v>
      </c>
    </row>
    <row r="223" spans="7:8">
      <c r="G223">
        <v>215</v>
      </c>
      <c r="H223">
        <v>2.60678502831584E-2</v>
      </c>
    </row>
    <row r="224" spans="7:8">
      <c r="G224">
        <v>216</v>
      </c>
      <c r="H224">
        <v>0.10077398046838799</v>
      </c>
    </row>
    <row r="225" spans="7:8">
      <c r="G225">
        <v>217</v>
      </c>
      <c r="H225">
        <v>3.6725186649145099E-2</v>
      </c>
    </row>
    <row r="226" spans="7:8">
      <c r="G226">
        <v>218</v>
      </c>
      <c r="H226">
        <v>-4.41778500361219E-3</v>
      </c>
    </row>
    <row r="227" spans="7:8">
      <c r="G227">
        <v>219</v>
      </c>
      <c r="H227">
        <v>2.62148537904765E-2</v>
      </c>
    </row>
    <row r="228" spans="7:8">
      <c r="G228">
        <v>220</v>
      </c>
      <c r="H228">
        <v>7.3781503129880105E-2</v>
      </c>
    </row>
    <row r="229" spans="7:8">
      <c r="G229">
        <v>221</v>
      </c>
      <c r="H229">
        <v>6.8271569148424194E-2</v>
      </c>
    </row>
    <row r="230" spans="7:8">
      <c r="G230">
        <v>222</v>
      </c>
      <c r="H230">
        <v>1.2547041457693701E-2</v>
      </c>
    </row>
    <row r="231" spans="7:8">
      <c r="G231">
        <v>223</v>
      </c>
      <c r="H231">
        <v>-1.67613034118672E-3</v>
      </c>
    </row>
    <row r="232" spans="7:8">
      <c r="G232">
        <v>224</v>
      </c>
      <c r="H232">
        <v>-1.85365624789697E-2</v>
      </c>
    </row>
    <row r="233" spans="7:8">
      <c r="G233">
        <v>225</v>
      </c>
      <c r="H233">
        <v>5.4915829356046303E-2</v>
      </c>
    </row>
    <row r="234" spans="7:8">
      <c r="G234">
        <v>226</v>
      </c>
      <c r="H234">
        <v>3.6549904832558697E-2</v>
      </c>
    </row>
    <row r="235" spans="7:8">
      <c r="G235">
        <v>227</v>
      </c>
      <c r="H235">
        <v>3.8024195620367102E-2</v>
      </c>
    </row>
    <row r="236" spans="7:8">
      <c r="G236">
        <v>228</v>
      </c>
      <c r="H236">
        <v>1.74062733209502E-2</v>
      </c>
    </row>
    <row r="237" spans="7:8">
      <c r="G237">
        <v>229</v>
      </c>
      <c r="H237">
        <v>-4.6142967202532997E-2</v>
      </c>
    </row>
    <row r="238" spans="7:8">
      <c r="G238">
        <v>230</v>
      </c>
      <c r="H238">
        <v>8.8844402152658694E-2</v>
      </c>
    </row>
    <row r="239" spans="7:8">
      <c r="G239">
        <v>231</v>
      </c>
      <c r="H239">
        <v>2.30845038168545E-2</v>
      </c>
    </row>
    <row r="240" spans="7:8">
      <c r="G240">
        <v>232</v>
      </c>
      <c r="H240">
        <v>1.46711289753326E-2</v>
      </c>
    </row>
    <row r="241" spans="7:8">
      <c r="G241">
        <v>233</v>
      </c>
      <c r="H241">
        <v>1.97833449142975E-2</v>
      </c>
    </row>
    <row r="242" spans="7:8">
      <c r="G242">
        <v>234</v>
      </c>
      <c r="H242">
        <v>-1.34447294671952E-2</v>
      </c>
    </row>
    <row r="243" spans="7:8">
      <c r="G243">
        <v>235</v>
      </c>
      <c r="H243">
        <v>0.126063576991887</v>
      </c>
    </row>
    <row r="244" spans="7:8">
      <c r="G244">
        <v>236</v>
      </c>
      <c r="H244">
        <v>2.3485908575610899E-2</v>
      </c>
    </row>
    <row r="245" spans="7:8">
      <c r="G245">
        <v>237</v>
      </c>
      <c r="H245">
        <v>-1.43544181488389E-2</v>
      </c>
    </row>
    <row r="246" spans="7:8">
      <c r="G246">
        <v>238</v>
      </c>
      <c r="H246">
        <v>3.8520294329545297E-2</v>
      </c>
    </row>
    <row r="247" spans="7:8">
      <c r="G247">
        <v>239</v>
      </c>
      <c r="H247">
        <v>3.2484135404631E-2</v>
      </c>
    </row>
    <row r="248" spans="7:8">
      <c r="G248">
        <v>240</v>
      </c>
      <c r="H248">
        <v>-2.1212992333668201E-2</v>
      </c>
    </row>
    <row r="249" spans="7:8">
      <c r="G249">
        <v>241</v>
      </c>
      <c r="H249">
        <v>5.6623479478864702E-2</v>
      </c>
    </row>
    <row r="250" spans="7:8">
      <c r="G250">
        <v>242</v>
      </c>
      <c r="H250">
        <v>4.4828434530599599E-2</v>
      </c>
    </row>
    <row r="251" spans="7:8">
      <c r="G251">
        <v>243</v>
      </c>
      <c r="H251">
        <v>-1.9922046476549399E-2</v>
      </c>
    </row>
    <row r="252" spans="7:8">
      <c r="G252">
        <v>244</v>
      </c>
      <c r="H252">
        <v>2.9907877041067399E-2</v>
      </c>
    </row>
    <row r="253" spans="7:8">
      <c r="G253">
        <v>245</v>
      </c>
      <c r="H253">
        <v>7.2394583697133502E-2</v>
      </c>
    </row>
    <row r="254" spans="7:8">
      <c r="G254">
        <v>246</v>
      </c>
      <c r="H254">
        <v>0.138550740403379</v>
      </c>
    </row>
    <row r="255" spans="7:8">
      <c r="G255">
        <v>247</v>
      </c>
      <c r="H255">
        <v>4.9990028531107901E-3</v>
      </c>
    </row>
    <row r="256" spans="7:8">
      <c r="G256">
        <v>248</v>
      </c>
      <c r="H256">
        <v>1.3763134141009099E-3</v>
      </c>
    </row>
    <row r="257" spans="7:8">
      <c r="G257">
        <v>249</v>
      </c>
      <c r="H257">
        <v>4.7711788149021203E-2</v>
      </c>
    </row>
    <row r="258" spans="7:8">
      <c r="G258">
        <v>250</v>
      </c>
      <c r="H258">
        <v>9.4727454225638399E-2</v>
      </c>
    </row>
    <row r="259" spans="7:8">
      <c r="G259">
        <v>251</v>
      </c>
      <c r="H259">
        <v>9.1073829516771898E-2</v>
      </c>
    </row>
    <row r="260" spans="7:8">
      <c r="G260">
        <v>252</v>
      </c>
      <c r="H260">
        <v>0.13088714317001601</v>
      </c>
    </row>
    <row r="261" spans="7:8">
      <c r="G261">
        <v>253</v>
      </c>
      <c r="H261">
        <v>0.105377730508374</v>
      </c>
    </row>
    <row r="262" spans="7:8">
      <c r="G262">
        <v>254</v>
      </c>
      <c r="H262">
        <v>-3.4045587883880797E-2</v>
      </c>
    </row>
    <row r="263" spans="7:8">
      <c r="G263">
        <v>255</v>
      </c>
      <c r="H263">
        <v>1.8810012529501801E-2</v>
      </c>
    </row>
    <row r="264" spans="7:8">
      <c r="G264">
        <v>256</v>
      </c>
      <c r="H264">
        <v>8.6949416045787695E-2</v>
      </c>
    </row>
    <row r="265" spans="7:8">
      <c r="G265">
        <v>257</v>
      </c>
      <c r="H265">
        <v>3.7279460369651102E-2</v>
      </c>
    </row>
    <row r="266" spans="7:8">
      <c r="G266">
        <v>258</v>
      </c>
      <c r="H266">
        <v>-2.2634830736069401E-2</v>
      </c>
    </row>
    <row r="267" spans="7:8">
      <c r="G267">
        <v>259</v>
      </c>
      <c r="H267">
        <v>-3.9130771727698098E-2</v>
      </c>
    </row>
    <row r="268" spans="7:8">
      <c r="G268">
        <v>260</v>
      </c>
      <c r="H268">
        <v>7.2901944456126799E-2</v>
      </c>
    </row>
    <row r="269" spans="7:8">
      <c r="G269">
        <v>261</v>
      </c>
      <c r="H269">
        <v>4.2107619258242399E-2</v>
      </c>
    </row>
    <row r="270" spans="7:8">
      <c r="G270">
        <v>262</v>
      </c>
      <c r="H270">
        <v>0.12932723685933201</v>
      </c>
    </row>
    <row r="271" spans="7:8">
      <c r="G271">
        <v>263</v>
      </c>
      <c r="H271">
        <v>0.12219958395773101</v>
      </c>
    </row>
    <row r="272" spans="7:8">
      <c r="G272">
        <v>264</v>
      </c>
      <c r="H272">
        <v>3.8339848665399398E-2</v>
      </c>
    </row>
    <row r="273" spans="7:8">
      <c r="G273">
        <v>265</v>
      </c>
      <c r="H273">
        <v>9.3303408674842402E-3</v>
      </c>
    </row>
    <row r="274" spans="7:8">
      <c r="G274">
        <v>266</v>
      </c>
      <c r="H274">
        <v>7.7694694897918706E-2</v>
      </c>
    </row>
    <row r="275" spans="7:8">
      <c r="G275">
        <v>267</v>
      </c>
      <c r="H275">
        <v>-2.6995475312860999E-2</v>
      </c>
    </row>
    <row r="276" spans="7:8">
      <c r="G276">
        <v>268</v>
      </c>
      <c r="H276">
        <v>7.5399961328893095E-2</v>
      </c>
    </row>
    <row r="277" spans="7:8">
      <c r="G277">
        <v>269</v>
      </c>
      <c r="H277">
        <v>1.5683470683079799E-2</v>
      </c>
    </row>
    <row r="278" spans="7:8">
      <c r="G278">
        <v>270</v>
      </c>
      <c r="H278">
        <v>5.4594573125609801E-2</v>
      </c>
    </row>
    <row r="279" spans="7:8">
      <c r="G279">
        <v>271</v>
      </c>
      <c r="H279">
        <v>4.3862238091186799E-2</v>
      </c>
    </row>
    <row r="280" spans="7:8">
      <c r="G280">
        <v>272</v>
      </c>
      <c r="H280">
        <v>4.9998646737185702E-2</v>
      </c>
    </row>
    <row r="281" spans="7:8">
      <c r="G281">
        <v>273</v>
      </c>
      <c r="H281">
        <v>1.86384411549682E-2</v>
      </c>
    </row>
    <row r="282" spans="7:8">
      <c r="G282">
        <v>274</v>
      </c>
      <c r="H282">
        <v>0.11129909401869501</v>
      </c>
    </row>
    <row r="283" spans="7:8">
      <c r="G283">
        <v>275</v>
      </c>
      <c r="H283">
        <v>4.19382547236394E-2</v>
      </c>
    </row>
    <row r="284" spans="7:8">
      <c r="G284">
        <v>276</v>
      </c>
      <c r="H284">
        <v>5.1620509059593297E-2</v>
      </c>
    </row>
    <row r="285" spans="7:8">
      <c r="G285">
        <v>277</v>
      </c>
      <c r="H285">
        <v>8.4483656825063994E-2</v>
      </c>
    </row>
    <row r="286" spans="7:8">
      <c r="G286">
        <v>278</v>
      </c>
      <c r="H286">
        <v>8.3650869349663995E-2</v>
      </c>
    </row>
    <row r="287" spans="7:8">
      <c r="G287">
        <v>279</v>
      </c>
      <c r="H287">
        <v>2.2261415202246101E-2</v>
      </c>
    </row>
    <row r="288" spans="7:8">
      <c r="G288">
        <v>280</v>
      </c>
      <c r="H288">
        <v>0.14261522002129501</v>
      </c>
    </row>
    <row r="289" spans="7:8">
      <c r="G289">
        <v>281</v>
      </c>
      <c r="H289">
        <v>7.7773510721586406E-2</v>
      </c>
    </row>
    <row r="290" spans="7:8">
      <c r="G290">
        <v>282</v>
      </c>
      <c r="H290">
        <v>0.119802269130504</v>
      </c>
    </row>
    <row r="291" spans="7:8">
      <c r="G291">
        <v>283</v>
      </c>
      <c r="H291">
        <v>5.94770177689481E-2</v>
      </c>
    </row>
    <row r="292" spans="7:8">
      <c r="G292">
        <v>284</v>
      </c>
      <c r="H292">
        <v>9.4148789814337205E-2</v>
      </c>
    </row>
    <row r="293" spans="7:8">
      <c r="G293">
        <v>285</v>
      </c>
      <c r="H293">
        <v>-2.01351804468522E-2</v>
      </c>
    </row>
    <row r="294" spans="7:8">
      <c r="G294">
        <v>286</v>
      </c>
      <c r="H294">
        <v>-7.59880279074065E-3</v>
      </c>
    </row>
    <row r="295" spans="7:8">
      <c r="G295">
        <v>287</v>
      </c>
      <c r="H295">
        <v>-9.3781287952122094E-2</v>
      </c>
    </row>
    <row r="296" spans="7:8">
      <c r="G296">
        <v>288</v>
      </c>
      <c r="H296">
        <v>-4.5157558722463798E-2</v>
      </c>
    </row>
    <row r="297" spans="7:8">
      <c r="G297">
        <v>289</v>
      </c>
      <c r="H297">
        <v>7.5461806122976996E-2</v>
      </c>
    </row>
    <row r="298" spans="7:8">
      <c r="G298">
        <v>290</v>
      </c>
      <c r="H298">
        <v>1.3886698177211901E-2</v>
      </c>
    </row>
    <row r="299" spans="7:8">
      <c r="G299">
        <v>291</v>
      </c>
      <c r="H299">
        <v>7.5041769555178106E-2</v>
      </c>
    </row>
    <row r="300" spans="7:8">
      <c r="G300">
        <v>292</v>
      </c>
      <c r="H300">
        <v>5.93315091647902E-2</v>
      </c>
    </row>
    <row r="301" spans="7:8">
      <c r="G301">
        <v>293</v>
      </c>
      <c r="H301">
        <v>9.4743417075195103E-4</v>
      </c>
    </row>
    <row r="302" spans="7:8">
      <c r="G302">
        <v>294</v>
      </c>
      <c r="H302">
        <v>9.2571499614372194E-2</v>
      </c>
    </row>
    <row r="303" spans="7:8">
      <c r="G303">
        <v>295</v>
      </c>
      <c r="H303">
        <v>4.0574720318159598E-2</v>
      </c>
    </row>
    <row r="304" spans="7:8">
      <c r="G304">
        <v>296</v>
      </c>
      <c r="H304">
        <v>0.13929655567389501</v>
      </c>
    </row>
    <row r="305" spans="7:8">
      <c r="G305">
        <v>297</v>
      </c>
      <c r="H305">
        <v>-4.0290501462981597E-2</v>
      </c>
    </row>
    <row r="306" spans="7:8">
      <c r="G306">
        <v>298</v>
      </c>
      <c r="H306">
        <v>2.9459770832862199E-2</v>
      </c>
    </row>
    <row r="307" spans="7:8">
      <c r="G307">
        <v>299</v>
      </c>
      <c r="H307">
        <v>5.4564067655579598E-2</v>
      </c>
    </row>
    <row r="308" spans="7:8">
      <c r="G308">
        <v>300</v>
      </c>
      <c r="H308">
        <v>3.82531851960806E-3</v>
      </c>
    </row>
    <row r="309" spans="7:8">
      <c r="G309">
        <v>301</v>
      </c>
      <c r="H309">
        <v>4.6769076266545799E-2</v>
      </c>
    </row>
    <row r="310" spans="7:8">
      <c r="G310">
        <v>302</v>
      </c>
      <c r="H310">
        <v>3.4654599102559899E-2</v>
      </c>
    </row>
    <row r="311" spans="7:8">
      <c r="G311">
        <v>303</v>
      </c>
      <c r="H311">
        <v>0.134417513982486</v>
      </c>
    </row>
    <row r="312" spans="7:8">
      <c r="G312">
        <v>304</v>
      </c>
      <c r="H312">
        <v>6.42337120942762E-3</v>
      </c>
    </row>
    <row r="313" spans="7:8">
      <c r="G313">
        <v>305</v>
      </c>
      <c r="H313">
        <v>5.1099960804571798E-2</v>
      </c>
    </row>
    <row r="314" spans="7:8">
      <c r="G314">
        <v>306</v>
      </c>
      <c r="H314">
        <v>5.2132506645931297E-2</v>
      </c>
    </row>
    <row r="315" spans="7:8">
      <c r="G315">
        <v>307</v>
      </c>
      <c r="H315">
        <v>-6.8466294860254498E-3</v>
      </c>
    </row>
    <row r="316" spans="7:8">
      <c r="G316">
        <v>308</v>
      </c>
      <c r="H316">
        <v>0.12407190608051299</v>
      </c>
    </row>
    <row r="317" spans="7:8">
      <c r="G317">
        <v>309</v>
      </c>
      <c r="H317">
        <v>6.9697530893215703E-2</v>
      </c>
    </row>
    <row r="318" spans="7:8">
      <c r="G318">
        <v>310</v>
      </c>
      <c r="H318">
        <v>2.4949506611743302E-2</v>
      </c>
    </row>
    <row r="319" spans="7:8">
      <c r="G319">
        <v>311</v>
      </c>
      <c r="H319">
        <v>7.9817909019293795E-2</v>
      </c>
    </row>
    <row r="320" spans="7:8">
      <c r="G320">
        <v>312</v>
      </c>
      <c r="H320">
        <v>4.8784688179016801E-2</v>
      </c>
    </row>
    <row r="321" spans="7:8">
      <c r="G321">
        <v>313</v>
      </c>
      <c r="H321">
        <v>-1.7465306124497301E-2</v>
      </c>
    </row>
    <row r="322" spans="7:8">
      <c r="G322">
        <v>314</v>
      </c>
      <c r="H322">
        <v>6.6533820877958297E-2</v>
      </c>
    </row>
    <row r="323" spans="7:8">
      <c r="G323">
        <v>315</v>
      </c>
      <c r="H323">
        <v>7.8811731015952402E-2</v>
      </c>
    </row>
    <row r="324" spans="7:8">
      <c r="G324">
        <v>316</v>
      </c>
      <c r="H324">
        <v>9.7231224266278796E-2</v>
      </c>
    </row>
    <row r="325" spans="7:8">
      <c r="G325">
        <v>317</v>
      </c>
      <c r="H325">
        <v>3.7750047241257703E-2</v>
      </c>
    </row>
    <row r="326" spans="7:8">
      <c r="G326">
        <v>318</v>
      </c>
      <c r="H326">
        <v>8.2973620895373898E-2</v>
      </c>
    </row>
    <row r="327" spans="7:8">
      <c r="G327">
        <v>319</v>
      </c>
      <c r="H327">
        <v>6.5316603746397306E-2</v>
      </c>
    </row>
    <row r="328" spans="7:8">
      <c r="G328">
        <v>320</v>
      </c>
      <c r="H328">
        <v>-3.3055648379860199E-2</v>
      </c>
    </row>
    <row r="329" spans="7:8">
      <c r="G329">
        <v>321</v>
      </c>
      <c r="H329">
        <v>2.1437239356910699E-2</v>
      </c>
    </row>
    <row r="330" spans="7:8">
      <c r="G330">
        <v>322</v>
      </c>
      <c r="H330">
        <v>7.4047388897001298E-2</v>
      </c>
    </row>
    <row r="331" spans="7:8">
      <c r="G331">
        <v>323</v>
      </c>
      <c r="H331">
        <v>7.3892718222188E-2</v>
      </c>
    </row>
    <row r="332" spans="7:8">
      <c r="G332">
        <v>324</v>
      </c>
      <c r="H332">
        <v>-1.3483951557971699E-2</v>
      </c>
    </row>
    <row r="333" spans="7:8">
      <c r="G333">
        <v>325</v>
      </c>
      <c r="H333">
        <v>6.55456005845578E-2</v>
      </c>
    </row>
    <row r="334" spans="7:8">
      <c r="G334">
        <v>326</v>
      </c>
      <c r="H334">
        <v>3.6701124252917001E-2</v>
      </c>
    </row>
    <row r="335" spans="7:8">
      <c r="G335">
        <v>327</v>
      </c>
      <c r="H335">
        <v>3.12557849483832E-3</v>
      </c>
    </row>
    <row r="336" spans="7:8">
      <c r="G336">
        <v>328</v>
      </c>
      <c r="H336">
        <v>1.41485860148561E-2</v>
      </c>
    </row>
    <row r="337" spans="7:8">
      <c r="G337">
        <v>329</v>
      </c>
      <c r="H337">
        <v>8.5356290219001804E-2</v>
      </c>
    </row>
    <row r="338" spans="7:8">
      <c r="G338">
        <v>330</v>
      </c>
      <c r="H338">
        <v>0.10009764777008</v>
      </c>
    </row>
    <row r="339" spans="7:8">
      <c r="G339">
        <v>331</v>
      </c>
      <c r="H339">
        <v>8.6161208875909501E-2</v>
      </c>
    </row>
    <row r="340" spans="7:8">
      <c r="G340">
        <v>332</v>
      </c>
      <c r="H340">
        <v>-1.22743871001799E-2</v>
      </c>
    </row>
    <row r="341" spans="7:8">
      <c r="G341">
        <v>333</v>
      </c>
      <c r="H341">
        <v>0.119077479492932</v>
      </c>
    </row>
    <row r="342" spans="7:8">
      <c r="G342">
        <v>334</v>
      </c>
      <c r="H342">
        <v>3.7007572915010403E-2</v>
      </c>
    </row>
    <row r="343" spans="7:8">
      <c r="G343">
        <v>335</v>
      </c>
      <c r="H343">
        <v>0.126193584391283</v>
      </c>
    </row>
    <row r="344" spans="7:8">
      <c r="G344">
        <v>336</v>
      </c>
      <c r="H344">
        <v>0.11070852760227699</v>
      </c>
    </row>
    <row r="345" spans="7:8">
      <c r="G345">
        <v>337</v>
      </c>
      <c r="H345">
        <v>1.06429910170394E-2</v>
      </c>
    </row>
    <row r="346" spans="7:8">
      <c r="G346">
        <v>338</v>
      </c>
      <c r="H346">
        <v>6.3265751078395494E-2</v>
      </c>
    </row>
    <row r="347" spans="7:8">
      <c r="G347">
        <v>339</v>
      </c>
      <c r="H347">
        <v>5.8248697928293701E-2</v>
      </c>
    </row>
    <row r="348" spans="7:8">
      <c r="G348">
        <v>340</v>
      </c>
      <c r="H348">
        <v>-2.3672818458255099E-2</v>
      </c>
    </row>
    <row r="349" spans="7:8">
      <c r="G349">
        <v>341</v>
      </c>
      <c r="H349">
        <v>2.78546852802578E-2</v>
      </c>
    </row>
    <row r="350" spans="7:8">
      <c r="G350">
        <v>342</v>
      </c>
      <c r="H350">
        <v>-3.3529303643310401E-2</v>
      </c>
    </row>
    <row r="351" spans="7:8">
      <c r="G351">
        <v>343</v>
      </c>
      <c r="H351">
        <v>3.9237227702956602E-2</v>
      </c>
    </row>
    <row r="352" spans="7:8">
      <c r="G352">
        <v>344</v>
      </c>
      <c r="H352">
        <v>9.2505528618715402E-2</v>
      </c>
    </row>
    <row r="353" spans="7:8">
      <c r="G353">
        <v>345</v>
      </c>
      <c r="H353">
        <v>0.11358807070577601</v>
      </c>
    </row>
    <row r="354" spans="7:8">
      <c r="G354">
        <v>346</v>
      </c>
      <c r="H354">
        <v>3.4424324212889497E-2</v>
      </c>
    </row>
    <row r="355" spans="7:8">
      <c r="G355">
        <v>347</v>
      </c>
      <c r="H355">
        <v>6.4957204363874796E-2</v>
      </c>
    </row>
    <row r="356" spans="7:8">
      <c r="G356">
        <v>348</v>
      </c>
      <c r="H356">
        <v>8.7480023306494695E-2</v>
      </c>
    </row>
    <row r="357" spans="7:8">
      <c r="G357">
        <v>349</v>
      </c>
      <c r="H357">
        <v>4.3239635559899202E-2</v>
      </c>
    </row>
    <row r="358" spans="7:8">
      <c r="G358">
        <v>350</v>
      </c>
      <c r="H358">
        <v>4.3230765348110404E-3</v>
      </c>
    </row>
    <row r="359" spans="7:8">
      <c r="G359">
        <v>351</v>
      </c>
      <c r="H359">
        <v>2.6603625924765499E-2</v>
      </c>
    </row>
    <row r="360" spans="7:8">
      <c r="G360">
        <v>352</v>
      </c>
      <c r="H360">
        <v>7.2632730012617301E-3</v>
      </c>
    </row>
    <row r="361" spans="7:8">
      <c r="G361">
        <v>353</v>
      </c>
      <c r="H361">
        <v>-2.4632566102597502E-2</v>
      </c>
    </row>
    <row r="362" spans="7:8">
      <c r="G362">
        <v>354</v>
      </c>
      <c r="H362">
        <v>1.79556773824406E-2</v>
      </c>
    </row>
    <row r="363" spans="7:8">
      <c r="G363">
        <v>355</v>
      </c>
      <c r="H363">
        <v>6.1255752532096801E-3</v>
      </c>
    </row>
    <row r="364" spans="7:8">
      <c r="G364">
        <v>356</v>
      </c>
      <c r="H364">
        <v>5.1188844387186801E-2</v>
      </c>
    </row>
    <row r="365" spans="7:8">
      <c r="G365">
        <v>357</v>
      </c>
      <c r="H365">
        <v>0.13561025857046399</v>
      </c>
    </row>
    <row r="366" spans="7:8">
      <c r="G366">
        <v>358</v>
      </c>
      <c r="H366">
        <v>5.4514189129212999E-2</v>
      </c>
    </row>
    <row r="367" spans="7:8">
      <c r="G367">
        <v>359</v>
      </c>
      <c r="H367">
        <v>9.4554961394381094E-3</v>
      </c>
    </row>
    <row r="368" spans="7:8">
      <c r="G368">
        <v>360</v>
      </c>
      <c r="H368">
        <v>4.5951050651463599E-2</v>
      </c>
    </row>
    <row r="369" spans="7:8">
      <c r="G369">
        <v>361</v>
      </c>
      <c r="H369">
        <v>2.6751600725861E-2</v>
      </c>
    </row>
    <row r="370" spans="7:8">
      <c r="G370">
        <v>362</v>
      </c>
      <c r="H370">
        <v>6.8447751178704705E-2</v>
      </c>
    </row>
    <row r="371" spans="7:8">
      <c r="G371">
        <v>363</v>
      </c>
      <c r="H371">
        <v>6.6638966007687206E-2</v>
      </c>
    </row>
    <row r="372" spans="7:8">
      <c r="G372">
        <v>364</v>
      </c>
      <c r="H372">
        <v>0.135324007533969</v>
      </c>
    </row>
    <row r="373" spans="7:8">
      <c r="G373">
        <v>365</v>
      </c>
      <c r="H373">
        <v>8.0621412737436005E-2</v>
      </c>
    </row>
    <row r="374" spans="7:8">
      <c r="G374">
        <v>366</v>
      </c>
      <c r="H374">
        <v>6.8490948551248099E-2</v>
      </c>
    </row>
    <row r="375" spans="7:8">
      <c r="G375">
        <v>367</v>
      </c>
      <c r="H375">
        <v>3.3785790575383702E-2</v>
      </c>
    </row>
    <row r="376" spans="7:8">
      <c r="G376">
        <v>368</v>
      </c>
      <c r="H376">
        <v>3.3843607367290703E-2</v>
      </c>
    </row>
    <row r="377" spans="7:8">
      <c r="G377">
        <v>369</v>
      </c>
      <c r="H377">
        <v>1.6982246427483701E-2</v>
      </c>
    </row>
    <row r="378" spans="7:8">
      <c r="G378">
        <v>370</v>
      </c>
      <c r="H378">
        <v>5.5224810865495202E-2</v>
      </c>
    </row>
    <row r="379" spans="7:8">
      <c r="G379">
        <v>371</v>
      </c>
      <c r="H379">
        <v>4.3235584882668099E-2</v>
      </c>
    </row>
    <row r="380" spans="7:8">
      <c r="G380">
        <v>372</v>
      </c>
      <c r="H380">
        <v>3.3344085233435899E-3</v>
      </c>
    </row>
    <row r="381" spans="7:8">
      <c r="G381">
        <v>373</v>
      </c>
      <c r="H381">
        <v>2.71987122999609E-2</v>
      </c>
    </row>
    <row r="382" spans="7:8">
      <c r="G382">
        <v>374</v>
      </c>
      <c r="H382">
        <v>2.0041658629917799E-2</v>
      </c>
    </row>
    <row r="383" spans="7:8">
      <c r="G383">
        <v>375</v>
      </c>
      <c r="H383">
        <v>6.0829391593113603E-2</v>
      </c>
    </row>
    <row r="384" spans="7:8">
      <c r="G384">
        <v>376</v>
      </c>
      <c r="H384">
        <v>5.1687605336191302E-2</v>
      </c>
    </row>
    <row r="385" spans="7:8">
      <c r="G385">
        <v>377</v>
      </c>
      <c r="H385">
        <v>6.0049577197933197E-2</v>
      </c>
    </row>
    <row r="386" spans="7:8">
      <c r="G386">
        <v>378</v>
      </c>
      <c r="H386">
        <v>-1.4376030418395001E-2</v>
      </c>
    </row>
    <row r="387" spans="7:8">
      <c r="G387">
        <v>379</v>
      </c>
      <c r="H387">
        <v>3.7851480144878601E-4</v>
      </c>
    </row>
    <row r="388" spans="7:8">
      <c r="G388">
        <v>380</v>
      </c>
      <c r="H388">
        <v>6.4008310994016396E-2</v>
      </c>
    </row>
    <row r="389" spans="7:8">
      <c r="G389">
        <v>381</v>
      </c>
      <c r="H389">
        <v>5.9715066189460299E-2</v>
      </c>
    </row>
    <row r="390" spans="7:8">
      <c r="G390">
        <v>382</v>
      </c>
      <c r="H390">
        <v>3.4287988560094698E-2</v>
      </c>
    </row>
    <row r="391" spans="7:8">
      <c r="G391">
        <v>383</v>
      </c>
      <c r="H391">
        <v>1.6926484107739202E-2</v>
      </c>
    </row>
    <row r="392" spans="7:8">
      <c r="G392">
        <v>384</v>
      </c>
      <c r="H392">
        <v>1.1292624782522799E-2</v>
      </c>
    </row>
    <row r="393" spans="7:8">
      <c r="G393">
        <v>385</v>
      </c>
      <c r="H393">
        <v>9.0433653014720297E-2</v>
      </c>
    </row>
    <row r="394" spans="7:8">
      <c r="G394">
        <v>386</v>
      </c>
      <c r="H394">
        <v>-1.72416353025962E-2</v>
      </c>
    </row>
    <row r="395" spans="7:8">
      <c r="G395">
        <v>387</v>
      </c>
      <c r="H395">
        <v>-5.8670481346531002E-2</v>
      </c>
    </row>
    <row r="396" spans="7:8">
      <c r="G396">
        <v>388</v>
      </c>
      <c r="H396">
        <v>6.8342972096496202E-2</v>
      </c>
    </row>
    <row r="397" spans="7:8">
      <c r="G397">
        <v>389</v>
      </c>
      <c r="H397">
        <v>0.114296004429702</v>
      </c>
    </row>
    <row r="398" spans="7:8">
      <c r="G398">
        <v>390</v>
      </c>
      <c r="H398">
        <v>7.7974676759062306E-2</v>
      </c>
    </row>
    <row r="399" spans="7:8">
      <c r="G399">
        <v>391</v>
      </c>
      <c r="H399">
        <v>3.17357479440772E-2</v>
      </c>
    </row>
    <row r="400" spans="7:8">
      <c r="G400">
        <v>392</v>
      </c>
      <c r="H400">
        <v>0.14155722336190099</v>
      </c>
    </row>
    <row r="401" spans="7:8">
      <c r="G401">
        <v>393</v>
      </c>
      <c r="H401">
        <v>8.5319968517375305E-2</v>
      </c>
    </row>
    <row r="402" spans="7:8">
      <c r="G402">
        <v>394</v>
      </c>
      <c r="H402">
        <v>6.65597063207964E-2</v>
      </c>
    </row>
    <row r="403" spans="7:8">
      <c r="G403">
        <v>395</v>
      </c>
      <c r="H403">
        <v>1.59971470694775E-2</v>
      </c>
    </row>
    <row r="404" spans="7:8">
      <c r="G404">
        <v>396</v>
      </c>
      <c r="H404">
        <v>0.119024223435448</v>
      </c>
    </row>
    <row r="405" spans="7:8">
      <c r="G405">
        <v>397</v>
      </c>
      <c r="H405">
        <v>2.1202491781023299E-2</v>
      </c>
    </row>
    <row r="406" spans="7:8">
      <c r="G406">
        <v>398</v>
      </c>
      <c r="H406">
        <v>2.8718185233900202E-2</v>
      </c>
    </row>
    <row r="407" spans="7:8">
      <c r="G407">
        <v>399</v>
      </c>
      <c r="H407">
        <v>3.9727120488485699E-3</v>
      </c>
    </row>
    <row r="408" spans="7:8">
      <c r="G408">
        <v>400</v>
      </c>
      <c r="H408">
        <v>0.101049041773853</v>
      </c>
    </row>
    <row r="409" spans="7:8">
      <c r="G409">
        <v>401</v>
      </c>
      <c r="H409">
        <v>-2.6810088062232899E-3</v>
      </c>
    </row>
    <row r="410" spans="7:8">
      <c r="G410">
        <v>402</v>
      </c>
      <c r="H410">
        <v>6.5201897315622204E-2</v>
      </c>
    </row>
    <row r="411" spans="7:8">
      <c r="G411">
        <v>403</v>
      </c>
      <c r="H411">
        <v>-5.6362943748546699E-3</v>
      </c>
    </row>
    <row r="412" spans="7:8">
      <c r="G412">
        <v>404</v>
      </c>
      <c r="H412">
        <v>3.2423172959205701E-2</v>
      </c>
    </row>
    <row r="413" spans="7:8">
      <c r="G413">
        <v>405</v>
      </c>
      <c r="H413">
        <v>8.5818650611668504E-3</v>
      </c>
    </row>
    <row r="414" spans="7:8">
      <c r="G414">
        <v>406</v>
      </c>
      <c r="H414">
        <v>1.8939060415437699E-2</v>
      </c>
    </row>
    <row r="415" spans="7:8">
      <c r="G415">
        <v>407</v>
      </c>
      <c r="H415">
        <v>2.2991842562669899E-2</v>
      </c>
    </row>
    <row r="416" spans="7:8">
      <c r="G416">
        <v>408</v>
      </c>
      <c r="H416">
        <v>3.8361544199007301E-2</v>
      </c>
    </row>
    <row r="417" spans="7:8">
      <c r="G417">
        <v>409</v>
      </c>
      <c r="H417">
        <v>5.3165537169924802E-2</v>
      </c>
    </row>
    <row r="418" spans="7:8">
      <c r="G418">
        <v>410</v>
      </c>
      <c r="H418">
        <v>4.3138120288265497E-2</v>
      </c>
    </row>
    <row r="419" spans="7:8">
      <c r="G419">
        <v>411</v>
      </c>
      <c r="H419">
        <v>7.2634717825807105E-2</v>
      </c>
    </row>
    <row r="420" spans="7:8">
      <c r="G420">
        <v>412</v>
      </c>
      <c r="H420">
        <v>1.3614425681048E-2</v>
      </c>
    </row>
    <row r="421" spans="7:8">
      <c r="G421">
        <v>413</v>
      </c>
      <c r="H421">
        <v>1.13573766944339E-2</v>
      </c>
    </row>
    <row r="422" spans="7:8">
      <c r="G422">
        <v>414</v>
      </c>
      <c r="H422">
        <v>-1.26427031127859E-2</v>
      </c>
    </row>
    <row r="423" spans="7:8">
      <c r="G423">
        <v>415</v>
      </c>
      <c r="H423">
        <v>5.3896355588769602E-2</v>
      </c>
    </row>
    <row r="424" spans="7:8">
      <c r="G424">
        <v>416</v>
      </c>
      <c r="H424">
        <v>-9.3069324310254102E-3</v>
      </c>
    </row>
    <row r="425" spans="7:8">
      <c r="G425">
        <v>417</v>
      </c>
      <c r="H425">
        <v>1.2888791979046301E-2</v>
      </c>
    </row>
    <row r="426" spans="7:8">
      <c r="G426">
        <v>418</v>
      </c>
      <c r="H426">
        <v>3.1701215535968198E-2</v>
      </c>
    </row>
    <row r="427" spans="7:8">
      <c r="G427">
        <v>419</v>
      </c>
      <c r="H427">
        <v>9.5389346705619299E-2</v>
      </c>
    </row>
    <row r="428" spans="7:8">
      <c r="G428">
        <v>420</v>
      </c>
      <c r="H428">
        <v>9.2962294818522098E-2</v>
      </c>
    </row>
    <row r="429" spans="7:8">
      <c r="G429">
        <v>421</v>
      </c>
      <c r="H429">
        <v>5.0350360108388698E-2</v>
      </c>
    </row>
    <row r="430" spans="7:8">
      <c r="G430">
        <v>422</v>
      </c>
      <c r="H430">
        <v>-5.05352843169377E-3</v>
      </c>
    </row>
    <row r="431" spans="7:8">
      <c r="G431">
        <v>423</v>
      </c>
      <c r="H431">
        <v>-3.9625809464192099E-2</v>
      </c>
    </row>
    <row r="432" spans="7:8">
      <c r="G432">
        <v>424</v>
      </c>
      <c r="H432">
        <v>3.0169483692925401E-2</v>
      </c>
    </row>
    <row r="433" spans="7:8">
      <c r="G433">
        <v>425</v>
      </c>
      <c r="H433">
        <v>1.1403620486688E-2</v>
      </c>
    </row>
    <row r="434" spans="7:8">
      <c r="G434">
        <v>426</v>
      </c>
      <c r="H434">
        <v>-7.2799663638906699E-3</v>
      </c>
    </row>
    <row r="435" spans="7:8">
      <c r="G435">
        <v>427</v>
      </c>
      <c r="H435">
        <v>-2.94754459429966E-2</v>
      </c>
    </row>
    <row r="436" spans="7:8">
      <c r="G436">
        <v>428</v>
      </c>
      <c r="H436">
        <v>1.18967580645879E-2</v>
      </c>
    </row>
    <row r="437" spans="7:8">
      <c r="G437">
        <v>429</v>
      </c>
      <c r="H437">
        <v>-1.9112469001741999E-2</v>
      </c>
    </row>
    <row r="438" spans="7:8">
      <c r="G438">
        <v>430</v>
      </c>
      <c r="H438">
        <v>1.8304267174073598E-2</v>
      </c>
    </row>
    <row r="439" spans="7:8">
      <c r="G439">
        <v>431</v>
      </c>
      <c r="H439">
        <v>5.3006375521787302E-3</v>
      </c>
    </row>
    <row r="440" spans="7:8">
      <c r="G440">
        <v>432</v>
      </c>
      <c r="H440">
        <v>-9.8017224198876703E-3</v>
      </c>
    </row>
    <row r="441" spans="7:8">
      <c r="G441">
        <v>433</v>
      </c>
      <c r="H441">
        <v>-6.7238901043519001E-3</v>
      </c>
    </row>
    <row r="442" spans="7:8">
      <c r="G442">
        <v>434</v>
      </c>
      <c r="H442">
        <v>5.2400111532592199E-2</v>
      </c>
    </row>
    <row r="443" spans="7:8">
      <c r="G443">
        <v>435</v>
      </c>
      <c r="H443">
        <v>9.7867616090663495E-2</v>
      </c>
    </row>
    <row r="444" spans="7:8">
      <c r="G444">
        <v>436</v>
      </c>
      <c r="H444">
        <v>2.33501747289998E-4</v>
      </c>
    </row>
    <row r="445" spans="7:8">
      <c r="G445">
        <v>437</v>
      </c>
      <c r="H445">
        <v>0.106159017727518</v>
      </c>
    </row>
    <row r="446" spans="7:8">
      <c r="G446">
        <v>438</v>
      </c>
      <c r="H446">
        <v>-8.1902170248015896E-2</v>
      </c>
    </row>
    <row r="447" spans="7:8">
      <c r="G447">
        <v>439</v>
      </c>
      <c r="H447">
        <v>0.100599226567076</v>
      </c>
    </row>
    <row r="448" spans="7:8">
      <c r="G448">
        <v>440</v>
      </c>
      <c r="H448">
        <v>9.7704975391967402E-2</v>
      </c>
    </row>
    <row r="449" spans="7:8">
      <c r="G449">
        <v>441</v>
      </c>
      <c r="H449">
        <v>4.6252316212613501E-3</v>
      </c>
    </row>
    <row r="450" spans="7:8">
      <c r="G450">
        <v>442</v>
      </c>
      <c r="H450">
        <v>4.5013574397494101E-2</v>
      </c>
    </row>
    <row r="451" spans="7:8">
      <c r="G451">
        <v>443</v>
      </c>
      <c r="H451">
        <v>-1.03933796008182E-2</v>
      </c>
    </row>
    <row r="452" spans="7:8">
      <c r="G452">
        <v>444</v>
      </c>
      <c r="H452">
        <v>2.8169397314440001E-2</v>
      </c>
    </row>
    <row r="453" spans="7:8">
      <c r="G453">
        <v>445</v>
      </c>
      <c r="H453">
        <v>-5.4828009438486397E-2</v>
      </c>
    </row>
    <row r="454" spans="7:8">
      <c r="G454">
        <v>446</v>
      </c>
      <c r="H454">
        <v>7.6947199381046494E-2</v>
      </c>
    </row>
    <row r="455" spans="7:8">
      <c r="G455">
        <v>447</v>
      </c>
      <c r="H455">
        <v>-4.7703181421799003E-2</v>
      </c>
    </row>
    <row r="456" spans="7:8">
      <c r="G456">
        <v>448</v>
      </c>
      <c r="H456">
        <v>4.3982329528332899E-2</v>
      </c>
    </row>
    <row r="457" spans="7:8">
      <c r="G457">
        <v>449</v>
      </c>
      <c r="H457">
        <v>2.9586004859711901E-2</v>
      </c>
    </row>
    <row r="458" spans="7:8">
      <c r="G458">
        <v>450</v>
      </c>
      <c r="H458">
        <v>-7.6843966992623898E-3</v>
      </c>
    </row>
    <row r="459" spans="7:8">
      <c r="G459">
        <v>451</v>
      </c>
      <c r="H459">
        <v>3.5330020087562197E-2</v>
      </c>
    </row>
    <row r="460" spans="7:8">
      <c r="G460">
        <v>452</v>
      </c>
      <c r="H460">
        <v>-7.1539703940279295E-2</v>
      </c>
    </row>
    <row r="461" spans="7:8">
      <c r="G461">
        <v>453</v>
      </c>
      <c r="H461">
        <v>2.09708287385807E-2</v>
      </c>
    </row>
    <row r="462" spans="7:8">
      <c r="G462">
        <v>454</v>
      </c>
      <c r="H462">
        <v>5.4819718753036199E-2</v>
      </c>
    </row>
    <row r="463" spans="7:8">
      <c r="G463">
        <v>455</v>
      </c>
      <c r="H463">
        <v>5.91094577745266E-2</v>
      </c>
    </row>
    <row r="464" spans="7:8">
      <c r="G464">
        <v>456</v>
      </c>
      <c r="H464">
        <v>6.8540976649311205E-2</v>
      </c>
    </row>
    <row r="465" spans="7:8">
      <c r="G465">
        <v>457</v>
      </c>
      <c r="H465">
        <v>1.87823795854682E-2</v>
      </c>
    </row>
    <row r="466" spans="7:8">
      <c r="G466">
        <v>458</v>
      </c>
      <c r="H466">
        <v>1.07706090391757E-2</v>
      </c>
    </row>
    <row r="467" spans="7:8">
      <c r="G467">
        <v>459</v>
      </c>
      <c r="H467">
        <v>5.0471241378616701E-2</v>
      </c>
    </row>
    <row r="468" spans="7:8">
      <c r="G468">
        <v>460</v>
      </c>
      <c r="H468">
        <v>3.0398387996475401E-2</v>
      </c>
    </row>
    <row r="469" spans="7:8">
      <c r="G469">
        <v>461</v>
      </c>
      <c r="H469">
        <v>4.3796206769743301E-2</v>
      </c>
    </row>
    <row r="470" spans="7:8">
      <c r="G470">
        <v>462</v>
      </c>
      <c r="H470">
        <v>3.61357137205746E-2</v>
      </c>
    </row>
    <row r="471" spans="7:8">
      <c r="G471">
        <v>463</v>
      </c>
      <c r="H471">
        <v>8.6078221181026204E-2</v>
      </c>
    </row>
    <row r="472" spans="7:8">
      <c r="G472">
        <v>464</v>
      </c>
      <c r="H472">
        <v>2.0601583096588601E-2</v>
      </c>
    </row>
    <row r="473" spans="7:8">
      <c r="G473">
        <v>465</v>
      </c>
      <c r="H473">
        <v>-2.3525718636518301E-2</v>
      </c>
    </row>
    <row r="474" spans="7:8">
      <c r="G474">
        <v>466</v>
      </c>
      <c r="H474">
        <v>0.116945835908958</v>
      </c>
    </row>
    <row r="475" spans="7:8">
      <c r="G475">
        <v>467</v>
      </c>
      <c r="H475">
        <v>3.8652064894190402E-2</v>
      </c>
    </row>
    <row r="476" spans="7:8">
      <c r="G476">
        <v>468</v>
      </c>
      <c r="H476">
        <v>6.2002996118288396E-3</v>
      </c>
    </row>
    <row r="477" spans="7:8">
      <c r="G477">
        <v>469</v>
      </c>
      <c r="H477">
        <v>7.6083329659741294E-2</v>
      </c>
    </row>
    <row r="478" spans="7:8">
      <c r="G478">
        <v>470</v>
      </c>
      <c r="H478">
        <v>7.0166325197237006E-2</v>
      </c>
    </row>
    <row r="479" spans="7:8">
      <c r="G479">
        <v>471</v>
      </c>
      <c r="H479">
        <v>2.3444408312943098E-2</v>
      </c>
    </row>
    <row r="480" spans="7:8">
      <c r="G480">
        <v>472</v>
      </c>
      <c r="H480">
        <v>-6.1248437616862501E-2</v>
      </c>
    </row>
    <row r="481" spans="7:8">
      <c r="G481">
        <v>473</v>
      </c>
      <c r="H481">
        <v>-3.8709368623875001E-2</v>
      </c>
    </row>
    <row r="482" spans="7:8">
      <c r="G482">
        <v>474</v>
      </c>
      <c r="H482">
        <v>-1.03739881211493E-2</v>
      </c>
    </row>
    <row r="483" spans="7:8">
      <c r="G483">
        <v>475</v>
      </c>
      <c r="H483">
        <v>5.06077345236986E-2</v>
      </c>
    </row>
    <row r="484" spans="7:8">
      <c r="G484">
        <v>476</v>
      </c>
      <c r="H484">
        <v>2.3501391285980999E-2</v>
      </c>
    </row>
    <row r="485" spans="7:8">
      <c r="G485">
        <v>477</v>
      </c>
      <c r="H485">
        <v>4.1145560440264101E-2</v>
      </c>
    </row>
    <row r="486" spans="7:8">
      <c r="G486">
        <v>478</v>
      </c>
      <c r="H486">
        <v>9.2007184670041806E-2</v>
      </c>
    </row>
    <row r="487" spans="7:8">
      <c r="G487">
        <v>479</v>
      </c>
      <c r="H487">
        <v>1.5727687776069799E-2</v>
      </c>
    </row>
    <row r="488" spans="7:8">
      <c r="G488">
        <v>480</v>
      </c>
      <c r="H488">
        <v>-4.0379680656967801E-2</v>
      </c>
    </row>
    <row r="489" spans="7:8">
      <c r="G489">
        <v>481</v>
      </c>
      <c r="H489">
        <v>-5.4425144957931304E-3</v>
      </c>
    </row>
    <row r="490" spans="7:8">
      <c r="G490">
        <v>482</v>
      </c>
      <c r="H490">
        <v>9.9913537393725993E-3</v>
      </c>
    </row>
    <row r="491" spans="7:8">
      <c r="G491">
        <v>483</v>
      </c>
      <c r="H491">
        <v>9.5337944202979405E-2</v>
      </c>
    </row>
    <row r="492" spans="7:8">
      <c r="G492">
        <v>484</v>
      </c>
      <c r="H492">
        <v>1.7138407661281201E-2</v>
      </c>
    </row>
    <row r="493" spans="7:8">
      <c r="G493">
        <v>485</v>
      </c>
      <c r="H493">
        <v>0.135257150081252</v>
      </c>
    </row>
    <row r="494" spans="7:8">
      <c r="G494">
        <v>486</v>
      </c>
      <c r="H494">
        <v>2.86429876643782E-2</v>
      </c>
    </row>
    <row r="495" spans="7:8">
      <c r="G495">
        <v>487</v>
      </c>
      <c r="H495">
        <v>4.7869968924644998E-2</v>
      </c>
    </row>
    <row r="496" spans="7:8">
      <c r="G496">
        <v>488</v>
      </c>
      <c r="H496">
        <v>-1.50073472593618E-3</v>
      </c>
    </row>
    <row r="497" spans="7:8">
      <c r="G497">
        <v>489</v>
      </c>
      <c r="H497">
        <v>9.12902365348367E-3</v>
      </c>
    </row>
    <row r="498" spans="7:8">
      <c r="G498">
        <v>490</v>
      </c>
      <c r="H498">
        <v>-1.30273688516563E-5</v>
      </c>
    </row>
    <row r="499" spans="7:8">
      <c r="G499">
        <v>491</v>
      </c>
      <c r="H499">
        <v>4.5177771151901899E-2</v>
      </c>
    </row>
    <row r="500" spans="7:8">
      <c r="G500">
        <v>492</v>
      </c>
      <c r="H500">
        <v>6.4692889324852098E-3</v>
      </c>
    </row>
    <row r="501" spans="7:8">
      <c r="G501">
        <v>493</v>
      </c>
      <c r="H501">
        <v>-3.0476007992555398E-2</v>
      </c>
    </row>
    <row r="502" spans="7:8">
      <c r="G502">
        <v>494</v>
      </c>
      <c r="H502">
        <v>9.4993588374854103E-3</v>
      </c>
    </row>
    <row r="503" spans="7:8">
      <c r="G503">
        <v>495</v>
      </c>
      <c r="H503">
        <v>1.61621622079163E-2</v>
      </c>
    </row>
    <row r="504" spans="7:8">
      <c r="G504">
        <v>496</v>
      </c>
      <c r="H504">
        <v>5.9691743289461599E-2</v>
      </c>
    </row>
    <row r="505" spans="7:8">
      <c r="G505">
        <v>497</v>
      </c>
      <c r="H505">
        <v>4.2561463154799299E-2</v>
      </c>
    </row>
    <row r="506" spans="7:8">
      <c r="G506">
        <v>498</v>
      </c>
      <c r="H506">
        <v>4.4316160846536501E-2</v>
      </c>
    </row>
    <row r="507" spans="7:8">
      <c r="G507">
        <v>499</v>
      </c>
      <c r="H507">
        <v>1.15527851114356E-2</v>
      </c>
    </row>
    <row r="508" spans="7:8">
      <c r="G508">
        <v>500</v>
      </c>
      <c r="H508">
        <v>7.5835483766936704E-2</v>
      </c>
    </row>
    <row r="509" spans="7:8">
      <c r="G509">
        <v>501</v>
      </c>
      <c r="H509">
        <v>-8.2498207125079007E-2</v>
      </c>
    </row>
    <row r="510" spans="7:8">
      <c r="G510">
        <v>502</v>
      </c>
      <c r="H510">
        <v>8.1625789260267201E-2</v>
      </c>
    </row>
    <row r="511" spans="7:8">
      <c r="G511">
        <v>503</v>
      </c>
      <c r="H511">
        <v>-3.9091616921256803E-2</v>
      </c>
    </row>
    <row r="512" spans="7:8">
      <c r="G512">
        <v>504</v>
      </c>
      <c r="H512">
        <v>3.3555646150161197E-2</v>
      </c>
    </row>
    <row r="513" spans="7:8">
      <c r="G513">
        <v>505</v>
      </c>
      <c r="H513">
        <v>1.7346868291532799E-2</v>
      </c>
    </row>
    <row r="514" spans="7:8">
      <c r="G514">
        <v>506</v>
      </c>
      <c r="H514">
        <v>0.153249426113089</v>
      </c>
    </row>
    <row r="515" spans="7:8">
      <c r="G515">
        <v>507</v>
      </c>
      <c r="H515">
        <v>0.154488196685718</v>
      </c>
    </row>
    <row r="516" spans="7:8">
      <c r="G516">
        <v>508</v>
      </c>
      <c r="H516">
        <v>3.4353785617282903E-2</v>
      </c>
    </row>
    <row r="517" spans="7:8">
      <c r="G517">
        <v>509</v>
      </c>
      <c r="H517">
        <v>9.6529445535936995E-2</v>
      </c>
    </row>
    <row r="518" spans="7:8">
      <c r="G518">
        <v>510</v>
      </c>
      <c r="H518">
        <v>4.7377237436897097E-2</v>
      </c>
    </row>
    <row r="519" spans="7:8">
      <c r="G519">
        <v>511</v>
      </c>
      <c r="H519">
        <v>5.2694481633407002E-2</v>
      </c>
    </row>
    <row r="520" spans="7:8">
      <c r="G520">
        <v>512</v>
      </c>
      <c r="H520">
        <v>-4.3393996975924297E-2</v>
      </c>
    </row>
    <row r="521" spans="7:8">
      <c r="G521">
        <v>513</v>
      </c>
      <c r="H521">
        <v>0.10405978084491201</v>
      </c>
    </row>
    <row r="522" spans="7:8">
      <c r="G522">
        <v>514</v>
      </c>
      <c r="H522">
        <v>-3.3492040228734303E-2</v>
      </c>
    </row>
    <row r="523" spans="7:8">
      <c r="G523">
        <v>515</v>
      </c>
      <c r="H523">
        <v>1.9992904499519799E-2</v>
      </c>
    </row>
    <row r="524" spans="7:8">
      <c r="G524">
        <v>516</v>
      </c>
      <c r="H524">
        <v>-4.9975763948228204E-3</v>
      </c>
    </row>
    <row r="525" spans="7:8">
      <c r="G525">
        <v>517</v>
      </c>
      <c r="H525">
        <v>9.7429706026738103E-3</v>
      </c>
    </row>
    <row r="526" spans="7:8">
      <c r="G526">
        <v>518</v>
      </c>
      <c r="H526">
        <v>-1.7548982221698699E-2</v>
      </c>
    </row>
    <row r="527" spans="7:8">
      <c r="G527">
        <v>519</v>
      </c>
      <c r="H527">
        <v>5.6077140320769998E-2</v>
      </c>
    </row>
    <row r="528" spans="7:8">
      <c r="G528">
        <v>520</v>
      </c>
      <c r="H528">
        <v>2.7101445399401E-2</v>
      </c>
    </row>
    <row r="529" spans="7:8">
      <c r="G529">
        <v>521</v>
      </c>
      <c r="H529">
        <v>1.9738258783017999E-2</v>
      </c>
    </row>
    <row r="530" spans="7:8">
      <c r="G530">
        <v>522</v>
      </c>
      <c r="H530">
        <v>4.5063678439984198E-2</v>
      </c>
    </row>
    <row r="531" spans="7:8">
      <c r="G531">
        <v>523</v>
      </c>
      <c r="H531">
        <v>-5.5666495938411498E-2</v>
      </c>
    </row>
    <row r="532" spans="7:8">
      <c r="G532">
        <v>524</v>
      </c>
      <c r="H532">
        <v>-1.17316886055907E-2</v>
      </c>
    </row>
    <row r="533" spans="7:8">
      <c r="G533">
        <v>525</v>
      </c>
      <c r="H533">
        <v>8.6807625528537297E-2</v>
      </c>
    </row>
    <row r="534" spans="7:8">
      <c r="G534">
        <v>526</v>
      </c>
      <c r="H534">
        <v>0.16879864610303799</v>
      </c>
    </row>
    <row r="535" spans="7:8">
      <c r="G535">
        <v>527</v>
      </c>
      <c r="H535">
        <v>2.0056491343252499E-2</v>
      </c>
    </row>
    <row r="536" spans="7:8">
      <c r="G536">
        <v>528</v>
      </c>
      <c r="H536">
        <v>7.88709249039974E-2</v>
      </c>
    </row>
    <row r="537" spans="7:8">
      <c r="G537">
        <v>529</v>
      </c>
      <c r="H537">
        <v>9.5300230185759893E-2</v>
      </c>
    </row>
    <row r="538" spans="7:8">
      <c r="G538">
        <v>530</v>
      </c>
      <c r="H538">
        <v>5.39259838248995E-2</v>
      </c>
    </row>
    <row r="539" spans="7:8">
      <c r="G539">
        <v>531</v>
      </c>
      <c r="H539">
        <v>6.0730999924808897E-2</v>
      </c>
    </row>
    <row r="540" spans="7:8">
      <c r="G540">
        <v>532</v>
      </c>
      <c r="H540">
        <v>2.7824580498634299E-2</v>
      </c>
    </row>
    <row r="541" spans="7:8">
      <c r="G541">
        <v>533</v>
      </c>
      <c r="H541">
        <v>3.6405240235207401E-2</v>
      </c>
    </row>
    <row r="542" spans="7:8">
      <c r="G542">
        <v>534</v>
      </c>
      <c r="H542">
        <v>6.5103064544626096E-2</v>
      </c>
    </row>
    <row r="543" spans="7:8">
      <c r="G543">
        <v>535</v>
      </c>
      <c r="H543">
        <v>9.75368212133743E-2</v>
      </c>
    </row>
    <row r="544" spans="7:8">
      <c r="G544">
        <v>536</v>
      </c>
      <c r="H544">
        <v>5.8181977783687597E-2</v>
      </c>
    </row>
    <row r="545" spans="7:8">
      <c r="G545">
        <v>537</v>
      </c>
      <c r="H545">
        <v>-2.3603891601198398E-2</v>
      </c>
    </row>
    <row r="546" spans="7:8">
      <c r="G546">
        <v>538</v>
      </c>
      <c r="H546">
        <v>4.9564348880924702E-4</v>
      </c>
    </row>
    <row r="547" spans="7:8">
      <c r="G547">
        <v>539</v>
      </c>
      <c r="H547">
        <v>6.6078250107470798E-3</v>
      </c>
    </row>
    <row r="548" spans="7:8">
      <c r="G548">
        <v>540</v>
      </c>
      <c r="H548">
        <v>2.8998169770079501E-2</v>
      </c>
    </row>
    <row r="549" spans="7:8">
      <c r="G549">
        <v>541</v>
      </c>
      <c r="H549">
        <v>2.5031336123321798E-2</v>
      </c>
    </row>
    <row r="550" spans="7:8">
      <c r="G550">
        <v>542</v>
      </c>
      <c r="H550">
        <v>1.13396444977096E-2</v>
      </c>
    </row>
    <row r="551" spans="7:8">
      <c r="G551">
        <v>543</v>
      </c>
      <c r="H551">
        <v>6.8845914453121299E-2</v>
      </c>
    </row>
    <row r="552" spans="7:8">
      <c r="G552">
        <v>544</v>
      </c>
      <c r="H552">
        <v>-6.1910708183830104E-4</v>
      </c>
    </row>
    <row r="553" spans="7:8">
      <c r="G553">
        <v>545</v>
      </c>
      <c r="H553">
        <v>6.3073981568975507E-2</v>
      </c>
    </row>
    <row r="554" spans="7:8">
      <c r="G554">
        <v>546</v>
      </c>
      <c r="H554">
        <v>9.7536699558697398E-2</v>
      </c>
    </row>
    <row r="555" spans="7:8">
      <c r="G555">
        <v>547</v>
      </c>
      <c r="H555">
        <v>-1.5619945866751E-2</v>
      </c>
    </row>
    <row r="556" spans="7:8">
      <c r="G556">
        <v>548</v>
      </c>
      <c r="H556">
        <v>2.78318942348642E-2</v>
      </c>
    </row>
    <row r="557" spans="7:8">
      <c r="G557">
        <v>549</v>
      </c>
      <c r="H557">
        <v>4.9495679522280303E-2</v>
      </c>
    </row>
    <row r="558" spans="7:8">
      <c r="G558">
        <v>550</v>
      </c>
      <c r="H558">
        <v>4.69752953849518E-2</v>
      </c>
    </row>
    <row r="559" spans="7:8">
      <c r="G559">
        <v>551</v>
      </c>
      <c r="H559">
        <v>3.4274348521959999E-2</v>
      </c>
    </row>
    <row r="560" spans="7:8">
      <c r="G560">
        <v>552</v>
      </c>
      <c r="H560">
        <v>-1.34841164311078E-2</v>
      </c>
    </row>
    <row r="561" spans="7:8">
      <c r="G561">
        <v>553</v>
      </c>
      <c r="H561">
        <v>-4.3333926031381802E-2</v>
      </c>
    </row>
    <row r="562" spans="7:8">
      <c r="G562">
        <v>554</v>
      </c>
      <c r="H562">
        <v>6.6570356676047507E-2</v>
      </c>
    </row>
    <row r="563" spans="7:8">
      <c r="G563">
        <v>555</v>
      </c>
      <c r="H563">
        <v>1.36437522476381E-2</v>
      </c>
    </row>
    <row r="564" spans="7:8">
      <c r="G564">
        <v>556</v>
      </c>
      <c r="H564">
        <v>1.81258538334194E-2</v>
      </c>
    </row>
    <row r="565" spans="7:8">
      <c r="G565">
        <v>557</v>
      </c>
      <c r="H565">
        <v>2.9189913620057201E-2</v>
      </c>
    </row>
    <row r="566" spans="7:8">
      <c r="G566">
        <v>558</v>
      </c>
      <c r="H566">
        <v>6.6549568607578102E-2</v>
      </c>
    </row>
    <row r="567" spans="7:8">
      <c r="G567">
        <v>559</v>
      </c>
      <c r="H567">
        <v>2.8760434740159298E-3</v>
      </c>
    </row>
    <row r="568" spans="7:8">
      <c r="G568">
        <v>560</v>
      </c>
      <c r="H568">
        <v>-9.7829650231679704E-3</v>
      </c>
    </row>
    <row r="569" spans="7:8">
      <c r="G569">
        <v>561</v>
      </c>
      <c r="H569">
        <v>6.2119770436938303E-2</v>
      </c>
    </row>
    <row r="570" spans="7:8">
      <c r="G570">
        <v>562</v>
      </c>
      <c r="H570">
        <v>2.5930485900671499E-2</v>
      </c>
    </row>
    <row r="571" spans="7:8">
      <c r="G571">
        <v>563</v>
      </c>
      <c r="H571">
        <v>4.3631142968345799E-3</v>
      </c>
    </row>
    <row r="572" spans="7:8">
      <c r="G572">
        <v>564</v>
      </c>
      <c r="H572">
        <v>6.8373163771817402E-2</v>
      </c>
    </row>
    <row r="573" spans="7:8">
      <c r="G573">
        <v>565</v>
      </c>
      <c r="H573">
        <v>8.0084352257646305E-3</v>
      </c>
    </row>
    <row r="574" spans="7:8">
      <c r="G574">
        <v>566</v>
      </c>
      <c r="H574">
        <v>4.0734360031309501E-2</v>
      </c>
    </row>
    <row r="575" spans="7:8">
      <c r="G575">
        <v>567</v>
      </c>
      <c r="H575">
        <v>-5.3304803612290201E-3</v>
      </c>
    </row>
    <row r="576" spans="7:8">
      <c r="G576">
        <v>568</v>
      </c>
      <c r="H576">
        <v>5.5184006043414895E-4</v>
      </c>
    </row>
    <row r="577" spans="7:8">
      <c r="G577">
        <v>569</v>
      </c>
      <c r="H577">
        <v>5.5346052328873102E-2</v>
      </c>
    </row>
    <row r="578" spans="7:8">
      <c r="G578">
        <v>570</v>
      </c>
      <c r="H578">
        <v>1.04641829636451E-2</v>
      </c>
    </row>
    <row r="579" spans="7:8">
      <c r="G579">
        <v>571</v>
      </c>
      <c r="H579">
        <v>-1.17247398591101E-2</v>
      </c>
    </row>
    <row r="580" spans="7:8">
      <c r="G580">
        <v>572</v>
      </c>
      <c r="H580">
        <v>1.9774628989505098E-2</v>
      </c>
    </row>
    <row r="581" spans="7:8">
      <c r="G581">
        <v>573</v>
      </c>
      <c r="H581">
        <v>8.3707049692699903E-2</v>
      </c>
    </row>
    <row r="582" spans="7:8">
      <c r="G582">
        <v>574</v>
      </c>
      <c r="H582">
        <v>-4.07657368401253E-2</v>
      </c>
    </row>
    <row r="583" spans="7:8">
      <c r="G583">
        <v>575</v>
      </c>
      <c r="H583">
        <v>5.34103406858442E-3</v>
      </c>
    </row>
    <row r="584" spans="7:8">
      <c r="G584">
        <v>576</v>
      </c>
      <c r="H584">
        <v>5.3645116154399201E-2</v>
      </c>
    </row>
    <row r="585" spans="7:8">
      <c r="G585">
        <v>577</v>
      </c>
      <c r="H585">
        <v>1.9913128145210301E-2</v>
      </c>
    </row>
    <row r="586" spans="7:8">
      <c r="G586">
        <v>578</v>
      </c>
      <c r="H586">
        <v>-1.5581410416894301E-2</v>
      </c>
    </row>
    <row r="587" spans="7:8">
      <c r="G587">
        <v>579</v>
      </c>
      <c r="H587">
        <v>3.4520250869682699E-3</v>
      </c>
    </row>
    <row r="588" spans="7:8">
      <c r="G588">
        <v>580</v>
      </c>
      <c r="H588">
        <v>2.0643622526809801E-2</v>
      </c>
    </row>
    <row r="589" spans="7:8">
      <c r="G589">
        <v>581</v>
      </c>
      <c r="H589">
        <v>-1.6680445706534701E-2</v>
      </c>
    </row>
    <row r="590" spans="7:8">
      <c r="G590">
        <v>582</v>
      </c>
      <c r="H590">
        <v>3.9278539131558002E-2</v>
      </c>
    </row>
    <row r="591" spans="7:8">
      <c r="G591">
        <v>583</v>
      </c>
      <c r="H591">
        <v>5.1127519895220103E-2</v>
      </c>
    </row>
    <row r="592" spans="7:8">
      <c r="G592">
        <v>584</v>
      </c>
      <c r="H592">
        <v>7.3086274541237103E-2</v>
      </c>
    </row>
    <row r="593" spans="7:8">
      <c r="G593">
        <v>585</v>
      </c>
      <c r="H593">
        <v>6.3296882438959798E-2</v>
      </c>
    </row>
    <row r="594" spans="7:8">
      <c r="G594">
        <v>586</v>
      </c>
      <c r="H594">
        <v>4.9254169419143998E-2</v>
      </c>
    </row>
    <row r="595" spans="7:8">
      <c r="G595">
        <v>587</v>
      </c>
      <c r="H595">
        <v>0.112593908444041</v>
      </c>
    </row>
    <row r="596" spans="7:8">
      <c r="G596">
        <v>588</v>
      </c>
      <c r="H596">
        <v>9.9946061084926499E-2</v>
      </c>
    </row>
    <row r="597" spans="7:8">
      <c r="G597">
        <v>589</v>
      </c>
      <c r="H597">
        <v>0.108435458602141</v>
      </c>
    </row>
    <row r="598" spans="7:8">
      <c r="G598">
        <v>590</v>
      </c>
      <c r="H598">
        <v>4.8581952670820099E-2</v>
      </c>
    </row>
    <row r="599" spans="7:8">
      <c r="G599">
        <v>591</v>
      </c>
      <c r="H599">
        <v>6.7755996879417593E-2</v>
      </c>
    </row>
    <row r="600" spans="7:8">
      <c r="G600">
        <v>592</v>
      </c>
      <c r="H600">
        <v>7.7259665670448605E-2</v>
      </c>
    </row>
    <row r="601" spans="7:8">
      <c r="G601">
        <v>593</v>
      </c>
      <c r="H601">
        <v>-2.9939821877447799E-3</v>
      </c>
    </row>
    <row r="602" spans="7:8">
      <c r="G602">
        <v>594</v>
      </c>
      <c r="H602">
        <v>0.112297337125269</v>
      </c>
    </row>
    <row r="603" spans="7:8">
      <c r="G603">
        <v>595</v>
      </c>
      <c r="H603">
        <v>0.108616819157522</v>
      </c>
    </row>
    <row r="604" spans="7:8">
      <c r="G604">
        <v>596</v>
      </c>
      <c r="H604">
        <v>-2.4615455254237299E-2</v>
      </c>
    </row>
    <row r="605" spans="7:8">
      <c r="G605">
        <v>597</v>
      </c>
      <c r="H605">
        <v>8.6095048077041894E-2</v>
      </c>
    </row>
    <row r="606" spans="7:8">
      <c r="G606">
        <v>598</v>
      </c>
      <c r="H606">
        <v>2.98930247843829E-2</v>
      </c>
    </row>
    <row r="607" spans="7:8">
      <c r="G607">
        <v>599</v>
      </c>
      <c r="H607">
        <v>5.0054321574210699E-2</v>
      </c>
    </row>
    <row r="608" spans="7:8">
      <c r="G608">
        <v>600</v>
      </c>
      <c r="H608">
        <v>-3.2315897812119902E-2</v>
      </c>
    </row>
    <row r="609" spans="7:8">
      <c r="G609">
        <v>601</v>
      </c>
      <c r="H609">
        <v>4.1352980556519398E-2</v>
      </c>
    </row>
    <row r="610" spans="7:8">
      <c r="G610">
        <v>602</v>
      </c>
      <c r="H610">
        <v>-3.6697914148316202E-4</v>
      </c>
    </row>
    <row r="611" spans="7:8">
      <c r="G611">
        <v>603</v>
      </c>
      <c r="H611">
        <v>3.65919038959042E-2</v>
      </c>
    </row>
    <row r="612" spans="7:8">
      <c r="G612">
        <v>604</v>
      </c>
      <c r="H612">
        <v>5.5940421342653798E-2</v>
      </c>
    </row>
    <row r="613" spans="7:8">
      <c r="G613">
        <v>605</v>
      </c>
      <c r="H613">
        <v>3.46277487699184E-2</v>
      </c>
    </row>
    <row r="614" spans="7:8">
      <c r="G614">
        <v>606</v>
      </c>
      <c r="H614">
        <v>1.75223714377317E-2</v>
      </c>
    </row>
    <row r="615" spans="7:8">
      <c r="G615">
        <v>607</v>
      </c>
      <c r="H615">
        <v>5.4387565503382501E-2</v>
      </c>
    </row>
    <row r="616" spans="7:8">
      <c r="G616">
        <v>608</v>
      </c>
      <c r="H616">
        <v>4.6376231395430297E-2</v>
      </c>
    </row>
    <row r="617" spans="7:8">
      <c r="G617">
        <v>609</v>
      </c>
      <c r="H617">
        <v>6.6475960751891203E-2</v>
      </c>
    </row>
    <row r="618" spans="7:8">
      <c r="G618">
        <v>610</v>
      </c>
      <c r="H618">
        <v>1.39434679166471E-2</v>
      </c>
    </row>
    <row r="619" spans="7:8">
      <c r="G619">
        <v>611</v>
      </c>
      <c r="H619">
        <v>4.00757838848292E-2</v>
      </c>
    </row>
    <row r="620" spans="7:8">
      <c r="G620">
        <v>612</v>
      </c>
      <c r="H620">
        <v>4.9377026824956601E-2</v>
      </c>
    </row>
    <row r="621" spans="7:8">
      <c r="G621">
        <v>613</v>
      </c>
      <c r="H621">
        <v>6.0797427934585001E-2</v>
      </c>
    </row>
    <row r="622" spans="7:8">
      <c r="G622">
        <v>614</v>
      </c>
      <c r="H622">
        <v>-1.27836887026226E-2</v>
      </c>
    </row>
    <row r="623" spans="7:8">
      <c r="G623">
        <v>615</v>
      </c>
      <c r="H623">
        <v>1.49510985956857E-2</v>
      </c>
    </row>
    <row r="624" spans="7:8">
      <c r="G624">
        <v>616</v>
      </c>
      <c r="H624">
        <v>0.16886180071239501</v>
      </c>
    </row>
    <row r="625" spans="7:8">
      <c r="G625">
        <v>617</v>
      </c>
      <c r="H625">
        <v>6.4165265345670297E-2</v>
      </c>
    </row>
    <row r="626" spans="7:8">
      <c r="G626">
        <v>618</v>
      </c>
      <c r="H626">
        <v>0.114241234623564</v>
      </c>
    </row>
    <row r="627" spans="7:8">
      <c r="G627">
        <v>619</v>
      </c>
      <c r="H627">
        <v>2.1693919559209299E-2</v>
      </c>
    </row>
    <row r="628" spans="7:8">
      <c r="G628">
        <v>620</v>
      </c>
      <c r="H628">
        <v>8.6617020793836999E-2</v>
      </c>
    </row>
    <row r="629" spans="7:8">
      <c r="G629">
        <v>621</v>
      </c>
      <c r="H629">
        <v>-9.9350622152289195E-2</v>
      </c>
    </row>
    <row r="630" spans="7:8">
      <c r="G630">
        <v>622</v>
      </c>
      <c r="H630">
        <v>6.5216329612608004E-3</v>
      </c>
    </row>
    <row r="631" spans="7:8">
      <c r="G631">
        <v>623</v>
      </c>
      <c r="H631">
        <v>1.12628801539942E-2</v>
      </c>
    </row>
    <row r="632" spans="7:8">
      <c r="G632">
        <v>624</v>
      </c>
      <c r="H632">
        <v>5.0067394365289397E-2</v>
      </c>
    </row>
    <row r="633" spans="7:8">
      <c r="G633">
        <v>625</v>
      </c>
      <c r="H633">
        <v>0.12743063705244501</v>
      </c>
    </row>
    <row r="634" spans="7:8">
      <c r="G634">
        <v>626</v>
      </c>
      <c r="H634">
        <v>5.0565132226879299E-2</v>
      </c>
    </row>
    <row r="635" spans="7:8">
      <c r="G635">
        <v>627</v>
      </c>
      <c r="H635">
        <v>7.5462775257871595E-2</v>
      </c>
    </row>
    <row r="636" spans="7:8">
      <c r="G636">
        <v>628</v>
      </c>
      <c r="H636">
        <v>4.7860836798447E-2</v>
      </c>
    </row>
    <row r="637" spans="7:8">
      <c r="G637">
        <v>629</v>
      </c>
      <c r="H637">
        <v>7.3336118146319296E-2</v>
      </c>
    </row>
    <row r="638" spans="7:8">
      <c r="G638">
        <v>630</v>
      </c>
      <c r="H638">
        <v>1.9891503665313299E-2</v>
      </c>
    </row>
    <row r="639" spans="7:8">
      <c r="G639">
        <v>631</v>
      </c>
      <c r="H639">
        <v>9.5748456387490903E-3</v>
      </c>
    </row>
    <row r="640" spans="7:8">
      <c r="G640">
        <v>632</v>
      </c>
      <c r="H640">
        <v>7.0389740228010103E-2</v>
      </c>
    </row>
    <row r="641" spans="7:8">
      <c r="G641">
        <v>633</v>
      </c>
      <c r="H641">
        <v>-3.5204275067315403E-2</v>
      </c>
    </row>
    <row r="642" spans="7:8">
      <c r="G642">
        <v>634</v>
      </c>
      <c r="H642">
        <v>9.4944584052046893E-2</v>
      </c>
    </row>
    <row r="643" spans="7:8">
      <c r="G643">
        <v>635</v>
      </c>
      <c r="H643">
        <v>1.87184821757563E-2</v>
      </c>
    </row>
    <row r="644" spans="7:8">
      <c r="G644">
        <v>636</v>
      </c>
      <c r="H644">
        <v>8.9298512430644197E-2</v>
      </c>
    </row>
    <row r="645" spans="7:8">
      <c r="G645">
        <v>637</v>
      </c>
      <c r="H645">
        <v>3.7477158659579103E-2</v>
      </c>
    </row>
    <row r="646" spans="7:8">
      <c r="G646">
        <v>638</v>
      </c>
      <c r="H646">
        <v>5.6161983553933599E-2</v>
      </c>
    </row>
    <row r="647" spans="7:8">
      <c r="G647">
        <v>639</v>
      </c>
      <c r="H647">
        <v>-2.59338416458951E-2</v>
      </c>
    </row>
    <row r="648" spans="7:8">
      <c r="G648">
        <v>640</v>
      </c>
      <c r="H648">
        <v>-9.1636778363775907E-3</v>
      </c>
    </row>
    <row r="649" spans="7:8">
      <c r="G649">
        <v>641</v>
      </c>
      <c r="H649">
        <v>5.7225141850795504E-3</v>
      </c>
    </row>
    <row r="650" spans="7:8">
      <c r="G650">
        <v>642</v>
      </c>
      <c r="H650">
        <v>8.9409897785221806E-2</v>
      </c>
    </row>
    <row r="651" spans="7:8">
      <c r="G651">
        <v>643</v>
      </c>
      <c r="H651">
        <v>6.7132781457414206E-2</v>
      </c>
    </row>
    <row r="652" spans="7:8">
      <c r="G652">
        <v>644</v>
      </c>
      <c r="H652">
        <v>5.5029225199122102E-2</v>
      </c>
    </row>
    <row r="653" spans="7:8">
      <c r="G653">
        <v>645</v>
      </c>
      <c r="H653">
        <v>6.2402869854349903E-2</v>
      </c>
    </row>
    <row r="654" spans="7:8">
      <c r="G654">
        <v>646</v>
      </c>
      <c r="H654">
        <v>4.2462455219908601E-2</v>
      </c>
    </row>
    <row r="655" spans="7:8">
      <c r="G655">
        <v>647</v>
      </c>
      <c r="H655">
        <v>-7.0414720932183896E-3</v>
      </c>
    </row>
    <row r="656" spans="7:8">
      <c r="G656">
        <v>648</v>
      </c>
      <c r="H656">
        <v>2.74873357176149E-2</v>
      </c>
    </row>
    <row r="657" spans="7:8">
      <c r="G657">
        <v>649</v>
      </c>
      <c r="H657">
        <v>5.2561008559720698E-3</v>
      </c>
    </row>
    <row r="658" spans="7:8">
      <c r="G658">
        <v>650</v>
      </c>
      <c r="H658">
        <v>4.1786913881695198E-2</v>
      </c>
    </row>
    <row r="659" spans="7:8">
      <c r="G659">
        <v>651</v>
      </c>
      <c r="H659">
        <v>-2.0010543423439199E-2</v>
      </c>
    </row>
    <row r="660" spans="7:8">
      <c r="G660">
        <v>652</v>
      </c>
      <c r="H660">
        <v>4.5131782581466197E-2</v>
      </c>
    </row>
    <row r="661" spans="7:8">
      <c r="G661">
        <v>653</v>
      </c>
      <c r="H661">
        <v>6.3168556438701895E-2</v>
      </c>
    </row>
    <row r="662" spans="7:8">
      <c r="G662">
        <v>654</v>
      </c>
      <c r="H662">
        <v>8.4998242269171496E-3</v>
      </c>
    </row>
    <row r="663" spans="7:8">
      <c r="G663">
        <v>655</v>
      </c>
      <c r="H663">
        <v>0.110415106050105</v>
      </c>
    </row>
    <row r="664" spans="7:8">
      <c r="G664">
        <v>656</v>
      </c>
      <c r="H664">
        <v>-6.3821921270319102E-3</v>
      </c>
    </row>
    <row r="665" spans="7:8">
      <c r="G665">
        <v>657</v>
      </c>
      <c r="H665">
        <v>8.3493633385163506E-3</v>
      </c>
    </row>
    <row r="666" spans="7:8">
      <c r="G666">
        <v>658</v>
      </c>
      <c r="H666">
        <v>9.3072060473559301E-2</v>
      </c>
    </row>
    <row r="667" spans="7:8">
      <c r="G667">
        <v>659</v>
      </c>
      <c r="H667">
        <v>7.7085793413931604E-3</v>
      </c>
    </row>
    <row r="668" spans="7:8">
      <c r="G668">
        <v>660</v>
      </c>
      <c r="H668">
        <v>5.5702104166938403E-2</v>
      </c>
    </row>
    <row r="669" spans="7:8">
      <c r="G669">
        <v>661</v>
      </c>
      <c r="H669">
        <v>7.2135033896548198E-2</v>
      </c>
    </row>
    <row r="670" spans="7:8">
      <c r="G670">
        <v>662</v>
      </c>
      <c r="H670">
        <v>1.1768285147796599E-2</v>
      </c>
    </row>
    <row r="671" spans="7:8">
      <c r="G671">
        <v>663</v>
      </c>
      <c r="H671">
        <v>2.8215069050669901E-2</v>
      </c>
    </row>
    <row r="672" spans="7:8">
      <c r="G672">
        <v>664</v>
      </c>
      <c r="H672">
        <v>5.77991982822844E-2</v>
      </c>
    </row>
    <row r="673" spans="7:8">
      <c r="G673">
        <v>665</v>
      </c>
      <c r="H673">
        <v>1.2182327550324199E-2</v>
      </c>
    </row>
    <row r="674" spans="7:8">
      <c r="G674">
        <v>666</v>
      </c>
      <c r="H674">
        <v>0.11693106850669201</v>
      </c>
    </row>
    <row r="675" spans="7:8">
      <c r="G675">
        <v>667</v>
      </c>
      <c r="H675">
        <v>7.60596019038738E-2</v>
      </c>
    </row>
    <row r="676" spans="7:8">
      <c r="G676">
        <v>668</v>
      </c>
      <c r="H676">
        <v>3.1627178332855999E-2</v>
      </c>
    </row>
    <row r="677" spans="7:8">
      <c r="G677">
        <v>669</v>
      </c>
      <c r="H677">
        <v>6.39660835703155E-3</v>
      </c>
    </row>
    <row r="678" spans="7:8">
      <c r="G678">
        <v>670</v>
      </c>
      <c r="H678">
        <v>-8.8598635845801004E-3</v>
      </c>
    </row>
    <row r="679" spans="7:8">
      <c r="G679">
        <v>671</v>
      </c>
      <c r="H679">
        <v>1.1411520735052499E-2</v>
      </c>
    </row>
    <row r="680" spans="7:8">
      <c r="G680">
        <v>672</v>
      </c>
      <c r="H680">
        <v>4.8237564510321797E-3</v>
      </c>
    </row>
    <row r="681" spans="7:8">
      <c r="G681">
        <v>673</v>
      </c>
      <c r="H681">
        <v>4.5345496302711702E-2</v>
      </c>
    </row>
    <row r="682" spans="7:8">
      <c r="G682">
        <v>674</v>
      </c>
      <c r="H682">
        <v>3.9304843559386501E-2</v>
      </c>
    </row>
    <row r="683" spans="7:8">
      <c r="G683">
        <v>675</v>
      </c>
      <c r="H683">
        <v>2.90910480887237E-2</v>
      </c>
    </row>
    <row r="684" spans="7:8">
      <c r="G684">
        <v>676</v>
      </c>
      <c r="H684">
        <v>3.9586141557400499E-2</v>
      </c>
    </row>
    <row r="685" spans="7:8">
      <c r="G685">
        <v>677</v>
      </c>
      <c r="H685">
        <v>-4.1789526283656703E-2</v>
      </c>
    </row>
    <row r="686" spans="7:8">
      <c r="G686">
        <v>678</v>
      </c>
      <c r="H686">
        <v>2.42896194289773E-2</v>
      </c>
    </row>
    <row r="687" spans="7:8">
      <c r="G687">
        <v>679</v>
      </c>
      <c r="H687">
        <v>0.124622538619579</v>
      </c>
    </row>
    <row r="688" spans="7:8">
      <c r="G688">
        <v>680</v>
      </c>
      <c r="H688">
        <v>3.6752364410153997E-2</v>
      </c>
    </row>
    <row r="689" spans="7:8">
      <c r="G689">
        <v>681</v>
      </c>
      <c r="H689">
        <v>3.2200860026085701E-2</v>
      </c>
    </row>
    <row r="690" spans="7:8">
      <c r="G690">
        <v>682</v>
      </c>
      <c r="H690">
        <v>9.6674713241274607E-2</v>
      </c>
    </row>
    <row r="691" spans="7:8">
      <c r="G691">
        <v>683</v>
      </c>
      <c r="H691">
        <v>8.8476816700163399E-2</v>
      </c>
    </row>
    <row r="692" spans="7:8">
      <c r="G692">
        <v>684</v>
      </c>
      <c r="H692">
        <v>1.8883028683262498E-2</v>
      </c>
    </row>
    <row r="693" spans="7:8">
      <c r="G693">
        <v>685</v>
      </c>
      <c r="H693">
        <v>5.4939788789530901E-3</v>
      </c>
    </row>
    <row r="694" spans="7:8">
      <c r="G694">
        <v>686</v>
      </c>
      <c r="H694">
        <v>4.7485751080141102E-2</v>
      </c>
    </row>
    <row r="695" spans="7:8">
      <c r="G695">
        <v>687</v>
      </c>
      <c r="H695">
        <v>8.3403317402534899E-2</v>
      </c>
    </row>
    <row r="696" spans="7:8">
      <c r="G696">
        <v>688</v>
      </c>
      <c r="H696">
        <v>1.5576910023606999E-2</v>
      </c>
    </row>
    <row r="697" spans="7:8">
      <c r="G697">
        <v>689</v>
      </c>
      <c r="H697">
        <v>5.1690399613125597E-2</v>
      </c>
    </row>
    <row r="698" spans="7:8">
      <c r="G698">
        <v>690</v>
      </c>
      <c r="H698">
        <v>4.1529643815251698E-2</v>
      </c>
    </row>
    <row r="699" spans="7:8">
      <c r="G699">
        <v>691</v>
      </c>
      <c r="H699">
        <v>4.40885905065969E-2</v>
      </c>
    </row>
    <row r="700" spans="7:8">
      <c r="G700">
        <v>692</v>
      </c>
      <c r="H700">
        <v>6.9709110988136994E-2</v>
      </c>
    </row>
    <row r="701" spans="7:8">
      <c r="G701">
        <v>693</v>
      </c>
      <c r="H701">
        <v>6.6597428228733893E-2</v>
      </c>
    </row>
    <row r="702" spans="7:8">
      <c r="G702">
        <v>694</v>
      </c>
      <c r="H702">
        <v>-4.3334272866601303E-4</v>
      </c>
    </row>
    <row r="703" spans="7:8">
      <c r="G703">
        <v>695</v>
      </c>
      <c r="H703">
        <v>1.63830072920132E-2</v>
      </c>
    </row>
    <row r="704" spans="7:8">
      <c r="G704">
        <v>696</v>
      </c>
      <c r="H704">
        <v>2.98766656362357E-2</v>
      </c>
    </row>
    <row r="705" spans="7:8">
      <c r="G705">
        <v>697</v>
      </c>
      <c r="H705">
        <v>3.0062164383916901E-2</v>
      </c>
    </row>
    <row r="706" spans="7:8">
      <c r="G706">
        <v>698</v>
      </c>
      <c r="H706">
        <v>2.7869326432565001E-2</v>
      </c>
    </row>
    <row r="707" spans="7:8">
      <c r="G707">
        <v>699</v>
      </c>
      <c r="H707">
        <v>1.5953379073974299E-2</v>
      </c>
    </row>
    <row r="708" spans="7:8">
      <c r="G708">
        <v>700</v>
      </c>
      <c r="H708">
        <v>0.105315811708837</v>
      </c>
    </row>
    <row r="709" spans="7:8">
      <c r="G709">
        <v>701</v>
      </c>
      <c r="H709">
        <v>-3.59241147661227E-2</v>
      </c>
    </row>
    <row r="710" spans="7:8">
      <c r="G710">
        <v>702</v>
      </c>
      <c r="H710">
        <v>1.69411848268918E-2</v>
      </c>
    </row>
    <row r="711" spans="7:8">
      <c r="G711">
        <v>703</v>
      </c>
      <c r="H711">
        <v>-7.9955765597201894E-3</v>
      </c>
    </row>
    <row r="712" spans="7:8">
      <c r="G712">
        <v>704</v>
      </c>
      <c r="H712">
        <v>2.9703670038342501E-2</v>
      </c>
    </row>
    <row r="713" spans="7:8">
      <c r="G713">
        <v>705</v>
      </c>
      <c r="H713">
        <v>5.8820552821155302E-2</v>
      </c>
    </row>
    <row r="714" spans="7:8">
      <c r="G714">
        <v>706</v>
      </c>
      <c r="H714">
        <v>3.98271220121015E-2</v>
      </c>
    </row>
    <row r="715" spans="7:8">
      <c r="G715">
        <v>707</v>
      </c>
      <c r="H715">
        <v>8.1384991500004597E-2</v>
      </c>
    </row>
    <row r="716" spans="7:8">
      <c r="G716">
        <v>708</v>
      </c>
      <c r="H716">
        <v>-5.7947610392405903E-2</v>
      </c>
    </row>
    <row r="717" spans="7:8">
      <c r="G717">
        <v>709</v>
      </c>
      <c r="H717">
        <v>3.2514936812982197E-2</v>
      </c>
    </row>
    <row r="718" spans="7:8">
      <c r="G718">
        <v>710</v>
      </c>
      <c r="H718">
        <v>7.8642964269769702E-2</v>
      </c>
    </row>
    <row r="719" spans="7:8">
      <c r="G719">
        <v>711</v>
      </c>
      <c r="H719">
        <v>1.0694714191180101E-2</v>
      </c>
    </row>
    <row r="720" spans="7:8">
      <c r="G720">
        <v>712</v>
      </c>
      <c r="H720">
        <v>2.9658710978830299E-2</v>
      </c>
    </row>
    <row r="721" spans="7:8">
      <c r="G721">
        <v>713</v>
      </c>
      <c r="H721">
        <v>-2.0281372344801698E-3</v>
      </c>
    </row>
    <row r="722" spans="7:8">
      <c r="G722">
        <v>714</v>
      </c>
      <c r="H722">
        <v>-3.1243674807790899E-2</v>
      </c>
    </row>
    <row r="723" spans="7:8">
      <c r="G723">
        <v>715</v>
      </c>
      <c r="H723">
        <v>-1.7268140199525099E-2</v>
      </c>
    </row>
    <row r="724" spans="7:8">
      <c r="G724">
        <v>716</v>
      </c>
      <c r="H724">
        <v>5.5210438709991899E-2</v>
      </c>
    </row>
    <row r="725" spans="7:8">
      <c r="G725">
        <v>717</v>
      </c>
      <c r="H725">
        <v>6.9937946201441795E-2</v>
      </c>
    </row>
    <row r="726" spans="7:8">
      <c r="G726">
        <v>718</v>
      </c>
      <c r="H726">
        <v>3.6689156416884201E-2</v>
      </c>
    </row>
    <row r="727" spans="7:8">
      <c r="G727">
        <v>719</v>
      </c>
      <c r="H727">
        <v>-2.6589855882192402E-2</v>
      </c>
    </row>
    <row r="728" spans="7:8">
      <c r="G728">
        <v>720</v>
      </c>
      <c r="H728">
        <v>2.9165565460716698E-2</v>
      </c>
    </row>
    <row r="729" spans="7:8">
      <c r="G729">
        <v>721</v>
      </c>
      <c r="H729">
        <v>8.7778448599434594E-2</v>
      </c>
    </row>
    <row r="730" spans="7:8">
      <c r="G730">
        <v>722</v>
      </c>
      <c r="H730">
        <v>1.4608707313455E-2</v>
      </c>
    </row>
    <row r="731" spans="7:8">
      <c r="G731">
        <v>723</v>
      </c>
      <c r="H731">
        <v>-5.3972210186462699E-2</v>
      </c>
    </row>
    <row r="732" spans="7:8">
      <c r="G732">
        <v>724</v>
      </c>
      <c r="H732">
        <v>1.47810363600216E-2</v>
      </c>
    </row>
    <row r="733" spans="7:8">
      <c r="G733">
        <v>725</v>
      </c>
      <c r="H733">
        <v>1.00015253766839E-2</v>
      </c>
    </row>
    <row r="734" spans="7:8">
      <c r="G734">
        <v>726</v>
      </c>
      <c r="H734">
        <v>-5.0329305817882503E-2</v>
      </c>
    </row>
    <row r="735" spans="7:8">
      <c r="G735">
        <v>727</v>
      </c>
      <c r="H735">
        <v>8.0575369486418705E-2</v>
      </c>
    </row>
    <row r="736" spans="7:8">
      <c r="G736">
        <v>728</v>
      </c>
      <c r="H736">
        <v>2.61942062361285E-2</v>
      </c>
    </row>
    <row r="737" spans="7:8">
      <c r="G737">
        <v>729</v>
      </c>
      <c r="H737">
        <v>8.0294907088781897E-2</v>
      </c>
    </row>
    <row r="738" spans="7:8">
      <c r="G738">
        <v>730</v>
      </c>
      <c r="H738">
        <v>0.134925253105659</v>
      </c>
    </row>
    <row r="739" spans="7:8">
      <c r="G739">
        <v>731</v>
      </c>
      <c r="H739">
        <v>8.53226016378031E-2</v>
      </c>
    </row>
    <row r="740" spans="7:8">
      <c r="G740">
        <v>732</v>
      </c>
      <c r="H740">
        <v>0.109954313740392</v>
      </c>
    </row>
    <row r="741" spans="7:8">
      <c r="G741">
        <v>733</v>
      </c>
      <c r="H741">
        <v>8.0241203144022402E-2</v>
      </c>
    </row>
    <row r="742" spans="7:8">
      <c r="G742">
        <v>734</v>
      </c>
      <c r="H742">
        <v>6.5403564128790906E-2</v>
      </c>
    </row>
    <row r="743" spans="7:8">
      <c r="G743">
        <v>735</v>
      </c>
      <c r="H743">
        <v>-2.6459975711738699E-2</v>
      </c>
    </row>
    <row r="744" spans="7:8">
      <c r="G744">
        <v>736</v>
      </c>
      <c r="H744">
        <v>7.5541746211453004E-3</v>
      </c>
    </row>
    <row r="745" spans="7:8">
      <c r="G745">
        <v>737</v>
      </c>
      <c r="H745">
        <v>-2.20669933118572E-2</v>
      </c>
    </row>
    <row r="746" spans="7:8">
      <c r="G746">
        <v>738</v>
      </c>
      <c r="H746">
        <v>9.9536895738873102E-2</v>
      </c>
    </row>
    <row r="747" spans="7:8">
      <c r="G747">
        <v>739</v>
      </c>
      <c r="H747">
        <v>7.7602783598877706E-2</v>
      </c>
    </row>
    <row r="748" spans="7:8">
      <c r="G748">
        <v>740</v>
      </c>
      <c r="H748">
        <v>2.2554906518451202E-2</v>
      </c>
    </row>
    <row r="749" spans="7:8">
      <c r="G749">
        <v>741</v>
      </c>
      <c r="H749">
        <v>-8.0529601088693108E-3</v>
      </c>
    </row>
    <row r="750" spans="7:8">
      <c r="G750">
        <v>742</v>
      </c>
      <c r="H750">
        <v>0.114285810703057</v>
      </c>
    </row>
    <row r="751" spans="7:8">
      <c r="G751">
        <v>743</v>
      </c>
      <c r="H751">
        <v>0.108092687422206</v>
      </c>
    </row>
    <row r="752" spans="7:8">
      <c r="G752">
        <v>744</v>
      </c>
      <c r="H752">
        <v>4.8991093544052601E-2</v>
      </c>
    </row>
    <row r="753" spans="7:8">
      <c r="G753">
        <v>745</v>
      </c>
      <c r="H753">
        <v>-2.8714821061467902E-2</v>
      </c>
    </row>
    <row r="754" spans="7:8">
      <c r="G754">
        <v>746</v>
      </c>
      <c r="H754">
        <v>5.9604848234940495E-4</v>
      </c>
    </row>
    <row r="755" spans="7:8">
      <c r="G755">
        <v>747</v>
      </c>
      <c r="H755">
        <v>2.1846945214309799E-2</v>
      </c>
    </row>
    <row r="756" spans="7:8">
      <c r="G756">
        <v>748</v>
      </c>
      <c r="H756">
        <v>6.0701371100330699E-2</v>
      </c>
    </row>
    <row r="757" spans="7:8">
      <c r="G757">
        <v>749</v>
      </c>
      <c r="H757">
        <v>-2.25776627649402E-2</v>
      </c>
    </row>
    <row r="758" spans="7:8">
      <c r="G758">
        <v>750</v>
      </c>
      <c r="H758">
        <v>6.8349270663151801E-2</v>
      </c>
    </row>
    <row r="759" spans="7:8">
      <c r="G759">
        <v>751</v>
      </c>
      <c r="H759">
        <v>-2.2884403084081802E-2</v>
      </c>
    </row>
    <row r="760" spans="7:8">
      <c r="G760">
        <v>752</v>
      </c>
      <c r="H760">
        <v>-7.28020234477888E-2</v>
      </c>
    </row>
    <row r="761" spans="7:8">
      <c r="G761">
        <v>753</v>
      </c>
      <c r="H761">
        <v>5.8908463174472001E-2</v>
      </c>
    </row>
    <row r="762" spans="7:8">
      <c r="G762">
        <v>754</v>
      </c>
      <c r="H762">
        <v>8.9571008066817601E-2</v>
      </c>
    </row>
    <row r="763" spans="7:8">
      <c r="G763">
        <v>755</v>
      </c>
      <c r="H763">
        <v>5.7195746582752397E-3</v>
      </c>
    </row>
    <row r="764" spans="7:8">
      <c r="G764">
        <v>756</v>
      </c>
      <c r="H764">
        <v>1.8895942281339301E-2</v>
      </c>
    </row>
    <row r="765" spans="7:8">
      <c r="G765">
        <v>757</v>
      </c>
      <c r="H765">
        <v>5.7264217693391697E-2</v>
      </c>
    </row>
    <row r="766" spans="7:8">
      <c r="G766">
        <v>758</v>
      </c>
      <c r="H766">
        <v>4.3337400546479499E-2</v>
      </c>
    </row>
    <row r="767" spans="7:8">
      <c r="G767">
        <v>759</v>
      </c>
      <c r="H767">
        <v>3.5439013667018897E-2</v>
      </c>
    </row>
    <row r="768" spans="7:8">
      <c r="G768">
        <v>760</v>
      </c>
      <c r="H768">
        <v>0.100655398407483</v>
      </c>
    </row>
    <row r="769" spans="7:8">
      <c r="G769">
        <v>761</v>
      </c>
      <c r="H769">
        <v>-6.2343153973197903E-2</v>
      </c>
    </row>
    <row r="770" spans="7:8">
      <c r="G770">
        <v>762</v>
      </c>
      <c r="H770">
        <v>9.8070151964853206E-2</v>
      </c>
    </row>
    <row r="771" spans="7:8">
      <c r="G771">
        <v>763</v>
      </c>
      <c r="H771">
        <v>9.454198222304E-2</v>
      </c>
    </row>
    <row r="772" spans="7:8">
      <c r="G772">
        <v>764</v>
      </c>
      <c r="H772">
        <v>8.0901159519445806E-3</v>
      </c>
    </row>
    <row r="773" spans="7:8">
      <c r="G773">
        <v>765</v>
      </c>
      <c r="H773">
        <v>4.4153291637468502E-3</v>
      </c>
    </row>
    <row r="774" spans="7:8">
      <c r="G774">
        <v>766</v>
      </c>
      <c r="H774">
        <v>-2.6780698591246301E-2</v>
      </c>
    </row>
    <row r="775" spans="7:8">
      <c r="G775">
        <v>767</v>
      </c>
      <c r="H775">
        <v>2.5454175467537199E-2</v>
      </c>
    </row>
    <row r="776" spans="7:8">
      <c r="G776">
        <v>768</v>
      </c>
      <c r="H776">
        <v>7.4064977933677806E-2</v>
      </c>
    </row>
    <row r="777" spans="7:8">
      <c r="G777">
        <v>769</v>
      </c>
      <c r="H777">
        <v>2.5840808119486702E-2</v>
      </c>
    </row>
    <row r="778" spans="7:8">
      <c r="G778">
        <v>770</v>
      </c>
      <c r="H778">
        <v>9.74431749816939E-2</v>
      </c>
    </row>
    <row r="779" spans="7:8">
      <c r="G779">
        <v>771</v>
      </c>
      <c r="H779">
        <v>4.53518065830592E-2</v>
      </c>
    </row>
    <row r="780" spans="7:8">
      <c r="G780">
        <v>772</v>
      </c>
      <c r="H780">
        <v>2.25464999292984E-2</v>
      </c>
    </row>
    <row r="781" spans="7:8">
      <c r="G781">
        <v>773</v>
      </c>
      <c r="H781">
        <v>0.13450507136418899</v>
      </c>
    </row>
    <row r="782" spans="7:8">
      <c r="G782">
        <v>774</v>
      </c>
      <c r="H782">
        <v>-9.8223927885133597E-3</v>
      </c>
    </row>
    <row r="783" spans="7:8">
      <c r="G783">
        <v>775</v>
      </c>
      <c r="H783">
        <v>5.7878954755829201E-2</v>
      </c>
    </row>
    <row r="784" spans="7:8">
      <c r="G784">
        <v>776</v>
      </c>
      <c r="H784">
        <v>-8.4643693279434101E-4</v>
      </c>
    </row>
    <row r="785" spans="7:8">
      <c r="G785">
        <v>777</v>
      </c>
      <c r="H785">
        <v>4.68642997807676E-3</v>
      </c>
    </row>
    <row r="786" spans="7:8">
      <c r="G786">
        <v>778</v>
      </c>
      <c r="H786">
        <v>-4.13104235599581E-2</v>
      </c>
    </row>
    <row r="787" spans="7:8">
      <c r="G787">
        <v>779</v>
      </c>
      <c r="H787">
        <v>8.9798349769105695E-2</v>
      </c>
    </row>
    <row r="788" spans="7:8">
      <c r="G788">
        <v>780</v>
      </c>
      <c r="H788">
        <v>6.6716989476288305E-2</v>
      </c>
    </row>
    <row r="789" spans="7:8">
      <c r="G789">
        <v>781</v>
      </c>
      <c r="H789">
        <v>5.3038558272766802E-2</v>
      </c>
    </row>
    <row r="790" spans="7:8">
      <c r="G790">
        <v>782</v>
      </c>
      <c r="H790">
        <v>-4.6536728571145797E-2</v>
      </c>
    </row>
    <row r="791" spans="7:8">
      <c r="G791">
        <v>783</v>
      </c>
      <c r="H791">
        <v>3.2179479653950599E-2</v>
      </c>
    </row>
    <row r="792" spans="7:8">
      <c r="G792">
        <v>784</v>
      </c>
      <c r="H792">
        <v>3.98979997111528E-2</v>
      </c>
    </row>
    <row r="793" spans="7:8">
      <c r="G793">
        <v>785</v>
      </c>
      <c r="H793">
        <v>4.2856766103701899E-2</v>
      </c>
    </row>
    <row r="794" spans="7:8">
      <c r="G794">
        <v>786</v>
      </c>
      <c r="H794">
        <v>6.9993861444330896E-2</v>
      </c>
    </row>
    <row r="795" spans="7:8">
      <c r="G795">
        <v>787</v>
      </c>
      <c r="H795">
        <v>1.63345493124126E-2</v>
      </c>
    </row>
    <row r="796" spans="7:8">
      <c r="G796">
        <v>788</v>
      </c>
      <c r="H796">
        <v>2.9169229483350899E-2</v>
      </c>
    </row>
    <row r="797" spans="7:8">
      <c r="G797">
        <v>789</v>
      </c>
      <c r="H797">
        <v>-4.0600399920122501E-2</v>
      </c>
    </row>
    <row r="798" spans="7:8">
      <c r="G798">
        <v>790</v>
      </c>
      <c r="H798">
        <v>5.3500014226862097E-2</v>
      </c>
    </row>
    <row r="799" spans="7:8">
      <c r="G799">
        <v>791</v>
      </c>
      <c r="H799">
        <v>3.8670419250491202E-2</v>
      </c>
    </row>
    <row r="800" spans="7:8">
      <c r="G800">
        <v>792</v>
      </c>
      <c r="H800">
        <v>0.12495990019178101</v>
      </c>
    </row>
    <row r="801" spans="7:8">
      <c r="G801">
        <v>793</v>
      </c>
      <c r="H801">
        <v>0.13585646902347501</v>
      </c>
    </row>
    <row r="802" spans="7:8">
      <c r="G802">
        <v>794</v>
      </c>
      <c r="H802">
        <v>9.5186545600950995E-2</v>
      </c>
    </row>
    <row r="803" spans="7:8">
      <c r="G803">
        <v>795</v>
      </c>
      <c r="H803">
        <v>-3.86612058001801E-2</v>
      </c>
    </row>
    <row r="804" spans="7:8">
      <c r="G804">
        <v>796</v>
      </c>
      <c r="H804">
        <v>6.5540339877849907E-2</v>
      </c>
    </row>
    <row r="805" spans="7:8">
      <c r="G805">
        <v>797</v>
      </c>
      <c r="H805">
        <v>1.3931090449595E-2</v>
      </c>
    </row>
    <row r="806" spans="7:8">
      <c r="G806">
        <v>798</v>
      </c>
      <c r="H806">
        <v>4.7922181146488101E-2</v>
      </c>
    </row>
    <row r="807" spans="7:8">
      <c r="G807">
        <v>799</v>
      </c>
      <c r="H807">
        <v>-3.6690319613213499E-3</v>
      </c>
    </row>
    <row r="808" spans="7:8">
      <c r="G808">
        <v>800</v>
      </c>
      <c r="H808">
        <v>6.8204107689621499E-2</v>
      </c>
    </row>
    <row r="809" spans="7:8">
      <c r="G809">
        <v>801</v>
      </c>
      <c r="H809">
        <v>6.1911375790689602E-2</v>
      </c>
    </row>
    <row r="810" spans="7:8">
      <c r="G810">
        <v>802</v>
      </c>
      <c r="H810">
        <v>4.0965093319390002E-2</v>
      </c>
    </row>
    <row r="811" spans="7:8">
      <c r="G811">
        <v>803</v>
      </c>
      <c r="H811">
        <v>-7.1910331227423002E-3</v>
      </c>
    </row>
    <row r="812" spans="7:8">
      <c r="G812">
        <v>804</v>
      </c>
      <c r="H812">
        <v>-6.7575018964320596E-2</v>
      </c>
    </row>
    <row r="813" spans="7:8">
      <c r="G813">
        <v>805</v>
      </c>
      <c r="H813">
        <v>-1.2101632884600699E-2</v>
      </c>
    </row>
    <row r="814" spans="7:8">
      <c r="G814">
        <v>806</v>
      </c>
      <c r="H814">
        <v>1.0068804514941399E-2</v>
      </c>
    </row>
    <row r="815" spans="7:8">
      <c r="G815">
        <v>807</v>
      </c>
      <c r="H815">
        <v>6.3906274123121498E-2</v>
      </c>
    </row>
    <row r="816" spans="7:8">
      <c r="G816">
        <v>808</v>
      </c>
      <c r="H816">
        <v>2.7896326291199001E-2</v>
      </c>
    </row>
    <row r="817" spans="7:8">
      <c r="G817">
        <v>809</v>
      </c>
      <c r="H817">
        <v>4.5872156124482401E-2</v>
      </c>
    </row>
    <row r="818" spans="7:8">
      <c r="G818">
        <v>810</v>
      </c>
      <c r="H818">
        <v>8.77869263491865E-3</v>
      </c>
    </row>
    <row r="819" spans="7:8">
      <c r="G819">
        <v>811</v>
      </c>
      <c r="H819">
        <v>6.17508274299855E-2</v>
      </c>
    </row>
    <row r="820" spans="7:8">
      <c r="G820">
        <v>812</v>
      </c>
      <c r="H820">
        <v>2.3391878612698799E-2</v>
      </c>
    </row>
    <row r="821" spans="7:8">
      <c r="G821">
        <v>813</v>
      </c>
      <c r="H821">
        <v>9.8039727889871892E-3</v>
      </c>
    </row>
    <row r="822" spans="7:8">
      <c r="G822">
        <v>814</v>
      </c>
      <c r="H822">
        <v>-4.3144779677915098E-3</v>
      </c>
    </row>
    <row r="823" spans="7:8">
      <c r="G823">
        <v>815</v>
      </c>
      <c r="H823">
        <v>9.8410339829749796E-2</v>
      </c>
    </row>
    <row r="824" spans="7:8">
      <c r="G824">
        <v>816</v>
      </c>
      <c r="H824">
        <v>4.8735860979481301E-2</v>
      </c>
    </row>
    <row r="825" spans="7:8">
      <c r="G825">
        <v>817</v>
      </c>
      <c r="H825">
        <v>1.6851198288685799E-2</v>
      </c>
    </row>
    <row r="826" spans="7:8">
      <c r="G826">
        <v>818</v>
      </c>
      <c r="H826">
        <v>-2.07863375114852E-2</v>
      </c>
    </row>
    <row r="827" spans="7:8">
      <c r="G827">
        <v>819</v>
      </c>
      <c r="H827">
        <v>4.7634566072524497E-2</v>
      </c>
    </row>
    <row r="828" spans="7:8">
      <c r="G828">
        <v>820</v>
      </c>
      <c r="H828">
        <v>8.1362329726061694E-2</v>
      </c>
    </row>
    <row r="829" spans="7:8">
      <c r="G829">
        <v>821</v>
      </c>
      <c r="H829">
        <v>0.14231958876285</v>
      </c>
    </row>
    <row r="830" spans="7:8">
      <c r="G830">
        <v>822</v>
      </c>
      <c r="H830">
        <v>0.13585249204760599</v>
      </c>
    </row>
    <row r="831" spans="7:8">
      <c r="G831">
        <v>823</v>
      </c>
      <c r="H831">
        <v>2.7149049686997301E-2</v>
      </c>
    </row>
    <row r="832" spans="7:8">
      <c r="G832">
        <v>824</v>
      </c>
      <c r="H832">
        <v>1.44373542316236E-2</v>
      </c>
    </row>
    <row r="833" spans="7:8">
      <c r="G833">
        <v>825</v>
      </c>
      <c r="H833">
        <v>3.73514163281745E-2</v>
      </c>
    </row>
    <row r="834" spans="7:8">
      <c r="G834">
        <v>826</v>
      </c>
      <c r="H834">
        <v>5.05686973250443E-2</v>
      </c>
    </row>
    <row r="835" spans="7:8">
      <c r="G835">
        <v>827</v>
      </c>
      <c r="H835">
        <v>3.07348634103724E-2</v>
      </c>
    </row>
    <row r="836" spans="7:8">
      <c r="G836">
        <v>828</v>
      </c>
      <c r="H836">
        <v>3.2959301247853103E-2</v>
      </c>
    </row>
    <row r="837" spans="7:8">
      <c r="G837">
        <v>829</v>
      </c>
      <c r="H837">
        <v>6.9253996393381798E-2</v>
      </c>
    </row>
    <row r="838" spans="7:8">
      <c r="G838">
        <v>830</v>
      </c>
      <c r="H838">
        <v>-1.7064329265379999E-2</v>
      </c>
    </row>
    <row r="839" spans="7:8">
      <c r="G839">
        <v>831</v>
      </c>
      <c r="H839">
        <v>4.6968774569484402E-2</v>
      </c>
    </row>
    <row r="840" spans="7:8">
      <c r="G840">
        <v>832</v>
      </c>
      <c r="H840">
        <v>2.8847255633989499E-2</v>
      </c>
    </row>
    <row r="841" spans="7:8">
      <c r="G841">
        <v>833</v>
      </c>
      <c r="H841">
        <v>0.102862052265295</v>
      </c>
    </row>
    <row r="842" spans="7:8">
      <c r="G842">
        <v>834</v>
      </c>
      <c r="H842">
        <v>4.5465372085727998E-2</v>
      </c>
    </row>
    <row r="843" spans="7:8">
      <c r="G843">
        <v>835</v>
      </c>
      <c r="H843">
        <v>-1.58600665409278E-4</v>
      </c>
    </row>
    <row r="844" spans="7:8">
      <c r="G844">
        <v>836</v>
      </c>
      <c r="H844">
        <v>2.3973059726216599E-2</v>
      </c>
    </row>
    <row r="845" spans="7:8">
      <c r="G845">
        <v>837</v>
      </c>
      <c r="H845">
        <v>4.9870016427114097E-2</v>
      </c>
    </row>
    <row r="846" spans="7:8">
      <c r="G846">
        <v>838</v>
      </c>
      <c r="H846">
        <v>8.4267215941610102E-2</v>
      </c>
    </row>
    <row r="847" spans="7:8">
      <c r="G847">
        <v>839</v>
      </c>
      <c r="H847">
        <v>6.5622612484903704E-3</v>
      </c>
    </row>
    <row r="848" spans="7:8">
      <c r="G848">
        <v>840</v>
      </c>
      <c r="H848">
        <v>0.12919537965643599</v>
      </c>
    </row>
    <row r="849" spans="7:8">
      <c r="G849">
        <v>841</v>
      </c>
      <c r="H849">
        <v>-4.58300455564856E-2</v>
      </c>
    </row>
    <row r="850" spans="7:8">
      <c r="G850">
        <v>842</v>
      </c>
      <c r="H850">
        <v>6.4121255376500499E-2</v>
      </c>
    </row>
    <row r="851" spans="7:8">
      <c r="G851">
        <v>843</v>
      </c>
      <c r="H851">
        <v>0.144618186068705</v>
      </c>
    </row>
    <row r="852" spans="7:8">
      <c r="G852">
        <v>844</v>
      </c>
      <c r="H852">
        <v>-5.9576476092556202E-2</v>
      </c>
    </row>
    <row r="853" spans="7:8">
      <c r="G853">
        <v>845</v>
      </c>
      <c r="H853">
        <v>-1.80866812097637E-2</v>
      </c>
    </row>
    <row r="854" spans="7:8">
      <c r="G854">
        <v>846</v>
      </c>
      <c r="H854">
        <v>1.6968508253048499E-2</v>
      </c>
    </row>
    <row r="855" spans="7:8">
      <c r="G855">
        <v>847</v>
      </c>
      <c r="H855">
        <v>8.0031015725719898E-2</v>
      </c>
    </row>
    <row r="856" spans="7:8">
      <c r="G856">
        <v>848</v>
      </c>
      <c r="H856">
        <v>2.7368378939395501E-2</v>
      </c>
    </row>
    <row r="857" spans="7:8">
      <c r="G857">
        <v>849</v>
      </c>
      <c r="H857">
        <v>1.9418159510620099E-2</v>
      </c>
    </row>
    <row r="858" spans="7:8">
      <c r="G858">
        <v>850</v>
      </c>
      <c r="H858">
        <v>2.8928452868471601E-2</v>
      </c>
    </row>
    <row r="859" spans="7:8">
      <c r="G859">
        <v>851</v>
      </c>
      <c r="H859">
        <v>2.9662945800794101E-2</v>
      </c>
    </row>
    <row r="860" spans="7:8">
      <c r="G860">
        <v>852</v>
      </c>
      <c r="H860">
        <v>2.6504183612757099E-2</v>
      </c>
    </row>
    <row r="861" spans="7:8">
      <c r="G861">
        <v>853</v>
      </c>
      <c r="H861">
        <v>3.5531151173162002E-2</v>
      </c>
    </row>
    <row r="862" spans="7:8">
      <c r="G862">
        <v>854</v>
      </c>
      <c r="H862">
        <v>-2.4153916870821801E-2</v>
      </c>
    </row>
    <row r="863" spans="7:8">
      <c r="G863">
        <v>855</v>
      </c>
      <c r="H863">
        <v>3.5964377775732803E-2</v>
      </c>
    </row>
    <row r="864" spans="7:8">
      <c r="G864">
        <v>856</v>
      </c>
      <c r="H864">
        <v>1.93382460566703E-2</v>
      </c>
    </row>
    <row r="865" spans="7:8">
      <c r="G865">
        <v>857</v>
      </c>
      <c r="H865">
        <v>4.3191146952413398E-2</v>
      </c>
    </row>
    <row r="866" spans="7:8">
      <c r="G866">
        <v>858</v>
      </c>
      <c r="H866">
        <v>-2.3271012811298002E-2</v>
      </c>
    </row>
    <row r="867" spans="7:8">
      <c r="G867">
        <v>859</v>
      </c>
      <c r="H867">
        <v>4.6361866337192997E-2</v>
      </c>
    </row>
    <row r="868" spans="7:8">
      <c r="G868">
        <v>860</v>
      </c>
      <c r="H868">
        <v>1.4132699171126599E-2</v>
      </c>
    </row>
    <row r="869" spans="7:8">
      <c r="G869">
        <v>861</v>
      </c>
      <c r="H869">
        <v>-2.7449946552311501E-2</v>
      </c>
    </row>
    <row r="870" spans="7:8">
      <c r="G870">
        <v>862</v>
      </c>
      <c r="H870">
        <v>6.4455230739732902E-2</v>
      </c>
    </row>
    <row r="871" spans="7:8">
      <c r="G871">
        <v>863</v>
      </c>
      <c r="H871">
        <v>1.03130482701195E-2</v>
      </c>
    </row>
    <row r="872" spans="7:8">
      <c r="G872">
        <v>864</v>
      </c>
      <c r="H872">
        <v>-2.1619030468666402E-2</v>
      </c>
    </row>
    <row r="873" spans="7:8">
      <c r="G873">
        <v>865</v>
      </c>
      <c r="H873">
        <v>4.20043054216536E-2</v>
      </c>
    </row>
    <row r="874" spans="7:8">
      <c r="G874">
        <v>866</v>
      </c>
      <c r="H874">
        <v>1.8070926218180499E-2</v>
      </c>
    </row>
    <row r="875" spans="7:8">
      <c r="G875">
        <v>867</v>
      </c>
      <c r="H875">
        <v>-1.46358051648246E-2</v>
      </c>
    </row>
    <row r="876" spans="7:8">
      <c r="G876">
        <v>868</v>
      </c>
      <c r="H876">
        <v>1.9999274394603798E-2</v>
      </c>
    </row>
    <row r="877" spans="7:8">
      <c r="G877">
        <v>869</v>
      </c>
      <c r="H877">
        <v>-1.5247464567301401E-2</v>
      </c>
    </row>
    <row r="878" spans="7:8">
      <c r="G878">
        <v>870</v>
      </c>
      <c r="H878">
        <v>0.124322293750371</v>
      </c>
    </row>
    <row r="879" spans="7:8">
      <c r="G879">
        <v>871</v>
      </c>
      <c r="H879">
        <v>7.1895893836945099E-2</v>
      </c>
    </row>
    <row r="880" spans="7:8">
      <c r="G880">
        <v>872</v>
      </c>
      <c r="H880">
        <v>-5.9759043498698497E-2</v>
      </c>
    </row>
    <row r="881" spans="7:8">
      <c r="G881">
        <v>873</v>
      </c>
      <c r="H881">
        <v>5.7942655011866302E-2</v>
      </c>
    </row>
    <row r="882" spans="7:8">
      <c r="G882">
        <v>874</v>
      </c>
      <c r="H882">
        <v>8.1316971446171102E-2</v>
      </c>
    </row>
    <row r="883" spans="7:8">
      <c r="G883">
        <v>875</v>
      </c>
      <c r="H883">
        <v>8.5633697717127699E-2</v>
      </c>
    </row>
    <row r="884" spans="7:8">
      <c r="G884">
        <v>876</v>
      </c>
      <c r="H884">
        <v>2.9305638893403398E-2</v>
      </c>
    </row>
    <row r="885" spans="7:8">
      <c r="G885">
        <v>877</v>
      </c>
      <c r="H885">
        <v>0.13015307569445</v>
      </c>
    </row>
    <row r="886" spans="7:8">
      <c r="G886">
        <v>878</v>
      </c>
      <c r="H886">
        <v>1.3826811607880501E-2</v>
      </c>
    </row>
    <row r="887" spans="7:8">
      <c r="G887">
        <v>879</v>
      </c>
      <c r="H887">
        <v>-8.5224213369716108E-3</v>
      </c>
    </row>
    <row r="888" spans="7:8">
      <c r="G888">
        <v>880</v>
      </c>
      <c r="H888">
        <v>8.0374904269566699E-2</v>
      </c>
    </row>
    <row r="889" spans="7:8">
      <c r="G889">
        <v>881</v>
      </c>
      <c r="H889">
        <v>0.116703005885362</v>
      </c>
    </row>
    <row r="890" spans="7:8">
      <c r="G890">
        <v>882</v>
      </c>
      <c r="H890">
        <v>8.5947860754375702E-2</v>
      </c>
    </row>
    <row r="891" spans="7:8">
      <c r="G891">
        <v>883</v>
      </c>
      <c r="H891">
        <v>-2.1605247144001801E-2</v>
      </c>
    </row>
    <row r="892" spans="7:8">
      <c r="G892">
        <v>884</v>
      </c>
      <c r="H892">
        <v>3.5891571221974498E-2</v>
      </c>
    </row>
    <row r="893" spans="7:8">
      <c r="G893">
        <v>885</v>
      </c>
      <c r="H893">
        <v>3.7678747273260101E-2</v>
      </c>
    </row>
    <row r="894" spans="7:8">
      <c r="G894">
        <v>886</v>
      </c>
      <c r="H894">
        <v>-2.4245067158031201E-2</v>
      </c>
    </row>
    <row r="895" spans="7:8">
      <c r="G895">
        <v>887</v>
      </c>
      <c r="H895">
        <v>0.15187560589992499</v>
      </c>
    </row>
    <row r="896" spans="7:8">
      <c r="G896">
        <v>888</v>
      </c>
      <c r="H896">
        <v>8.6367796338904804E-2</v>
      </c>
    </row>
    <row r="897" spans="7:8">
      <c r="G897">
        <v>889</v>
      </c>
      <c r="H897">
        <v>-4.7194766970243301E-2</v>
      </c>
    </row>
    <row r="898" spans="7:8">
      <c r="G898">
        <v>890</v>
      </c>
      <c r="H898">
        <v>9.6435027662298105E-3</v>
      </c>
    </row>
    <row r="899" spans="7:8">
      <c r="G899">
        <v>891</v>
      </c>
      <c r="H899">
        <v>5.9438702977343202E-2</v>
      </c>
    </row>
    <row r="900" spans="7:8">
      <c r="G900">
        <v>892</v>
      </c>
      <c r="H900">
        <v>5.5076419892912301E-2</v>
      </c>
    </row>
    <row r="901" spans="7:8">
      <c r="G901">
        <v>893</v>
      </c>
      <c r="H901">
        <v>5.24172707238834E-2</v>
      </c>
    </row>
    <row r="902" spans="7:8">
      <c r="G902">
        <v>894</v>
      </c>
      <c r="H902">
        <v>0.140754309402008</v>
      </c>
    </row>
    <row r="903" spans="7:8">
      <c r="G903">
        <v>895</v>
      </c>
      <c r="H903">
        <v>4.7867296520669997E-2</v>
      </c>
    </row>
    <row r="904" spans="7:8">
      <c r="G904">
        <v>896</v>
      </c>
      <c r="H904">
        <v>7.2076473204768995E-2</v>
      </c>
    </row>
    <row r="905" spans="7:8">
      <c r="G905">
        <v>897</v>
      </c>
      <c r="H905">
        <v>5.5769979333254401E-2</v>
      </c>
    </row>
    <row r="906" spans="7:8">
      <c r="G906">
        <v>898</v>
      </c>
      <c r="H906">
        <v>1.0450811270938399E-2</v>
      </c>
    </row>
    <row r="907" spans="7:8">
      <c r="G907">
        <v>899</v>
      </c>
      <c r="H907">
        <v>0.10052360845828801</v>
      </c>
    </row>
    <row r="908" spans="7:8">
      <c r="G908">
        <v>900</v>
      </c>
      <c r="H908">
        <v>-2.04915952957638E-2</v>
      </c>
    </row>
    <row r="909" spans="7:8">
      <c r="G909">
        <v>901</v>
      </c>
      <c r="H909">
        <v>4.8670064369448297E-2</v>
      </c>
    </row>
    <row r="910" spans="7:8">
      <c r="G910">
        <v>902</v>
      </c>
      <c r="H910">
        <v>8.3671656300252001E-2</v>
      </c>
    </row>
    <row r="911" spans="7:8">
      <c r="G911">
        <v>903</v>
      </c>
      <c r="H911">
        <v>4.36755110957672E-2</v>
      </c>
    </row>
    <row r="912" spans="7:8">
      <c r="G912">
        <v>904</v>
      </c>
      <c r="H912">
        <v>9.4049182608078694E-2</v>
      </c>
    </row>
    <row r="913" spans="7:8">
      <c r="G913">
        <v>905</v>
      </c>
      <c r="H913">
        <v>4.9273960783570103E-2</v>
      </c>
    </row>
    <row r="914" spans="7:8">
      <c r="G914">
        <v>906</v>
      </c>
      <c r="H914">
        <v>7.1117450132558602E-2</v>
      </c>
    </row>
    <row r="915" spans="7:8">
      <c r="G915">
        <v>907</v>
      </c>
      <c r="H915">
        <v>-2.2187289487291501E-2</v>
      </c>
    </row>
    <row r="916" spans="7:8">
      <c r="G916">
        <v>908</v>
      </c>
      <c r="H916">
        <v>6.8496494016288198E-2</v>
      </c>
    </row>
    <row r="917" spans="7:8">
      <c r="G917">
        <v>909</v>
      </c>
      <c r="H917">
        <v>2.7912246018147801E-2</v>
      </c>
    </row>
    <row r="918" spans="7:8">
      <c r="G918">
        <v>910</v>
      </c>
      <c r="H918">
        <v>-4.2183992162418499E-2</v>
      </c>
    </row>
    <row r="919" spans="7:8">
      <c r="G919">
        <v>911</v>
      </c>
      <c r="H919">
        <v>4.7703040929788901E-2</v>
      </c>
    </row>
    <row r="920" spans="7:8">
      <c r="G920">
        <v>912</v>
      </c>
      <c r="H920">
        <v>6.6176470456525999E-2</v>
      </c>
    </row>
    <row r="921" spans="7:8">
      <c r="G921">
        <v>913</v>
      </c>
      <c r="H921">
        <v>9.9556050545344093E-3</v>
      </c>
    </row>
    <row r="922" spans="7:8">
      <c r="G922">
        <v>914</v>
      </c>
      <c r="H922">
        <v>3.8348859717932497E-2</v>
      </c>
    </row>
    <row r="923" spans="7:8">
      <c r="G923">
        <v>915</v>
      </c>
      <c r="H923">
        <v>5.7479549381852998E-2</v>
      </c>
    </row>
    <row r="924" spans="7:8">
      <c r="G924">
        <v>916</v>
      </c>
      <c r="H924">
        <v>6.5309082307551405E-2</v>
      </c>
    </row>
    <row r="925" spans="7:8">
      <c r="G925">
        <v>917</v>
      </c>
      <c r="H925">
        <v>0.123028667420363</v>
      </c>
    </row>
    <row r="926" spans="7:8">
      <c r="G926">
        <v>918</v>
      </c>
      <c r="H926">
        <v>4.74377244127175E-2</v>
      </c>
    </row>
    <row r="927" spans="7:8">
      <c r="G927">
        <v>919</v>
      </c>
      <c r="H927">
        <v>9.16177939676249E-2</v>
      </c>
    </row>
    <row r="928" spans="7:8">
      <c r="G928">
        <v>920</v>
      </c>
      <c r="H928">
        <v>-8.6025601466082804E-2</v>
      </c>
    </row>
    <row r="929" spans="7:8">
      <c r="G929">
        <v>921</v>
      </c>
      <c r="H929">
        <v>-8.4980098946042901E-2</v>
      </c>
    </row>
    <row r="930" spans="7:8">
      <c r="G930">
        <v>922</v>
      </c>
      <c r="H930">
        <v>5.3675544207671302E-2</v>
      </c>
    </row>
    <row r="931" spans="7:8">
      <c r="G931">
        <v>923</v>
      </c>
      <c r="H931">
        <v>7.8310761403679093E-3</v>
      </c>
    </row>
    <row r="932" spans="7:8">
      <c r="G932">
        <v>924</v>
      </c>
      <c r="H932">
        <v>3.3323154577313802E-2</v>
      </c>
    </row>
    <row r="933" spans="7:8">
      <c r="G933">
        <v>925</v>
      </c>
      <c r="H933">
        <v>5.4723638822891302E-2</v>
      </c>
    </row>
    <row r="934" spans="7:8">
      <c r="G934">
        <v>926</v>
      </c>
      <c r="H934">
        <v>5.3063206155617298E-2</v>
      </c>
    </row>
    <row r="935" spans="7:8">
      <c r="G935">
        <v>927</v>
      </c>
      <c r="H935">
        <v>1.8044360632970199E-2</v>
      </c>
    </row>
    <row r="936" spans="7:8">
      <c r="G936">
        <v>928</v>
      </c>
      <c r="H936">
        <v>5.94751533145062E-3</v>
      </c>
    </row>
    <row r="937" spans="7:8">
      <c r="G937">
        <v>929</v>
      </c>
      <c r="H937">
        <v>2.6654238310638199E-2</v>
      </c>
    </row>
    <row r="938" spans="7:8">
      <c r="G938">
        <v>930</v>
      </c>
      <c r="H938">
        <v>-5.9810024403137802E-3</v>
      </c>
    </row>
    <row r="939" spans="7:8">
      <c r="G939">
        <v>931</v>
      </c>
      <c r="H939">
        <v>0.11766331089012599</v>
      </c>
    </row>
    <row r="940" spans="7:8">
      <c r="G940">
        <v>932</v>
      </c>
      <c r="H940">
        <v>2.5801369352966098E-2</v>
      </c>
    </row>
    <row r="941" spans="7:8">
      <c r="G941">
        <v>933</v>
      </c>
      <c r="H941">
        <v>6.4734927338870804E-2</v>
      </c>
    </row>
    <row r="942" spans="7:8">
      <c r="G942">
        <v>934</v>
      </c>
      <c r="H942">
        <v>8.0498798102056401E-2</v>
      </c>
    </row>
    <row r="943" spans="7:8">
      <c r="G943">
        <v>935</v>
      </c>
      <c r="H943">
        <v>6.8451128549363999E-2</v>
      </c>
    </row>
    <row r="944" spans="7:8">
      <c r="G944">
        <v>936</v>
      </c>
      <c r="H944">
        <v>2.29764227745296E-2</v>
      </c>
    </row>
    <row r="945" spans="7:8">
      <c r="G945">
        <v>937</v>
      </c>
      <c r="H945">
        <v>3.6343128329545803E-2</v>
      </c>
    </row>
    <row r="946" spans="7:8">
      <c r="G946">
        <v>938</v>
      </c>
      <c r="H946">
        <v>4.3077841575510497E-3</v>
      </c>
    </row>
    <row r="947" spans="7:8">
      <c r="G947">
        <v>939</v>
      </c>
      <c r="H947">
        <v>8.4097955286586604E-2</v>
      </c>
    </row>
    <row r="948" spans="7:8">
      <c r="G948">
        <v>940</v>
      </c>
      <c r="H948">
        <v>-2.1420489602589399E-2</v>
      </c>
    </row>
    <row r="949" spans="7:8">
      <c r="G949">
        <v>941</v>
      </c>
      <c r="H949">
        <v>0.10519244666270799</v>
      </c>
    </row>
    <row r="950" spans="7:8">
      <c r="G950">
        <v>942</v>
      </c>
      <c r="H950">
        <v>1.8473876985885099E-2</v>
      </c>
    </row>
    <row r="951" spans="7:8">
      <c r="G951">
        <v>943</v>
      </c>
      <c r="H951">
        <v>4.7364576940067703E-2</v>
      </c>
    </row>
    <row r="952" spans="7:8">
      <c r="G952">
        <v>944</v>
      </c>
      <c r="H952">
        <v>8.8879466475720301E-2</v>
      </c>
    </row>
    <row r="953" spans="7:8">
      <c r="G953">
        <v>945</v>
      </c>
      <c r="H953">
        <v>-2.3257263426733302E-2</v>
      </c>
    </row>
    <row r="954" spans="7:8">
      <c r="G954">
        <v>946</v>
      </c>
      <c r="H954">
        <v>3.0758658369620599E-2</v>
      </c>
    </row>
    <row r="955" spans="7:8">
      <c r="G955">
        <v>947</v>
      </c>
      <c r="H955">
        <v>4.5816147208317698E-2</v>
      </c>
    </row>
    <row r="956" spans="7:8">
      <c r="G956">
        <v>948</v>
      </c>
      <c r="H956">
        <v>4.3151077580983202E-2</v>
      </c>
    </row>
    <row r="957" spans="7:8">
      <c r="G957">
        <v>949</v>
      </c>
      <c r="H957">
        <v>6.8330980013093498E-2</v>
      </c>
    </row>
    <row r="958" spans="7:8">
      <c r="G958">
        <v>950</v>
      </c>
      <c r="H958">
        <v>5.1773180450335098E-2</v>
      </c>
    </row>
    <row r="959" spans="7:8">
      <c r="G959">
        <v>951</v>
      </c>
      <c r="H959">
        <v>4.7414987635008801E-2</v>
      </c>
    </row>
    <row r="960" spans="7:8">
      <c r="G960">
        <v>952</v>
      </c>
      <c r="H960">
        <v>9.6534965156401906E-2</v>
      </c>
    </row>
    <row r="961" spans="7:8">
      <c r="G961">
        <v>953</v>
      </c>
      <c r="H961">
        <v>1.81538633823209E-2</v>
      </c>
    </row>
    <row r="962" spans="7:8">
      <c r="G962">
        <v>954</v>
      </c>
      <c r="H962">
        <v>3.65266269450868E-2</v>
      </c>
    </row>
    <row r="963" spans="7:8">
      <c r="G963">
        <v>955</v>
      </c>
      <c r="H963">
        <v>5.6791638535615098E-4</v>
      </c>
    </row>
    <row r="964" spans="7:8">
      <c r="G964">
        <v>956</v>
      </c>
      <c r="H964">
        <v>7.42730183105174E-2</v>
      </c>
    </row>
    <row r="965" spans="7:8">
      <c r="G965">
        <v>957</v>
      </c>
      <c r="H965">
        <v>5.9784428689049499E-2</v>
      </c>
    </row>
    <row r="966" spans="7:8">
      <c r="G966">
        <v>958</v>
      </c>
      <c r="H966">
        <v>5.4356836883446703E-2</v>
      </c>
    </row>
    <row r="967" spans="7:8">
      <c r="G967">
        <v>959</v>
      </c>
      <c r="H967">
        <v>9.3287953587809502E-2</v>
      </c>
    </row>
    <row r="968" spans="7:8">
      <c r="G968">
        <v>960</v>
      </c>
      <c r="H968">
        <v>3.4424935643824303E-2</v>
      </c>
    </row>
    <row r="969" spans="7:8">
      <c r="G969">
        <v>961</v>
      </c>
      <c r="H969">
        <v>-3.2425997766773698E-2</v>
      </c>
    </row>
    <row r="970" spans="7:8">
      <c r="G970">
        <v>962</v>
      </c>
      <c r="H970">
        <v>1.08415085073974E-2</v>
      </c>
    </row>
    <row r="971" spans="7:8">
      <c r="G971">
        <v>963</v>
      </c>
      <c r="H971">
        <v>1.9071020606059499E-2</v>
      </c>
    </row>
    <row r="972" spans="7:8">
      <c r="G972">
        <v>964</v>
      </c>
      <c r="H972">
        <v>8.5483274558425096E-2</v>
      </c>
    </row>
    <row r="973" spans="7:8">
      <c r="G973">
        <v>965</v>
      </c>
      <c r="H973">
        <v>2.5276810290229299E-2</v>
      </c>
    </row>
    <row r="974" spans="7:8">
      <c r="G974">
        <v>966</v>
      </c>
      <c r="H974">
        <v>0.118041961215332</v>
      </c>
    </row>
    <row r="975" spans="7:8">
      <c r="G975">
        <v>967</v>
      </c>
      <c r="H975">
        <v>8.0643841458507698E-2</v>
      </c>
    </row>
    <row r="976" spans="7:8">
      <c r="G976">
        <v>968</v>
      </c>
      <c r="H976">
        <v>5.3163117210599603E-2</v>
      </c>
    </row>
    <row r="977" spans="7:8">
      <c r="G977">
        <v>969</v>
      </c>
      <c r="H977">
        <v>5.0950259930812397E-2</v>
      </c>
    </row>
    <row r="978" spans="7:8">
      <c r="G978">
        <v>970</v>
      </c>
      <c r="H978">
        <v>9.5949776370974807E-2</v>
      </c>
    </row>
    <row r="979" spans="7:8">
      <c r="G979">
        <v>971</v>
      </c>
      <c r="H979">
        <v>4.8262121816428798E-2</v>
      </c>
    </row>
    <row r="980" spans="7:8">
      <c r="G980">
        <v>972</v>
      </c>
      <c r="H980">
        <v>9.1525096809378703E-2</v>
      </c>
    </row>
    <row r="981" spans="7:8">
      <c r="G981">
        <v>973</v>
      </c>
      <c r="H981">
        <v>5.6550941820059701E-2</v>
      </c>
    </row>
    <row r="982" spans="7:8">
      <c r="G982">
        <v>974</v>
      </c>
      <c r="H982">
        <v>7.1684264965234903E-2</v>
      </c>
    </row>
    <row r="983" spans="7:8">
      <c r="G983">
        <v>975</v>
      </c>
      <c r="H983">
        <v>2.7130782576096801E-2</v>
      </c>
    </row>
    <row r="984" spans="7:8">
      <c r="G984">
        <v>976</v>
      </c>
      <c r="H984">
        <v>5.4219213324330599E-2</v>
      </c>
    </row>
    <row r="985" spans="7:8">
      <c r="G985">
        <v>977</v>
      </c>
      <c r="H985">
        <v>9.9433615961077595E-2</v>
      </c>
    </row>
    <row r="986" spans="7:8">
      <c r="G986">
        <v>978</v>
      </c>
      <c r="H986">
        <v>3.3435252836229501E-2</v>
      </c>
    </row>
    <row r="987" spans="7:8">
      <c r="G987">
        <v>979</v>
      </c>
      <c r="H987">
        <v>0.13378016187734701</v>
      </c>
    </row>
    <row r="988" spans="7:8">
      <c r="G988">
        <v>980</v>
      </c>
      <c r="H988">
        <v>5.9722967969238101E-2</v>
      </c>
    </row>
    <row r="989" spans="7:8">
      <c r="G989">
        <v>981</v>
      </c>
      <c r="H989">
        <v>5.7998633859672202E-2</v>
      </c>
    </row>
    <row r="990" spans="7:8">
      <c r="G990">
        <v>982</v>
      </c>
      <c r="H990">
        <v>5.2119784821939102E-2</v>
      </c>
    </row>
    <row r="991" spans="7:8">
      <c r="G991">
        <v>983</v>
      </c>
      <c r="H991">
        <v>6.4581406699657201E-2</v>
      </c>
    </row>
    <row r="992" spans="7:8">
      <c r="G992">
        <v>984</v>
      </c>
      <c r="H992">
        <v>6.2327878670412298E-2</v>
      </c>
    </row>
    <row r="993" spans="7:8">
      <c r="G993">
        <v>985</v>
      </c>
      <c r="H993">
        <v>-1.3428232562976599E-2</v>
      </c>
    </row>
    <row r="994" spans="7:8">
      <c r="G994">
        <v>986</v>
      </c>
      <c r="H994">
        <v>-2.0443746580691299E-2</v>
      </c>
    </row>
    <row r="995" spans="7:8">
      <c r="G995">
        <v>987</v>
      </c>
      <c r="H995">
        <v>7.1055420571700398E-3</v>
      </c>
    </row>
    <row r="996" spans="7:8">
      <c r="G996">
        <v>988</v>
      </c>
      <c r="H996">
        <v>-6.7514162426662597E-2</v>
      </c>
    </row>
    <row r="997" spans="7:8">
      <c r="G997">
        <v>989</v>
      </c>
      <c r="H997">
        <v>3.9541780465383099E-2</v>
      </c>
    </row>
    <row r="998" spans="7:8">
      <c r="G998">
        <v>990</v>
      </c>
      <c r="H998">
        <v>-1.09884458978618E-2</v>
      </c>
    </row>
    <row r="999" spans="7:8">
      <c r="G999">
        <v>991</v>
      </c>
      <c r="H999">
        <v>1.2157679607085E-2</v>
      </c>
    </row>
    <row r="1000" spans="7:8">
      <c r="G1000">
        <v>992</v>
      </c>
      <c r="H1000">
        <v>-8.85662045505025E-2</v>
      </c>
    </row>
    <row r="1001" spans="7:8">
      <c r="G1001">
        <v>993</v>
      </c>
      <c r="H1001">
        <v>-7.0359857372024395E-2</v>
      </c>
    </row>
    <row r="1002" spans="7:8">
      <c r="G1002">
        <v>994</v>
      </c>
      <c r="H1002">
        <v>8.5491121338998693E-2</v>
      </c>
    </row>
    <row r="1003" spans="7:8">
      <c r="G1003">
        <v>995</v>
      </c>
      <c r="H1003">
        <v>-1.18648785753109E-2</v>
      </c>
    </row>
    <row r="1004" spans="7:8">
      <c r="G1004">
        <v>996</v>
      </c>
      <c r="H1004">
        <v>2.9429519980141001E-2</v>
      </c>
    </row>
    <row r="1005" spans="7:8">
      <c r="G1005">
        <v>997</v>
      </c>
      <c r="H1005">
        <v>0.109293777688931</v>
      </c>
    </row>
    <row r="1006" spans="7:8">
      <c r="G1006">
        <v>998</v>
      </c>
      <c r="H1006">
        <v>9.8183239820337706E-2</v>
      </c>
    </row>
    <row r="1007" spans="7:8">
      <c r="G1007">
        <v>999</v>
      </c>
      <c r="H1007">
        <v>1.1029221035233299E-2</v>
      </c>
    </row>
    <row r="1008" spans="7:8">
      <c r="G1008">
        <v>1000</v>
      </c>
      <c r="H1008">
        <v>3.6164023975940297E-2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workbookViewId="0">
      <selection activeCell="C5" sqref="C5"/>
    </sheetView>
  </sheetViews>
  <sheetFormatPr defaultColWidth="8.7265625" defaultRowHeight="14.5"/>
  <sheetData>
    <row r="1" spans="1:4">
      <c r="A1" t="s">
        <v>77</v>
      </c>
      <c r="B1">
        <v>30</v>
      </c>
      <c r="C1" t="s">
        <v>78</v>
      </c>
      <c r="D1">
        <v>0.1</v>
      </c>
    </row>
    <row r="3" spans="1:4">
      <c r="A3" t="s">
        <v>79</v>
      </c>
    </row>
    <row r="4" spans="1:4">
      <c r="A4">
        <v>1</v>
      </c>
      <c r="B4">
        <f>_xlfn.BINOM.DIST(A4,$B$1,$D$1,FALSE)</f>
        <v>0.14130386091738734</v>
      </c>
    </row>
    <row r="5" spans="1:4">
      <c r="A5">
        <v>2</v>
      </c>
      <c r="B5">
        <f t="shared" ref="B5:B33" si="0">_xlfn.BINOM.DIST(A5,$B$1,$D$1,FALSE)</f>
        <v>0.22765622036690183</v>
      </c>
    </row>
    <row r="6" spans="1:4">
      <c r="A6">
        <v>3</v>
      </c>
      <c r="B6">
        <f t="shared" si="0"/>
        <v>0.23608793223234262</v>
      </c>
    </row>
    <row r="7" spans="1:4">
      <c r="A7">
        <v>4</v>
      </c>
      <c r="B7">
        <f t="shared" si="0"/>
        <v>0.17706594917425703</v>
      </c>
    </row>
    <row r="8" spans="1:4">
      <c r="A8">
        <v>5</v>
      </c>
      <c r="B8">
        <f t="shared" si="0"/>
        <v>0.10230477063401516</v>
      </c>
    </row>
    <row r="9" spans="1:4">
      <c r="A9">
        <v>6</v>
      </c>
      <c r="B9">
        <f t="shared" si="0"/>
        <v>4.7363319737969985E-2</v>
      </c>
    </row>
    <row r="10" spans="1:4">
      <c r="A10">
        <v>7</v>
      </c>
      <c r="B10">
        <f t="shared" si="0"/>
        <v>1.8043169423988554E-2</v>
      </c>
    </row>
    <row r="11" spans="1:4">
      <c r="A11">
        <v>8</v>
      </c>
      <c r="B11">
        <f t="shared" si="0"/>
        <v>5.7637902326630134E-3</v>
      </c>
    </row>
    <row r="12" spans="1:4">
      <c r="A12">
        <v>9</v>
      </c>
      <c r="B12">
        <f t="shared" si="0"/>
        <v>1.5654738903529148E-3</v>
      </c>
    </row>
    <row r="13" spans="1:4">
      <c r="A13">
        <v>10</v>
      </c>
      <c r="B13">
        <f t="shared" si="0"/>
        <v>3.6527724108234713E-4</v>
      </c>
    </row>
    <row r="14" spans="1:4">
      <c r="A14">
        <v>11</v>
      </c>
      <c r="B14">
        <f t="shared" si="0"/>
        <v>7.3793382036837756E-5</v>
      </c>
    </row>
    <row r="15" spans="1:4">
      <c r="A15">
        <v>12</v>
      </c>
      <c r="B15">
        <f t="shared" si="0"/>
        <v>1.2982169062036315E-5</v>
      </c>
    </row>
    <row r="16" spans="1:4">
      <c r="A16">
        <v>13</v>
      </c>
      <c r="B16">
        <f t="shared" si="0"/>
        <v>1.9972567787748116E-6</v>
      </c>
    </row>
    <row r="17" spans="1:2">
      <c r="A17">
        <v>14</v>
      </c>
      <c r="B17">
        <f t="shared" si="0"/>
        <v>2.6947115269183993E-7</v>
      </c>
    </row>
    <row r="18" spans="1:2">
      <c r="A18">
        <v>15</v>
      </c>
      <c r="B18">
        <f t="shared" si="0"/>
        <v>3.1937321800514404E-8</v>
      </c>
    </row>
    <row r="19" spans="1:2">
      <c r="A19">
        <v>16</v>
      </c>
      <c r="B19">
        <f t="shared" si="0"/>
        <v>3.3268043542202427E-9</v>
      </c>
    </row>
    <row r="20" spans="1:2">
      <c r="A20">
        <v>17</v>
      </c>
      <c r="B20">
        <f t="shared" si="0"/>
        <v>3.0441347032080689E-10</v>
      </c>
    </row>
    <row r="21" spans="1:2">
      <c r="A21">
        <v>18</v>
      </c>
      <c r="B21">
        <f t="shared" si="0"/>
        <v>2.4428241445496891E-11</v>
      </c>
    </row>
    <row r="22" spans="1:2">
      <c r="A22">
        <v>19</v>
      </c>
      <c r="B22">
        <f t="shared" si="0"/>
        <v>1.7142625575787347E-12</v>
      </c>
    </row>
    <row r="23" spans="1:2">
      <c r="A23">
        <v>20</v>
      </c>
      <c r="B23">
        <f t="shared" si="0"/>
        <v>1.0476048962981123E-13</v>
      </c>
    </row>
    <row r="24" spans="1:2">
      <c r="A24">
        <v>21</v>
      </c>
      <c r="B24">
        <f t="shared" si="0"/>
        <v>5.5428830491963693E-15</v>
      </c>
    </row>
    <row r="25" spans="1:2">
      <c r="A25">
        <v>22</v>
      </c>
      <c r="B25">
        <f t="shared" si="0"/>
        <v>2.5194922950892509E-16</v>
      </c>
    </row>
    <row r="26" spans="1:2">
      <c r="A26">
        <v>23</v>
      </c>
      <c r="B26">
        <f t="shared" si="0"/>
        <v>9.737168290200031E-18</v>
      </c>
    </row>
    <row r="27" spans="1:2">
      <c r="A27">
        <v>24</v>
      </c>
      <c r="B27">
        <f t="shared" si="0"/>
        <v>3.1555637977500216E-19</v>
      </c>
    </row>
    <row r="28" spans="1:2">
      <c r="A28">
        <v>25</v>
      </c>
      <c r="B28">
        <f t="shared" si="0"/>
        <v>8.4148367940000128E-21</v>
      </c>
    </row>
    <row r="29" spans="1:2">
      <c r="A29">
        <v>26</v>
      </c>
      <c r="B29">
        <f t="shared" si="0"/>
        <v>1.7980420500000167E-22</v>
      </c>
    </row>
    <row r="30" spans="1:2">
      <c r="A30">
        <v>27</v>
      </c>
      <c r="B30">
        <f t="shared" si="0"/>
        <v>2.9597399999999779E-24</v>
      </c>
    </row>
    <row r="31" spans="1:2">
      <c r="A31">
        <v>28</v>
      </c>
      <c r="B31">
        <f t="shared" si="0"/>
        <v>3.5235000000000054E-26</v>
      </c>
    </row>
    <row r="32" spans="1:2">
      <c r="A32">
        <v>29</v>
      </c>
      <c r="B32">
        <f t="shared" si="0"/>
        <v>2.7000000000000012E-28</v>
      </c>
    </row>
    <row r="33" spans="1:2">
      <c r="A33">
        <v>30</v>
      </c>
      <c r="B33">
        <f t="shared" si="0"/>
        <v>1.0000000000000024E-30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EE1C-D793-4DF3-852B-03AD3003A7B5}">
  <dimension ref="A1:D11"/>
  <sheetViews>
    <sheetView workbookViewId="0">
      <selection activeCell="I16" sqref="I16"/>
    </sheetView>
  </sheetViews>
  <sheetFormatPr defaultRowHeight="14.5"/>
  <cols>
    <col min="1" max="1" width="20.6328125" customWidth="1"/>
    <col min="2" max="2" width="13.453125" customWidth="1"/>
    <col min="4" max="4" width="12.6328125" customWidth="1"/>
  </cols>
  <sheetData>
    <row r="1" spans="1:4">
      <c r="A1" s="16" t="s">
        <v>81</v>
      </c>
      <c r="B1" s="15" t="s">
        <v>80</v>
      </c>
      <c r="D1" s="16" t="s">
        <v>82</v>
      </c>
    </row>
    <row r="2" spans="1:4">
      <c r="A2">
        <f ca="1">RAND()</f>
        <v>0.89002436051288647</v>
      </c>
      <c r="B2">
        <f ca="1">IF(A2 &gt; 0.5, 1, 0)</f>
        <v>1</v>
      </c>
      <c r="D2">
        <f ca="1">AVERAGE(B2:B11)</f>
        <v>0.4</v>
      </c>
    </row>
    <row r="3" spans="1:4">
      <c r="A3">
        <f ca="1">RAND()</f>
        <v>0.12972167261179157</v>
      </c>
      <c r="B3">
        <f t="shared" ref="B3:B11" ca="1" si="0">IF(A3 &gt; 0.5, 1, 0)</f>
        <v>0</v>
      </c>
    </row>
    <row r="4" spans="1:4">
      <c r="A4">
        <f t="shared" ref="A4:A9" ca="1" si="1">RAND()</f>
        <v>0.11776081495960611</v>
      </c>
      <c r="B4">
        <f t="shared" ca="1" si="0"/>
        <v>0</v>
      </c>
    </row>
    <row r="5" spans="1:4">
      <c r="A5">
        <f ca="1">RAND()</f>
        <v>0.25776053856772685</v>
      </c>
      <c r="B5">
        <f t="shared" ca="1" si="0"/>
        <v>0</v>
      </c>
    </row>
    <row r="6" spans="1:4">
      <c r="A6">
        <f ca="1">RAND()</f>
        <v>0.69474658817816237</v>
      </c>
      <c r="B6">
        <f t="shared" ca="1" si="0"/>
        <v>1</v>
      </c>
    </row>
    <row r="7" spans="1:4">
      <c r="A7">
        <f ca="1">RAND()</f>
        <v>0.61977056000907238</v>
      </c>
      <c r="B7">
        <f t="shared" ca="1" si="0"/>
        <v>1</v>
      </c>
    </row>
    <row r="8" spans="1:4">
      <c r="A8">
        <f t="shared" ca="1" si="1"/>
        <v>0.42409688599128104</v>
      </c>
      <c r="B8">
        <f t="shared" ca="1" si="0"/>
        <v>0</v>
      </c>
    </row>
    <row r="9" spans="1:4">
      <c r="A9">
        <f t="shared" ca="1" si="1"/>
        <v>0.37326989706571201</v>
      </c>
      <c r="B9">
        <f t="shared" ca="1" si="0"/>
        <v>0</v>
      </c>
    </row>
    <row r="10" spans="1:4">
      <c r="A10">
        <f ca="1">RAND()</f>
        <v>0.43322148642274572</v>
      </c>
      <c r="B10">
        <f t="shared" ca="1" si="0"/>
        <v>0</v>
      </c>
    </row>
    <row r="11" spans="1:4">
      <c r="A11">
        <f ca="1">RAND()</f>
        <v>0.8110131631554699</v>
      </c>
      <c r="B11">
        <f t="shared" ca="1" si="0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3B4C-625A-4E23-9BEC-C504099EC224}">
  <dimension ref="A1:G9"/>
  <sheetViews>
    <sheetView tabSelected="1" workbookViewId="0">
      <selection activeCell="I8" sqref="I8"/>
    </sheetView>
  </sheetViews>
  <sheetFormatPr defaultRowHeight="14.5"/>
  <cols>
    <col min="2" max="2" width="13.6328125" customWidth="1"/>
    <col min="4" max="4" width="10.36328125" bestFit="1" customWidth="1"/>
    <col min="7" max="7" width="8.90625" customWidth="1"/>
  </cols>
  <sheetData>
    <row r="1" spans="1:7">
      <c r="A1" s="1" t="s">
        <v>47</v>
      </c>
      <c r="B1" t="s">
        <v>1</v>
      </c>
      <c r="C1" t="s">
        <v>72</v>
      </c>
      <c r="D1" t="s">
        <v>73</v>
      </c>
      <c r="E1" t="s">
        <v>83</v>
      </c>
      <c r="F1" s="19" t="s">
        <v>84</v>
      </c>
      <c r="G1" s="19" t="s">
        <v>85</v>
      </c>
    </row>
    <row r="2" spans="1:7">
      <c r="A2" s="1">
        <v>2020</v>
      </c>
      <c r="B2">
        <v>500000</v>
      </c>
      <c r="C2">
        <f>AVERAGE(B2:B6)</f>
        <v>600000</v>
      </c>
      <c r="D2">
        <f>_xlfn.STDEV.S(B2:B6)</f>
        <v>79056.941504209477</v>
      </c>
      <c r="E2">
        <f>(650000-C2)/D2</f>
        <v>0.63245553203367588</v>
      </c>
      <c r="F2" s="17">
        <v>0.50024999999999997</v>
      </c>
      <c r="G2" s="18">
        <f>1-F2</f>
        <v>0.49975000000000003</v>
      </c>
    </row>
    <row r="3" spans="1:7">
      <c r="A3" s="1">
        <v>2021</v>
      </c>
      <c r="B3">
        <v>600000</v>
      </c>
    </row>
    <row r="4" spans="1:7">
      <c r="A4" s="1">
        <v>2022</v>
      </c>
      <c r="B4">
        <v>550000</v>
      </c>
    </row>
    <row r="5" spans="1:7">
      <c r="A5" s="1">
        <v>2023</v>
      </c>
      <c r="B5">
        <v>700000</v>
      </c>
    </row>
    <row r="6" spans="1:7">
      <c r="A6" s="1">
        <v>2024</v>
      </c>
      <c r="B6">
        <v>650000</v>
      </c>
    </row>
    <row r="9" spans="1:7">
      <c r="C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Q1</vt:lpstr>
      <vt:lpstr>Q2 &amp;Q3</vt:lpstr>
      <vt:lpstr>Q4 &amp; Q5</vt:lpstr>
      <vt:lpstr>Q6</vt:lpstr>
      <vt:lpstr>Q7</vt:lpstr>
      <vt:lpstr>Q9</vt:lpstr>
      <vt:lpstr>Q8</vt:lpstr>
      <vt:lpstr>Q10</vt:lpstr>
      <vt:lpstr>price_fluctuation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2024-12-26T08:13:00Z</dcterms:created>
  <dcterms:modified xsi:type="dcterms:W3CDTF">2025-03-27T17:14:27Z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E9CF4F2DAF0546F58E91A7BB53CC43B9_12</vt:lpwstr>
  </property>
  <property fmtid="{D5CDD505-2E9C-101B-9397-08002B2CF9AE}" pid="3" name="KSOProductBuildVer">
    <vt:lpwstr>1033-12.2.0.19307</vt:lpwstr>
  </property>
</Properties>
</file>