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dunn/Documents/R/stablecpp/inst/xtraR/"/>
    </mc:Choice>
  </mc:AlternateContent>
  <bookViews>
    <workbookView xWindow="0" yWindow="460" windowWidth="28800" windowHeight="17540" tabRatio="500"/>
  </bookViews>
  <sheets>
    <sheet name="Sheet1" sheetId="1" r:id="rId1"/>
  </sheets>
  <definedNames>
    <definedName name="a_th">Sheet1!$B$16</definedName>
    <definedName name="alpha">Sheet1!$B$8</definedName>
    <definedName name="alpha_1">Sheet1!$E$8</definedName>
    <definedName name="beta">Sheet1!$B$9</definedName>
    <definedName name="cos_a_th0">Sheet1!$B$12</definedName>
    <definedName name="cos_a_th0_a">Sheet1!$B$14</definedName>
    <definedName name="cos_over_w">Sheet1!$B$20</definedName>
    <definedName name="cos_th_a">Sheet1!$B$18</definedName>
    <definedName name="cos_th_ath">Sheet1!$B$19</definedName>
    <definedName name="one_b_th">Sheet1!$E$16</definedName>
    <definedName name="one_b_th_tan__th">Sheet1!$E$17</definedName>
    <definedName name="sin_a_th">Sheet1!$B$17</definedName>
    <definedName name="sin_a_th0">Sheet1!$B$13</definedName>
    <definedName name="theta">Sheet1!$B$5</definedName>
    <definedName name="theta0">Sheet1!$B$11</definedName>
    <definedName name="u_1">Sheet1!$B$3</definedName>
    <definedName name="u_2">Sheet1!$B$4</definedName>
    <definedName name="W">Sheet1!$B$6</definedName>
    <definedName name="zeta">Sheet1!$B$10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8" i="1"/>
  <c r="B14" i="1"/>
  <c r="B12" i="1"/>
  <c r="B13" i="1"/>
  <c r="B17" i="1"/>
  <c r="B18" i="1"/>
  <c r="B27" i="1"/>
  <c r="B19" i="1"/>
  <c r="B20" i="1"/>
  <c r="B26" i="1"/>
  <c r="B21" i="1"/>
  <c r="B23" i="1"/>
  <c r="B11" i="1"/>
  <c r="D11" i="1"/>
  <c r="D13" i="1"/>
  <c r="B16" i="1"/>
  <c r="B29" i="1"/>
  <c r="B5" i="1"/>
  <c r="B6" i="1"/>
  <c r="E16" i="1"/>
  <c r="E18" i="1"/>
  <c r="G16" i="1"/>
  <c r="E17" i="1"/>
  <c r="E23" i="1"/>
</calcChain>
</file>

<file path=xl/sharedStrings.xml><?xml version="1.0" encoding="utf-8"?>
<sst xmlns="http://schemas.openxmlformats.org/spreadsheetml/2006/main" count="29" uniqueCount="28">
  <si>
    <t>Stable Random Test</t>
  </si>
  <si>
    <t>theta</t>
  </si>
  <si>
    <t>W</t>
  </si>
  <si>
    <t>alpha</t>
  </si>
  <si>
    <t>beta</t>
  </si>
  <si>
    <t>zeta</t>
  </si>
  <si>
    <t>theta0</t>
  </si>
  <si>
    <t>cos_a_th0</t>
  </si>
  <si>
    <t>a_th</t>
  </si>
  <si>
    <t>sin_a_th</t>
  </si>
  <si>
    <t>cos_a_th0_a</t>
  </si>
  <si>
    <t>cos_th_a</t>
  </si>
  <si>
    <t>cos_th_ath</t>
  </si>
  <si>
    <t>cos_over_w</t>
  </si>
  <si>
    <t>alpha_1</t>
  </si>
  <si>
    <t>u_1</t>
  </si>
  <si>
    <t>u_2</t>
  </si>
  <si>
    <t>sin _a_th0</t>
  </si>
  <si>
    <t>sin(alpha*(theta+theta0))</t>
  </si>
  <si>
    <t>COS(theta)^(-1/alpha)</t>
  </si>
  <si>
    <t>COS(alpha_1*theta)*cos_a_th0-SIN(alpha_1*theta)*SIN(alpha*theta0)</t>
  </si>
  <si>
    <t>(cos_th_ath/W)^((1-alpha)/alpha)</t>
  </si>
  <si>
    <t>(1+zeta^2)^(1/(2*alpha))</t>
  </si>
  <si>
    <t>1+beta*theta/(PI()/2)</t>
  </si>
  <si>
    <t>one_b_th*TAN(theta)</t>
  </si>
  <si>
    <t>-beta/(PI()/2)*LN(W*COS(theta)/one_b_th)</t>
  </si>
  <si>
    <t>-beta*TAN(PI2+PI2*alpha_1)</t>
  </si>
  <si>
    <t>-beta*(1*cos(pi2*alpha_1)/(-1*sin(pi2*alpha_1)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</si>
</sst>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E+00"/>
  </numFmts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17" sqref="B17"/>
    </sheetView>
  </sheetViews>
  <sheetFormatPr baseColWidth="10" defaultRowHeight="16" x14ac:dyDescent="0.2"/>
  <cols>
    <col min="1" max="1" width="18.83203125" customWidth="1"/>
    <col min="2" max="2" width="11.83203125" bestFit="1" customWidth="1"/>
    <col min="3" max="3" width="13.5" customWidth="1"/>
    <col min="4" max="4" width="38.1640625" customWidth="1"/>
    <col min="5" max="5" width="11.83203125" bestFit="1" customWidth="1"/>
  </cols>
  <sheetData>
    <row r="1" spans="1:9" ht="21" x14ac:dyDescent="0.25">
      <c r="A1" s="1" t="s">
        <v>0</v>
      </c>
    </row>
    <row r="3" spans="1:9" x14ac:dyDescent="0.2">
      <c r="A3" t="s">
        <v>15</v>
      </c>
      <c r="B3">
        <v>0.7</v>
      </c>
    </row>
    <row r="4" spans="1:9" x14ac:dyDescent="0.2">
      <c r="A4" t="s">
        <v>16</v>
      </c>
      <c r="B4">
        <v>0.6</v>
      </c>
    </row>
    <row r="5" spans="1:9" x14ac:dyDescent="0.2">
      <c r="A5" t="s">
        <v>1</v>
      </c>
      <c r="B5">
        <f>PI()*u_1-PI()/2</f>
        <v>0.62831853071795862</v>
      </c>
    </row>
    <row r="6" spans="1:9" x14ac:dyDescent="0.2">
      <c r="A6" t="s">
        <v>2</v>
      </c>
      <c r="B6">
        <f>-LN(u_2)</f>
        <v>0.51082562376599072</v>
      </c>
    </row>
    <row r="8" spans="1:9" x14ac:dyDescent="0.2">
      <c r="A8" t="s">
        <v>3</v>
      </c>
      <c r="B8">
        <f>1+alpha_1</f>
        <v>0.99999999900000003</v>
      </c>
      <c r="D8" t="s">
        <v>14</v>
      </c>
      <c r="E8" s="4">
        <v>-1.0000000000000001E-9</v>
      </c>
    </row>
    <row r="9" spans="1:9" x14ac:dyDescent="0.2">
      <c r="A9" t="s">
        <v>4</v>
      </c>
      <c r="B9">
        <v>0.5</v>
      </c>
    </row>
    <row r="10" spans="1:9" x14ac:dyDescent="0.2">
      <c r="A10" t="s">
        <v>5</v>
      </c>
      <c r="B10">
        <f>beta/TAN(PI()/2*alpha_1)</f>
        <v>-318309886.18379068</v>
      </c>
      <c r="F10" s="5" t="s">
        <v>26</v>
      </c>
      <c r="I10" s="5" t="s">
        <v>27</v>
      </c>
    </row>
    <row r="11" spans="1:9" x14ac:dyDescent="0.2">
      <c r="A11" t="s">
        <v>6</v>
      </c>
      <c r="B11">
        <f>ATAN(-zeta)/alpha</f>
        <v>1.5707963252241004</v>
      </c>
      <c r="D11">
        <f>TAN(alpha*theta0)+zeta</f>
        <v>5.1335075497627258</v>
      </c>
    </row>
    <row r="12" spans="1:9" x14ac:dyDescent="0.2">
      <c r="A12" t="s">
        <v>7</v>
      </c>
      <c r="B12">
        <f>(1+zeta^2)^(-1/2)</f>
        <v>3.1415926535897932E-9</v>
      </c>
    </row>
    <row r="13" spans="1:9" x14ac:dyDescent="0.2">
      <c r="A13" t="s">
        <v>17</v>
      </c>
      <c r="B13">
        <f>IF(alpha_1&gt;0,-1,1)*SQRT(1-B12*B12)</f>
        <v>1</v>
      </c>
      <c r="D13">
        <f>sin_a_th0/cos_a_th0+zeta</f>
        <v>0</v>
      </c>
    </row>
    <row r="14" spans="1:9" x14ac:dyDescent="0.2">
      <c r="A14" t="s">
        <v>10</v>
      </c>
      <c r="B14">
        <f>(1+zeta^2)^(1/(2*alpha))</f>
        <v>318309892.41583192</v>
      </c>
      <c r="I14" s="5" t="s">
        <v>22</v>
      </c>
    </row>
    <row r="16" spans="1:9" x14ac:dyDescent="0.2">
      <c r="A16" t="s">
        <v>8</v>
      </c>
      <c r="B16">
        <f>alpha*(theta+theta0)</f>
        <v>2.1991148537429446</v>
      </c>
      <c r="D16" s="5" t="s">
        <v>23</v>
      </c>
      <c r="E16">
        <f>1+beta*theta/(PI()/2)</f>
        <v>1.2</v>
      </c>
      <c r="G16">
        <f>(1/(PI()/2))*((PI()/2+beta*theta)*TAN(theta)-beta*LOG(PI()/2*W*COS(theta)/(PI()/2+beta*theta)))</f>
        <v>1.0192128906389502</v>
      </c>
      <c r="I16" s="5"/>
    </row>
    <row r="17" spans="1:9" x14ac:dyDescent="0.2">
      <c r="A17" t="s">
        <v>9</v>
      </c>
      <c r="B17">
        <f>SIN(alpha*theta)*cos_a_th0+sin_a_th0*COS(alpha*theta)</f>
        <v>0.80901699659084558</v>
      </c>
      <c r="D17" s="5" t="s">
        <v>24</v>
      </c>
      <c r="E17">
        <f>one_b_th*TAN(theta)</f>
        <v>0.87185103360643301</v>
      </c>
      <c r="I17" s="5" t="s">
        <v>18</v>
      </c>
    </row>
    <row r="18" spans="1:9" x14ac:dyDescent="0.2">
      <c r="A18" t="s">
        <v>11</v>
      </c>
      <c r="B18">
        <f>COS(theta)^(-1/alpha)</f>
        <v>1.236067977761756</v>
      </c>
      <c r="D18" s="5" t="s">
        <v>25</v>
      </c>
      <c r="E18" s="2">
        <f>-beta/(PI()/2)*LN(W*COS(theta)/one_b_th)</f>
        <v>0.33931321527899366</v>
      </c>
      <c r="I18" t="s">
        <v>19</v>
      </c>
    </row>
    <row r="19" spans="1:9" x14ac:dyDescent="0.2">
      <c r="A19" t="s">
        <v>12</v>
      </c>
      <c r="B19">
        <f>COS(alpha_1*theta)*cos_a_th0-SIN(alpha_1*theta)*sin_a_th0</f>
        <v>3.7699111843077516E-9</v>
      </c>
      <c r="C19" s="3"/>
      <c r="I19" s="5" t="s">
        <v>20</v>
      </c>
    </row>
    <row r="20" spans="1:9" x14ac:dyDescent="0.2">
      <c r="A20" t="s">
        <v>13</v>
      </c>
      <c r="B20" s="2">
        <f>(cos_th_ath/W)^((1-alpha)/alpha)</f>
        <v>0.99999998127551326</v>
      </c>
      <c r="I20" t="s">
        <v>21</v>
      </c>
    </row>
    <row r="21" spans="1:9" x14ac:dyDescent="0.2">
      <c r="B21">
        <f>cos_a_th0_a*sin_a_th*cos_th_a*cos_over_w</f>
        <v>318309887.39495462</v>
      </c>
    </row>
    <row r="22" spans="1:9" x14ac:dyDescent="0.2">
      <c r="I22" s="5" t="s">
        <v>5</v>
      </c>
    </row>
    <row r="23" spans="1:9" x14ac:dyDescent="0.2">
      <c r="B23">
        <f>B21+zeta</f>
        <v>1.2111639380455017</v>
      </c>
      <c r="E23">
        <f>SUM(E17:E18)</f>
        <v>1.2111642488854266</v>
      </c>
    </row>
    <row r="26" spans="1:9" x14ac:dyDescent="0.2">
      <c r="B26">
        <f>cos_a_th0_a*(sin_a_th*cos_th_a*cos_over_w-sin_a_th*cos_th_a)</f>
        <v>-5.9601893593999531</v>
      </c>
    </row>
    <row r="27" spans="1:9" x14ac:dyDescent="0.2">
      <c r="B27">
        <f>zeta+cos_a_th0_a*sin_a_th*cos_th_a</f>
        <v>7.1713533401489258</v>
      </c>
    </row>
    <row r="29" spans="1:9" x14ac:dyDescent="0.2">
      <c r="B29">
        <f>SUM(B26:B27)</f>
        <v>1.2111639807489727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2017-11-17T14:26:24Z</dcterms:created>
  <dcterms:modified xsi:type="dcterms:W3CDTF">2017-11-18T05:02:55Z</dcterms:modified>
</cp:coreProperties>
</file>