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dunn/Documents/R/stablecpp/inst/xtraR/"/>
    </mc:Choice>
  </mc:AlternateContent>
  <bookViews>
    <workbookView xWindow="0" yWindow="460" windowWidth="28800" windowHeight="17540" activeTab="2"/>
  </bookViews>
  <sheets>
    <sheet name="Sheet1" sheetId="1" r:id="rId1"/>
    <sheet name="g_1_alpha_g_exp_m_g" sheetId="4" r:id="rId2"/>
    <sheet name="ddx_pdf extrema" sheetId="3" r:id="rId3"/>
    <sheet name="g_exp_m_g" sheetId="2" r:id="rId4"/>
    <sheet name="Sheet2" sheetId="5" r:id="rId5"/>
  </sheets>
  <definedNames>
    <definedName name="add_l">Sheet1!$C$12</definedName>
    <definedName name="add_r">Sheet1!$C$13</definedName>
    <definedName name="alpha">Sheet1!$C$3</definedName>
    <definedName name="alpha_m_1">Sheet1!$B$2</definedName>
    <definedName name="alpha_near_1">Sheet1!$B$5</definedName>
    <definedName name="beta">Sheet1!$C$4</definedName>
    <definedName name="cat0">Sheet1!$C$8</definedName>
    <definedName name="ea">Sheet1!$AB$7</definedName>
    <definedName name="flip">Sheet1!$AB$1</definedName>
    <definedName name="i2b">Sheet1!$AB$4</definedName>
    <definedName name="p2b">Sheet1!$AB$6</definedName>
    <definedName name="psi">Sheet1!$P$21</definedName>
    <definedName name="th_max">Sheet1!$C$11</definedName>
    <definedName name="theta0">Sheet1!$C$7</definedName>
    <definedName name="use_alpha_near_1">Sheet1!$AK$6</definedName>
    <definedName name="use_th_l">Sheet1!$D$22</definedName>
    <definedName name="x">Sheet1!$C$1</definedName>
    <definedName name="x_m_zeta">Sheet1!$C$9</definedName>
    <definedName name="zeta">Sheet1!$C$6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3" l="1"/>
  <c r="M9" i="3"/>
  <c r="D9" i="3"/>
  <c r="BP1044" i="1"/>
  <c r="BD1044" i="1"/>
  <c r="D15" i="1"/>
  <c r="D21" i="1"/>
  <c r="AL1044" i="1"/>
  <c r="BO1044" i="1"/>
  <c r="BA1044" i="1"/>
  <c r="AK1044" i="1"/>
  <c r="BN1044" i="1"/>
  <c r="D18" i="1"/>
  <c r="AZ1044" i="1"/>
  <c r="AJ1044" i="1"/>
  <c r="BM1044" i="1"/>
  <c r="BP1043" i="1"/>
  <c r="BD1043" i="1"/>
  <c r="AL1043" i="1"/>
  <c r="BO1043" i="1"/>
  <c r="BA1043" i="1"/>
  <c r="AK1043" i="1"/>
  <c r="BN1043" i="1"/>
  <c r="AZ1043" i="1"/>
  <c r="AJ1043" i="1"/>
  <c r="BM1043" i="1"/>
  <c r="BP1042" i="1"/>
  <c r="BD1042" i="1"/>
  <c r="AL1042" i="1"/>
  <c r="BO1042" i="1"/>
  <c r="BA1042" i="1"/>
  <c r="AK1042" i="1"/>
  <c r="BN1042" i="1"/>
  <c r="AZ1042" i="1"/>
  <c r="AJ1042" i="1"/>
  <c r="BM1042" i="1"/>
  <c r="BP1041" i="1"/>
  <c r="BD1041" i="1"/>
  <c r="AL1041" i="1"/>
  <c r="BO1041" i="1"/>
  <c r="BA1041" i="1"/>
  <c r="AK1041" i="1"/>
  <c r="BN1041" i="1"/>
  <c r="AZ1041" i="1"/>
  <c r="AJ1041" i="1"/>
  <c r="BM1041" i="1"/>
  <c r="BP1040" i="1"/>
  <c r="BD1040" i="1"/>
  <c r="AL1040" i="1"/>
  <c r="BO1040" i="1"/>
  <c r="BA1040" i="1"/>
  <c r="AK1040" i="1"/>
  <c r="BN1040" i="1"/>
  <c r="AZ1040" i="1"/>
  <c r="AJ1040" i="1"/>
  <c r="BM1040" i="1"/>
  <c r="BP1039" i="1"/>
  <c r="BD1039" i="1"/>
  <c r="AL1039" i="1"/>
  <c r="BO1039" i="1"/>
  <c r="BA1039" i="1"/>
  <c r="AK1039" i="1"/>
  <c r="BN1039" i="1"/>
  <c r="AZ1039" i="1"/>
  <c r="AJ1039" i="1"/>
  <c r="BM1039" i="1"/>
  <c r="BP1038" i="1"/>
  <c r="BD1038" i="1"/>
  <c r="AL1038" i="1"/>
  <c r="BO1038" i="1"/>
  <c r="BA1038" i="1"/>
  <c r="AK1038" i="1"/>
  <c r="BN1038" i="1"/>
  <c r="AZ1038" i="1"/>
  <c r="AJ1038" i="1"/>
  <c r="BM1038" i="1"/>
  <c r="BP1037" i="1"/>
  <c r="BD1037" i="1"/>
  <c r="AL1037" i="1"/>
  <c r="BO1037" i="1"/>
  <c r="BA1037" i="1"/>
  <c r="AK1037" i="1"/>
  <c r="BN1037" i="1"/>
  <c r="AZ1037" i="1"/>
  <c r="AJ1037" i="1"/>
  <c r="BM1037" i="1"/>
  <c r="BP1036" i="1"/>
  <c r="BD1036" i="1"/>
  <c r="AL1036" i="1"/>
  <c r="BO1036" i="1"/>
  <c r="BA1036" i="1"/>
  <c r="AK1036" i="1"/>
  <c r="BN1036" i="1"/>
  <c r="AZ1036" i="1"/>
  <c r="AJ1036" i="1"/>
  <c r="BM1036" i="1"/>
  <c r="BP1035" i="1"/>
  <c r="BD1035" i="1"/>
  <c r="AL1035" i="1"/>
  <c r="BO1035" i="1"/>
  <c r="BA1035" i="1"/>
  <c r="AK1035" i="1"/>
  <c r="BN1035" i="1"/>
  <c r="AZ1035" i="1"/>
  <c r="AJ1035" i="1"/>
  <c r="BM1035" i="1"/>
  <c r="BP1034" i="1"/>
  <c r="BD1034" i="1"/>
  <c r="AL1034" i="1"/>
  <c r="BO1034" i="1"/>
  <c r="BA1034" i="1"/>
  <c r="AK1034" i="1"/>
  <c r="BN1034" i="1"/>
  <c r="AZ1034" i="1"/>
  <c r="AJ1034" i="1"/>
  <c r="BM1034" i="1"/>
  <c r="BP1033" i="1"/>
  <c r="BD1033" i="1"/>
  <c r="AL1033" i="1"/>
  <c r="BO1033" i="1"/>
  <c r="BA1033" i="1"/>
  <c r="AK1033" i="1"/>
  <c r="BN1033" i="1"/>
  <c r="AZ1033" i="1"/>
  <c r="AJ1033" i="1"/>
  <c r="BM1033" i="1"/>
  <c r="BP1032" i="1"/>
  <c r="BD1032" i="1"/>
  <c r="AL1032" i="1"/>
  <c r="BO1032" i="1"/>
  <c r="BA1032" i="1"/>
  <c r="AK1032" i="1"/>
  <c r="BN1032" i="1"/>
  <c r="AZ1032" i="1"/>
  <c r="AJ1032" i="1"/>
  <c r="BM1032" i="1"/>
  <c r="BP1031" i="1"/>
  <c r="BD1031" i="1"/>
  <c r="AL1031" i="1"/>
  <c r="BO1031" i="1"/>
  <c r="BA1031" i="1"/>
  <c r="AK1031" i="1"/>
  <c r="BN1031" i="1"/>
  <c r="AZ1031" i="1"/>
  <c r="AJ1031" i="1"/>
  <c r="BM1031" i="1"/>
  <c r="BP1030" i="1"/>
  <c r="BD1030" i="1"/>
  <c r="AL1030" i="1"/>
  <c r="BO1030" i="1"/>
  <c r="BA1030" i="1"/>
  <c r="AK1030" i="1"/>
  <c r="BN1030" i="1"/>
  <c r="AZ1030" i="1"/>
  <c r="AJ1030" i="1"/>
  <c r="BM1030" i="1"/>
  <c r="BP1029" i="1"/>
  <c r="BD1029" i="1"/>
  <c r="AL1029" i="1"/>
  <c r="BO1029" i="1"/>
  <c r="BA1029" i="1"/>
  <c r="AK1029" i="1"/>
  <c r="BN1029" i="1"/>
  <c r="AZ1029" i="1"/>
  <c r="AJ1029" i="1"/>
  <c r="BM1029" i="1"/>
  <c r="BP1028" i="1"/>
  <c r="BD1028" i="1"/>
  <c r="AL1028" i="1"/>
  <c r="BO1028" i="1"/>
  <c r="BA1028" i="1"/>
  <c r="AK1028" i="1"/>
  <c r="BN1028" i="1"/>
  <c r="AZ1028" i="1"/>
  <c r="AJ1028" i="1"/>
  <c r="BM1028" i="1"/>
  <c r="BP1027" i="1"/>
  <c r="BD1027" i="1"/>
  <c r="AL1027" i="1"/>
  <c r="BO1027" i="1"/>
  <c r="BA1027" i="1"/>
  <c r="AK1027" i="1"/>
  <c r="BN1027" i="1"/>
  <c r="AZ1027" i="1"/>
  <c r="AJ1027" i="1"/>
  <c r="BM1027" i="1"/>
  <c r="BP1026" i="1"/>
  <c r="BD1026" i="1"/>
  <c r="AL1026" i="1"/>
  <c r="BO1026" i="1"/>
  <c r="BA1026" i="1"/>
  <c r="AK1026" i="1"/>
  <c r="BN1026" i="1"/>
  <c r="AZ1026" i="1"/>
  <c r="AJ1026" i="1"/>
  <c r="BM1026" i="1"/>
  <c r="BP1025" i="1"/>
  <c r="BD1025" i="1"/>
  <c r="AL1025" i="1"/>
  <c r="BO1025" i="1"/>
  <c r="BA1025" i="1"/>
  <c r="AK1025" i="1"/>
  <c r="BN1025" i="1"/>
  <c r="AZ1025" i="1"/>
  <c r="AJ1025" i="1"/>
  <c r="BM1025" i="1"/>
  <c r="BP1024" i="1"/>
  <c r="BD1024" i="1"/>
  <c r="AL1024" i="1"/>
  <c r="BO1024" i="1"/>
  <c r="BA1024" i="1"/>
  <c r="AK1024" i="1"/>
  <c r="BN1024" i="1"/>
  <c r="AZ1024" i="1"/>
  <c r="AJ1024" i="1"/>
  <c r="BM1024" i="1"/>
  <c r="BP1023" i="1"/>
  <c r="BD1023" i="1"/>
  <c r="AL1023" i="1"/>
  <c r="BO1023" i="1"/>
  <c r="BA1023" i="1"/>
  <c r="AK1023" i="1"/>
  <c r="BN1023" i="1"/>
  <c r="AZ1023" i="1"/>
  <c r="AJ1023" i="1"/>
  <c r="BM1023" i="1"/>
  <c r="BP1022" i="1"/>
  <c r="BD1022" i="1"/>
  <c r="AL1022" i="1"/>
  <c r="BO1022" i="1"/>
  <c r="BA1022" i="1"/>
  <c r="AK1022" i="1"/>
  <c r="BN1022" i="1"/>
  <c r="AZ1022" i="1"/>
  <c r="AJ1022" i="1"/>
  <c r="BM1022" i="1"/>
  <c r="BP1021" i="1"/>
  <c r="BD1021" i="1"/>
  <c r="AL1021" i="1"/>
  <c r="BO1021" i="1"/>
  <c r="BA1021" i="1"/>
  <c r="AK1021" i="1"/>
  <c r="BN1021" i="1"/>
  <c r="AZ1021" i="1"/>
  <c r="AJ1021" i="1"/>
  <c r="BM1021" i="1"/>
  <c r="BP1020" i="1"/>
  <c r="BD1020" i="1"/>
  <c r="AL1020" i="1"/>
  <c r="BO1020" i="1"/>
  <c r="BA1020" i="1"/>
  <c r="AK1020" i="1"/>
  <c r="BN1020" i="1"/>
  <c r="AZ1020" i="1"/>
  <c r="AJ1020" i="1"/>
  <c r="BM1020" i="1"/>
  <c r="BP1019" i="1"/>
  <c r="BD1019" i="1"/>
  <c r="AL1019" i="1"/>
  <c r="BO1019" i="1"/>
  <c r="BA1019" i="1"/>
  <c r="AK1019" i="1"/>
  <c r="BN1019" i="1"/>
  <c r="AZ1019" i="1"/>
  <c r="AJ1019" i="1"/>
  <c r="BM1019" i="1"/>
  <c r="BP1018" i="1"/>
  <c r="BD1018" i="1"/>
  <c r="AL1018" i="1"/>
  <c r="BO1018" i="1"/>
  <c r="BA1018" i="1"/>
  <c r="AK1018" i="1"/>
  <c r="BN1018" i="1"/>
  <c r="AZ1018" i="1"/>
  <c r="AJ1018" i="1"/>
  <c r="BM1018" i="1"/>
  <c r="BP1017" i="1"/>
  <c r="BD1017" i="1"/>
  <c r="AL1017" i="1"/>
  <c r="BO1017" i="1"/>
  <c r="BA1017" i="1"/>
  <c r="AK1017" i="1"/>
  <c r="BN1017" i="1"/>
  <c r="AZ1017" i="1"/>
  <c r="AJ1017" i="1"/>
  <c r="BM1017" i="1"/>
  <c r="BP1016" i="1"/>
  <c r="BD1016" i="1"/>
  <c r="AL1016" i="1"/>
  <c r="BO1016" i="1"/>
  <c r="BA1016" i="1"/>
  <c r="AK1016" i="1"/>
  <c r="BN1016" i="1"/>
  <c r="AZ1016" i="1"/>
  <c r="AJ1016" i="1"/>
  <c r="BM1016" i="1"/>
  <c r="BP1015" i="1"/>
  <c r="BD1015" i="1"/>
  <c r="AL1015" i="1"/>
  <c r="BO1015" i="1"/>
  <c r="BA1015" i="1"/>
  <c r="AK1015" i="1"/>
  <c r="BN1015" i="1"/>
  <c r="AZ1015" i="1"/>
  <c r="AJ1015" i="1"/>
  <c r="BM1015" i="1"/>
  <c r="BP1014" i="1"/>
  <c r="BD1014" i="1"/>
  <c r="AL1014" i="1"/>
  <c r="BO1014" i="1"/>
  <c r="BA1014" i="1"/>
  <c r="AK1014" i="1"/>
  <c r="BN1014" i="1"/>
  <c r="AZ1014" i="1"/>
  <c r="AJ1014" i="1"/>
  <c r="BM1014" i="1"/>
  <c r="BP1013" i="1"/>
  <c r="BD1013" i="1"/>
  <c r="AL1013" i="1"/>
  <c r="BO1013" i="1"/>
  <c r="BA1013" i="1"/>
  <c r="AK1013" i="1"/>
  <c r="BN1013" i="1"/>
  <c r="AZ1013" i="1"/>
  <c r="AJ1013" i="1"/>
  <c r="BM1013" i="1"/>
  <c r="BP1012" i="1"/>
  <c r="BD1012" i="1"/>
  <c r="AL1012" i="1"/>
  <c r="BO1012" i="1"/>
  <c r="BA1012" i="1"/>
  <c r="AK1012" i="1"/>
  <c r="BN1012" i="1"/>
  <c r="AZ1012" i="1"/>
  <c r="AJ1012" i="1"/>
  <c r="BM1012" i="1"/>
  <c r="BP1011" i="1"/>
  <c r="BD1011" i="1"/>
  <c r="AL1011" i="1"/>
  <c r="BO1011" i="1"/>
  <c r="BA1011" i="1"/>
  <c r="AK1011" i="1"/>
  <c r="BN1011" i="1"/>
  <c r="AZ1011" i="1"/>
  <c r="AJ1011" i="1"/>
  <c r="BM1011" i="1"/>
  <c r="BP1010" i="1"/>
  <c r="BD1010" i="1"/>
  <c r="AL1010" i="1"/>
  <c r="BO1010" i="1"/>
  <c r="BA1010" i="1"/>
  <c r="AK1010" i="1"/>
  <c r="BN1010" i="1"/>
  <c r="AZ1010" i="1"/>
  <c r="AJ1010" i="1"/>
  <c r="BM1010" i="1"/>
  <c r="BP1009" i="1"/>
  <c r="BD1009" i="1"/>
  <c r="AL1009" i="1"/>
  <c r="BO1009" i="1"/>
  <c r="BA1009" i="1"/>
  <c r="AK1009" i="1"/>
  <c r="BN1009" i="1"/>
  <c r="AZ1009" i="1"/>
  <c r="AJ1009" i="1"/>
  <c r="BM1009" i="1"/>
  <c r="BP1008" i="1"/>
  <c r="BD1008" i="1"/>
  <c r="AL1008" i="1"/>
  <c r="BO1008" i="1"/>
  <c r="BA1008" i="1"/>
  <c r="AK1008" i="1"/>
  <c r="BN1008" i="1"/>
  <c r="AZ1008" i="1"/>
  <c r="AJ1008" i="1"/>
  <c r="BM1008" i="1"/>
  <c r="BP1007" i="1"/>
  <c r="BD1007" i="1"/>
  <c r="AL1007" i="1"/>
  <c r="BO1007" i="1"/>
  <c r="BA1007" i="1"/>
  <c r="AK1007" i="1"/>
  <c r="BN1007" i="1"/>
  <c r="AZ1007" i="1"/>
  <c r="AJ1007" i="1"/>
  <c r="BM1007" i="1"/>
  <c r="BP1006" i="1"/>
  <c r="BD1006" i="1"/>
  <c r="AL1006" i="1"/>
  <c r="BO1006" i="1"/>
  <c r="BA1006" i="1"/>
  <c r="AK1006" i="1"/>
  <c r="BN1006" i="1"/>
  <c r="AZ1006" i="1"/>
  <c r="AJ1006" i="1"/>
  <c r="BM1006" i="1"/>
  <c r="BP1005" i="1"/>
  <c r="BD1005" i="1"/>
  <c r="AL1005" i="1"/>
  <c r="BO1005" i="1"/>
  <c r="BA1005" i="1"/>
  <c r="AK1005" i="1"/>
  <c r="BN1005" i="1"/>
  <c r="AZ1005" i="1"/>
  <c r="AJ1005" i="1"/>
  <c r="BM1005" i="1"/>
  <c r="BP1004" i="1"/>
  <c r="BD1004" i="1"/>
  <c r="AL1004" i="1"/>
  <c r="BO1004" i="1"/>
  <c r="BA1004" i="1"/>
  <c r="AK1004" i="1"/>
  <c r="BN1004" i="1"/>
  <c r="AZ1004" i="1"/>
  <c r="AJ1004" i="1"/>
  <c r="BM1004" i="1"/>
  <c r="BP1003" i="1"/>
  <c r="BD1003" i="1"/>
  <c r="AL1003" i="1"/>
  <c r="BO1003" i="1"/>
  <c r="BA1003" i="1"/>
  <c r="AK1003" i="1"/>
  <c r="BN1003" i="1"/>
  <c r="AZ1003" i="1"/>
  <c r="AJ1003" i="1"/>
  <c r="BM1003" i="1"/>
  <c r="BP1002" i="1"/>
  <c r="BD1002" i="1"/>
  <c r="AL1002" i="1"/>
  <c r="BO1002" i="1"/>
  <c r="BA1002" i="1"/>
  <c r="AK1002" i="1"/>
  <c r="BN1002" i="1"/>
  <c r="AZ1002" i="1"/>
  <c r="AJ1002" i="1"/>
  <c r="BM1002" i="1"/>
  <c r="BP1001" i="1"/>
  <c r="BD1001" i="1"/>
  <c r="AL1001" i="1"/>
  <c r="BO1001" i="1"/>
  <c r="BA1001" i="1"/>
  <c r="AK1001" i="1"/>
  <c r="BN1001" i="1"/>
  <c r="AZ1001" i="1"/>
  <c r="AJ1001" i="1"/>
  <c r="BM1001" i="1"/>
  <c r="BP1000" i="1"/>
  <c r="BD1000" i="1"/>
  <c r="AL1000" i="1"/>
  <c r="BO1000" i="1"/>
  <c r="BA1000" i="1"/>
  <c r="AK1000" i="1"/>
  <c r="BN1000" i="1"/>
  <c r="AZ1000" i="1"/>
  <c r="AJ1000" i="1"/>
  <c r="BM1000" i="1"/>
  <c r="BP999" i="1"/>
  <c r="BD999" i="1"/>
  <c r="AL999" i="1"/>
  <c r="BO999" i="1"/>
  <c r="BA999" i="1"/>
  <c r="AK999" i="1"/>
  <c r="BN999" i="1"/>
  <c r="AZ999" i="1"/>
  <c r="AJ999" i="1"/>
  <c r="BM999" i="1"/>
  <c r="BP998" i="1"/>
  <c r="BD998" i="1"/>
  <c r="AL998" i="1"/>
  <c r="BO998" i="1"/>
  <c r="BA998" i="1"/>
  <c r="AK998" i="1"/>
  <c r="BN998" i="1"/>
  <c r="AZ998" i="1"/>
  <c r="AJ998" i="1"/>
  <c r="BM998" i="1"/>
  <c r="BP997" i="1"/>
  <c r="BD997" i="1"/>
  <c r="AL997" i="1"/>
  <c r="BO997" i="1"/>
  <c r="BA997" i="1"/>
  <c r="AK997" i="1"/>
  <c r="BN997" i="1"/>
  <c r="AZ997" i="1"/>
  <c r="AJ997" i="1"/>
  <c r="BM997" i="1"/>
  <c r="BP996" i="1"/>
  <c r="BD996" i="1"/>
  <c r="AL996" i="1"/>
  <c r="BO996" i="1"/>
  <c r="BA996" i="1"/>
  <c r="AK996" i="1"/>
  <c r="BN996" i="1"/>
  <c r="AZ996" i="1"/>
  <c r="AJ996" i="1"/>
  <c r="BM996" i="1"/>
  <c r="BP995" i="1"/>
  <c r="BD995" i="1"/>
  <c r="AL995" i="1"/>
  <c r="BO995" i="1"/>
  <c r="BA995" i="1"/>
  <c r="AK995" i="1"/>
  <c r="BN995" i="1"/>
  <c r="AZ995" i="1"/>
  <c r="AJ995" i="1"/>
  <c r="BM995" i="1"/>
  <c r="BP994" i="1"/>
  <c r="BD994" i="1"/>
  <c r="AL994" i="1"/>
  <c r="BO994" i="1"/>
  <c r="BA994" i="1"/>
  <c r="AK994" i="1"/>
  <c r="BN994" i="1"/>
  <c r="AZ994" i="1"/>
  <c r="AJ994" i="1"/>
  <c r="BM994" i="1"/>
  <c r="BP993" i="1"/>
  <c r="BD993" i="1"/>
  <c r="AL993" i="1"/>
  <c r="BO993" i="1"/>
  <c r="BA993" i="1"/>
  <c r="AK993" i="1"/>
  <c r="BN993" i="1"/>
  <c r="AZ993" i="1"/>
  <c r="AJ993" i="1"/>
  <c r="BM993" i="1"/>
  <c r="BP992" i="1"/>
  <c r="BD992" i="1"/>
  <c r="AL992" i="1"/>
  <c r="BO992" i="1"/>
  <c r="BA992" i="1"/>
  <c r="AK992" i="1"/>
  <c r="BN992" i="1"/>
  <c r="AZ992" i="1"/>
  <c r="AJ992" i="1"/>
  <c r="BM992" i="1"/>
  <c r="BP991" i="1"/>
  <c r="BD991" i="1"/>
  <c r="AL991" i="1"/>
  <c r="BO991" i="1"/>
  <c r="BA991" i="1"/>
  <c r="AK991" i="1"/>
  <c r="BN991" i="1"/>
  <c r="AZ991" i="1"/>
  <c r="AJ991" i="1"/>
  <c r="BM991" i="1"/>
  <c r="BP990" i="1"/>
  <c r="BD990" i="1"/>
  <c r="AL990" i="1"/>
  <c r="BO990" i="1"/>
  <c r="BA990" i="1"/>
  <c r="AK990" i="1"/>
  <c r="BN990" i="1"/>
  <c r="AZ990" i="1"/>
  <c r="AJ990" i="1"/>
  <c r="BM990" i="1"/>
  <c r="BP989" i="1"/>
  <c r="BD989" i="1"/>
  <c r="AL989" i="1"/>
  <c r="BO989" i="1"/>
  <c r="BA989" i="1"/>
  <c r="AK989" i="1"/>
  <c r="BN989" i="1"/>
  <c r="AZ989" i="1"/>
  <c r="AJ989" i="1"/>
  <c r="BM989" i="1"/>
  <c r="BP988" i="1"/>
  <c r="BD988" i="1"/>
  <c r="AL988" i="1"/>
  <c r="BO988" i="1"/>
  <c r="BA988" i="1"/>
  <c r="AK988" i="1"/>
  <c r="BN988" i="1"/>
  <c r="AZ988" i="1"/>
  <c r="AJ988" i="1"/>
  <c r="BM988" i="1"/>
  <c r="BP987" i="1"/>
  <c r="BD987" i="1"/>
  <c r="AL987" i="1"/>
  <c r="BO987" i="1"/>
  <c r="BA987" i="1"/>
  <c r="AK987" i="1"/>
  <c r="BN987" i="1"/>
  <c r="AZ987" i="1"/>
  <c r="AJ987" i="1"/>
  <c r="BM987" i="1"/>
  <c r="BP986" i="1"/>
  <c r="BD986" i="1"/>
  <c r="AL986" i="1"/>
  <c r="BO986" i="1"/>
  <c r="BA986" i="1"/>
  <c r="AK986" i="1"/>
  <c r="BN986" i="1"/>
  <c r="AZ986" i="1"/>
  <c r="AJ986" i="1"/>
  <c r="BM986" i="1"/>
  <c r="BP985" i="1"/>
  <c r="BD985" i="1"/>
  <c r="AL985" i="1"/>
  <c r="BO985" i="1"/>
  <c r="BA985" i="1"/>
  <c r="AK985" i="1"/>
  <c r="BN985" i="1"/>
  <c r="AZ985" i="1"/>
  <c r="AJ985" i="1"/>
  <c r="BM985" i="1"/>
  <c r="BP984" i="1"/>
  <c r="BD984" i="1"/>
  <c r="AL984" i="1"/>
  <c r="BO984" i="1"/>
  <c r="BA984" i="1"/>
  <c r="AK984" i="1"/>
  <c r="BN984" i="1"/>
  <c r="AZ984" i="1"/>
  <c r="AJ984" i="1"/>
  <c r="BM984" i="1"/>
  <c r="BP983" i="1"/>
  <c r="BD983" i="1"/>
  <c r="AL983" i="1"/>
  <c r="BO983" i="1"/>
  <c r="BA983" i="1"/>
  <c r="AK983" i="1"/>
  <c r="BN983" i="1"/>
  <c r="AZ983" i="1"/>
  <c r="AJ983" i="1"/>
  <c r="BM983" i="1"/>
  <c r="BP982" i="1"/>
  <c r="BD982" i="1"/>
  <c r="AL982" i="1"/>
  <c r="BO982" i="1"/>
  <c r="BA982" i="1"/>
  <c r="AK982" i="1"/>
  <c r="BN982" i="1"/>
  <c r="AZ982" i="1"/>
  <c r="AJ982" i="1"/>
  <c r="BM982" i="1"/>
  <c r="BP981" i="1"/>
  <c r="BD981" i="1"/>
  <c r="AL981" i="1"/>
  <c r="BO981" i="1"/>
  <c r="BA981" i="1"/>
  <c r="AK981" i="1"/>
  <c r="BN981" i="1"/>
  <c r="AZ981" i="1"/>
  <c r="AJ981" i="1"/>
  <c r="BM981" i="1"/>
  <c r="BP980" i="1"/>
  <c r="BD980" i="1"/>
  <c r="AL980" i="1"/>
  <c r="BO980" i="1"/>
  <c r="BA980" i="1"/>
  <c r="AK980" i="1"/>
  <c r="BN980" i="1"/>
  <c r="AZ980" i="1"/>
  <c r="AJ980" i="1"/>
  <c r="BM980" i="1"/>
  <c r="BP979" i="1"/>
  <c r="BD979" i="1"/>
  <c r="AL979" i="1"/>
  <c r="BO979" i="1"/>
  <c r="BA979" i="1"/>
  <c r="AK979" i="1"/>
  <c r="BN979" i="1"/>
  <c r="AZ979" i="1"/>
  <c r="AJ979" i="1"/>
  <c r="BM979" i="1"/>
  <c r="BP978" i="1"/>
  <c r="BD978" i="1"/>
  <c r="AL978" i="1"/>
  <c r="BO978" i="1"/>
  <c r="BA978" i="1"/>
  <c r="AK978" i="1"/>
  <c r="BN978" i="1"/>
  <c r="AZ978" i="1"/>
  <c r="AJ978" i="1"/>
  <c r="BM978" i="1"/>
  <c r="BP977" i="1"/>
  <c r="BD977" i="1"/>
  <c r="AL977" i="1"/>
  <c r="BO977" i="1"/>
  <c r="BA977" i="1"/>
  <c r="AK977" i="1"/>
  <c r="BN977" i="1"/>
  <c r="AZ977" i="1"/>
  <c r="AJ977" i="1"/>
  <c r="BM977" i="1"/>
  <c r="BP976" i="1"/>
  <c r="BD976" i="1"/>
  <c r="AL976" i="1"/>
  <c r="BO976" i="1"/>
  <c r="BA976" i="1"/>
  <c r="AK976" i="1"/>
  <c r="BN976" i="1"/>
  <c r="AZ976" i="1"/>
  <c r="AJ976" i="1"/>
  <c r="BM976" i="1"/>
  <c r="BP975" i="1"/>
  <c r="BD975" i="1"/>
  <c r="AL975" i="1"/>
  <c r="BO975" i="1"/>
  <c r="BA975" i="1"/>
  <c r="AK975" i="1"/>
  <c r="BN975" i="1"/>
  <c r="AZ975" i="1"/>
  <c r="AJ975" i="1"/>
  <c r="BM975" i="1"/>
  <c r="BP974" i="1"/>
  <c r="BD974" i="1"/>
  <c r="AL974" i="1"/>
  <c r="BO974" i="1"/>
  <c r="BA974" i="1"/>
  <c r="AK974" i="1"/>
  <c r="BN974" i="1"/>
  <c r="AZ974" i="1"/>
  <c r="AJ974" i="1"/>
  <c r="BM974" i="1"/>
  <c r="BP973" i="1"/>
  <c r="BD973" i="1"/>
  <c r="AL973" i="1"/>
  <c r="BO973" i="1"/>
  <c r="BA973" i="1"/>
  <c r="AK973" i="1"/>
  <c r="BN973" i="1"/>
  <c r="AZ973" i="1"/>
  <c r="AJ973" i="1"/>
  <c r="BM973" i="1"/>
  <c r="BP972" i="1"/>
  <c r="BD972" i="1"/>
  <c r="AL972" i="1"/>
  <c r="BO972" i="1"/>
  <c r="BA972" i="1"/>
  <c r="AK972" i="1"/>
  <c r="BN972" i="1"/>
  <c r="AZ972" i="1"/>
  <c r="AJ972" i="1"/>
  <c r="BM972" i="1"/>
  <c r="BP971" i="1"/>
  <c r="BD971" i="1"/>
  <c r="AL971" i="1"/>
  <c r="BO971" i="1"/>
  <c r="BA971" i="1"/>
  <c r="AK971" i="1"/>
  <c r="BN971" i="1"/>
  <c r="AZ971" i="1"/>
  <c r="AJ971" i="1"/>
  <c r="BM971" i="1"/>
  <c r="BP970" i="1"/>
  <c r="BD970" i="1"/>
  <c r="AL970" i="1"/>
  <c r="BO970" i="1"/>
  <c r="BA970" i="1"/>
  <c r="AK970" i="1"/>
  <c r="BN970" i="1"/>
  <c r="AZ970" i="1"/>
  <c r="AJ970" i="1"/>
  <c r="BM970" i="1"/>
  <c r="BP969" i="1"/>
  <c r="BD969" i="1"/>
  <c r="AL969" i="1"/>
  <c r="BO969" i="1"/>
  <c r="BA969" i="1"/>
  <c r="AK969" i="1"/>
  <c r="BN969" i="1"/>
  <c r="AZ969" i="1"/>
  <c r="AJ969" i="1"/>
  <c r="BM969" i="1"/>
  <c r="BP968" i="1"/>
  <c r="BD968" i="1"/>
  <c r="AL968" i="1"/>
  <c r="BO968" i="1"/>
  <c r="BA968" i="1"/>
  <c r="AK968" i="1"/>
  <c r="BN968" i="1"/>
  <c r="AZ968" i="1"/>
  <c r="AJ968" i="1"/>
  <c r="BM968" i="1"/>
  <c r="BP967" i="1"/>
  <c r="BD967" i="1"/>
  <c r="AL967" i="1"/>
  <c r="BO967" i="1"/>
  <c r="BA967" i="1"/>
  <c r="AK967" i="1"/>
  <c r="BN967" i="1"/>
  <c r="AZ967" i="1"/>
  <c r="AJ967" i="1"/>
  <c r="BM967" i="1"/>
  <c r="BP966" i="1"/>
  <c r="BD966" i="1"/>
  <c r="AL966" i="1"/>
  <c r="BO966" i="1"/>
  <c r="BA966" i="1"/>
  <c r="AK966" i="1"/>
  <c r="BN966" i="1"/>
  <c r="AZ966" i="1"/>
  <c r="AJ966" i="1"/>
  <c r="BM966" i="1"/>
  <c r="BP965" i="1"/>
  <c r="BD965" i="1"/>
  <c r="AL965" i="1"/>
  <c r="BO965" i="1"/>
  <c r="BA965" i="1"/>
  <c r="AK965" i="1"/>
  <c r="BN965" i="1"/>
  <c r="AZ965" i="1"/>
  <c r="AJ965" i="1"/>
  <c r="BM965" i="1"/>
  <c r="BP964" i="1"/>
  <c r="BD964" i="1"/>
  <c r="AL964" i="1"/>
  <c r="BO964" i="1"/>
  <c r="BA964" i="1"/>
  <c r="AK964" i="1"/>
  <c r="BN964" i="1"/>
  <c r="AZ964" i="1"/>
  <c r="AJ964" i="1"/>
  <c r="BM964" i="1"/>
  <c r="BP963" i="1"/>
  <c r="BD963" i="1"/>
  <c r="AL963" i="1"/>
  <c r="BO963" i="1"/>
  <c r="BA963" i="1"/>
  <c r="AK963" i="1"/>
  <c r="BN963" i="1"/>
  <c r="AZ963" i="1"/>
  <c r="AJ963" i="1"/>
  <c r="BM963" i="1"/>
  <c r="BP962" i="1"/>
  <c r="BD962" i="1"/>
  <c r="AL962" i="1"/>
  <c r="BO962" i="1"/>
  <c r="BA962" i="1"/>
  <c r="AK962" i="1"/>
  <c r="BN962" i="1"/>
  <c r="AZ962" i="1"/>
  <c r="AJ962" i="1"/>
  <c r="BM962" i="1"/>
  <c r="BP961" i="1"/>
  <c r="BD961" i="1"/>
  <c r="AL961" i="1"/>
  <c r="BO961" i="1"/>
  <c r="BA961" i="1"/>
  <c r="AK961" i="1"/>
  <c r="BN961" i="1"/>
  <c r="AZ961" i="1"/>
  <c r="AJ961" i="1"/>
  <c r="BM961" i="1"/>
  <c r="BP960" i="1"/>
  <c r="BD960" i="1"/>
  <c r="AL960" i="1"/>
  <c r="BO960" i="1"/>
  <c r="BA960" i="1"/>
  <c r="AK960" i="1"/>
  <c r="BN960" i="1"/>
  <c r="AZ960" i="1"/>
  <c r="AJ960" i="1"/>
  <c r="BM960" i="1"/>
  <c r="BP959" i="1"/>
  <c r="BD959" i="1"/>
  <c r="AL959" i="1"/>
  <c r="BO959" i="1"/>
  <c r="BA959" i="1"/>
  <c r="AK959" i="1"/>
  <c r="BN959" i="1"/>
  <c r="AZ959" i="1"/>
  <c r="AJ959" i="1"/>
  <c r="BM959" i="1"/>
  <c r="BP958" i="1"/>
  <c r="BD958" i="1"/>
  <c r="AL958" i="1"/>
  <c r="BO958" i="1"/>
  <c r="BA958" i="1"/>
  <c r="AK958" i="1"/>
  <c r="BN958" i="1"/>
  <c r="AZ958" i="1"/>
  <c r="AJ958" i="1"/>
  <c r="BM958" i="1"/>
  <c r="BP957" i="1"/>
  <c r="BD957" i="1"/>
  <c r="AL957" i="1"/>
  <c r="BO957" i="1"/>
  <c r="BA957" i="1"/>
  <c r="AK957" i="1"/>
  <c r="BN957" i="1"/>
  <c r="AZ957" i="1"/>
  <c r="AJ957" i="1"/>
  <c r="BM957" i="1"/>
  <c r="BP956" i="1"/>
  <c r="BD956" i="1"/>
  <c r="AL956" i="1"/>
  <c r="BO956" i="1"/>
  <c r="BA956" i="1"/>
  <c r="AK956" i="1"/>
  <c r="BN956" i="1"/>
  <c r="AZ956" i="1"/>
  <c r="AJ956" i="1"/>
  <c r="BM956" i="1"/>
  <c r="BP955" i="1"/>
  <c r="BD955" i="1"/>
  <c r="AL955" i="1"/>
  <c r="BO955" i="1"/>
  <c r="BA955" i="1"/>
  <c r="AK955" i="1"/>
  <c r="BN955" i="1"/>
  <c r="AZ955" i="1"/>
  <c r="AJ955" i="1"/>
  <c r="BM955" i="1"/>
  <c r="BP954" i="1"/>
  <c r="BD954" i="1"/>
  <c r="AL954" i="1"/>
  <c r="BO954" i="1"/>
  <c r="BA954" i="1"/>
  <c r="AK954" i="1"/>
  <c r="BN954" i="1"/>
  <c r="AZ954" i="1"/>
  <c r="AJ954" i="1"/>
  <c r="BM954" i="1"/>
  <c r="BP953" i="1"/>
  <c r="BD953" i="1"/>
  <c r="AL953" i="1"/>
  <c r="BO953" i="1"/>
  <c r="BA953" i="1"/>
  <c r="AK953" i="1"/>
  <c r="BN953" i="1"/>
  <c r="AZ953" i="1"/>
  <c r="AJ953" i="1"/>
  <c r="BM953" i="1"/>
  <c r="BP952" i="1"/>
  <c r="BD952" i="1"/>
  <c r="AL952" i="1"/>
  <c r="BO952" i="1"/>
  <c r="BA952" i="1"/>
  <c r="AK952" i="1"/>
  <c r="BN952" i="1"/>
  <c r="AZ952" i="1"/>
  <c r="AJ952" i="1"/>
  <c r="BM952" i="1"/>
  <c r="BP951" i="1"/>
  <c r="BD951" i="1"/>
  <c r="AL951" i="1"/>
  <c r="BO951" i="1"/>
  <c r="BA951" i="1"/>
  <c r="AK951" i="1"/>
  <c r="BN951" i="1"/>
  <c r="AZ951" i="1"/>
  <c r="AJ951" i="1"/>
  <c r="BM951" i="1"/>
  <c r="BP950" i="1"/>
  <c r="BD950" i="1"/>
  <c r="AL950" i="1"/>
  <c r="BO950" i="1"/>
  <c r="BA950" i="1"/>
  <c r="AK950" i="1"/>
  <c r="BN950" i="1"/>
  <c r="AZ950" i="1"/>
  <c r="AJ950" i="1"/>
  <c r="BM950" i="1"/>
  <c r="BP949" i="1"/>
  <c r="BD949" i="1"/>
  <c r="AL949" i="1"/>
  <c r="BO949" i="1"/>
  <c r="BA949" i="1"/>
  <c r="AK949" i="1"/>
  <c r="BN949" i="1"/>
  <c r="AZ949" i="1"/>
  <c r="AJ949" i="1"/>
  <c r="BM949" i="1"/>
  <c r="BP948" i="1"/>
  <c r="BD948" i="1"/>
  <c r="AL948" i="1"/>
  <c r="BO948" i="1"/>
  <c r="BA948" i="1"/>
  <c r="AK948" i="1"/>
  <c r="BN948" i="1"/>
  <c r="AZ948" i="1"/>
  <c r="AJ948" i="1"/>
  <c r="BM948" i="1"/>
  <c r="BP947" i="1"/>
  <c r="BD947" i="1"/>
  <c r="AL947" i="1"/>
  <c r="BO947" i="1"/>
  <c r="BA947" i="1"/>
  <c r="AK947" i="1"/>
  <c r="BN947" i="1"/>
  <c r="AZ947" i="1"/>
  <c r="AJ947" i="1"/>
  <c r="BM947" i="1"/>
  <c r="BP946" i="1"/>
  <c r="BD946" i="1"/>
  <c r="AL946" i="1"/>
  <c r="BO946" i="1"/>
  <c r="BA946" i="1"/>
  <c r="AK946" i="1"/>
  <c r="BN946" i="1"/>
  <c r="AZ946" i="1"/>
  <c r="AJ946" i="1"/>
  <c r="BM946" i="1"/>
  <c r="BP945" i="1"/>
  <c r="BD945" i="1"/>
  <c r="AL945" i="1"/>
  <c r="BO945" i="1"/>
  <c r="BA945" i="1"/>
  <c r="AK945" i="1"/>
  <c r="BN945" i="1"/>
  <c r="AZ945" i="1"/>
  <c r="AJ945" i="1"/>
  <c r="BM945" i="1"/>
  <c r="BP944" i="1"/>
  <c r="BD944" i="1"/>
  <c r="AL944" i="1"/>
  <c r="BO944" i="1"/>
  <c r="BA944" i="1"/>
  <c r="AK944" i="1"/>
  <c r="BN944" i="1"/>
  <c r="AZ944" i="1"/>
  <c r="AJ944" i="1"/>
  <c r="BM944" i="1"/>
  <c r="BP943" i="1"/>
  <c r="BD943" i="1"/>
  <c r="AL943" i="1"/>
  <c r="BO943" i="1"/>
  <c r="BA943" i="1"/>
  <c r="AK943" i="1"/>
  <c r="BN943" i="1"/>
  <c r="AZ943" i="1"/>
  <c r="AJ943" i="1"/>
  <c r="BM943" i="1"/>
  <c r="BP942" i="1"/>
  <c r="BD942" i="1"/>
  <c r="AL942" i="1"/>
  <c r="BO942" i="1"/>
  <c r="BA942" i="1"/>
  <c r="AK942" i="1"/>
  <c r="BN942" i="1"/>
  <c r="AZ942" i="1"/>
  <c r="AJ942" i="1"/>
  <c r="BM942" i="1"/>
  <c r="BP941" i="1"/>
  <c r="BD941" i="1"/>
  <c r="AL941" i="1"/>
  <c r="BO941" i="1"/>
  <c r="BA941" i="1"/>
  <c r="AK941" i="1"/>
  <c r="BN941" i="1"/>
  <c r="AZ941" i="1"/>
  <c r="AJ941" i="1"/>
  <c r="BM941" i="1"/>
  <c r="BP940" i="1"/>
  <c r="BD940" i="1"/>
  <c r="AL940" i="1"/>
  <c r="BO940" i="1"/>
  <c r="BA940" i="1"/>
  <c r="AK940" i="1"/>
  <c r="BN940" i="1"/>
  <c r="AZ940" i="1"/>
  <c r="AJ940" i="1"/>
  <c r="BM940" i="1"/>
  <c r="BP939" i="1"/>
  <c r="BD939" i="1"/>
  <c r="AL939" i="1"/>
  <c r="BO939" i="1"/>
  <c r="BA939" i="1"/>
  <c r="AK939" i="1"/>
  <c r="BN939" i="1"/>
  <c r="AZ939" i="1"/>
  <c r="AJ939" i="1"/>
  <c r="BM939" i="1"/>
  <c r="BP938" i="1"/>
  <c r="BD938" i="1"/>
  <c r="AL938" i="1"/>
  <c r="BO938" i="1"/>
  <c r="BA938" i="1"/>
  <c r="AK938" i="1"/>
  <c r="BN938" i="1"/>
  <c r="AZ938" i="1"/>
  <c r="AJ938" i="1"/>
  <c r="BM938" i="1"/>
  <c r="BP937" i="1"/>
  <c r="BD937" i="1"/>
  <c r="AL937" i="1"/>
  <c r="BO937" i="1"/>
  <c r="BA937" i="1"/>
  <c r="AK937" i="1"/>
  <c r="BN937" i="1"/>
  <c r="AZ937" i="1"/>
  <c r="AJ937" i="1"/>
  <c r="BM937" i="1"/>
  <c r="BP936" i="1"/>
  <c r="BD936" i="1"/>
  <c r="AL936" i="1"/>
  <c r="BO936" i="1"/>
  <c r="BA936" i="1"/>
  <c r="AK936" i="1"/>
  <c r="BN936" i="1"/>
  <c r="AZ936" i="1"/>
  <c r="AJ936" i="1"/>
  <c r="BM936" i="1"/>
  <c r="BP935" i="1"/>
  <c r="BD935" i="1"/>
  <c r="AL935" i="1"/>
  <c r="BO935" i="1"/>
  <c r="BA935" i="1"/>
  <c r="AK935" i="1"/>
  <c r="BN935" i="1"/>
  <c r="AZ935" i="1"/>
  <c r="AJ935" i="1"/>
  <c r="BM935" i="1"/>
  <c r="BP934" i="1"/>
  <c r="BD934" i="1"/>
  <c r="AL934" i="1"/>
  <c r="BO934" i="1"/>
  <c r="BA934" i="1"/>
  <c r="AK934" i="1"/>
  <c r="BN934" i="1"/>
  <c r="AZ934" i="1"/>
  <c r="AJ934" i="1"/>
  <c r="BM934" i="1"/>
  <c r="BP933" i="1"/>
  <c r="BD933" i="1"/>
  <c r="AL933" i="1"/>
  <c r="BO933" i="1"/>
  <c r="BA933" i="1"/>
  <c r="AK933" i="1"/>
  <c r="BN933" i="1"/>
  <c r="AZ933" i="1"/>
  <c r="AJ933" i="1"/>
  <c r="BM933" i="1"/>
  <c r="BP932" i="1"/>
  <c r="BD932" i="1"/>
  <c r="AL932" i="1"/>
  <c r="BO932" i="1"/>
  <c r="BA932" i="1"/>
  <c r="AK932" i="1"/>
  <c r="BN932" i="1"/>
  <c r="AZ932" i="1"/>
  <c r="AJ932" i="1"/>
  <c r="BM932" i="1"/>
  <c r="BP931" i="1"/>
  <c r="BD931" i="1"/>
  <c r="AL931" i="1"/>
  <c r="BO931" i="1"/>
  <c r="BA931" i="1"/>
  <c r="AK931" i="1"/>
  <c r="BN931" i="1"/>
  <c r="AZ931" i="1"/>
  <c r="AJ931" i="1"/>
  <c r="BM931" i="1"/>
  <c r="BP930" i="1"/>
  <c r="BD930" i="1"/>
  <c r="AL930" i="1"/>
  <c r="BO930" i="1"/>
  <c r="BA930" i="1"/>
  <c r="AK930" i="1"/>
  <c r="BN930" i="1"/>
  <c r="AZ930" i="1"/>
  <c r="AJ930" i="1"/>
  <c r="BM930" i="1"/>
  <c r="BP929" i="1"/>
  <c r="BD929" i="1"/>
  <c r="AL929" i="1"/>
  <c r="BO929" i="1"/>
  <c r="BA929" i="1"/>
  <c r="AK929" i="1"/>
  <c r="BN929" i="1"/>
  <c r="AZ929" i="1"/>
  <c r="AJ929" i="1"/>
  <c r="BM929" i="1"/>
  <c r="BP928" i="1"/>
  <c r="BD928" i="1"/>
  <c r="AL928" i="1"/>
  <c r="BO928" i="1"/>
  <c r="BA928" i="1"/>
  <c r="AK928" i="1"/>
  <c r="BN928" i="1"/>
  <c r="AZ928" i="1"/>
  <c r="AJ928" i="1"/>
  <c r="BM928" i="1"/>
  <c r="BP927" i="1"/>
  <c r="BD927" i="1"/>
  <c r="AL927" i="1"/>
  <c r="BO927" i="1"/>
  <c r="BA927" i="1"/>
  <c r="AK927" i="1"/>
  <c r="BN927" i="1"/>
  <c r="AZ927" i="1"/>
  <c r="AJ927" i="1"/>
  <c r="BM927" i="1"/>
  <c r="BP926" i="1"/>
  <c r="BD926" i="1"/>
  <c r="AL926" i="1"/>
  <c r="BO926" i="1"/>
  <c r="BA926" i="1"/>
  <c r="AK926" i="1"/>
  <c r="BN926" i="1"/>
  <c r="AZ926" i="1"/>
  <c r="AJ926" i="1"/>
  <c r="BM926" i="1"/>
  <c r="BP925" i="1"/>
  <c r="BD925" i="1"/>
  <c r="AL925" i="1"/>
  <c r="BO925" i="1"/>
  <c r="BA925" i="1"/>
  <c r="AK925" i="1"/>
  <c r="BN925" i="1"/>
  <c r="AZ925" i="1"/>
  <c r="AJ925" i="1"/>
  <c r="BM925" i="1"/>
  <c r="BP924" i="1"/>
  <c r="BD924" i="1"/>
  <c r="AL924" i="1"/>
  <c r="BO924" i="1"/>
  <c r="BA924" i="1"/>
  <c r="AK924" i="1"/>
  <c r="BN924" i="1"/>
  <c r="AZ924" i="1"/>
  <c r="AJ924" i="1"/>
  <c r="BM924" i="1"/>
  <c r="BP923" i="1"/>
  <c r="BD923" i="1"/>
  <c r="AL923" i="1"/>
  <c r="BO923" i="1"/>
  <c r="BA923" i="1"/>
  <c r="AK923" i="1"/>
  <c r="BN923" i="1"/>
  <c r="AZ923" i="1"/>
  <c r="AJ923" i="1"/>
  <c r="BM923" i="1"/>
  <c r="BP922" i="1"/>
  <c r="BD922" i="1"/>
  <c r="AL922" i="1"/>
  <c r="BO922" i="1"/>
  <c r="BA922" i="1"/>
  <c r="AK922" i="1"/>
  <c r="BN922" i="1"/>
  <c r="AZ922" i="1"/>
  <c r="AJ922" i="1"/>
  <c r="BM922" i="1"/>
  <c r="BP921" i="1"/>
  <c r="BD921" i="1"/>
  <c r="AL921" i="1"/>
  <c r="BO921" i="1"/>
  <c r="BA921" i="1"/>
  <c r="AK921" i="1"/>
  <c r="BN921" i="1"/>
  <c r="AZ921" i="1"/>
  <c r="AJ921" i="1"/>
  <c r="BM921" i="1"/>
  <c r="BP920" i="1"/>
  <c r="BD920" i="1"/>
  <c r="AL920" i="1"/>
  <c r="BO920" i="1"/>
  <c r="BA920" i="1"/>
  <c r="AK920" i="1"/>
  <c r="BN920" i="1"/>
  <c r="AZ920" i="1"/>
  <c r="AJ920" i="1"/>
  <c r="BM920" i="1"/>
  <c r="BP919" i="1"/>
  <c r="BD919" i="1"/>
  <c r="AL919" i="1"/>
  <c r="BO919" i="1"/>
  <c r="BA919" i="1"/>
  <c r="AK919" i="1"/>
  <c r="BN919" i="1"/>
  <c r="AZ919" i="1"/>
  <c r="AJ919" i="1"/>
  <c r="BM919" i="1"/>
  <c r="BP918" i="1"/>
  <c r="BD918" i="1"/>
  <c r="AL918" i="1"/>
  <c r="BO918" i="1"/>
  <c r="BA918" i="1"/>
  <c r="AK918" i="1"/>
  <c r="BN918" i="1"/>
  <c r="AZ918" i="1"/>
  <c r="AJ918" i="1"/>
  <c r="BM918" i="1"/>
  <c r="BP917" i="1"/>
  <c r="BD917" i="1"/>
  <c r="AL917" i="1"/>
  <c r="BO917" i="1"/>
  <c r="BA917" i="1"/>
  <c r="AK917" i="1"/>
  <c r="BN917" i="1"/>
  <c r="AZ917" i="1"/>
  <c r="AJ917" i="1"/>
  <c r="BM917" i="1"/>
  <c r="BP916" i="1"/>
  <c r="BD916" i="1"/>
  <c r="AL916" i="1"/>
  <c r="BO916" i="1"/>
  <c r="BA916" i="1"/>
  <c r="AK916" i="1"/>
  <c r="BN916" i="1"/>
  <c r="AZ916" i="1"/>
  <c r="AJ916" i="1"/>
  <c r="BM916" i="1"/>
  <c r="BP915" i="1"/>
  <c r="BD915" i="1"/>
  <c r="AL915" i="1"/>
  <c r="BO915" i="1"/>
  <c r="BA915" i="1"/>
  <c r="AK915" i="1"/>
  <c r="BN915" i="1"/>
  <c r="AZ915" i="1"/>
  <c r="AJ915" i="1"/>
  <c r="BM915" i="1"/>
  <c r="BP914" i="1"/>
  <c r="BD914" i="1"/>
  <c r="AL914" i="1"/>
  <c r="BO914" i="1"/>
  <c r="BA914" i="1"/>
  <c r="AK914" i="1"/>
  <c r="BN914" i="1"/>
  <c r="AZ914" i="1"/>
  <c r="AJ914" i="1"/>
  <c r="BM914" i="1"/>
  <c r="BP913" i="1"/>
  <c r="BD913" i="1"/>
  <c r="AL913" i="1"/>
  <c r="BO913" i="1"/>
  <c r="BA913" i="1"/>
  <c r="AK913" i="1"/>
  <c r="BN913" i="1"/>
  <c r="AZ913" i="1"/>
  <c r="AJ913" i="1"/>
  <c r="BM913" i="1"/>
  <c r="BP912" i="1"/>
  <c r="BD912" i="1"/>
  <c r="AL912" i="1"/>
  <c r="BO912" i="1"/>
  <c r="BA912" i="1"/>
  <c r="AK912" i="1"/>
  <c r="BN912" i="1"/>
  <c r="AZ912" i="1"/>
  <c r="AJ912" i="1"/>
  <c r="BM912" i="1"/>
  <c r="BP911" i="1"/>
  <c r="BD911" i="1"/>
  <c r="AL911" i="1"/>
  <c r="BO911" i="1"/>
  <c r="BA911" i="1"/>
  <c r="AK911" i="1"/>
  <c r="BN911" i="1"/>
  <c r="AZ911" i="1"/>
  <c r="AJ911" i="1"/>
  <c r="BM911" i="1"/>
  <c r="BP910" i="1"/>
  <c r="BD910" i="1"/>
  <c r="AL910" i="1"/>
  <c r="BO910" i="1"/>
  <c r="BA910" i="1"/>
  <c r="AK910" i="1"/>
  <c r="BN910" i="1"/>
  <c r="AZ910" i="1"/>
  <c r="AJ910" i="1"/>
  <c r="BM910" i="1"/>
  <c r="BP909" i="1"/>
  <c r="BD909" i="1"/>
  <c r="AL909" i="1"/>
  <c r="BO909" i="1"/>
  <c r="BA909" i="1"/>
  <c r="AK909" i="1"/>
  <c r="BN909" i="1"/>
  <c r="AZ909" i="1"/>
  <c r="AJ909" i="1"/>
  <c r="BM909" i="1"/>
  <c r="BP908" i="1"/>
  <c r="BD908" i="1"/>
  <c r="AL908" i="1"/>
  <c r="BO908" i="1"/>
  <c r="BA908" i="1"/>
  <c r="AK908" i="1"/>
  <c r="BN908" i="1"/>
  <c r="AZ908" i="1"/>
  <c r="AJ908" i="1"/>
  <c r="BM908" i="1"/>
  <c r="BP907" i="1"/>
  <c r="BD907" i="1"/>
  <c r="AL907" i="1"/>
  <c r="BO907" i="1"/>
  <c r="BA907" i="1"/>
  <c r="AK907" i="1"/>
  <c r="BN907" i="1"/>
  <c r="AZ907" i="1"/>
  <c r="AJ907" i="1"/>
  <c r="BM907" i="1"/>
  <c r="BP906" i="1"/>
  <c r="BD906" i="1"/>
  <c r="AL906" i="1"/>
  <c r="BO906" i="1"/>
  <c r="BA906" i="1"/>
  <c r="AK906" i="1"/>
  <c r="BN906" i="1"/>
  <c r="AZ906" i="1"/>
  <c r="AJ906" i="1"/>
  <c r="BM906" i="1"/>
  <c r="BP905" i="1"/>
  <c r="BD905" i="1"/>
  <c r="AL905" i="1"/>
  <c r="BO905" i="1"/>
  <c r="BA905" i="1"/>
  <c r="AK905" i="1"/>
  <c r="BN905" i="1"/>
  <c r="AZ905" i="1"/>
  <c r="AJ905" i="1"/>
  <c r="BM905" i="1"/>
  <c r="BP904" i="1"/>
  <c r="BD904" i="1"/>
  <c r="AL904" i="1"/>
  <c r="BO904" i="1"/>
  <c r="BA904" i="1"/>
  <c r="AK904" i="1"/>
  <c r="BN904" i="1"/>
  <c r="AZ904" i="1"/>
  <c r="AJ904" i="1"/>
  <c r="BM904" i="1"/>
  <c r="BP903" i="1"/>
  <c r="BD903" i="1"/>
  <c r="AL903" i="1"/>
  <c r="BO903" i="1"/>
  <c r="BA903" i="1"/>
  <c r="AK903" i="1"/>
  <c r="BN903" i="1"/>
  <c r="AZ903" i="1"/>
  <c r="AJ903" i="1"/>
  <c r="BM903" i="1"/>
  <c r="BP902" i="1"/>
  <c r="BD902" i="1"/>
  <c r="AL902" i="1"/>
  <c r="BO902" i="1"/>
  <c r="BA902" i="1"/>
  <c r="AK902" i="1"/>
  <c r="BN902" i="1"/>
  <c r="AZ902" i="1"/>
  <c r="AJ902" i="1"/>
  <c r="BM902" i="1"/>
  <c r="BP901" i="1"/>
  <c r="BD901" i="1"/>
  <c r="AL901" i="1"/>
  <c r="BO901" i="1"/>
  <c r="BA901" i="1"/>
  <c r="AK901" i="1"/>
  <c r="BN901" i="1"/>
  <c r="AZ901" i="1"/>
  <c r="AJ901" i="1"/>
  <c r="BM901" i="1"/>
  <c r="BP900" i="1"/>
  <c r="BD900" i="1"/>
  <c r="AL900" i="1"/>
  <c r="BO900" i="1"/>
  <c r="BA900" i="1"/>
  <c r="AK900" i="1"/>
  <c r="BN900" i="1"/>
  <c r="AZ900" i="1"/>
  <c r="AJ900" i="1"/>
  <c r="BM900" i="1"/>
  <c r="BP899" i="1"/>
  <c r="BD899" i="1"/>
  <c r="AL899" i="1"/>
  <c r="BO899" i="1"/>
  <c r="BA899" i="1"/>
  <c r="AK899" i="1"/>
  <c r="BN899" i="1"/>
  <c r="AZ899" i="1"/>
  <c r="AJ899" i="1"/>
  <c r="BM899" i="1"/>
  <c r="BP898" i="1"/>
  <c r="BD898" i="1"/>
  <c r="AL898" i="1"/>
  <c r="BO898" i="1"/>
  <c r="BA898" i="1"/>
  <c r="AK898" i="1"/>
  <c r="BN898" i="1"/>
  <c r="AZ898" i="1"/>
  <c r="AJ898" i="1"/>
  <c r="BM898" i="1"/>
  <c r="BP897" i="1"/>
  <c r="BD897" i="1"/>
  <c r="AL897" i="1"/>
  <c r="BO897" i="1"/>
  <c r="BA897" i="1"/>
  <c r="AK897" i="1"/>
  <c r="BN897" i="1"/>
  <c r="AZ897" i="1"/>
  <c r="AJ897" i="1"/>
  <c r="BM897" i="1"/>
  <c r="BP896" i="1"/>
  <c r="BD896" i="1"/>
  <c r="AL896" i="1"/>
  <c r="BO896" i="1"/>
  <c r="BA896" i="1"/>
  <c r="AK896" i="1"/>
  <c r="BN896" i="1"/>
  <c r="AZ896" i="1"/>
  <c r="AJ896" i="1"/>
  <c r="BM896" i="1"/>
  <c r="BP895" i="1"/>
  <c r="BD895" i="1"/>
  <c r="AL895" i="1"/>
  <c r="BO895" i="1"/>
  <c r="BA895" i="1"/>
  <c r="AK895" i="1"/>
  <c r="BN895" i="1"/>
  <c r="AZ895" i="1"/>
  <c r="AJ895" i="1"/>
  <c r="BM895" i="1"/>
  <c r="BP894" i="1"/>
  <c r="BD894" i="1"/>
  <c r="AL894" i="1"/>
  <c r="BO894" i="1"/>
  <c r="BA894" i="1"/>
  <c r="AK894" i="1"/>
  <c r="BN894" i="1"/>
  <c r="AZ894" i="1"/>
  <c r="AJ894" i="1"/>
  <c r="BM894" i="1"/>
  <c r="BP893" i="1"/>
  <c r="BD893" i="1"/>
  <c r="AL893" i="1"/>
  <c r="BO893" i="1"/>
  <c r="BA893" i="1"/>
  <c r="AK893" i="1"/>
  <c r="BN893" i="1"/>
  <c r="AZ893" i="1"/>
  <c r="AJ893" i="1"/>
  <c r="BM893" i="1"/>
  <c r="BP892" i="1"/>
  <c r="BD892" i="1"/>
  <c r="AL892" i="1"/>
  <c r="BO892" i="1"/>
  <c r="BA892" i="1"/>
  <c r="AK892" i="1"/>
  <c r="BN892" i="1"/>
  <c r="AZ892" i="1"/>
  <c r="AJ892" i="1"/>
  <c r="BM892" i="1"/>
  <c r="BP891" i="1"/>
  <c r="BD891" i="1"/>
  <c r="AL891" i="1"/>
  <c r="BO891" i="1"/>
  <c r="BA891" i="1"/>
  <c r="AK891" i="1"/>
  <c r="BN891" i="1"/>
  <c r="AZ891" i="1"/>
  <c r="AJ891" i="1"/>
  <c r="BM891" i="1"/>
  <c r="BP890" i="1"/>
  <c r="BD890" i="1"/>
  <c r="AL890" i="1"/>
  <c r="BO890" i="1"/>
  <c r="BA890" i="1"/>
  <c r="AK890" i="1"/>
  <c r="BN890" i="1"/>
  <c r="AZ890" i="1"/>
  <c r="AJ890" i="1"/>
  <c r="BM890" i="1"/>
  <c r="BP889" i="1"/>
  <c r="BD889" i="1"/>
  <c r="AL889" i="1"/>
  <c r="BO889" i="1"/>
  <c r="BA889" i="1"/>
  <c r="AK889" i="1"/>
  <c r="BN889" i="1"/>
  <c r="AZ889" i="1"/>
  <c r="AJ889" i="1"/>
  <c r="BM889" i="1"/>
  <c r="BP888" i="1"/>
  <c r="BD888" i="1"/>
  <c r="AL888" i="1"/>
  <c r="BO888" i="1"/>
  <c r="BA888" i="1"/>
  <c r="AK888" i="1"/>
  <c r="BN888" i="1"/>
  <c r="AZ888" i="1"/>
  <c r="AJ888" i="1"/>
  <c r="BM888" i="1"/>
  <c r="BP887" i="1"/>
  <c r="BD887" i="1"/>
  <c r="AL887" i="1"/>
  <c r="BO887" i="1"/>
  <c r="BA887" i="1"/>
  <c r="AK887" i="1"/>
  <c r="BN887" i="1"/>
  <c r="AZ887" i="1"/>
  <c r="AJ887" i="1"/>
  <c r="BM887" i="1"/>
  <c r="BP886" i="1"/>
  <c r="BD886" i="1"/>
  <c r="AL886" i="1"/>
  <c r="BO886" i="1"/>
  <c r="BA886" i="1"/>
  <c r="AK886" i="1"/>
  <c r="BN886" i="1"/>
  <c r="AZ886" i="1"/>
  <c r="AJ886" i="1"/>
  <c r="BM886" i="1"/>
  <c r="BP885" i="1"/>
  <c r="BD885" i="1"/>
  <c r="AL885" i="1"/>
  <c r="BO885" i="1"/>
  <c r="BA885" i="1"/>
  <c r="AK885" i="1"/>
  <c r="BN885" i="1"/>
  <c r="AZ885" i="1"/>
  <c r="AJ885" i="1"/>
  <c r="BM885" i="1"/>
  <c r="BP884" i="1"/>
  <c r="BD884" i="1"/>
  <c r="AL884" i="1"/>
  <c r="BO884" i="1"/>
  <c r="BA884" i="1"/>
  <c r="AK884" i="1"/>
  <c r="BN884" i="1"/>
  <c r="AZ884" i="1"/>
  <c r="AJ884" i="1"/>
  <c r="BM884" i="1"/>
  <c r="BP883" i="1"/>
  <c r="BD883" i="1"/>
  <c r="AL883" i="1"/>
  <c r="BO883" i="1"/>
  <c r="BA883" i="1"/>
  <c r="AK883" i="1"/>
  <c r="BN883" i="1"/>
  <c r="AZ883" i="1"/>
  <c r="AJ883" i="1"/>
  <c r="BM883" i="1"/>
  <c r="BP882" i="1"/>
  <c r="BD882" i="1"/>
  <c r="AL882" i="1"/>
  <c r="BO882" i="1"/>
  <c r="BA882" i="1"/>
  <c r="AK882" i="1"/>
  <c r="BN882" i="1"/>
  <c r="AZ882" i="1"/>
  <c r="AJ882" i="1"/>
  <c r="BM882" i="1"/>
  <c r="BP881" i="1"/>
  <c r="BD881" i="1"/>
  <c r="AL881" i="1"/>
  <c r="BO881" i="1"/>
  <c r="BA881" i="1"/>
  <c r="AK881" i="1"/>
  <c r="BN881" i="1"/>
  <c r="AZ881" i="1"/>
  <c r="AJ881" i="1"/>
  <c r="BM881" i="1"/>
  <c r="BP880" i="1"/>
  <c r="BD880" i="1"/>
  <c r="AL880" i="1"/>
  <c r="BO880" i="1"/>
  <c r="BA880" i="1"/>
  <c r="AK880" i="1"/>
  <c r="BN880" i="1"/>
  <c r="AZ880" i="1"/>
  <c r="AJ880" i="1"/>
  <c r="BM880" i="1"/>
  <c r="BP879" i="1"/>
  <c r="BD879" i="1"/>
  <c r="AL879" i="1"/>
  <c r="BO879" i="1"/>
  <c r="BA879" i="1"/>
  <c r="AK879" i="1"/>
  <c r="BN879" i="1"/>
  <c r="AZ879" i="1"/>
  <c r="AJ879" i="1"/>
  <c r="BM879" i="1"/>
  <c r="BP878" i="1"/>
  <c r="BD878" i="1"/>
  <c r="AL878" i="1"/>
  <c r="BO878" i="1"/>
  <c r="BA878" i="1"/>
  <c r="AK878" i="1"/>
  <c r="BN878" i="1"/>
  <c r="AZ878" i="1"/>
  <c r="AJ878" i="1"/>
  <c r="BM878" i="1"/>
  <c r="BP877" i="1"/>
  <c r="BD877" i="1"/>
  <c r="AL877" i="1"/>
  <c r="BO877" i="1"/>
  <c r="BA877" i="1"/>
  <c r="AK877" i="1"/>
  <c r="BN877" i="1"/>
  <c r="AZ877" i="1"/>
  <c r="AJ877" i="1"/>
  <c r="BM877" i="1"/>
  <c r="BP876" i="1"/>
  <c r="BD876" i="1"/>
  <c r="AL876" i="1"/>
  <c r="BO876" i="1"/>
  <c r="BA876" i="1"/>
  <c r="AK876" i="1"/>
  <c r="BN876" i="1"/>
  <c r="AZ876" i="1"/>
  <c r="AJ876" i="1"/>
  <c r="BM876" i="1"/>
  <c r="BP875" i="1"/>
  <c r="BD875" i="1"/>
  <c r="AL875" i="1"/>
  <c r="BO875" i="1"/>
  <c r="BA875" i="1"/>
  <c r="AK875" i="1"/>
  <c r="BN875" i="1"/>
  <c r="AZ875" i="1"/>
  <c r="AJ875" i="1"/>
  <c r="BM875" i="1"/>
  <c r="BP874" i="1"/>
  <c r="BD874" i="1"/>
  <c r="AL874" i="1"/>
  <c r="BO874" i="1"/>
  <c r="BA874" i="1"/>
  <c r="AK874" i="1"/>
  <c r="BN874" i="1"/>
  <c r="AZ874" i="1"/>
  <c r="AJ874" i="1"/>
  <c r="BM874" i="1"/>
  <c r="BP873" i="1"/>
  <c r="BD873" i="1"/>
  <c r="AL873" i="1"/>
  <c r="BO873" i="1"/>
  <c r="BA873" i="1"/>
  <c r="AK873" i="1"/>
  <c r="BN873" i="1"/>
  <c r="AZ873" i="1"/>
  <c r="AJ873" i="1"/>
  <c r="BM873" i="1"/>
  <c r="BP872" i="1"/>
  <c r="BD872" i="1"/>
  <c r="AL872" i="1"/>
  <c r="BO872" i="1"/>
  <c r="BA872" i="1"/>
  <c r="AK872" i="1"/>
  <c r="BN872" i="1"/>
  <c r="AZ872" i="1"/>
  <c r="AJ872" i="1"/>
  <c r="BM872" i="1"/>
  <c r="BP871" i="1"/>
  <c r="BD871" i="1"/>
  <c r="AL871" i="1"/>
  <c r="BO871" i="1"/>
  <c r="BA871" i="1"/>
  <c r="AK871" i="1"/>
  <c r="BN871" i="1"/>
  <c r="AZ871" i="1"/>
  <c r="AJ871" i="1"/>
  <c r="BM871" i="1"/>
  <c r="BP870" i="1"/>
  <c r="BD870" i="1"/>
  <c r="AL870" i="1"/>
  <c r="BO870" i="1"/>
  <c r="BA870" i="1"/>
  <c r="AK870" i="1"/>
  <c r="BN870" i="1"/>
  <c r="AZ870" i="1"/>
  <c r="AJ870" i="1"/>
  <c r="BM870" i="1"/>
  <c r="BP869" i="1"/>
  <c r="BD869" i="1"/>
  <c r="AL869" i="1"/>
  <c r="BO869" i="1"/>
  <c r="BA869" i="1"/>
  <c r="AK869" i="1"/>
  <c r="BN869" i="1"/>
  <c r="AZ869" i="1"/>
  <c r="AJ869" i="1"/>
  <c r="BM869" i="1"/>
  <c r="BP868" i="1"/>
  <c r="BD868" i="1"/>
  <c r="AL868" i="1"/>
  <c r="BO868" i="1"/>
  <c r="BA868" i="1"/>
  <c r="AK868" i="1"/>
  <c r="BN868" i="1"/>
  <c r="AZ868" i="1"/>
  <c r="AJ868" i="1"/>
  <c r="BM868" i="1"/>
  <c r="BP867" i="1"/>
  <c r="BD867" i="1"/>
  <c r="AL867" i="1"/>
  <c r="BO867" i="1"/>
  <c r="BA867" i="1"/>
  <c r="AK867" i="1"/>
  <c r="BN867" i="1"/>
  <c r="AZ867" i="1"/>
  <c r="AJ867" i="1"/>
  <c r="BM867" i="1"/>
  <c r="BP866" i="1"/>
  <c r="BD866" i="1"/>
  <c r="AL866" i="1"/>
  <c r="BO866" i="1"/>
  <c r="BA866" i="1"/>
  <c r="AK866" i="1"/>
  <c r="BN866" i="1"/>
  <c r="AZ866" i="1"/>
  <c r="AJ866" i="1"/>
  <c r="BM866" i="1"/>
  <c r="BP865" i="1"/>
  <c r="BD865" i="1"/>
  <c r="AL865" i="1"/>
  <c r="BO865" i="1"/>
  <c r="BA865" i="1"/>
  <c r="AK865" i="1"/>
  <c r="BN865" i="1"/>
  <c r="AZ865" i="1"/>
  <c r="AJ865" i="1"/>
  <c r="BM865" i="1"/>
  <c r="BP864" i="1"/>
  <c r="BD864" i="1"/>
  <c r="AL864" i="1"/>
  <c r="BO864" i="1"/>
  <c r="BA864" i="1"/>
  <c r="AK864" i="1"/>
  <c r="BN864" i="1"/>
  <c r="AZ864" i="1"/>
  <c r="AJ864" i="1"/>
  <c r="BM864" i="1"/>
  <c r="BP863" i="1"/>
  <c r="BD863" i="1"/>
  <c r="AL863" i="1"/>
  <c r="BO863" i="1"/>
  <c r="BA863" i="1"/>
  <c r="AK863" i="1"/>
  <c r="BN863" i="1"/>
  <c r="AZ863" i="1"/>
  <c r="AJ863" i="1"/>
  <c r="BM863" i="1"/>
  <c r="BP862" i="1"/>
  <c r="BD862" i="1"/>
  <c r="AL862" i="1"/>
  <c r="BO862" i="1"/>
  <c r="BA862" i="1"/>
  <c r="AK862" i="1"/>
  <c r="BN862" i="1"/>
  <c r="AZ862" i="1"/>
  <c r="AJ862" i="1"/>
  <c r="BM862" i="1"/>
  <c r="BP861" i="1"/>
  <c r="BD861" i="1"/>
  <c r="AL861" i="1"/>
  <c r="BO861" i="1"/>
  <c r="BA861" i="1"/>
  <c r="AK861" i="1"/>
  <c r="BN861" i="1"/>
  <c r="AZ861" i="1"/>
  <c r="AJ861" i="1"/>
  <c r="BM861" i="1"/>
  <c r="BP860" i="1"/>
  <c r="BD860" i="1"/>
  <c r="AL860" i="1"/>
  <c r="BO860" i="1"/>
  <c r="BA860" i="1"/>
  <c r="AK860" i="1"/>
  <c r="BN860" i="1"/>
  <c r="AZ860" i="1"/>
  <c r="AJ860" i="1"/>
  <c r="BM860" i="1"/>
  <c r="BP859" i="1"/>
  <c r="BD859" i="1"/>
  <c r="AL859" i="1"/>
  <c r="BO859" i="1"/>
  <c r="BA859" i="1"/>
  <c r="AK859" i="1"/>
  <c r="BN859" i="1"/>
  <c r="AZ859" i="1"/>
  <c r="AJ859" i="1"/>
  <c r="BM859" i="1"/>
  <c r="BP858" i="1"/>
  <c r="BD858" i="1"/>
  <c r="AL858" i="1"/>
  <c r="BO858" i="1"/>
  <c r="BA858" i="1"/>
  <c r="AK858" i="1"/>
  <c r="BN858" i="1"/>
  <c r="AZ858" i="1"/>
  <c r="AJ858" i="1"/>
  <c r="BM858" i="1"/>
  <c r="BP857" i="1"/>
  <c r="BD857" i="1"/>
  <c r="AL857" i="1"/>
  <c r="BO857" i="1"/>
  <c r="BA857" i="1"/>
  <c r="AK857" i="1"/>
  <c r="BN857" i="1"/>
  <c r="AZ857" i="1"/>
  <c r="AJ857" i="1"/>
  <c r="BM857" i="1"/>
  <c r="BP856" i="1"/>
  <c r="BD856" i="1"/>
  <c r="AL856" i="1"/>
  <c r="BO856" i="1"/>
  <c r="BA856" i="1"/>
  <c r="AK856" i="1"/>
  <c r="BN856" i="1"/>
  <c r="AZ856" i="1"/>
  <c r="AJ856" i="1"/>
  <c r="BM856" i="1"/>
  <c r="BP855" i="1"/>
  <c r="BD855" i="1"/>
  <c r="AL855" i="1"/>
  <c r="BO855" i="1"/>
  <c r="BA855" i="1"/>
  <c r="AK855" i="1"/>
  <c r="BN855" i="1"/>
  <c r="AZ855" i="1"/>
  <c r="AJ855" i="1"/>
  <c r="BM855" i="1"/>
  <c r="BP854" i="1"/>
  <c r="BD854" i="1"/>
  <c r="AL854" i="1"/>
  <c r="BO854" i="1"/>
  <c r="BA854" i="1"/>
  <c r="AK854" i="1"/>
  <c r="BN854" i="1"/>
  <c r="AZ854" i="1"/>
  <c r="AJ854" i="1"/>
  <c r="BM854" i="1"/>
  <c r="BP853" i="1"/>
  <c r="BD853" i="1"/>
  <c r="AL853" i="1"/>
  <c r="BO853" i="1"/>
  <c r="BA853" i="1"/>
  <c r="AK853" i="1"/>
  <c r="BN853" i="1"/>
  <c r="AZ853" i="1"/>
  <c r="AJ853" i="1"/>
  <c r="BM853" i="1"/>
  <c r="BP852" i="1"/>
  <c r="BD852" i="1"/>
  <c r="AL852" i="1"/>
  <c r="BO852" i="1"/>
  <c r="BA852" i="1"/>
  <c r="AK852" i="1"/>
  <c r="BN852" i="1"/>
  <c r="AZ852" i="1"/>
  <c r="AJ852" i="1"/>
  <c r="BM852" i="1"/>
  <c r="BP851" i="1"/>
  <c r="BD851" i="1"/>
  <c r="AL851" i="1"/>
  <c r="BO851" i="1"/>
  <c r="BA851" i="1"/>
  <c r="AK851" i="1"/>
  <c r="BN851" i="1"/>
  <c r="AZ851" i="1"/>
  <c r="AJ851" i="1"/>
  <c r="BM851" i="1"/>
  <c r="BP850" i="1"/>
  <c r="BD850" i="1"/>
  <c r="AL850" i="1"/>
  <c r="BO850" i="1"/>
  <c r="BA850" i="1"/>
  <c r="AK850" i="1"/>
  <c r="BN850" i="1"/>
  <c r="AZ850" i="1"/>
  <c r="AJ850" i="1"/>
  <c r="BM850" i="1"/>
  <c r="BP849" i="1"/>
  <c r="BD849" i="1"/>
  <c r="AL849" i="1"/>
  <c r="BO849" i="1"/>
  <c r="BA849" i="1"/>
  <c r="AK849" i="1"/>
  <c r="BN849" i="1"/>
  <c r="AZ849" i="1"/>
  <c r="AJ849" i="1"/>
  <c r="BM849" i="1"/>
  <c r="BP848" i="1"/>
  <c r="BD848" i="1"/>
  <c r="AL848" i="1"/>
  <c r="BO848" i="1"/>
  <c r="BA848" i="1"/>
  <c r="AK848" i="1"/>
  <c r="BN848" i="1"/>
  <c r="AZ848" i="1"/>
  <c r="AJ848" i="1"/>
  <c r="BM848" i="1"/>
  <c r="BP847" i="1"/>
  <c r="BD847" i="1"/>
  <c r="AL847" i="1"/>
  <c r="BO847" i="1"/>
  <c r="BA847" i="1"/>
  <c r="AK847" i="1"/>
  <c r="BN847" i="1"/>
  <c r="AZ847" i="1"/>
  <c r="AJ847" i="1"/>
  <c r="BM847" i="1"/>
  <c r="BP846" i="1"/>
  <c r="BD846" i="1"/>
  <c r="AL846" i="1"/>
  <c r="BO846" i="1"/>
  <c r="BA846" i="1"/>
  <c r="AK846" i="1"/>
  <c r="BN846" i="1"/>
  <c r="AZ846" i="1"/>
  <c r="AJ846" i="1"/>
  <c r="BM846" i="1"/>
  <c r="BP845" i="1"/>
  <c r="BD845" i="1"/>
  <c r="AL845" i="1"/>
  <c r="BO845" i="1"/>
  <c r="BA845" i="1"/>
  <c r="AK845" i="1"/>
  <c r="BN845" i="1"/>
  <c r="AZ845" i="1"/>
  <c r="AJ845" i="1"/>
  <c r="BM845" i="1"/>
  <c r="BP844" i="1"/>
  <c r="BD844" i="1"/>
  <c r="AL844" i="1"/>
  <c r="BO844" i="1"/>
  <c r="BA844" i="1"/>
  <c r="AK844" i="1"/>
  <c r="BN844" i="1"/>
  <c r="AZ844" i="1"/>
  <c r="AJ844" i="1"/>
  <c r="BM844" i="1"/>
  <c r="BP843" i="1"/>
  <c r="BD843" i="1"/>
  <c r="AL843" i="1"/>
  <c r="BO843" i="1"/>
  <c r="BA843" i="1"/>
  <c r="AK843" i="1"/>
  <c r="BN843" i="1"/>
  <c r="AZ843" i="1"/>
  <c r="AJ843" i="1"/>
  <c r="BM843" i="1"/>
  <c r="BP842" i="1"/>
  <c r="BD842" i="1"/>
  <c r="AL842" i="1"/>
  <c r="BO842" i="1"/>
  <c r="BA842" i="1"/>
  <c r="AK842" i="1"/>
  <c r="BN842" i="1"/>
  <c r="AZ842" i="1"/>
  <c r="AJ842" i="1"/>
  <c r="BM842" i="1"/>
  <c r="BP841" i="1"/>
  <c r="BD841" i="1"/>
  <c r="AL841" i="1"/>
  <c r="BO841" i="1"/>
  <c r="BA841" i="1"/>
  <c r="AK841" i="1"/>
  <c r="BN841" i="1"/>
  <c r="AZ841" i="1"/>
  <c r="AJ841" i="1"/>
  <c r="BM841" i="1"/>
  <c r="BP840" i="1"/>
  <c r="BD840" i="1"/>
  <c r="AL840" i="1"/>
  <c r="BO840" i="1"/>
  <c r="BA840" i="1"/>
  <c r="AK840" i="1"/>
  <c r="BN840" i="1"/>
  <c r="AZ840" i="1"/>
  <c r="AJ840" i="1"/>
  <c r="BM840" i="1"/>
  <c r="BP839" i="1"/>
  <c r="BD839" i="1"/>
  <c r="AL839" i="1"/>
  <c r="BO839" i="1"/>
  <c r="BA839" i="1"/>
  <c r="AK839" i="1"/>
  <c r="BN839" i="1"/>
  <c r="AZ839" i="1"/>
  <c r="AJ839" i="1"/>
  <c r="BM839" i="1"/>
  <c r="BP838" i="1"/>
  <c r="BD838" i="1"/>
  <c r="AL838" i="1"/>
  <c r="BO838" i="1"/>
  <c r="BA838" i="1"/>
  <c r="AK838" i="1"/>
  <c r="BN838" i="1"/>
  <c r="AZ838" i="1"/>
  <c r="AJ838" i="1"/>
  <c r="BM838" i="1"/>
  <c r="BP837" i="1"/>
  <c r="BD837" i="1"/>
  <c r="AL837" i="1"/>
  <c r="BO837" i="1"/>
  <c r="BA837" i="1"/>
  <c r="AK837" i="1"/>
  <c r="BN837" i="1"/>
  <c r="AZ837" i="1"/>
  <c r="AJ837" i="1"/>
  <c r="BM837" i="1"/>
  <c r="BP836" i="1"/>
  <c r="BD836" i="1"/>
  <c r="AL836" i="1"/>
  <c r="BO836" i="1"/>
  <c r="BA836" i="1"/>
  <c r="AK836" i="1"/>
  <c r="BN836" i="1"/>
  <c r="AZ836" i="1"/>
  <c r="AJ836" i="1"/>
  <c r="BM836" i="1"/>
  <c r="BP835" i="1"/>
  <c r="BD835" i="1"/>
  <c r="AL835" i="1"/>
  <c r="BO835" i="1"/>
  <c r="BA835" i="1"/>
  <c r="AK835" i="1"/>
  <c r="BN835" i="1"/>
  <c r="AZ835" i="1"/>
  <c r="AJ835" i="1"/>
  <c r="BM835" i="1"/>
  <c r="BP834" i="1"/>
  <c r="BD834" i="1"/>
  <c r="AL834" i="1"/>
  <c r="BO834" i="1"/>
  <c r="BA834" i="1"/>
  <c r="AK834" i="1"/>
  <c r="BN834" i="1"/>
  <c r="AZ834" i="1"/>
  <c r="AJ834" i="1"/>
  <c r="BM834" i="1"/>
  <c r="BP833" i="1"/>
  <c r="BD833" i="1"/>
  <c r="AL833" i="1"/>
  <c r="BO833" i="1"/>
  <c r="BA833" i="1"/>
  <c r="AK833" i="1"/>
  <c r="BN833" i="1"/>
  <c r="AZ833" i="1"/>
  <c r="AJ833" i="1"/>
  <c r="BM833" i="1"/>
  <c r="BP832" i="1"/>
  <c r="BD832" i="1"/>
  <c r="AL832" i="1"/>
  <c r="BO832" i="1"/>
  <c r="BA832" i="1"/>
  <c r="AK832" i="1"/>
  <c r="BN832" i="1"/>
  <c r="AZ832" i="1"/>
  <c r="AJ832" i="1"/>
  <c r="BM832" i="1"/>
  <c r="BP831" i="1"/>
  <c r="BD831" i="1"/>
  <c r="AL831" i="1"/>
  <c r="BO831" i="1"/>
  <c r="BA831" i="1"/>
  <c r="AK831" i="1"/>
  <c r="BN831" i="1"/>
  <c r="AZ831" i="1"/>
  <c r="AJ831" i="1"/>
  <c r="BM831" i="1"/>
  <c r="BP830" i="1"/>
  <c r="BD830" i="1"/>
  <c r="AL830" i="1"/>
  <c r="BO830" i="1"/>
  <c r="BA830" i="1"/>
  <c r="AK830" i="1"/>
  <c r="BN830" i="1"/>
  <c r="AZ830" i="1"/>
  <c r="AJ830" i="1"/>
  <c r="BM830" i="1"/>
  <c r="BP829" i="1"/>
  <c r="BD829" i="1"/>
  <c r="AL829" i="1"/>
  <c r="BO829" i="1"/>
  <c r="BA829" i="1"/>
  <c r="AK829" i="1"/>
  <c r="BN829" i="1"/>
  <c r="AZ829" i="1"/>
  <c r="AJ829" i="1"/>
  <c r="BM829" i="1"/>
  <c r="BP828" i="1"/>
  <c r="BD828" i="1"/>
  <c r="AL828" i="1"/>
  <c r="BO828" i="1"/>
  <c r="BA828" i="1"/>
  <c r="AK828" i="1"/>
  <c r="BN828" i="1"/>
  <c r="AZ828" i="1"/>
  <c r="AJ828" i="1"/>
  <c r="BM828" i="1"/>
  <c r="BP827" i="1"/>
  <c r="BD827" i="1"/>
  <c r="AL827" i="1"/>
  <c r="BO827" i="1"/>
  <c r="BA827" i="1"/>
  <c r="AK827" i="1"/>
  <c r="BN827" i="1"/>
  <c r="AZ827" i="1"/>
  <c r="AJ827" i="1"/>
  <c r="BM827" i="1"/>
  <c r="BP826" i="1"/>
  <c r="BD826" i="1"/>
  <c r="AL826" i="1"/>
  <c r="BO826" i="1"/>
  <c r="BA826" i="1"/>
  <c r="AK826" i="1"/>
  <c r="BN826" i="1"/>
  <c r="AZ826" i="1"/>
  <c r="AJ826" i="1"/>
  <c r="BM826" i="1"/>
  <c r="BP825" i="1"/>
  <c r="BD825" i="1"/>
  <c r="AL825" i="1"/>
  <c r="BO825" i="1"/>
  <c r="BA825" i="1"/>
  <c r="AK825" i="1"/>
  <c r="BN825" i="1"/>
  <c r="AZ825" i="1"/>
  <c r="AJ825" i="1"/>
  <c r="BM825" i="1"/>
  <c r="BP824" i="1"/>
  <c r="BD824" i="1"/>
  <c r="AL824" i="1"/>
  <c r="BO824" i="1"/>
  <c r="BA824" i="1"/>
  <c r="AK824" i="1"/>
  <c r="BN824" i="1"/>
  <c r="AZ824" i="1"/>
  <c r="AJ824" i="1"/>
  <c r="BM824" i="1"/>
  <c r="BP823" i="1"/>
  <c r="BD823" i="1"/>
  <c r="AL823" i="1"/>
  <c r="BO823" i="1"/>
  <c r="BA823" i="1"/>
  <c r="AK823" i="1"/>
  <c r="BN823" i="1"/>
  <c r="AZ823" i="1"/>
  <c r="AJ823" i="1"/>
  <c r="BM823" i="1"/>
  <c r="BP822" i="1"/>
  <c r="BD822" i="1"/>
  <c r="AL822" i="1"/>
  <c r="BO822" i="1"/>
  <c r="BA822" i="1"/>
  <c r="AK822" i="1"/>
  <c r="BN822" i="1"/>
  <c r="AZ822" i="1"/>
  <c r="AJ822" i="1"/>
  <c r="BM822" i="1"/>
  <c r="BP821" i="1"/>
  <c r="BD821" i="1"/>
  <c r="AL821" i="1"/>
  <c r="BO821" i="1"/>
  <c r="BA821" i="1"/>
  <c r="AK821" i="1"/>
  <c r="BN821" i="1"/>
  <c r="AZ821" i="1"/>
  <c r="AJ821" i="1"/>
  <c r="BM821" i="1"/>
  <c r="BP820" i="1"/>
  <c r="BD820" i="1"/>
  <c r="AL820" i="1"/>
  <c r="BO820" i="1"/>
  <c r="BA820" i="1"/>
  <c r="AK820" i="1"/>
  <c r="BN820" i="1"/>
  <c r="AZ820" i="1"/>
  <c r="AJ820" i="1"/>
  <c r="BM820" i="1"/>
  <c r="BP819" i="1"/>
  <c r="BD819" i="1"/>
  <c r="AL819" i="1"/>
  <c r="BO819" i="1"/>
  <c r="BA819" i="1"/>
  <c r="AK819" i="1"/>
  <c r="BN819" i="1"/>
  <c r="AZ819" i="1"/>
  <c r="AJ819" i="1"/>
  <c r="BM819" i="1"/>
  <c r="BP818" i="1"/>
  <c r="BD818" i="1"/>
  <c r="AL818" i="1"/>
  <c r="BO818" i="1"/>
  <c r="BA818" i="1"/>
  <c r="AK818" i="1"/>
  <c r="BN818" i="1"/>
  <c r="AZ818" i="1"/>
  <c r="AJ818" i="1"/>
  <c r="BM818" i="1"/>
  <c r="BP817" i="1"/>
  <c r="BD817" i="1"/>
  <c r="AL817" i="1"/>
  <c r="BO817" i="1"/>
  <c r="BA817" i="1"/>
  <c r="AK817" i="1"/>
  <c r="BN817" i="1"/>
  <c r="AZ817" i="1"/>
  <c r="AJ817" i="1"/>
  <c r="BM817" i="1"/>
  <c r="BP816" i="1"/>
  <c r="BD816" i="1"/>
  <c r="AL816" i="1"/>
  <c r="BO816" i="1"/>
  <c r="BA816" i="1"/>
  <c r="AK816" i="1"/>
  <c r="BN816" i="1"/>
  <c r="AZ816" i="1"/>
  <c r="AJ816" i="1"/>
  <c r="BM816" i="1"/>
  <c r="BP815" i="1"/>
  <c r="BD815" i="1"/>
  <c r="AL815" i="1"/>
  <c r="BO815" i="1"/>
  <c r="BA815" i="1"/>
  <c r="AK815" i="1"/>
  <c r="BN815" i="1"/>
  <c r="AZ815" i="1"/>
  <c r="AJ815" i="1"/>
  <c r="BM815" i="1"/>
  <c r="BP814" i="1"/>
  <c r="BD814" i="1"/>
  <c r="AL814" i="1"/>
  <c r="BO814" i="1"/>
  <c r="BA814" i="1"/>
  <c r="AK814" i="1"/>
  <c r="BN814" i="1"/>
  <c r="AZ814" i="1"/>
  <c r="AJ814" i="1"/>
  <c r="BM814" i="1"/>
  <c r="BP813" i="1"/>
  <c r="BD813" i="1"/>
  <c r="AL813" i="1"/>
  <c r="BO813" i="1"/>
  <c r="BA813" i="1"/>
  <c r="AK813" i="1"/>
  <c r="BN813" i="1"/>
  <c r="AZ813" i="1"/>
  <c r="AJ813" i="1"/>
  <c r="BM813" i="1"/>
  <c r="BP812" i="1"/>
  <c r="BD812" i="1"/>
  <c r="AL812" i="1"/>
  <c r="BO812" i="1"/>
  <c r="BA812" i="1"/>
  <c r="AK812" i="1"/>
  <c r="BN812" i="1"/>
  <c r="AZ812" i="1"/>
  <c r="AJ812" i="1"/>
  <c r="BM812" i="1"/>
  <c r="BP811" i="1"/>
  <c r="BD811" i="1"/>
  <c r="AL811" i="1"/>
  <c r="BO811" i="1"/>
  <c r="BA811" i="1"/>
  <c r="AK811" i="1"/>
  <c r="BN811" i="1"/>
  <c r="AZ811" i="1"/>
  <c r="AJ811" i="1"/>
  <c r="BM811" i="1"/>
  <c r="BP810" i="1"/>
  <c r="BD810" i="1"/>
  <c r="AL810" i="1"/>
  <c r="BO810" i="1"/>
  <c r="BA810" i="1"/>
  <c r="AK810" i="1"/>
  <c r="BN810" i="1"/>
  <c r="AZ810" i="1"/>
  <c r="AJ810" i="1"/>
  <c r="BM810" i="1"/>
  <c r="BP809" i="1"/>
  <c r="BD809" i="1"/>
  <c r="AL809" i="1"/>
  <c r="BO809" i="1"/>
  <c r="BA809" i="1"/>
  <c r="AK809" i="1"/>
  <c r="BN809" i="1"/>
  <c r="AZ809" i="1"/>
  <c r="AJ809" i="1"/>
  <c r="BM809" i="1"/>
  <c r="BP808" i="1"/>
  <c r="BD808" i="1"/>
  <c r="AL808" i="1"/>
  <c r="BO808" i="1"/>
  <c r="BA808" i="1"/>
  <c r="AK808" i="1"/>
  <c r="BN808" i="1"/>
  <c r="AZ808" i="1"/>
  <c r="AJ808" i="1"/>
  <c r="BM808" i="1"/>
  <c r="BP807" i="1"/>
  <c r="BD807" i="1"/>
  <c r="AL807" i="1"/>
  <c r="BO807" i="1"/>
  <c r="BA807" i="1"/>
  <c r="AK807" i="1"/>
  <c r="BN807" i="1"/>
  <c r="AZ807" i="1"/>
  <c r="AJ807" i="1"/>
  <c r="BM807" i="1"/>
  <c r="BP806" i="1"/>
  <c r="BD806" i="1"/>
  <c r="AL806" i="1"/>
  <c r="BO806" i="1"/>
  <c r="BA806" i="1"/>
  <c r="AK806" i="1"/>
  <c r="BN806" i="1"/>
  <c r="AZ806" i="1"/>
  <c r="AJ806" i="1"/>
  <c r="BM806" i="1"/>
  <c r="BP805" i="1"/>
  <c r="BD805" i="1"/>
  <c r="AL805" i="1"/>
  <c r="BO805" i="1"/>
  <c r="BA805" i="1"/>
  <c r="AK805" i="1"/>
  <c r="BN805" i="1"/>
  <c r="AZ805" i="1"/>
  <c r="AJ805" i="1"/>
  <c r="BM805" i="1"/>
  <c r="BP804" i="1"/>
  <c r="BD804" i="1"/>
  <c r="AL804" i="1"/>
  <c r="BO804" i="1"/>
  <c r="BA804" i="1"/>
  <c r="AK804" i="1"/>
  <c r="BN804" i="1"/>
  <c r="AZ804" i="1"/>
  <c r="AJ804" i="1"/>
  <c r="BM804" i="1"/>
  <c r="BP803" i="1"/>
  <c r="BD803" i="1"/>
  <c r="AL803" i="1"/>
  <c r="BO803" i="1"/>
  <c r="BA803" i="1"/>
  <c r="AK803" i="1"/>
  <c r="BN803" i="1"/>
  <c r="AZ803" i="1"/>
  <c r="AJ803" i="1"/>
  <c r="BM803" i="1"/>
  <c r="BP802" i="1"/>
  <c r="BD802" i="1"/>
  <c r="AL802" i="1"/>
  <c r="BO802" i="1"/>
  <c r="BA802" i="1"/>
  <c r="AK802" i="1"/>
  <c r="BN802" i="1"/>
  <c r="AZ802" i="1"/>
  <c r="AJ802" i="1"/>
  <c r="BM802" i="1"/>
  <c r="BP801" i="1"/>
  <c r="BD801" i="1"/>
  <c r="AL801" i="1"/>
  <c r="BO801" i="1"/>
  <c r="BA801" i="1"/>
  <c r="AK801" i="1"/>
  <c r="BN801" i="1"/>
  <c r="AZ801" i="1"/>
  <c r="AJ801" i="1"/>
  <c r="BM801" i="1"/>
  <c r="BP800" i="1"/>
  <c r="BD800" i="1"/>
  <c r="AL800" i="1"/>
  <c r="BO800" i="1"/>
  <c r="BA800" i="1"/>
  <c r="AK800" i="1"/>
  <c r="BN800" i="1"/>
  <c r="AZ800" i="1"/>
  <c r="AJ800" i="1"/>
  <c r="BM800" i="1"/>
  <c r="BP799" i="1"/>
  <c r="BD799" i="1"/>
  <c r="AL799" i="1"/>
  <c r="BO799" i="1"/>
  <c r="BA799" i="1"/>
  <c r="AK799" i="1"/>
  <c r="BN799" i="1"/>
  <c r="AZ799" i="1"/>
  <c r="AJ799" i="1"/>
  <c r="BM799" i="1"/>
  <c r="BP798" i="1"/>
  <c r="BD798" i="1"/>
  <c r="AL798" i="1"/>
  <c r="BO798" i="1"/>
  <c r="BA798" i="1"/>
  <c r="AK798" i="1"/>
  <c r="BN798" i="1"/>
  <c r="AZ798" i="1"/>
  <c r="AJ798" i="1"/>
  <c r="BM798" i="1"/>
  <c r="BP797" i="1"/>
  <c r="BD797" i="1"/>
  <c r="AL797" i="1"/>
  <c r="BO797" i="1"/>
  <c r="BA797" i="1"/>
  <c r="AK797" i="1"/>
  <c r="BN797" i="1"/>
  <c r="AZ797" i="1"/>
  <c r="AJ797" i="1"/>
  <c r="BM797" i="1"/>
  <c r="BP796" i="1"/>
  <c r="BD796" i="1"/>
  <c r="AL796" i="1"/>
  <c r="BO796" i="1"/>
  <c r="BA796" i="1"/>
  <c r="AK796" i="1"/>
  <c r="BN796" i="1"/>
  <c r="AZ796" i="1"/>
  <c r="AJ796" i="1"/>
  <c r="BM796" i="1"/>
  <c r="BP795" i="1"/>
  <c r="BD795" i="1"/>
  <c r="AL795" i="1"/>
  <c r="BO795" i="1"/>
  <c r="BA795" i="1"/>
  <c r="AK795" i="1"/>
  <c r="BN795" i="1"/>
  <c r="AZ795" i="1"/>
  <c r="AJ795" i="1"/>
  <c r="BM795" i="1"/>
  <c r="BP794" i="1"/>
  <c r="BD794" i="1"/>
  <c r="AL794" i="1"/>
  <c r="BO794" i="1"/>
  <c r="BA794" i="1"/>
  <c r="AK794" i="1"/>
  <c r="BN794" i="1"/>
  <c r="AZ794" i="1"/>
  <c r="AJ794" i="1"/>
  <c r="BM794" i="1"/>
  <c r="BP793" i="1"/>
  <c r="BD793" i="1"/>
  <c r="AL793" i="1"/>
  <c r="BO793" i="1"/>
  <c r="BA793" i="1"/>
  <c r="AK793" i="1"/>
  <c r="BN793" i="1"/>
  <c r="AZ793" i="1"/>
  <c r="AJ793" i="1"/>
  <c r="BM793" i="1"/>
  <c r="BP792" i="1"/>
  <c r="BD792" i="1"/>
  <c r="AL792" i="1"/>
  <c r="BO792" i="1"/>
  <c r="BA792" i="1"/>
  <c r="AK792" i="1"/>
  <c r="BN792" i="1"/>
  <c r="AZ792" i="1"/>
  <c r="AJ792" i="1"/>
  <c r="BM792" i="1"/>
  <c r="BP791" i="1"/>
  <c r="BD791" i="1"/>
  <c r="AL791" i="1"/>
  <c r="BO791" i="1"/>
  <c r="BA791" i="1"/>
  <c r="AK791" i="1"/>
  <c r="BN791" i="1"/>
  <c r="AZ791" i="1"/>
  <c r="AJ791" i="1"/>
  <c r="BM791" i="1"/>
  <c r="BP790" i="1"/>
  <c r="BD790" i="1"/>
  <c r="AL790" i="1"/>
  <c r="BO790" i="1"/>
  <c r="BA790" i="1"/>
  <c r="AK790" i="1"/>
  <c r="BN790" i="1"/>
  <c r="AZ790" i="1"/>
  <c r="AJ790" i="1"/>
  <c r="BM790" i="1"/>
  <c r="BP789" i="1"/>
  <c r="BD789" i="1"/>
  <c r="AL789" i="1"/>
  <c r="BO789" i="1"/>
  <c r="BA789" i="1"/>
  <c r="AK789" i="1"/>
  <c r="BN789" i="1"/>
  <c r="AZ789" i="1"/>
  <c r="AJ789" i="1"/>
  <c r="BM789" i="1"/>
  <c r="BP788" i="1"/>
  <c r="BD788" i="1"/>
  <c r="AL788" i="1"/>
  <c r="BO788" i="1"/>
  <c r="BA788" i="1"/>
  <c r="AK788" i="1"/>
  <c r="BN788" i="1"/>
  <c r="AZ788" i="1"/>
  <c r="AJ788" i="1"/>
  <c r="BM788" i="1"/>
  <c r="BP787" i="1"/>
  <c r="BD787" i="1"/>
  <c r="AL787" i="1"/>
  <c r="BO787" i="1"/>
  <c r="BA787" i="1"/>
  <c r="AK787" i="1"/>
  <c r="BN787" i="1"/>
  <c r="AZ787" i="1"/>
  <c r="AJ787" i="1"/>
  <c r="BM787" i="1"/>
  <c r="BP786" i="1"/>
  <c r="BD786" i="1"/>
  <c r="AL786" i="1"/>
  <c r="BO786" i="1"/>
  <c r="BA786" i="1"/>
  <c r="AK786" i="1"/>
  <c r="BN786" i="1"/>
  <c r="AZ786" i="1"/>
  <c r="AJ786" i="1"/>
  <c r="BM786" i="1"/>
  <c r="BP785" i="1"/>
  <c r="BD785" i="1"/>
  <c r="AL785" i="1"/>
  <c r="BO785" i="1"/>
  <c r="BA785" i="1"/>
  <c r="AK785" i="1"/>
  <c r="BN785" i="1"/>
  <c r="AZ785" i="1"/>
  <c r="AJ785" i="1"/>
  <c r="BM785" i="1"/>
  <c r="BP784" i="1"/>
  <c r="BD784" i="1"/>
  <c r="AL784" i="1"/>
  <c r="BO784" i="1"/>
  <c r="BA784" i="1"/>
  <c r="AK784" i="1"/>
  <c r="BN784" i="1"/>
  <c r="AZ784" i="1"/>
  <c r="AJ784" i="1"/>
  <c r="BM784" i="1"/>
  <c r="BP783" i="1"/>
  <c r="BD783" i="1"/>
  <c r="AL783" i="1"/>
  <c r="BO783" i="1"/>
  <c r="BA783" i="1"/>
  <c r="AK783" i="1"/>
  <c r="BN783" i="1"/>
  <c r="AZ783" i="1"/>
  <c r="AJ783" i="1"/>
  <c r="BM783" i="1"/>
  <c r="BP782" i="1"/>
  <c r="BD782" i="1"/>
  <c r="AL782" i="1"/>
  <c r="BO782" i="1"/>
  <c r="BA782" i="1"/>
  <c r="AK782" i="1"/>
  <c r="BN782" i="1"/>
  <c r="AZ782" i="1"/>
  <c r="AJ782" i="1"/>
  <c r="BM782" i="1"/>
  <c r="BP781" i="1"/>
  <c r="BD781" i="1"/>
  <c r="AL781" i="1"/>
  <c r="BO781" i="1"/>
  <c r="BA781" i="1"/>
  <c r="AK781" i="1"/>
  <c r="BN781" i="1"/>
  <c r="AZ781" i="1"/>
  <c r="AJ781" i="1"/>
  <c r="BM781" i="1"/>
  <c r="BP780" i="1"/>
  <c r="BD780" i="1"/>
  <c r="AL780" i="1"/>
  <c r="BO780" i="1"/>
  <c r="BA780" i="1"/>
  <c r="AK780" i="1"/>
  <c r="BN780" i="1"/>
  <c r="AZ780" i="1"/>
  <c r="AJ780" i="1"/>
  <c r="BM780" i="1"/>
  <c r="BP779" i="1"/>
  <c r="BD779" i="1"/>
  <c r="AL779" i="1"/>
  <c r="BO779" i="1"/>
  <c r="BA779" i="1"/>
  <c r="AK779" i="1"/>
  <c r="BN779" i="1"/>
  <c r="AZ779" i="1"/>
  <c r="AJ779" i="1"/>
  <c r="BM779" i="1"/>
  <c r="BP778" i="1"/>
  <c r="BD778" i="1"/>
  <c r="AL778" i="1"/>
  <c r="BO778" i="1"/>
  <c r="BA778" i="1"/>
  <c r="AK778" i="1"/>
  <c r="BN778" i="1"/>
  <c r="AZ778" i="1"/>
  <c r="AJ778" i="1"/>
  <c r="BM778" i="1"/>
  <c r="BP777" i="1"/>
  <c r="BD777" i="1"/>
  <c r="AL777" i="1"/>
  <c r="BO777" i="1"/>
  <c r="BA777" i="1"/>
  <c r="AK777" i="1"/>
  <c r="BN777" i="1"/>
  <c r="AZ777" i="1"/>
  <c r="AJ777" i="1"/>
  <c r="BM777" i="1"/>
  <c r="BP776" i="1"/>
  <c r="BD776" i="1"/>
  <c r="AL776" i="1"/>
  <c r="BO776" i="1"/>
  <c r="BA776" i="1"/>
  <c r="AK776" i="1"/>
  <c r="BN776" i="1"/>
  <c r="AZ776" i="1"/>
  <c r="AJ776" i="1"/>
  <c r="BM776" i="1"/>
  <c r="BP775" i="1"/>
  <c r="BD775" i="1"/>
  <c r="AL775" i="1"/>
  <c r="BO775" i="1"/>
  <c r="BA775" i="1"/>
  <c r="AK775" i="1"/>
  <c r="BN775" i="1"/>
  <c r="AZ775" i="1"/>
  <c r="AJ775" i="1"/>
  <c r="BM775" i="1"/>
  <c r="BP774" i="1"/>
  <c r="BD774" i="1"/>
  <c r="AL774" i="1"/>
  <c r="BO774" i="1"/>
  <c r="BA774" i="1"/>
  <c r="AK774" i="1"/>
  <c r="BN774" i="1"/>
  <c r="AZ774" i="1"/>
  <c r="AJ774" i="1"/>
  <c r="BM774" i="1"/>
  <c r="BP773" i="1"/>
  <c r="BD773" i="1"/>
  <c r="AL773" i="1"/>
  <c r="BO773" i="1"/>
  <c r="BA773" i="1"/>
  <c r="AK773" i="1"/>
  <c r="BN773" i="1"/>
  <c r="AZ773" i="1"/>
  <c r="AJ773" i="1"/>
  <c r="BM773" i="1"/>
  <c r="BP772" i="1"/>
  <c r="BD772" i="1"/>
  <c r="AL772" i="1"/>
  <c r="BO772" i="1"/>
  <c r="BA772" i="1"/>
  <c r="AK772" i="1"/>
  <c r="BN772" i="1"/>
  <c r="AZ772" i="1"/>
  <c r="AJ772" i="1"/>
  <c r="BM772" i="1"/>
  <c r="BP771" i="1"/>
  <c r="BD771" i="1"/>
  <c r="AL771" i="1"/>
  <c r="BO771" i="1"/>
  <c r="BA771" i="1"/>
  <c r="AK771" i="1"/>
  <c r="BN771" i="1"/>
  <c r="AZ771" i="1"/>
  <c r="AJ771" i="1"/>
  <c r="BM771" i="1"/>
  <c r="BP770" i="1"/>
  <c r="BD770" i="1"/>
  <c r="AL770" i="1"/>
  <c r="BO770" i="1"/>
  <c r="BA770" i="1"/>
  <c r="AK770" i="1"/>
  <c r="BN770" i="1"/>
  <c r="AZ770" i="1"/>
  <c r="AJ770" i="1"/>
  <c r="BM770" i="1"/>
  <c r="BP769" i="1"/>
  <c r="BD769" i="1"/>
  <c r="AL769" i="1"/>
  <c r="BO769" i="1"/>
  <c r="BA769" i="1"/>
  <c r="AK769" i="1"/>
  <c r="BN769" i="1"/>
  <c r="AZ769" i="1"/>
  <c r="AJ769" i="1"/>
  <c r="BM769" i="1"/>
  <c r="BP768" i="1"/>
  <c r="BD768" i="1"/>
  <c r="AL768" i="1"/>
  <c r="BO768" i="1"/>
  <c r="BA768" i="1"/>
  <c r="AK768" i="1"/>
  <c r="BN768" i="1"/>
  <c r="AZ768" i="1"/>
  <c r="AJ768" i="1"/>
  <c r="BM768" i="1"/>
  <c r="BP767" i="1"/>
  <c r="BD767" i="1"/>
  <c r="AL767" i="1"/>
  <c r="BO767" i="1"/>
  <c r="BA767" i="1"/>
  <c r="AK767" i="1"/>
  <c r="BN767" i="1"/>
  <c r="AZ767" i="1"/>
  <c r="AJ767" i="1"/>
  <c r="BM767" i="1"/>
  <c r="BP766" i="1"/>
  <c r="BD766" i="1"/>
  <c r="AL766" i="1"/>
  <c r="BO766" i="1"/>
  <c r="BA766" i="1"/>
  <c r="AK766" i="1"/>
  <c r="BN766" i="1"/>
  <c r="AZ766" i="1"/>
  <c r="AJ766" i="1"/>
  <c r="BM766" i="1"/>
  <c r="BP765" i="1"/>
  <c r="BD765" i="1"/>
  <c r="AL765" i="1"/>
  <c r="BO765" i="1"/>
  <c r="BA765" i="1"/>
  <c r="AK765" i="1"/>
  <c r="BN765" i="1"/>
  <c r="AZ765" i="1"/>
  <c r="AJ765" i="1"/>
  <c r="BM765" i="1"/>
  <c r="BP764" i="1"/>
  <c r="BD764" i="1"/>
  <c r="AL764" i="1"/>
  <c r="BO764" i="1"/>
  <c r="BA764" i="1"/>
  <c r="AK764" i="1"/>
  <c r="BN764" i="1"/>
  <c r="AZ764" i="1"/>
  <c r="AJ764" i="1"/>
  <c r="BM764" i="1"/>
  <c r="BP763" i="1"/>
  <c r="BD763" i="1"/>
  <c r="AL763" i="1"/>
  <c r="BO763" i="1"/>
  <c r="BA763" i="1"/>
  <c r="AK763" i="1"/>
  <c r="BN763" i="1"/>
  <c r="AZ763" i="1"/>
  <c r="AJ763" i="1"/>
  <c r="BM763" i="1"/>
  <c r="BP762" i="1"/>
  <c r="BD762" i="1"/>
  <c r="AL762" i="1"/>
  <c r="BO762" i="1"/>
  <c r="BA762" i="1"/>
  <c r="AK762" i="1"/>
  <c r="BN762" i="1"/>
  <c r="AZ762" i="1"/>
  <c r="AJ762" i="1"/>
  <c r="BM762" i="1"/>
  <c r="BP761" i="1"/>
  <c r="BD761" i="1"/>
  <c r="AL761" i="1"/>
  <c r="BO761" i="1"/>
  <c r="BA761" i="1"/>
  <c r="AK761" i="1"/>
  <c r="BN761" i="1"/>
  <c r="AZ761" i="1"/>
  <c r="AJ761" i="1"/>
  <c r="BM761" i="1"/>
  <c r="BP760" i="1"/>
  <c r="BD760" i="1"/>
  <c r="AL760" i="1"/>
  <c r="BO760" i="1"/>
  <c r="BA760" i="1"/>
  <c r="AK760" i="1"/>
  <c r="BN760" i="1"/>
  <c r="AZ760" i="1"/>
  <c r="AJ760" i="1"/>
  <c r="BM760" i="1"/>
  <c r="BP759" i="1"/>
  <c r="BD759" i="1"/>
  <c r="AL759" i="1"/>
  <c r="BO759" i="1"/>
  <c r="BA759" i="1"/>
  <c r="AK759" i="1"/>
  <c r="BN759" i="1"/>
  <c r="AZ759" i="1"/>
  <c r="AJ759" i="1"/>
  <c r="BM759" i="1"/>
  <c r="BP758" i="1"/>
  <c r="BD758" i="1"/>
  <c r="AL758" i="1"/>
  <c r="BO758" i="1"/>
  <c r="BA758" i="1"/>
  <c r="AK758" i="1"/>
  <c r="BN758" i="1"/>
  <c r="AZ758" i="1"/>
  <c r="AJ758" i="1"/>
  <c r="BM758" i="1"/>
  <c r="BP757" i="1"/>
  <c r="BD757" i="1"/>
  <c r="AL757" i="1"/>
  <c r="BO757" i="1"/>
  <c r="BA757" i="1"/>
  <c r="AK757" i="1"/>
  <c r="BN757" i="1"/>
  <c r="AZ757" i="1"/>
  <c r="AJ757" i="1"/>
  <c r="BM757" i="1"/>
  <c r="BP756" i="1"/>
  <c r="BD756" i="1"/>
  <c r="AL756" i="1"/>
  <c r="BO756" i="1"/>
  <c r="BA756" i="1"/>
  <c r="AK756" i="1"/>
  <c r="BN756" i="1"/>
  <c r="AZ756" i="1"/>
  <c r="AJ756" i="1"/>
  <c r="BM756" i="1"/>
  <c r="BP755" i="1"/>
  <c r="BD755" i="1"/>
  <c r="AL755" i="1"/>
  <c r="BO755" i="1"/>
  <c r="BA755" i="1"/>
  <c r="AK755" i="1"/>
  <c r="BN755" i="1"/>
  <c r="AZ755" i="1"/>
  <c r="AJ755" i="1"/>
  <c r="BM755" i="1"/>
  <c r="BP754" i="1"/>
  <c r="BD754" i="1"/>
  <c r="AL754" i="1"/>
  <c r="BO754" i="1"/>
  <c r="BA754" i="1"/>
  <c r="AK754" i="1"/>
  <c r="BN754" i="1"/>
  <c r="AZ754" i="1"/>
  <c r="AJ754" i="1"/>
  <c r="BM754" i="1"/>
  <c r="BP753" i="1"/>
  <c r="BD753" i="1"/>
  <c r="AL753" i="1"/>
  <c r="BO753" i="1"/>
  <c r="BA753" i="1"/>
  <c r="AK753" i="1"/>
  <c r="BN753" i="1"/>
  <c r="AZ753" i="1"/>
  <c r="AJ753" i="1"/>
  <c r="BM753" i="1"/>
  <c r="BP752" i="1"/>
  <c r="BD752" i="1"/>
  <c r="AL752" i="1"/>
  <c r="BO752" i="1"/>
  <c r="BA752" i="1"/>
  <c r="AK752" i="1"/>
  <c r="BN752" i="1"/>
  <c r="AZ752" i="1"/>
  <c r="AJ752" i="1"/>
  <c r="BM752" i="1"/>
  <c r="BP751" i="1"/>
  <c r="BD751" i="1"/>
  <c r="AL751" i="1"/>
  <c r="BO751" i="1"/>
  <c r="BA751" i="1"/>
  <c r="AK751" i="1"/>
  <c r="BN751" i="1"/>
  <c r="AZ751" i="1"/>
  <c r="AJ751" i="1"/>
  <c r="BM751" i="1"/>
  <c r="BP750" i="1"/>
  <c r="BD750" i="1"/>
  <c r="AL750" i="1"/>
  <c r="BO750" i="1"/>
  <c r="BA750" i="1"/>
  <c r="AK750" i="1"/>
  <c r="BN750" i="1"/>
  <c r="AZ750" i="1"/>
  <c r="AJ750" i="1"/>
  <c r="BM750" i="1"/>
  <c r="BP749" i="1"/>
  <c r="BD749" i="1"/>
  <c r="AL749" i="1"/>
  <c r="BO749" i="1"/>
  <c r="BA749" i="1"/>
  <c r="AK749" i="1"/>
  <c r="BN749" i="1"/>
  <c r="AZ749" i="1"/>
  <c r="AJ749" i="1"/>
  <c r="BM749" i="1"/>
  <c r="BP748" i="1"/>
  <c r="BD748" i="1"/>
  <c r="AL748" i="1"/>
  <c r="BO748" i="1"/>
  <c r="BA748" i="1"/>
  <c r="AK748" i="1"/>
  <c r="BN748" i="1"/>
  <c r="AZ748" i="1"/>
  <c r="AJ748" i="1"/>
  <c r="BM748" i="1"/>
  <c r="BP747" i="1"/>
  <c r="BD747" i="1"/>
  <c r="AL747" i="1"/>
  <c r="BO747" i="1"/>
  <c r="BA747" i="1"/>
  <c r="AK747" i="1"/>
  <c r="BN747" i="1"/>
  <c r="AZ747" i="1"/>
  <c r="AJ747" i="1"/>
  <c r="BM747" i="1"/>
  <c r="BP746" i="1"/>
  <c r="BD746" i="1"/>
  <c r="AL746" i="1"/>
  <c r="BO746" i="1"/>
  <c r="BA746" i="1"/>
  <c r="AK746" i="1"/>
  <c r="BN746" i="1"/>
  <c r="AZ746" i="1"/>
  <c r="AJ746" i="1"/>
  <c r="BM746" i="1"/>
  <c r="BP745" i="1"/>
  <c r="BD745" i="1"/>
  <c r="AL745" i="1"/>
  <c r="BO745" i="1"/>
  <c r="BA745" i="1"/>
  <c r="AK745" i="1"/>
  <c r="BN745" i="1"/>
  <c r="AZ745" i="1"/>
  <c r="AJ745" i="1"/>
  <c r="BM745" i="1"/>
  <c r="BP744" i="1"/>
  <c r="BD744" i="1"/>
  <c r="AL744" i="1"/>
  <c r="BO744" i="1"/>
  <c r="BA744" i="1"/>
  <c r="AK744" i="1"/>
  <c r="BN744" i="1"/>
  <c r="AZ744" i="1"/>
  <c r="AJ744" i="1"/>
  <c r="BM744" i="1"/>
  <c r="BP743" i="1"/>
  <c r="BD743" i="1"/>
  <c r="AL743" i="1"/>
  <c r="BO743" i="1"/>
  <c r="BA743" i="1"/>
  <c r="AK743" i="1"/>
  <c r="BN743" i="1"/>
  <c r="AZ743" i="1"/>
  <c r="AJ743" i="1"/>
  <c r="BM743" i="1"/>
  <c r="BP742" i="1"/>
  <c r="BD742" i="1"/>
  <c r="AL742" i="1"/>
  <c r="BO742" i="1"/>
  <c r="BA742" i="1"/>
  <c r="AK742" i="1"/>
  <c r="BN742" i="1"/>
  <c r="AZ742" i="1"/>
  <c r="AJ742" i="1"/>
  <c r="BM742" i="1"/>
  <c r="BP741" i="1"/>
  <c r="BD741" i="1"/>
  <c r="AL741" i="1"/>
  <c r="BO741" i="1"/>
  <c r="BA741" i="1"/>
  <c r="AK741" i="1"/>
  <c r="BN741" i="1"/>
  <c r="AZ741" i="1"/>
  <c r="AJ741" i="1"/>
  <c r="BM741" i="1"/>
  <c r="BP740" i="1"/>
  <c r="BD740" i="1"/>
  <c r="AL740" i="1"/>
  <c r="BO740" i="1"/>
  <c r="BA740" i="1"/>
  <c r="AK740" i="1"/>
  <c r="BN740" i="1"/>
  <c r="AZ740" i="1"/>
  <c r="AJ740" i="1"/>
  <c r="BM740" i="1"/>
  <c r="BP739" i="1"/>
  <c r="BD739" i="1"/>
  <c r="AL739" i="1"/>
  <c r="BO739" i="1"/>
  <c r="BA739" i="1"/>
  <c r="AK739" i="1"/>
  <c r="BN739" i="1"/>
  <c r="AZ739" i="1"/>
  <c r="AJ739" i="1"/>
  <c r="BM739" i="1"/>
  <c r="BP738" i="1"/>
  <c r="BD738" i="1"/>
  <c r="AL738" i="1"/>
  <c r="BO738" i="1"/>
  <c r="BA738" i="1"/>
  <c r="AK738" i="1"/>
  <c r="BN738" i="1"/>
  <c r="AZ738" i="1"/>
  <c r="AJ738" i="1"/>
  <c r="BM738" i="1"/>
  <c r="BP737" i="1"/>
  <c r="BD737" i="1"/>
  <c r="AL737" i="1"/>
  <c r="BO737" i="1"/>
  <c r="BA737" i="1"/>
  <c r="AK737" i="1"/>
  <c r="BN737" i="1"/>
  <c r="AZ737" i="1"/>
  <c r="AJ737" i="1"/>
  <c r="BM737" i="1"/>
  <c r="BP736" i="1"/>
  <c r="BD736" i="1"/>
  <c r="AL736" i="1"/>
  <c r="BO736" i="1"/>
  <c r="BA736" i="1"/>
  <c r="AK736" i="1"/>
  <c r="BN736" i="1"/>
  <c r="AZ736" i="1"/>
  <c r="AJ736" i="1"/>
  <c r="BM736" i="1"/>
  <c r="BP735" i="1"/>
  <c r="BD735" i="1"/>
  <c r="AL735" i="1"/>
  <c r="BO735" i="1"/>
  <c r="BA735" i="1"/>
  <c r="AK735" i="1"/>
  <c r="BN735" i="1"/>
  <c r="AZ735" i="1"/>
  <c r="AJ735" i="1"/>
  <c r="BM735" i="1"/>
  <c r="BP734" i="1"/>
  <c r="BD734" i="1"/>
  <c r="AL734" i="1"/>
  <c r="BO734" i="1"/>
  <c r="BA734" i="1"/>
  <c r="AK734" i="1"/>
  <c r="BN734" i="1"/>
  <c r="AZ734" i="1"/>
  <c r="AJ734" i="1"/>
  <c r="BM734" i="1"/>
  <c r="BP733" i="1"/>
  <c r="BD733" i="1"/>
  <c r="AL733" i="1"/>
  <c r="BO733" i="1"/>
  <c r="BA733" i="1"/>
  <c r="AK733" i="1"/>
  <c r="BN733" i="1"/>
  <c r="AZ733" i="1"/>
  <c r="AJ733" i="1"/>
  <c r="BM733" i="1"/>
  <c r="BP732" i="1"/>
  <c r="BD732" i="1"/>
  <c r="AL732" i="1"/>
  <c r="BO732" i="1"/>
  <c r="BA732" i="1"/>
  <c r="AK732" i="1"/>
  <c r="BN732" i="1"/>
  <c r="AZ732" i="1"/>
  <c r="AJ732" i="1"/>
  <c r="BM732" i="1"/>
  <c r="BP731" i="1"/>
  <c r="BD731" i="1"/>
  <c r="AL731" i="1"/>
  <c r="BO731" i="1"/>
  <c r="BA731" i="1"/>
  <c r="AK731" i="1"/>
  <c r="BN731" i="1"/>
  <c r="AZ731" i="1"/>
  <c r="AJ731" i="1"/>
  <c r="BM731" i="1"/>
  <c r="BP730" i="1"/>
  <c r="BD730" i="1"/>
  <c r="AL730" i="1"/>
  <c r="BO730" i="1"/>
  <c r="BA730" i="1"/>
  <c r="AK730" i="1"/>
  <c r="BN730" i="1"/>
  <c r="AZ730" i="1"/>
  <c r="AJ730" i="1"/>
  <c r="BM730" i="1"/>
  <c r="BP729" i="1"/>
  <c r="BD729" i="1"/>
  <c r="AL729" i="1"/>
  <c r="BO729" i="1"/>
  <c r="BA729" i="1"/>
  <c r="AK729" i="1"/>
  <c r="BN729" i="1"/>
  <c r="AZ729" i="1"/>
  <c r="AJ729" i="1"/>
  <c r="BM729" i="1"/>
  <c r="BP728" i="1"/>
  <c r="BD728" i="1"/>
  <c r="AL728" i="1"/>
  <c r="BO728" i="1"/>
  <c r="BA728" i="1"/>
  <c r="AK728" i="1"/>
  <c r="BN728" i="1"/>
  <c r="AZ728" i="1"/>
  <c r="AJ728" i="1"/>
  <c r="BM728" i="1"/>
  <c r="BP727" i="1"/>
  <c r="BD727" i="1"/>
  <c r="AL727" i="1"/>
  <c r="BO727" i="1"/>
  <c r="BA727" i="1"/>
  <c r="AK727" i="1"/>
  <c r="BN727" i="1"/>
  <c r="AZ727" i="1"/>
  <c r="AJ727" i="1"/>
  <c r="BM727" i="1"/>
  <c r="BP726" i="1"/>
  <c r="BD726" i="1"/>
  <c r="AL726" i="1"/>
  <c r="BO726" i="1"/>
  <c r="BA726" i="1"/>
  <c r="AK726" i="1"/>
  <c r="BN726" i="1"/>
  <c r="AZ726" i="1"/>
  <c r="AJ726" i="1"/>
  <c r="BM726" i="1"/>
  <c r="BP725" i="1"/>
  <c r="BD725" i="1"/>
  <c r="AL725" i="1"/>
  <c r="BO725" i="1"/>
  <c r="BA725" i="1"/>
  <c r="AK725" i="1"/>
  <c r="BN725" i="1"/>
  <c r="AZ725" i="1"/>
  <c r="AJ725" i="1"/>
  <c r="BM725" i="1"/>
  <c r="BP724" i="1"/>
  <c r="BD724" i="1"/>
  <c r="AL724" i="1"/>
  <c r="BO724" i="1"/>
  <c r="BA724" i="1"/>
  <c r="AK724" i="1"/>
  <c r="BN724" i="1"/>
  <c r="AZ724" i="1"/>
  <c r="AJ724" i="1"/>
  <c r="BM724" i="1"/>
  <c r="BP723" i="1"/>
  <c r="BD723" i="1"/>
  <c r="AL723" i="1"/>
  <c r="BO723" i="1"/>
  <c r="BA723" i="1"/>
  <c r="AK723" i="1"/>
  <c r="BN723" i="1"/>
  <c r="AZ723" i="1"/>
  <c r="AJ723" i="1"/>
  <c r="BM723" i="1"/>
  <c r="BP722" i="1"/>
  <c r="BD722" i="1"/>
  <c r="AL722" i="1"/>
  <c r="BO722" i="1"/>
  <c r="BA722" i="1"/>
  <c r="AK722" i="1"/>
  <c r="BN722" i="1"/>
  <c r="AZ722" i="1"/>
  <c r="AJ722" i="1"/>
  <c r="BM722" i="1"/>
  <c r="BP721" i="1"/>
  <c r="BD721" i="1"/>
  <c r="AL721" i="1"/>
  <c r="BO721" i="1"/>
  <c r="BA721" i="1"/>
  <c r="AK721" i="1"/>
  <c r="BN721" i="1"/>
  <c r="AZ721" i="1"/>
  <c r="AJ721" i="1"/>
  <c r="BM721" i="1"/>
  <c r="BP720" i="1"/>
  <c r="BD720" i="1"/>
  <c r="AL720" i="1"/>
  <c r="BO720" i="1"/>
  <c r="BA720" i="1"/>
  <c r="AK720" i="1"/>
  <c r="BN720" i="1"/>
  <c r="AZ720" i="1"/>
  <c r="AJ720" i="1"/>
  <c r="BM720" i="1"/>
  <c r="BP719" i="1"/>
  <c r="BD719" i="1"/>
  <c r="AL719" i="1"/>
  <c r="BO719" i="1"/>
  <c r="BA719" i="1"/>
  <c r="AK719" i="1"/>
  <c r="BN719" i="1"/>
  <c r="AZ719" i="1"/>
  <c r="AJ719" i="1"/>
  <c r="BM719" i="1"/>
  <c r="BP718" i="1"/>
  <c r="BD718" i="1"/>
  <c r="AL718" i="1"/>
  <c r="BO718" i="1"/>
  <c r="BA718" i="1"/>
  <c r="AK718" i="1"/>
  <c r="BN718" i="1"/>
  <c r="AZ718" i="1"/>
  <c r="AJ718" i="1"/>
  <c r="BM718" i="1"/>
  <c r="BP717" i="1"/>
  <c r="BD717" i="1"/>
  <c r="AL717" i="1"/>
  <c r="BO717" i="1"/>
  <c r="BA717" i="1"/>
  <c r="AK717" i="1"/>
  <c r="BN717" i="1"/>
  <c r="AZ717" i="1"/>
  <c r="AJ717" i="1"/>
  <c r="BM717" i="1"/>
  <c r="BP716" i="1"/>
  <c r="BD716" i="1"/>
  <c r="AL716" i="1"/>
  <c r="BO716" i="1"/>
  <c r="BA716" i="1"/>
  <c r="AK716" i="1"/>
  <c r="BN716" i="1"/>
  <c r="AZ716" i="1"/>
  <c r="AJ716" i="1"/>
  <c r="BM716" i="1"/>
  <c r="BP715" i="1"/>
  <c r="BD715" i="1"/>
  <c r="AL715" i="1"/>
  <c r="BO715" i="1"/>
  <c r="BA715" i="1"/>
  <c r="AK715" i="1"/>
  <c r="BN715" i="1"/>
  <c r="AZ715" i="1"/>
  <c r="AJ715" i="1"/>
  <c r="BM715" i="1"/>
  <c r="BP714" i="1"/>
  <c r="BD714" i="1"/>
  <c r="AL714" i="1"/>
  <c r="BO714" i="1"/>
  <c r="BA714" i="1"/>
  <c r="AK714" i="1"/>
  <c r="BN714" i="1"/>
  <c r="AZ714" i="1"/>
  <c r="AJ714" i="1"/>
  <c r="BM714" i="1"/>
  <c r="BP713" i="1"/>
  <c r="BD713" i="1"/>
  <c r="AL713" i="1"/>
  <c r="BO713" i="1"/>
  <c r="BA713" i="1"/>
  <c r="AK713" i="1"/>
  <c r="BN713" i="1"/>
  <c r="AZ713" i="1"/>
  <c r="AJ713" i="1"/>
  <c r="BM713" i="1"/>
  <c r="BP712" i="1"/>
  <c r="BD712" i="1"/>
  <c r="AL712" i="1"/>
  <c r="BO712" i="1"/>
  <c r="BA712" i="1"/>
  <c r="AK712" i="1"/>
  <c r="BN712" i="1"/>
  <c r="AZ712" i="1"/>
  <c r="AJ712" i="1"/>
  <c r="BM712" i="1"/>
  <c r="BP711" i="1"/>
  <c r="BD711" i="1"/>
  <c r="AL711" i="1"/>
  <c r="BO711" i="1"/>
  <c r="BA711" i="1"/>
  <c r="AK711" i="1"/>
  <c r="BN711" i="1"/>
  <c r="AZ711" i="1"/>
  <c r="AJ711" i="1"/>
  <c r="BM711" i="1"/>
  <c r="BP710" i="1"/>
  <c r="BD710" i="1"/>
  <c r="AL710" i="1"/>
  <c r="BO710" i="1"/>
  <c r="BA710" i="1"/>
  <c r="AK710" i="1"/>
  <c r="BN710" i="1"/>
  <c r="AZ710" i="1"/>
  <c r="AJ710" i="1"/>
  <c r="BM710" i="1"/>
  <c r="BP709" i="1"/>
  <c r="BD709" i="1"/>
  <c r="AL709" i="1"/>
  <c r="BO709" i="1"/>
  <c r="BA709" i="1"/>
  <c r="AK709" i="1"/>
  <c r="BN709" i="1"/>
  <c r="AZ709" i="1"/>
  <c r="AJ709" i="1"/>
  <c r="BM709" i="1"/>
  <c r="BP708" i="1"/>
  <c r="BD708" i="1"/>
  <c r="AL708" i="1"/>
  <c r="BO708" i="1"/>
  <c r="BA708" i="1"/>
  <c r="AK708" i="1"/>
  <c r="BN708" i="1"/>
  <c r="AZ708" i="1"/>
  <c r="AJ708" i="1"/>
  <c r="BM708" i="1"/>
  <c r="BP707" i="1"/>
  <c r="BD707" i="1"/>
  <c r="AL707" i="1"/>
  <c r="BO707" i="1"/>
  <c r="BA707" i="1"/>
  <c r="AK707" i="1"/>
  <c r="BN707" i="1"/>
  <c r="AZ707" i="1"/>
  <c r="AJ707" i="1"/>
  <c r="BM707" i="1"/>
  <c r="BP706" i="1"/>
  <c r="BD706" i="1"/>
  <c r="AL706" i="1"/>
  <c r="BO706" i="1"/>
  <c r="BA706" i="1"/>
  <c r="AK706" i="1"/>
  <c r="BN706" i="1"/>
  <c r="AZ706" i="1"/>
  <c r="AJ706" i="1"/>
  <c r="BM706" i="1"/>
  <c r="BP705" i="1"/>
  <c r="BD705" i="1"/>
  <c r="AL705" i="1"/>
  <c r="BO705" i="1"/>
  <c r="BA705" i="1"/>
  <c r="AK705" i="1"/>
  <c r="BN705" i="1"/>
  <c r="AZ705" i="1"/>
  <c r="AJ705" i="1"/>
  <c r="BM705" i="1"/>
  <c r="BP704" i="1"/>
  <c r="BD704" i="1"/>
  <c r="AL704" i="1"/>
  <c r="BO704" i="1"/>
  <c r="BA704" i="1"/>
  <c r="AK704" i="1"/>
  <c r="BN704" i="1"/>
  <c r="AZ704" i="1"/>
  <c r="AJ704" i="1"/>
  <c r="BM704" i="1"/>
  <c r="BP703" i="1"/>
  <c r="BD703" i="1"/>
  <c r="AL703" i="1"/>
  <c r="BO703" i="1"/>
  <c r="BA703" i="1"/>
  <c r="AK703" i="1"/>
  <c r="BN703" i="1"/>
  <c r="AZ703" i="1"/>
  <c r="AJ703" i="1"/>
  <c r="BM703" i="1"/>
  <c r="BP702" i="1"/>
  <c r="BD702" i="1"/>
  <c r="AL702" i="1"/>
  <c r="BO702" i="1"/>
  <c r="BA702" i="1"/>
  <c r="AK702" i="1"/>
  <c r="BN702" i="1"/>
  <c r="AZ702" i="1"/>
  <c r="AJ702" i="1"/>
  <c r="BM702" i="1"/>
  <c r="BP701" i="1"/>
  <c r="BD701" i="1"/>
  <c r="AL701" i="1"/>
  <c r="BO701" i="1"/>
  <c r="BA701" i="1"/>
  <c r="AK701" i="1"/>
  <c r="BN701" i="1"/>
  <c r="AZ701" i="1"/>
  <c r="AJ701" i="1"/>
  <c r="BM701" i="1"/>
  <c r="BP700" i="1"/>
  <c r="BD700" i="1"/>
  <c r="AL700" i="1"/>
  <c r="BO700" i="1"/>
  <c r="BA700" i="1"/>
  <c r="AK700" i="1"/>
  <c r="BN700" i="1"/>
  <c r="AZ700" i="1"/>
  <c r="AJ700" i="1"/>
  <c r="BM700" i="1"/>
  <c r="BP699" i="1"/>
  <c r="BD699" i="1"/>
  <c r="AL699" i="1"/>
  <c r="BO699" i="1"/>
  <c r="BA699" i="1"/>
  <c r="AK699" i="1"/>
  <c r="BN699" i="1"/>
  <c r="AZ699" i="1"/>
  <c r="AJ699" i="1"/>
  <c r="BM699" i="1"/>
  <c r="BP698" i="1"/>
  <c r="BD698" i="1"/>
  <c r="AL698" i="1"/>
  <c r="BO698" i="1"/>
  <c r="BA698" i="1"/>
  <c r="AK698" i="1"/>
  <c r="BN698" i="1"/>
  <c r="AZ698" i="1"/>
  <c r="AJ698" i="1"/>
  <c r="BM698" i="1"/>
  <c r="BP697" i="1"/>
  <c r="BD697" i="1"/>
  <c r="AL697" i="1"/>
  <c r="BO697" i="1"/>
  <c r="BA697" i="1"/>
  <c r="AK697" i="1"/>
  <c r="BN697" i="1"/>
  <c r="AZ697" i="1"/>
  <c r="AJ697" i="1"/>
  <c r="BM697" i="1"/>
  <c r="BP696" i="1"/>
  <c r="BD696" i="1"/>
  <c r="AL696" i="1"/>
  <c r="BO696" i="1"/>
  <c r="BA696" i="1"/>
  <c r="AK696" i="1"/>
  <c r="BN696" i="1"/>
  <c r="AZ696" i="1"/>
  <c r="AJ696" i="1"/>
  <c r="BM696" i="1"/>
  <c r="BP695" i="1"/>
  <c r="BD695" i="1"/>
  <c r="AL695" i="1"/>
  <c r="BO695" i="1"/>
  <c r="BA695" i="1"/>
  <c r="AK695" i="1"/>
  <c r="BN695" i="1"/>
  <c r="AZ695" i="1"/>
  <c r="AJ695" i="1"/>
  <c r="BM695" i="1"/>
  <c r="BP694" i="1"/>
  <c r="BD694" i="1"/>
  <c r="AL694" i="1"/>
  <c r="BO694" i="1"/>
  <c r="BA694" i="1"/>
  <c r="AK694" i="1"/>
  <c r="BN694" i="1"/>
  <c r="AZ694" i="1"/>
  <c r="AJ694" i="1"/>
  <c r="BM694" i="1"/>
  <c r="BP693" i="1"/>
  <c r="BD693" i="1"/>
  <c r="AL693" i="1"/>
  <c r="BO693" i="1"/>
  <c r="BA693" i="1"/>
  <c r="AK693" i="1"/>
  <c r="BN693" i="1"/>
  <c r="AZ693" i="1"/>
  <c r="AJ693" i="1"/>
  <c r="BM693" i="1"/>
  <c r="BP692" i="1"/>
  <c r="BD692" i="1"/>
  <c r="AL692" i="1"/>
  <c r="BO692" i="1"/>
  <c r="BA692" i="1"/>
  <c r="AK692" i="1"/>
  <c r="BN692" i="1"/>
  <c r="AZ692" i="1"/>
  <c r="AJ692" i="1"/>
  <c r="BM692" i="1"/>
  <c r="BP691" i="1"/>
  <c r="BD691" i="1"/>
  <c r="AL691" i="1"/>
  <c r="BO691" i="1"/>
  <c r="BA691" i="1"/>
  <c r="AK691" i="1"/>
  <c r="BN691" i="1"/>
  <c r="AZ691" i="1"/>
  <c r="AJ691" i="1"/>
  <c r="BM691" i="1"/>
  <c r="BP690" i="1"/>
  <c r="BD690" i="1"/>
  <c r="AL690" i="1"/>
  <c r="BO690" i="1"/>
  <c r="BA690" i="1"/>
  <c r="AK690" i="1"/>
  <c r="BN690" i="1"/>
  <c r="AZ690" i="1"/>
  <c r="AJ690" i="1"/>
  <c r="BM690" i="1"/>
  <c r="BP689" i="1"/>
  <c r="BD689" i="1"/>
  <c r="AL689" i="1"/>
  <c r="BO689" i="1"/>
  <c r="BA689" i="1"/>
  <c r="AK689" i="1"/>
  <c r="BN689" i="1"/>
  <c r="AZ689" i="1"/>
  <c r="AJ689" i="1"/>
  <c r="BM689" i="1"/>
  <c r="BP688" i="1"/>
  <c r="BD688" i="1"/>
  <c r="AL688" i="1"/>
  <c r="BO688" i="1"/>
  <c r="BA688" i="1"/>
  <c r="AK688" i="1"/>
  <c r="BN688" i="1"/>
  <c r="AZ688" i="1"/>
  <c r="AJ688" i="1"/>
  <c r="BM688" i="1"/>
  <c r="BP687" i="1"/>
  <c r="BD687" i="1"/>
  <c r="AL687" i="1"/>
  <c r="BO687" i="1"/>
  <c r="BA687" i="1"/>
  <c r="AK687" i="1"/>
  <c r="BN687" i="1"/>
  <c r="AZ687" i="1"/>
  <c r="AJ687" i="1"/>
  <c r="BM687" i="1"/>
  <c r="BP686" i="1"/>
  <c r="BD686" i="1"/>
  <c r="AL686" i="1"/>
  <c r="BO686" i="1"/>
  <c r="BA686" i="1"/>
  <c r="AK686" i="1"/>
  <c r="BN686" i="1"/>
  <c r="AZ686" i="1"/>
  <c r="AJ686" i="1"/>
  <c r="BM686" i="1"/>
  <c r="BP685" i="1"/>
  <c r="BD685" i="1"/>
  <c r="AL685" i="1"/>
  <c r="BO685" i="1"/>
  <c r="BA685" i="1"/>
  <c r="AK685" i="1"/>
  <c r="BN685" i="1"/>
  <c r="AZ685" i="1"/>
  <c r="AJ685" i="1"/>
  <c r="BM685" i="1"/>
  <c r="BP684" i="1"/>
  <c r="BD684" i="1"/>
  <c r="AL684" i="1"/>
  <c r="BO684" i="1"/>
  <c r="BA684" i="1"/>
  <c r="AK684" i="1"/>
  <c r="BN684" i="1"/>
  <c r="AZ684" i="1"/>
  <c r="AJ684" i="1"/>
  <c r="BM684" i="1"/>
  <c r="BP683" i="1"/>
  <c r="BD683" i="1"/>
  <c r="AL683" i="1"/>
  <c r="BO683" i="1"/>
  <c r="BA683" i="1"/>
  <c r="AK683" i="1"/>
  <c r="BN683" i="1"/>
  <c r="AZ683" i="1"/>
  <c r="AJ683" i="1"/>
  <c r="BM683" i="1"/>
  <c r="BP682" i="1"/>
  <c r="BD682" i="1"/>
  <c r="AL682" i="1"/>
  <c r="BO682" i="1"/>
  <c r="BA682" i="1"/>
  <c r="AK682" i="1"/>
  <c r="BN682" i="1"/>
  <c r="AZ682" i="1"/>
  <c r="AJ682" i="1"/>
  <c r="BM682" i="1"/>
  <c r="BP681" i="1"/>
  <c r="BD681" i="1"/>
  <c r="AL681" i="1"/>
  <c r="BO681" i="1"/>
  <c r="BA681" i="1"/>
  <c r="AK681" i="1"/>
  <c r="BN681" i="1"/>
  <c r="AZ681" i="1"/>
  <c r="AJ681" i="1"/>
  <c r="BM681" i="1"/>
  <c r="BP680" i="1"/>
  <c r="BD680" i="1"/>
  <c r="AL680" i="1"/>
  <c r="BO680" i="1"/>
  <c r="BA680" i="1"/>
  <c r="AK680" i="1"/>
  <c r="BN680" i="1"/>
  <c r="AZ680" i="1"/>
  <c r="AJ680" i="1"/>
  <c r="BM680" i="1"/>
  <c r="BP679" i="1"/>
  <c r="BD679" i="1"/>
  <c r="AL679" i="1"/>
  <c r="BO679" i="1"/>
  <c r="BA679" i="1"/>
  <c r="AK679" i="1"/>
  <c r="BN679" i="1"/>
  <c r="AZ679" i="1"/>
  <c r="AJ679" i="1"/>
  <c r="BM679" i="1"/>
  <c r="BP678" i="1"/>
  <c r="BD678" i="1"/>
  <c r="AL678" i="1"/>
  <c r="BO678" i="1"/>
  <c r="BA678" i="1"/>
  <c r="AK678" i="1"/>
  <c r="BN678" i="1"/>
  <c r="AZ678" i="1"/>
  <c r="AJ678" i="1"/>
  <c r="BM678" i="1"/>
  <c r="BP677" i="1"/>
  <c r="BD677" i="1"/>
  <c r="AL677" i="1"/>
  <c r="BO677" i="1"/>
  <c r="BA677" i="1"/>
  <c r="AK677" i="1"/>
  <c r="BN677" i="1"/>
  <c r="AZ677" i="1"/>
  <c r="AJ677" i="1"/>
  <c r="BM677" i="1"/>
  <c r="BP676" i="1"/>
  <c r="BD676" i="1"/>
  <c r="AL676" i="1"/>
  <c r="BO676" i="1"/>
  <c r="BA676" i="1"/>
  <c r="AK676" i="1"/>
  <c r="BN676" i="1"/>
  <c r="AZ676" i="1"/>
  <c r="AJ676" i="1"/>
  <c r="BM676" i="1"/>
  <c r="BP675" i="1"/>
  <c r="BD675" i="1"/>
  <c r="AL675" i="1"/>
  <c r="BO675" i="1"/>
  <c r="BA675" i="1"/>
  <c r="AK675" i="1"/>
  <c r="BN675" i="1"/>
  <c r="AZ675" i="1"/>
  <c r="AJ675" i="1"/>
  <c r="BM675" i="1"/>
  <c r="BP674" i="1"/>
  <c r="BD674" i="1"/>
  <c r="AL674" i="1"/>
  <c r="BO674" i="1"/>
  <c r="BA674" i="1"/>
  <c r="AK674" i="1"/>
  <c r="BN674" i="1"/>
  <c r="AZ674" i="1"/>
  <c r="AJ674" i="1"/>
  <c r="BM674" i="1"/>
  <c r="BP673" i="1"/>
  <c r="BD673" i="1"/>
  <c r="AL673" i="1"/>
  <c r="BO673" i="1"/>
  <c r="BA673" i="1"/>
  <c r="AK673" i="1"/>
  <c r="BN673" i="1"/>
  <c r="AZ673" i="1"/>
  <c r="AJ673" i="1"/>
  <c r="BM673" i="1"/>
  <c r="BP672" i="1"/>
  <c r="BD672" i="1"/>
  <c r="AL672" i="1"/>
  <c r="BO672" i="1"/>
  <c r="BA672" i="1"/>
  <c r="AK672" i="1"/>
  <c r="BN672" i="1"/>
  <c r="AZ672" i="1"/>
  <c r="AJ672" i="1"/>
  <c r="BM672" i="1"/>
  <c r="BP671" i="1"/>
  <c r="BD671" i="1"/>
  <c r="AL671" i="1"/>
  <c r="BO671" i="1"/>
  <c r="BA671" i="1"/>
  <c r="AK671" i="1"/>
  <c r="BN671" i="1"/>
  <c r="AZ671" i="1"/>
  <c r="AJ671" i="1"/>
  <c r="BM671" i="1"/>
  <c r="BP670" i="1"/>
  <c r="BD670" i="1"/>
  <c r="AL670" i="1"/>
  <c r="BO670" i="1"/>
  <c r="BA670" i="1"/>
  <c r="AK670" i="1"/>
  <c r="BN670" i="1"/>
  <c r="AZ670" i="1"/>
  <c r="AJ670" i="1"/>
  <c r="BM670" i="1"/>
  <c r="BP669" i="1"/>
  <c r="BD669" i="1"/>
  <c r="AL669" i="1"/>
  <c r="BO669" i="1"/>
  <c r="BA669" i="1"/>
  <c r="AK669" i="1"/>
  <c r="BN669" i="1"/>
  <c r="AZ669" i="1"/>
  <c r="AJ669" i="1"/>
  <c r="BM669" i="1"/>
  <c r="BP668" i="1"/>
  <c r="BD668" i="1"/>
  <c r="AL668" i="1"/>
  <c r="BO668" i="1"/>
  <c r="BA668" i="1"/>
  <c r="AK668" i="1"/>
  <c r="BN668" i="1"/>
  <c r="AZ668" i="1"/>
  <c r="AJ668" i="1"/>
  <c r="BM668" i="1"/>
  <c r="BP667" i="1"/>
  <c r="BD667" i="1"/>
  <c r="AL667" i="1"/>
  <c r="BO667" i="1"/>
  <c r="BA667" i="1"/>
  <c r="AK667" i="1"/>
  <c r="BN667" i="1"/>
  <c r="AZ667" i="1"/>
  <c r="AJ667" i="1"/>
  <c r="BM667" i="1"/>
  <c r="BP666" i="1"/>
  <c r="BD666" i="1"/>
  <c r="AL666" i="1"/>
  <c r="BO666" i="1"/>
  <c r="BA666" i="1"/>
  <c r="AK666" i="1"/>
  <c r="BN666" i="1"/>
  <c r="AZ666" i="1"/>
  <c r="AJ666" i="1"/>
  <c r="BM666" i="1"/>
  <c r="BP665" i="1"/>
  <c r="BD665" i="1"/>
  <c r="AL665" i="1"/>
  <c r="BO665" i="1"/>
  <c r="BA665" i="1"/>
  <c r="AK665" i="1"/>
  <c r="BN665" i="1"/>
  <c r="AZ665" i="1"/>
  <c r="AJ665" i="1"/>
  <c r="BM665" i="1"/>
  <c r="BP664" i="1"/>
  <c r="BD664" i="1"/>
  <c r="AL664" i="1"/>
  <c r="BO664" i="1"/>
  <c r="BA664" i="1"/>
  <c r="AK664" i="1"/>
  <c r="BN664" i="1"/>
  <c r="AZ664" i="1"/>
  <c r="AJ664" i="1"/>
  <c r="BM664" i="1"/>
  <c r="BP663" i="1"/>
  <c r="BD663" i="1"/>
  <c r="AL663" i="1"/>
  <c r="BO663" i="1"/>
  <c r="BA663" i="1"/>
  <c r="AK663" i="1"/>
  <c r="BN663" i="1"/>
  <c r="AZ663" i="1"/>
  <c r="AJ663" i="1"/>
  <c r="BM663" i="1"/>
  <c r="BP662" i="1"/>
  <c r="BD662" i="1"/>
  <c r="AL662" i="1"/>
  <c r="BO662" i="1"/>
  <c r="BA662" i="1"/>
  <c r="AK662" i="1"/>
  <c r="BN662" i="1"/>
  <c r="AZ662" i="1"/>
  <c r="AJ662" i="1"/>
  <c r="BM662" i="1"/>
  <c r="BP661" i="1"/>
  <c r="BD661" i="1"/>
  <c r="AL661" i="1"/>
  <c r="BO661" i="1"/>
  <c r="BA661" i="1"/>
  <c r="AK661" i="1"/>
  <c r="BN661" i="1"/>
  <c r="AZ661" i="1"/>
  <c r="AJ661" i="1"/>
  <c r="BM661" i="1"/>
  <c r="BP660" i="1"/>
  <c r="BD660" i="1"/>
  <c r="AL660" i="1"/>
  <c r="BO660" i="1"/>
  <c r="BA660" i="1"/>
  <c r="AK660" i="1"/>
  <c r="BN660" i="1"/>
  <c r="AZ660" i="1"/>
  <c r="AJ660" i="1"/>
  <c r="BM660" i="1"/>
  <c r="BP659" i="1"/>
  <c r="BD659" i="1"/>
  <c r="AL659" i="1"/>
  <c r="BO659" i="1"/>
  <c r="BA659" i="1"/>
  <c r="AK659" i="1"/>
  <c r="BN659" i="1"/>
  <c r="AZ659" i="1"/>
  <c r="AJ659" i="1"/>
  <c r="BM659" i="1"/>
  <c r="BP658" i="1"/>
  <c r="BD658" i="1"/>
  <c r="AL658" i="1"/>
  <c r="BO658" i="1"/>
  <c r="BA658" i="1"/>
  <c r="AK658" i="1"/>
  <c r="BN658" i="1"/>
  <c r="AZ658" i="1"/>
  <c r="AJ658" i="1"/>
  <c r="BM658" i="1"/>
  <c r="BP657" i="1"/>
  <c r="BD657" i="1"/>
  <c r="AL657" i="1"/>
  <c r="BO657" i="1"/>
  <c r="BA657" i="1"/>
  <c r="AK657" i="1"/>
  <c r="BN657" i="1"/>
  <c r="AZ657" i="1"/>
  <c r="AJ657" i="1"/>
  <c r="BM657" i="1"/>
  <c r="BP656" i="1"/>
  <c r="BD656" i="1"/>
  <c r="AL656" i="1"/>
  <c r="BO656" i="1"/>
  <c r="BA656" i="1"/>
  <c r="AK656" i="1"/>
  <c r="BN656" i="1"/>
  <c r="AZ656" i="1"/>
  <c r="AJ656" i="1"/>
  <c r="BM656" i="1"/>
  <c r="BP655" i="1"/>
  <c r="BD655" i="1"/>
  <c r="AL655" i="1"/>
  <c r="BO655" i="1"/>
  <c r="BA655" i="1"/>
  <c r="AK655" i="1"/>
  <c r="BN655" i="1"/>
  <c r="AZ655" i="1"/>
  <c r="AJ655" i="1"/>
  <c r="BM655" i="1"/>
  <c r="BP654" i="1"/>
  <c r="BD654" i="1"/>
  <c r="AL654" i="1"/>
  <c r="BO654" i="1"/>
  <c r="BA654" i="1"/>
  <c r="AK654" i="1"/>
  <c r="BN654" i="1"/>
  <c r="AZ654" i="1"/>
  <c r="AJ654" i="1"/>
  <c r="BM654" i="1"/>
  <c r="BP653" i="1"/>
  <c r="BD653" i="1"/>
  <c r="AL653" i="1"/>
  <c r="BO653" i="1"/>
  <c r="BA653" i="1"/>
  <c r="AK653" i="1"/>
  <c r="BN653" i="1"/>
  <c r="AZ653" i="1"/>
  <c r="AJ653" i="1"/>
  <c r="BM653" i="1"/>
  <c r="BP652" i="1"/>
  <c r="BD652" i="1"/>
  <c r="AL652" i="1"/>
  <c r="BO652" i="1"/>
  <c r="BA652" i="1"/>
  <c r="AK652" i="1"/>
  <c r="BN652" i="1"/>
  <c r="AZ652" i="1"/>
  <c r="AJ652" i="1"/>
  <c r="BM652" i="1"/>
  <c r="BP651" i="1"/>
  <c r="BD651" i="1"/>
  <c r="AL651" i="1"/>
  <c r="BO651" i="1"/>
  <c r="BA651" i="1"/>
  <c r="AK651" i="1"/>
  <c r="BN651" i="1"/>
  <c r="AZ651" i="1"/>
  <c r="AJ651" i="1"/>
  <c r="BM651" i="1"/>
  <c r="BP650" i="1"/>
  <c r="BD650" i="1"/>
  <c r="AL650" i="1"/>
  <c r="BO650" i="1"/>
  <c r="BA650" i="1"/>
  <c r="AK650" i="1"/>
  <c r="BN650" i="1"/>
  <c r="AZ650" i="1"/>
  <c r="AJ650" i="1"/>
  <c r="BM650" i="1"/>
  <c r="BP649" i="1"/>
  <c r="BD649" i="1"/>
  <c r="AL649" i="1"/>
  <c r="BO649" i="1"/>
  <c r="BA649" i="1"/>
  <c r="AK649" i="1"/>
  <c r="BN649" i="1"/>
  <c r="AZ649" i="1"/>
  <c r="AJ649" i="1"/>
  <c r="BM649" i="1"/>
  <c r="BP648" i="1"/>
  <c r="BD648" i="1"/>
  <c r="AL648" i="1"/>
  <c r="BO648" i="1"/>
  <c r="BA648" i="1"/>
  <c r="AK648" i="1"/>
  <c r="BN648" i="1"/>
  <c r="AZ648" i="1"/>
  <c r="AJ648" i="1"/>
  <c r="BM648" i="1"/>
  <c r="BP647" i="1"/>
  <c r="BD647" i="1"/>
  <c r="AL647" i="1"/>
  <c r="BO647" i="1"/>
  <c r="BA647" i="1"/>
  <c r="AK647" i="1"/>
  <c r="BN647" i="1"/>
  <c r="AZ647" i="1"/>
  <c r="AJ647" i="1"/>
  <c r="BM647" i="1"/>
  <c r="BP646" i="1"/>
  <c r="BD646" i="1"/>
  <c r="AL646" i="1"/>
  <c r="BO646" i="1"/>
  <c r="BA646" i="1"/>
  <c r="AK646" i="1"/>
  <c r="BN646" i="1"/>
  <c r="AZ646" i="1"/>
  <c r="AJ646" i="1"/>
  <c r="BM646" i="1"/>
  <c r="BP645" i="1"/>
  <c r="BD645" i="1"/>
  <c r="AL645" i="1"/>
  <c r="BO645" i="1"/>
  <c r="BA645" i="1"/>
  <c r="AK645" i="1"/>
  <c r="BN645" i="1"/>
  <c r="AZ645" i="1"/>
  <c r="AJ645" i="1"/>
  <c r="BM645" i="1"/>
  <c r="BP644" i="1"/>
  <c r="BD644" i="1"/>
  <c r="AL644" i="1"/>
  <c r="BO644" i="1"/>
  <c r="BA644" i="1"/>
  <c r="AK644" i="1"/>
  <c r="BN644" i="1"/>
  <c r="AZ644" i="1"/>
  <c r="AJ644" i="1"/>
  <c r="BM644" i="1"/>
  <c r="BP643" i="1"/>
  <c r="BD643" i="1"/>
  <c r="AL643" i="1"/>
  <c r="BO643" i="1"/>
  <c r="BA643" i="1"/>
  <c r="AK643" i="1"/>
  <c r="BN643" i="1"/>
  <c r="AZ643" i="1"/>
  <c r="AJ643" i="1"/>
  <c r="BM643" i="1"/>
  <c r="BP642" i="1"/>
  <c r="BD642" i="1"/>
  <c r="AL642" i="1"/>
  <c r="BO642" i="1"/>
  <c r="BA642" i="1"/>
  <c r="AK642" i="1"/>
  <c r="BN642" i="1"/>
  <c r="AZ642" i="1"/>
  <c r="AJ642" i="1"/>
  <c r="BM642" i="1"/>
  <c r="BP641" i="1"/>
  <c r="BD641" i="1"/>
  <c r="AL641" i="1"/>
  <c r="BO641" i="1"/>
  <c r="BA641" i="1"/>
  <c r="AK641" i="1"/>
  <c r="BN641" i="1"/>
  <c r="AZ641" i="1"/>
  <c r="AJ641" i="1"/>
  <c r="BM641" i="1"/>
  <c r="BP640" i="1"/>
  <c r="BD640" i="1"/>
  <c r="AL640" i="1"/>
  <c r="BO640" i="1"/>
  <c r="BA640" i="1"/>
  <c r="AK640" i="1"/>
  <c r="BN640" i="1"/>
  <c r="AZ640" i="1"/>
  <c r="AJ640" i="1"/>
  <c r="BM640" i="1"/>
  <c r="BP639" i="1"/>
  <c r="BD639" i="1"/>
  <c r="AL639" i="1"/>
  <c r="BO639" i="1"/>
  <c r="BA639" i="1"/>
  <c r="AK639" i="1"/>
  <c r="BN639" i="1"/>
  <c r="AZ639" i="1"/>
  <c r="AJ639" i="1"/>
  <c r="BM639" i="1"/>
  <c r="BP638" i="1"/>
  <c r="BD638" i="1"/>
  <c r="AL638" i="1"/>
  <c r="BO638" i="1"/>
  <c r="BA638" i="1"/>
  <c r="AK638" i="1"/>
  <c r="BN638" i="1"/>
  <c r="AZ638" i="1"/>
  <c r="AJ638" i="1"/>
  <c r="BM638" i="1"/>
  <c r="BP637" i="1"/>
  <c r="BD637" i="1"/>
  <c r="AL637" i="1"/>
  <c r="BO637" i="1"/>
  <c r="BA637" i="1"/>
  <c r="AK637" i="1"/>
  <c r="BN637" i="1"/>
  <c r="AZ637" i="1"/>
  <c r="AJ637" i="1"/>
  <c r="BM637" i="1"/>
  <c r="BP636" i="1"/>
  <c r="BD636" i="1"/>
  <c r="AL636" i="1"/>
  <c r="BO636" i="1"/>
  <c r="BA636" i="1"/>
  <c r="AK636" i="1"/>
  <c r="BN636" i="1"/>
  <c r="AZ636" i="1"/>
  <c r="AJ636" i="1"/>
  <c r="BM636" i="1"/>
  <c r="BP635" i="1"/>
  <c r="BD635" i="1"/>
  <c r="AL635" i="1"/>
  <c r="BO635" i="1"/>
  <c r="BA635" i="1"/>
  <c r="AK635" i="1"/>
  <c r="BN635" i="1"/>
  <c r="AZ635" i="1"/>
  <c r="AJ635" i="1"/>
  <c r="BM635" i="1"/>
  <c r="BP634" i="1"/>
  <c r="BD634" i="1"/>
  <c r="AL634" i="1"/>
  <c r="BO634" i="1"/>
  <c r="BA634" i="1"/>
  <c r="AK634" i="1"/>
  <c r="BN634" i="1"/>
  <c r="AZ634" i="1"/>
  <c r="AJ634" i="1"/>
  <c r="BM634" i="1"/>
  <c r="BP633" i="1"/>
  <c r="BD633" i="1"/>
  <c r="AL633" i="1"/>
  <c r="BO633" i="1"/>
  <c r="BA633" i="1"/>
  <c r="AK633" i="1"/>
  <c r="BN633" i="1"/>
  <c r="AZ633" i="1"/>
  <c r="AJ633" i="1"/>
  <c r="BM633" i="1"/>
  <c r="BP632" i="1"/>
  <c r="BD632" i="1"/>
  <c r="AL632" i="1"/>
  <c r="BO632" i="1"/>
  <c r="BA632" i="1"/>
  <c r="AK632" i="1"/>
  <c r="BN632" i="1"/>
  <c r="AZ632" i="1"/>
  <c r="AJ632" i="1"/>
  <c r="BM632" i="1"/>
  <c r="BP631" i="1"/>
  <c r="BD631" i="1"/>
  <c r="AL631" i="1"/>
  <c r="BO631" i="1"/>
  <c r="BA631" i="1"/>
  <c r="AK631" i="1"/>
  <c r="BN631" i="1"/>
  <c r="AZ631" i="1"/>
  <c r="AJ631" i="1"/>
  <c r="BM631" i="1"/>
  <c r="BP630" i="1"/>
  <c r="BD630" i="1"/>
  <c r="AL630" i="1"/>
  <c r="BO630" i="1"/>
  <c r="BA630" i="1"/>
  <c r="AK630" i="1"/>
  <c r="BN630" i="1"/>
  <c r="AZ630" i="1"/>
  <c r="AJ630" i="1"/>
  <c r="BM630" i="1"/>
  <c r="BP629" i="1"/>
  <c r="BD629" i="1"/>
  <c r="AL629" i="1"/>
  <c r="BO629" i="1"/>
  <c r="BA629" i="1"/>
  <c r="AK629" i="1"/>
  <c r="BN629" i="1"/>
  <c r="AZ629" i="1"/>
  <c r="AJ629" i="1"/>
  <c r="BM629" i="1"/>
  <c r="BP628" i="1"/>
  <c r="BD628" i="1"/>
  <c r="AL628" i="1"/>
  <c r="BO628" i="1"/>
  <c r="BA628" i="1"/>
  <c r="AK628" i="1"/>
  <c r="BN628" i="1"/>
  <c r="AZ628" i="1"/>
  <c r="AJ628" i="1"/>
  <c r="BM628" i="1"/>
  <c r="BP627" i="1"/>
  <c r="BD627" i="1"/>
  <c r="AL627" i="1"/>
  <c r="BO627" i="1"/>
  <c r="BA627" i="1"/>
  <c r="AK627" i="1"/>
  <c r="BN627" i="1"/>
  <c r="AZ627" i="1"/>
  <c r="AJ627" i="1"/>
  <c r="BM627" i="1"/>
  <c r="BP626" i="1"/>
  <c r="BD626" i="1"/>
  <c r="AL626" i="1"/>
  <c r="BO626" i="1"/>
  <c r="BA626" i="1"/>
  <c r="AK626" i="1"/>
  <c r="BN626" i="1"/>
  <c r="AZ626" i="1"/>
  <c r="AJ626" i="1"/>
  <c r="BM626" i="1"/>
  <c r="BP625" i="1"/>
  <c r="BD625" i="1"/>
  <c r="AL625" i="1"/>
  <c r="BO625" i="1"/>
  <c r="BA625" i="1"/>
  <c r="AK625" i="1"/>
  <c r="BN625" i="1"/>
  <c r="AZ625" i="1"/>
  <c r="AJ625" i="1"/>
  <c r="BM625" i="1"/>
  <c r="BP624" i="1"/>
  <c r="BD624" i="1"/>
  <c r="AL624" i="1"/>
  <c r="BO624" i="1"/>
  <c r="BA624" i="1"/>
  <c r="AK624" i="1"/>
  <c r="BN624" i="1"/>
  <c r="AZ624" i="1"/>
  <c r="AJ624" i="1"/>
  <c r="BM624" i="1"/>
  <c r="BP623" i="1"/>
  <c r="BD623" i="1"/>
  <c r="AL623" i="1"/>
  <c r="BO623" i="1"/>
  <c r="BA623" i="1"/>
  <c r="AK623" i="1"/>
  <c r="BN623" i="1"/>
  <c r="AZ623" i="1"/>
  <c r="AJ623" i="1"/>
  <c r="BM623" i="1"/>
  <c r="BP622" i="1"/>
  <c r="BD622" i="1"/>
  <c r="AL622" i="1"/>
  <c r="BO622" i="1"/>
  <c r="BA622" i="1"/>
  <c r="AK622" i="1"/>
  <c r="BN622" i="1"/>
  <c r="AZ622" i="1"/>
  <c r="AJ622" i="1"/>
  <c r="BM622" i="1"/>
  <c r="BP621" i="1"/>
  <c r="BD621" i="1"/>
  <c r="AL621" i="1"/>
  <c r="BO621" i="1"/>
  <c r="BA621" i="1"/>
  <c r="AK621" i="1"/>
  <c r="BN621" i="1"/>
  <c r="AZ621" i="1"/>
  <c r="AJ621" i="1"/>
  <c r="BM621" i="1"/>
  <c r="BP620" i="1"/>
  <c r="BD620" i="1"/>
  <c r="AL620" i="1"/>
  <c r="BO620" i="1"/>
  <c r="BA620" i="1"/>
  <c r="AK620" i="1"/>
  <c r="BN620" i="1"/>
  <c r="AZ620" i="1"/>
  <c r="AJ620" i="1"/>
  <c r="BM620" i="1"/>
  <c r="BP619" i="1"/>
  <c r="BD619" i="1"/>
  <c r="AL619" i="1"/>
  <c r="BO619" i="1"/>
  <c r="BA619" i="1"/>
  <c r="AK619" i="1"/>
  <c r="BN619" i="1"/>
  <c r="AZ619" i="1"/>
  <c r="AJ619" i="1"/>
  <c r="BM619" i="1"/>
  <c r="BP618" i="1"/>
  <c r="BD618" i="1"/>
  <c r="AL618" i="1"/>
  <c r="BO618" i="1"/>
  <c r="BA618" i="1"/>
  <c r="AK618" i="1"/>
  <c r="BN618" i="1"/>
  <c r="AZ618" i="1"/>
  <c r="AJ618" i="1"/>
  <c r="BM618" i="1"/>
  <c r="BP617" i="1"/>
  <c r="BD617" i="1"/>
  <c r="AL617" i="1"/>
  <c r="BO617" i="1"/>
  <c r="BA617" i="1"/>
  <c r="AK617" i="1"/>
  <c r="BN617" i="1"/>
  <c r="AZ617" i="1"/>
  <c r="AJ617" i="1"/>
  <c r="BM617" i="1"/>
  <c r="BP616" i="1"/>
  <c r="BD616" i="1"/>
  <c r="AL616" i="1"/>
  <c r="BO616" i="1"/>
  <c r="BA616" i="1"/>
  <c r="AK616" i="1"/>
  <c r="BN616" i="1"/>
  <c r="AZ616" i="1"/>
  <c r="AJ616" i="1"/>
  <c r="BM616" i="1"/>
  <c r="BP615" i="1"/>
  <c r="BD615" i="1"/>
  <c r="AL615" i="1"/>
  <c r="BO615" i="1"/>
  <c r="BA615" i="1"/>
  <c r="AK615" i="1"/>
  <c r="BN615" i="1"/>
  <c r="AZ615" i="1"/>
  <c r="AJ615" i="1"/>
  <c r="BM615" i="1"/>
  <c r="BP614" i="1"/>
  <c r="BD614" i="1"/>
  <c r="AL614" i="1"/>
  <c r="BO614" i="1"/>
  <c r="BA614" i="1"/>
  <c r="AK614" i="1"/>
  <c r="BN614" i="1"/>
  <c r="AZ614" i="1"/>
  <c r="AJ614" i="1"/>
  <c r="BM614" i="1"/>
  <c r="BP613" i="1"/>
  <c r="BD613" i="1"/>
  <c r="AL613" i="1"/>
  <c r="BO613" i="1"/>
  <c r="BA613" i="1"/>
  <c r="AK613" i="1"/>
  <c r="BN613" i="1"/>
  <c r="AZ613" i="1"/>
  <c r="AJ613" i="1"/>
  <c r="BM613" i="1"/>
  <c r="BP612" i="1"/>
  <c r="BD612" i="1"/>
  <c r="AL612" i="1"/>
  <c r="BO612" i="1"/>
  <c r="BA612" i="1"/>
  <c r="AK612" i="1"/>
  <c r="BN612" i="1"/>
  <c r="AZ612" i="1"/>
  <c r="AJ612" i="1"/>
  <c r="BM612" i="1"/>
  <c r="BP611" i="1"/>
  <c r="BD611" i="1"/>
  <c r="AL611" i="1"/>
  <c r="BO611" i="1"/>
  <c r="BA611" i="1"/>
  <c r="AK611" i="1"/>
  <c r="BN611" i="1"/>
  <c r="AZ611" i="1"/>
  <c r="AJ611" i="1"/>
  <c r="BM611" i="1"/>
  <c r="BP610" i="1"/>
  <c r="BD610" i="1"/>
  <c r="AL610" i="1"/>
  <c r="BO610" i="1"/>
  <c r="BA610" i="1"/>
  <c r="AK610" i="1"/>
  <c r="BN610" i="1"/>
  <c r="AZ610" i="1"/>
  <c r="AJ610" i="1"/>
  <c r="BM610" i="1"/>
  <c r="BP609" i="1"/>
  <c r="BD609" i="1"/>
  <c r="AL609" i="1"/>
  <c r="BO609" i="1"/>
  <c r="BA609" i="1"/>
  <c r="AK609" i="1"/>
  <c r="BN609" i="1"/>
  <c r="AZ609" i="1"/>
  <c r="AJ609" i="1"/>
  <c r="BM609" i="1"/>
  <c r="BP608" i="1"/>
  <c r="BD608" i="1"/>
  <c r="AL608" i="1"/>
  <c r="BO608" i="1"/>
  <c r="BA608" i="1"/>
  <c r="AK608" i="1"/>
  <c r="BN608" i="1"/>
  <c r="AZ608" i="1"/>
  <c r="AJ608" i="1"/>
  <c r="BM608" i="1"/>
  <c r="BP607" i="1"/>
  <c r="BD607" i="1"/>
  <c r="AL607" i="1"/>
  <c r="BO607" i="1"/>
  <c r="BA607" i="1"/>
  <c r="AK607" i="1"/>
  <c r="BN607" i="1"/>
  <c r="AZ607" i="1"/>
  <c r="AJ607" i="1"/>
  <c r="BM607" i="1"/>
  <c r="BP606" i="1"/>
  <c r="BD606" i="1"/>
  <c r="AL606" i="1"/>
  <c r="BO606" i="1"/>
  <c r="BA606" i="1"/>
  <c r="AK606" i="1"/>
  <c r="BN606" i="1"/>
  <c r="AZ606" i="1"/>
  <c r="AJ606" i="1"/>
  <c r="BM606" i="1"/>
  <c r="BP605" i="1"/>
  <c r="BD605" i="1"/>
  <c r="AL605" i="1"/>
  <c r="BO605" i="1"/>
  <c r="BA605" i="1"/>
  <c r="AK605" i="1"/>
  <c r="BN605" i="1"/>
  <c r="AZ605" i="1"/>
  <c r="AJ605" i="1"/>
  <c r="BM605" i="1"/>
  <c r="BP604" i="1"/>
  <c r="BD604" i="1"/>
  <c r="AL604" i="1"/>
  <c r="BO604" i="1"/>
  <c r="BA604" i="1"/>
  <c r="AK604" i="1"/>
  <c r="BN604" i="1"/>
  <c r="AZ604" i="1"/>
  <c r="AJ604" i="1"/>
  <c r="BM604" i="1"/>
  <c r="BP603" i="1"/>
  <c r="BD603" i="1"/>
  <c r="AL603" i="1"/>
  <c r="BO603" i="1"/>
  <c r="BA603" i="1"/>
  <c r="AK603" i="1"/>
  <c r="BN603" i="1"/>
  <c r="AZ603" i="1"/>
  <c r="AJ603" i="1"/>
  <c r="BM603" i="1"/>
  <c r="BP602" i="1"/>
  <c r="BD602" i="1"/>
  <c r="AL602" i="1"/>
  <c r="BO602" i="1"/>
  <c r="BA602" i="1"/>
  <c r="AK602" i="1"/>
  <c r="BN602" i="1"/>
  <c r="AZ602" i="1"/>
  <c r="AJ602" i="1"/>
  <c r="BM602" i="1"/>
  <c r="BP601" i="1"/>
  <c r="BD601" i="1"/>
  <c r="AL601" i="1"/>
  <c r="BO601" i="1"/>
  <c r="BA601" i="1"/>
  <c r="AK601" i="1"/>
  <c r="BN601" i="1"/>
  <c r="AZ601" i="1"/>
  <c r="AJ601" i="1"/>
  <c r="BM601" i="1"/>
  <c r="BP600" i="1"/>
  <c r="BD600" i="1"/>
  <c r="AL600" i="1"/>
  <c r="BO600" i="1"/>
  <c r="BA600" i="1"/>
  <c r="AK600" i="1"/>
  <c r="BN600" i="1"/>
  <c r="AZ600" i="1"/>
  <c r="AJ600" i="1"/>
  <c r="BM600" i="1"/>
  <c r="BP599" i="1"/>
  <c r="BD599" i="1"/>
  <c r="AL599" i="1"/>
  <c r="BO599" i="1"/>
  <c r="BA599" i="1"/>
  <c r="AK599" i="1"/>
  <c r="BN599" i="1"/>
  <c r="AZ599" i="1"/>
  <c r="AJ599" i="1"/>
  <c r="BM599" i="1"/>
  <c r="BP598" i="1"/>
  <c r="BD598" i="1"/>
  <c r="AL598" i="1"/>
  <c r="BO598" i="1"/>
  <c r="BA598" i="1"/>
  <c r="AK598" i="1"/>
  <c r="BN598" i="1"/>
  <c r="AZ598" i="1"/>
  <c r="AJ598" i="1"/>
  <c r="BM598" i="1"/>
  <c r="BP597" i="1"/>
  <c r="BD597" i="1"/>
  <c r="AL597" i="1"/>
  <c r="BO597" i="1"/>
  <c r="BA597" i="1"/>
  <c r="AK597" i="1"/>
  <c r="BN597" i="1"/>
  <c r="AZ597" i="1"/>
  <c r="AJ597" i="1"/>
  <c r="BM597" i="1"/>
  <c r="BP596" i="1"/>
  <c r="BD596" i="1"/>
  <c r="AL596" i="1"/>
  <c r="BO596" i="1"/>
  <c r="BA596" i="1"/>
  <c r="AK596" i="1"/>
  <c r="BN596" i="1"/>
  <c r="AZ596" i="1"/>
  <c r="AJ596" i="1"/>
  <c r="BM596" i="1"/>
  <c r="BP595" i="1"/>
  <c r="BD595" i="1"/>
  <c r="AL595" i="1"/>
  <c r="BO595" i="1"/>
  <c r="BA595" i="1"/>
  <c r="AK595" i="1"/>
  <c r="BN595" i="1"/>
  <c r="AZ595" i="1"/>
  <c r="AJ595" i="1"/>
  <c r="BM595" i="1"/>
  <c r="BP594" i="1"/>
  <c r="BD594" i="1"/>
  <c r="AL594" i="1"/>
  <c r="BO594" i="1"/>
  <c r="BA594" i="1"/>
  <c r="AK594" i="1"/>
  <c r="BN594" i="1"/>
  <c r="AZ594" i="1"/>
  <c r="AJ594" i="1"/>
  <c r="BM594" i="1"/>
  <c r="BP593" i="1"/>
  <c r="BD593" i="1"/>
  <c r="AL593" i="1"/>
  <c r="BO593" i="1"/>
  <c r="BA593" i="1"/>
  <c r="AK593" i="1"/>
  <c r="BN593" i="1"/>
  <c r="AZ593" i="1"/>
  <c r="AJ593" i="1"/>
  <c r="BM593" i="1"/>
  <c r="BP592" i="1"/>
  <c r="BD592" i="1"/>
  <c r="AL592" i="1"/>
  <c r="BO592" i="1"/>
  <c r="BA592" i="1"/>
  <c r="AK592" i="1"/>
  <c r="BN592" i="1"/>
  <c r="AZ592" i="1"/>
  <c r="AJ592" i="1"/>
  <c r="BM592" i="1"/>
  <c r="BP591" i="1"/>
  <c r="BD591" i="1"/>
  <c r="AL591" i="1"/>
  <c r="BO591" i="1"/>
  <c r="BA591" i="1"/>
  <c r="AK591" i="1"/>
  <c r="BN591" i="1"/>
  <c r="AZ591" i="1"/>
  <c r="AJ591" i="1"/>
  <c r="BM591" i="1"/>
  <c r="BP590" i="1"/>
  <c r="BD590" i="1"/>
  <c r="AL590" i="1"/>
  <c r="BO590" i="1"/>
  <c r="BA590" i="1"/>
  <c r="AK590" i="1"/>
  <c r="BN590" i="1"/>
  <c r="AZ590" i="1"/>
  <c r="AJ590" i="1"/>
  <c r="BM590" i="1"/>
  <c r="BP589" i="1"/>
  <c r="BD589" i="1"/>
  <c r="AL589" i="1"/>
  <c r="BO589" i="1"/>
  <c r="BA589" i="1"/>
  <c r="AK589" i="1"/>
  <c r="BN589" i="1"/>
  <c r="AZ589" i="1"/>
  <c r="AJ589" i="1"/>
  <c r="BM589" i="1"/>
  <c r="BP588" i="1"/>
  <c r="BD588" i="1"/>
  <c r="AL588" i="1"/>
  <c r="BO588" i="1"/>
  <c r="BA588" i="1"/>
  <c r="AK588" i="1"/>
  <c r="BN588" i="1"/>
  <c r="AZ588" i="1"/>
  <c r="AJ588" i="1"/>
  <c r="BM588" i="1"/>
  <c r="BP587" i="1"/>
  <c r="BD587" i="1"/>
  <c r="AL587" i="1"/>
  <c r="BO587" i="1"/>
  <c r="BA587" i="1"/>
  <c r="AK587" i="1"/>
  <c r="BN587" i="1"/>
  <c r="AZ587" i="1"/>
  <c r="AJ587" i="1"/>
  <c r="BM587" i="1"/>
  <c r="BP586" i="1"/>
  <c r="BD586" i="1"/>
  <c r="AL586" i="1"/>
  <c r="BO586" i="1"/>
  <c r="BA586" i="1"/>
  <c r="AK586" i="1"/>
  <c r="BN586" i="1"/>
  <c r="AZ586" i="1"/>
  <c r="AJ586" i="1"/>
  <c r="BM586" i="1"/>
  <c r="BP585" i="1"/>
  <c r="BD585" i="1"/>
  <c r="AL585" i="1"/>
  <c r="BO585" i="1"/>
  <c r="BA585" i="1"/>
  <c r="AK585" i="1"/>
  <c r="BN585" i="1"/>
  <c r="AZ585" i="1"/>
  <c r="AJ585" i="1"/>
  <c r="BM585" i="1"/>
  <c r="BP584" i="1"/>
  <c r="BD584" i="1"/>
  <c r="AL584" i="1"/>
  <c r="BO584" i="1"/>
  <c r="BA584" i="1"/>
  <c r="AK584" i="1"/>
  <c r="BN584" i="1"/>
  <c r="AZ584" i="1"/>
  <c r="AJ584" i="1"/>
  <c r="BM584" i="1"/>
  <c r="BP583" i="1"/>
  <c r="BD583" i="1"/>
  <c r="AL583" i="1"/>
  <c r="BO583" i="1"/>
  <c r="BA583" i="1"/>
  <c r="AK583" i="1"/>
  <c r="BN583" i="1"/>
  <c r="AZ583" i="1"/>
  <c r="AJ583" i="1"/>
  <c r="BM583" i="1"/>
  <c r="BP582" i="1"/>
  <c r="BD582" i="1"/>
  <c r="AL582" i="1"/>
  <c r="BO582" i="1"/>
  <c r="BA582" i="1"/>
  <c r="AK582" i="1"/>
  <c r="BN582" i="1"/>
  <c r="AZ582" i="1"/>
  <c r="AJ582" i="1"/>
  <c r="BM582" i="1"/>
  <c r="BP581" i="1"/>
  <c r="BD581" i="1"/>
  <c r="AL581" i="1"/>
  <c r="BO581" i="1"/>
  <c r="BA581" i="1"/>
  <c r="AK581" i="1"/>
  <c r="BN581" i="1"/>
  <c r="AZ581" i="1"/>
  <c r="AJ581" i="1"/>
  <c r="BM581" i="1"/>
  <c r="BP580" i="1"/>
  <c r="BD580" i="1"/>
  <c r="AL580" i="1"/>
  <c r="BO580" i="1"/>
  <c r="BA580" i="1"/>
  <c r="AK580" i="1"/>
  <c r="BN580" i="1"/>
  <c r="AZ580" i="1"/>
  <c r="AJ580" i="1"/>
  <c r="BM580" i="1"/>
  <c r="BP579" i="1"/>
  <c r="BD579" i="1"/>
  <c r="AL579" i="1"/>
  <c r="BO579" i="1"/>
  <c r="BA579" i="1"/>
  <c r="AK579" i="1"/>
  <c r="BN579" i="1"/>
  <c r="AZ579" i="1"/>
  <c r="AJ579" i="1"/>
  <c r="BM579" i="1"/>
  <c r="BP578" i="1"/>
  <c r="BD578" i="1"/>
  <c r="AL578" i="1"/>
  <c r="BO578" i="1"/>
  <c r="BA578" i="1"/>
  <c r="AK578" i="1"/>
  <c r="BN578" i="1"/>
  <c r="AZ578" i="1"/>
  <c r="AJ578" i="1"/>
  <c r="BM578" i="1"/>
  <c r="BP577" i="1"/>
  <c r="BD577" i="1"/>
  <c r="AL577" i="1"/>
  <c r="BO577" i="1"/>
  <c r="BA577" i="1"/>
  <c r="AK577" i="1"/>
  <c r="BN577" i="1"/>
  <c r="AZ577" i="1"/>
  <c r="AJ577" i="1"/>
  <c r="BM577" i="1"/>
  <c r="BP576" i="1"/>
  <c r="BD576" i="1"/>
  <c r="AL576" i="1"/>
  <c r="BO576" i="1"/>
  <c r="BA576" i="1"/>
  <c r="AK576" i="1"/>
  <c r="BN576" i="1"/>
  <c r="AZ576" i="1"/>
  <c r="AJ576" i="1"/>
  <c r="BM576" i="1"/>
  <c r="BP575" i="1"/>
  <c r="BD575" i="1"/>
  <c r="AL575" i="1"/>
  <c r="BO575" i="1"/>
  <c r="BA575" i="1"/>
  <c r="AK575" i="1"/>
  <c r="BN575" i="1"/>
  <c r="AZ575" i="1"/>
  <c r="AJ575" i="1"/>
  <c r="BM575" i="1"/>
  <c r="BP574" i="1"/>
  <c r="BD574" i="1"/>
  <c r="AL574" i="1"/>
  <c r="BO574" i="1"/>
  <c r="BA574" i="1"/>
  <c r="AK574" i="1"/>
  <c r="BN574" i="1"/>
  <c r="AZ574" i="1"/>
  <c r="AJ574" i="1"/>
  <c r="BM574" i="1"/>
  <c r="BP573" i="1"/>
  <c r="BD573" i="1"/>
  <c r="AL573" i="1"/>
  <c r="BO573" i="1"/>
  <c r="BA573" i="1"/>
  <c r="AK573" i="1"/>
  <c r="BN573" i="1"/>
  <c r="AZ573" i="1"/>
  <c r="AJ573" i="1"/>
  <c r="BM573" i="1"/>
  <c r="BP572" i="1"/>
  <c r="BD572" i="1"/>
  <c r="AL572" i="1"/>
  <c r="BO572" i="1"/>
  <c r="BA572" i="1"/>
  <c r="AK572" i="1"/>
  <c r="BN572" i="1"/>
  <c r="AZ572" i="1"/>
  <c r="AJ572" i="1"/>
  <c r="BM572" i="1"/>
  <c r="BP571" i="1"/>
  <c r="BD571" i="1"/>
  <c r="AL571" i="1"/>
  <c r="BO571" i="1"/>
  <c r="BA571" i="1"/>
  <c r="AK571" i="1"/>
  <c r="BN571" i="1"/>
  <c r="AZ571" i="1"/>
  <c r="AJ571" i="1"/>
  <c r="BM571" i="1"/>
  <c r="BP570" i="1"/>
  <c r="BD570" i="1"/>
  <c r="AL570" i="1"/>
  <c r="BO570" i="1"/>
  <c r="BA570" i="1"/>
  <c r="AK570" i="1"/>
  <c r="BN570" i="1"/>
  <c r="AZ570" i="1"/>
  <c r="AJ570" i="1"/>
  <c r="BM570" i="1"/>
  <c r="BP569" i="1"/>
  <c r="BD569" i="1"/>
  <c r="AL569" i="1"/>
  <c r="BO569" i="1"/>
  <c r="BA569" i="1"/>
  <c r="AK569" i="1"/>
  <c r="BN569" i="1"/>
  <c r="AZ569" i="1"/>
  <c r="AJ569" i="1"/>
  <c r="BM569" i="1"/>
  <c r="BP568" i="1"/>
  <c r="BD568" i="1"/>
  <c r="AL568" i="1"/>
  <c r="BO568" i="1"/>
  <c r="BA568" i="1"/>
  <c r="AK568" i="1"/>
  <c r="BN568" i="1"/>
  <c r="AZ568" i="1"/>
  <c r="AJ568" i="1"/>
  <c r="BM568" i="1"/>
  <c r="BP567" i="1"/>
  <c r="BD567" i="1"/>
  <c r="AL567" i="1"/>
  <c r="BO567" i="1"/>
  <c r="BA567" i="1"/>
  <c r="AK567" i="1"/>
  <c r="BN567" i="1"/>
  <c r="AZ567" i="1"/>
  <c r="AJ567" i="1"/>
  <c r="BM567" i="1"/>
  <c r="BP566" i="1"/>
  <c r="BD566" i="1"/>
  <c r="AL566" i="1"/>
  <c r="BO566" i="1"/>
  <c r="BA566" i="1"/>
  <c r="AK566" i="1"/>
  <c r="BN566" i="1"/>
  <c r="AZ566" i="1"/>
  <c r="AJ566" i="1"/>
  <c r="BM566" i="1"/>
  <c r="BP565" i="1"/>
  <c r="BD565" i="1"/>
  <c r="AL565" i="1"/>
  <c r="BO565" i="1"/>
  <c r="BA565" i="1"/>
  <c r="AK565" i="1"/>
  <c r="BN565" i="1"/>
  <c r="AZ565" i="1"/>
  <c r="AJ565" i="1"/>
  <c r="BM565" i="1"/>
  <c r="BP564" i="1"/>
  <c r="BD564" i="1"/>
  <c r="AL564" i="1"/>
  <c r="BO564" i="1"/>
  <c r="BA564" i="1"/>
  <c r="AK564" i="1"/>
  <c r="BN564" i="1"/>
  <c r="AZ564" i="1"/>
  <c r="AJ564" i="1"/>
  <c r="BM564" i="1"/>
  <c r="BP563" i="1"/>
  <c r="BD563" i="1"/>
  <c r="AL563" i="1"/>
  <c r="BO563" i="1"/>
  <c r="BA563" i="1"/>
  <c r="AK563" i="1"/>
  <c r="BN563" i="1"/>
  <c r="AZ563" i="1"/>
  <c r="AJ563" i="1"/>
  <c r="BM563" i="1"/>
  <c r="BP562" i="1"/>
  <c r="BD562" i="1"/>
  <c r="AL562" i="1"/>
  <c r="BO562" i="1"/>
  <c r="BA562" i="1"/>
  <c r="AK562" i="1"/>
  <c r="BN562" i="1"/>
  <c r="AZ562" i="1"/>
  <c r="AJ562" i="1"/>
  <c r="BM562" i="1"/>
  <c r="BP561" i="1"/>
  <c r="BD561" i="1"/>
  <c r="AL561" i="1"/>
  <c r="BO561" i="1"/>
  <c r="BA561" i="1"/>
  <c r="AK561" i="1"/>
  <c r="BN561" i="1"/>
  <c r="AZ561" i="1"/>
  <c r="AJ561" i="1"/>
  <c r="BM561" i="1"/>
  <c r="BP560" i="1"/>
  <c r="BD560" i="1"/>
  <c r="AL560" i="1"/>
  <c r="BO560" i="1"/>
  <c r="BA560" i="1"/>
  <c r="AK560" i="1"/>
  <c r="BN560" i="1"/>
  <c r="AZ560" i="1"/>
  <c r="AJ560" i="1"/>
  <c r="BM560" i="1"/>
  <c r="BP559" i="1"/>
  <c r="BD559" i="1"/>
  <c r="AL559" i="1"/>
  <c r="BO559" i="1"/>
  <c r="BA559" i="1"/>
  <c r="AK559" i="1"/>
  <c r="BN559" i="1"/>
  <c r="AZ559" i="1"/>
  <c r="AJ559" i="1"/>
  <c r="BM559" i="1"/>
  <c r="BP558" i="1"/>
  <c r="BD558" i="1"/>
  <c r="AL558" i="1"/>
  <c r="BO558" i="1"/>
  <c r="BA558" i="1"/>
  <c r="AK558" i="1"/>
  <c r="BN558" i="1"/>
  <c r="AZ558" i="1"/>
  <c r="AJ558" i="1"/>
  <c r="BM558" i="1"/>
  <c r="BP557" i="1"/>
  <c r="BD557" i="1"/>
  <c r="AL557" i="1"/>
  <c r="BO557" i="1"/>
  <c r="BA557" i="1"/>
  <c r="AK557" i="1"/>
  <c r="BN557" i="1"/>
  <c r="AZ557" i="1"/>
  <c r="AJ557" i="1"/>
  <c r="BM557" i="1"/>
  <c r="BP556" i="1"/>
  <c r="BD556" i="1"/>
  <c r="AL556" i="1"/>
  <c r="BO556" i="1"/>
  <c r="BA556" i="1"/>
  <c r="AK556" i="1"/>
  <c r="BN556" i="1"/>
  <c r="AZ556" i="1"/>
  <c r="AJ556" i="1"/>
  <c r="BM556" i="1"/>
  <c r="BP555" i="1"/>
  <c r="BD555" i="1"/>
  <c r="AL555" i="1"/>
  <c r="BO555" i="1"/>
  <c r="BA555" i="1"/>
  <c r="AK555" i="1"/>
  <c r="BN555" i="1"/>
  <c r="AZ555" i="1"/>
  <c r="AJ555" i="1"/>
  <c r="BM555" i="1"/>
  <c r="BP554" i="1"/>
  <c r="BD554" i="1"/>
  <c r="AL554" i="1"/>
  <c r="BO554" i="1"/>
  <c r="BA554" i="1"/>
  <c r="AK554" i="1"/>
  <c r="BN554" i="1"/>
  <c r="AZ554" i="1"/>
  <c r="AJ554" i="1"/>
  <c r="BM554" i="1"/>
  <c r="BP553" i="1"/>
  <c r="BD553" i="1"/>
  <c r="AL553" i="1"/>
  <c r="BO553" i="1"/>
  <c r="BA553" i="1"/>
  <c r="AK553" i="1"/>
  <c r="BN553" i="1"/>
  <c r="AZ553" i="1"/>
  <c r="AJ553" i="1"/>
  <c r="BM553" i="1"/>
  <c r="BP552" i="1"/>
  <c r="BD552" i="1"/>
  <c r="AL552" i="1"/>
  <c r="BO552" i="1"/>
  <c r="BA552" i="1"/>
  <c r="AK552" i="1"/>
  <c r="BN552" i="1"/>
  <c r="AZ552" i="1"/>
  <c r="AJ552" i="1"/>
  <c r="BM552" i="1"/>
  <c r="BP551" i="1"/>
  <c r="BD551" i="1"/>
  <c r="AL551" i="1"/>
  <c r="BO551" i="1"/>
  <c r="BA551" i="1"/>
  <c r="AK551" i="1"/>
  <c r="BN551" i="1"/>
  <c r="AZ551" i="1"/>
  <c r="AJ551" i="1"/>
  <c r="BM551" i="1"/>
  <c r="BP550" i="1"/>
  <c r="BD550" i="1"/>
  <c r="AL550" i="1"/>
  <c r="BO550" i="1"/>
  <c r="BA550" i="1"/>
  <c r="AK550" i="1"/>
  <c r="BN550" i="1"/>
  <c r="AZ550" i="1"/>
  <c r="AJ550" i="1"/>
  <c r="BM550" i="1"/>
  <c r="BP549" i="1"/>
  <c r="BD549" i="1"/>
  <c r="AL549" i="1"/>
  <c r="BO549" i="1"/>
  <c r="BA549" i="1"/>
  <c r="AK549" i="1"/>
  <c r="BN549" i="1"/>
  <c r="AZ549" i="1"/>
  <c r="AJ549" i="1"/>
  <c r="BM549" i="1"/>
  <c r="BP548" i="1"/>
  <c r="BD548" i="1"/>
  <c r="AL548" i="1"/>
  <c r="BO548" i="1"/>
  <c r="BA548" i="1"/>
  <c r="AK548" i="1"/>
  <c r="BN548" i="1"/>
  <c r="AZ548" i="1"/>
  <c r="AJ548" i="1"/>
  <c r="BM548" i="1"/>
  <c r="BP547" i="1"/>
  <c r="BD547" i="1"/>
  <c r="AL547" i="1"/>
  <c r="BO547" i="1"/>
  <c r="BA547" i="1"/>
  <c r="AK547" i="1"/>
  <c r="BN547" i="1"/>
  <c r="AZ547" i="1"/>
  <c r="AJ547" i="1"/>
  <c r="BM547" i="1"/>
  <c r="BP546" i="1"/>
  <c r="BD546" i="1"/>
  <c r="AL546" i="1"/>
  <c r="BO546" i="1"/>
  <c r="BA546" i="1"/>
  <c r="AK546" i="1"/>
  <c r="BN546" i="1"/>
  <c r="AZ546" i="1"/>
  <c r="AJ546" i="1"/>
  <c r="BM546" i="1"/>
  <c r="BP545" i="1"/>
  <c r="BD545" i="1"/>
  <c r="AL545" i="1"/>
  <c r="BO545" i="1"/>
  <c r="BA545" i="1"/>
  <c r="AK545" i="1"/>
  <c r="BN545" i="1"/>
  <c r="AZ545" i="1"/>
  <c r="AJ545" i="1"/>
  <c r="BM545" i="1"/>
  <c r="BP544" i="1"/>
  <c r="BD544" i="1"/>
  <c r="AL544" i="1"/>
  <c r="BO544" i="1"/>
  <c r="BA544" i="1"/>
  <c r="AK544" i="1"/>
  <c r="BN544" i="1"/>
  <c r="AZ544" i="1"/>
  <c r="AJ544" i="1"/>
  <c r="BM544" i="1"/>
  <c r="BP543" i="1"/>
  <c r="BD543" i="1"/>
  <c r="AL543" i="1"/>
  <c r="BO543" i="1"/>
  <c r="BA543" i="1"/>
  <c r="AK543" i="1"/>
  <c r="BN543" i="1"/>
  <c r="AZ543" i="1"/>
  <c r="AJ543" i="1"/>
  <c r="BM543" i="1"/>
  <c r="BP542" i="1"/>
  <c r="BD542" i="1"/>
  <c r="AL542" i="1"/>
  <c r="BO542" i="1"/>
  <c r="BA542" i="1"/>
  <c r="AK542" i="1"/>
  <c r="BN542" i="1"/>
  <c r="AZ542" i="1"/>
  <c r="AJ542" i="1"/>
  <c r="BM542" i="1"/>
  <c r="BP541" i="1"/>
  <c r="BD541" i="1"/>
  <c r="AL541" i="1"/>
  <c r="BO541" i="1"/>
  <c r="BA541" i="1"/>
  <c r="AK541" i="1"/>
  <c r="BN541" i="1"/>
  <c r="AZ541" i="1"/>
  <c r="AJ541" i="1"/>
  <c r="BM541" i="1"/>
  <c r="BP540" i="1"/>
  <c r="BD540" i="1"/>
  <c r="AL540" i="1"/>
  <c r="BO540" i="1"/>
  <c r="BA540" i="1"/>
  <c r="AK540" i="1"/>
  <c r="BN540" i="1"/>
  <c r="AZ540" i="1"/>
  <c r="AJ540" i="1"/>
  <c r="BM540" i="1"/>
  <c r="BP539" i="1"/>
  <c r="BD539" i="1"/>
  <c r="AL539" i="1"/>
  <c r="BO539" i="1"/>
  <c r="BA539" i="1"/>
  <c r="AK539" i="1"/>
  <c r="BN539" i="1"/>
  <c r="AZ539" i="1"/>
  <c r="AJ539" i="1"/>
  <c r="BM539" i="1"/>
  <c r="BP538" i="1"/>
  <c r="BD538" i="1"/>
  <c r="AL538" i="1"/>
  <c r="BO538" i="1"/>
  <c r="BA538" i="1"/>
  <c r="AK538" i="1"/>
  <c r="BN538" i="1"/>
  <c r="AZ538" i="1"/>
  <c r="AJ538" i="1"/>
  <c r="BM538" i="1"/>
  <c r="BP537" i="1"/>
  <c r="BD537" i="1"/>
  <c r="AL537" i="1"/>
  <c r="BO537" i="1"/>
  <c r="BA537" i="1"/>
  <c r="AK537" i="1"/>
  <c r="BN537" i="1"/>
  <c r="AZ537" i="1"/>
  <c r="AJ537" i="1"/>
  <c r="BM537" i="1"/>
  <c r="BP536" i="1"/>
  <c r="BD536" i="1"/>
  <c r="AL536" i="1"/>
  <c r="BO536" i="1"/>
  <c r="BA536" i="1"/>
  <c r="AK536" i="1"/>
  <c r="BN536" i="1"/>
  <c r="AZ536" i="1"/>
  <c r="AJ536" i="1"/>
  <c r="BM536" i="1"/>
  <c r="BP535" i="1"/>
  <c r="BD535" i="1"/>
  <c r="AL535" i="1"/>
  <c r="BO535" i="1"/>
  <c r="BA535" i="1"/>
  <c r="AK535" i="1"/>
  <c r="BN535" i="1"/>
  <c r="AZ535" i="1"/>
  <c r="AJ535" i="1"/>
  <c r="BM535" i="1"/>
  <c r="BP534" i="1"/>
  <c r="BD534" i="1"/>
  <c r="AL534" i="1"/>
  <c r="BO534" i="1"/>
  <c r="BA534" i="1"/>
  <c r="AK534" i="1"/>
  <c r="BN534" i="1"/>
  <c r="AZ534" i="1"/>
  <c r="AJ534" i="1"/>
  <c r="BM534" i="1"/>
  <c r="BP533" i="1"/>
  <c r="BD533" i="1"/>
  <c r="AL533" i="1"/>
  <c r="BO533" i="1"/>
  <c r="BA533" i="1"/>
  <c r="AK533" i="1"/>
  <c r="BN533" i="1"/>
  <c r="AZ533" i="1"/>
  <c r="AJ533" i="1"/>
  <c r="BM533" i="1"/>
  <c r="BP532" i="1"/>
  <c r="BD532" i="1"/>
  <c r="AL532" i="1"/>
  <c r="BO532" i="1"/>
  <c r="BA532" i="1"/>
  <c r="AK532" i="1"/>
  <c r="BN532" i="1"/>
  <c r="AZ532" i="1"/>
  <c r="AJ532" i="1"/>
  <c r="BM532" i="1"/>
  <c r="BP531" i="1"/>
  <c r="BD531" i="1"/>
  <c r="AL531" i="1"/>
  <c r="BO531" i="1"/>
  <c r="BA531" i="1"/>
  <c r="AK531" i="1"/>
  <c r="BN531" i="1"/>
  <c r="AZ531" i="1"/>
  <c r="AJ531" i="1"/>
  <c r="BM531" i="1"/>
  <c r="BP530" i="1"/>
  <c r="BD530" i="1"/>
  <c r="AL530" i="1"/>
  <c r="BO530" i="1"/>
  <c r="BA530" i="1"/>
  <c r="AK530" i="1"/>
  <c r="BN530" i="1"/>
  <c r="AZ530" i="1"/>
  <c r="AJ530" i="1"/>
  <c r="BM530" i="1"/>
  <c r="BP529" i="1"/>
  <c r="BD529" i="1"/>
  <c r="AL529" i="1"/>
  <c r="BO529" i="1"/>
  <c r="BA529" i="1"/>
  <c r="AK529" i="1"/>
  <c r="BN529" i="1"/>
  <c r="AZ529" i="1"/>
  <c r="AJ529" i="1"/>
  <c r="BM529" i="1"/>
  <c r="BP528" i="1"/>
  <c r="BD528" i="1"/>
  <c r="AL528" i="1"/>
  <c r="BO528" i="1"/>
  <c r="BA528" i="1"/>
  <c r="AK528" i="1"/>
  <c r="BN528" i="1"/>
  <c r="AZ528" i="1"/>
  <c r="AJ528" i="1"/>
  <c r="BM528" i="1"/>
  <c r="BP527" i="1"/>
  <c r="BD527" i="1"/>
  <c r="AL527" i="1"/>
  <c r="BO527" i="1"/>
  <c r="BA527" i="1"/>
  <c r="AK527" i="1"/>
  <c r="BN527" i="1"/>
  <c r="AZ527" i="1"/>
  <c r="AJ527" i="1"/>
  <c r="BM527" i="1"/>
  <c r="BP526" i="1"/>
  <c r="BD526" i="1"/>
  <c r="AL526" i="1"/>
  <c r="BO526" i="1"/>
  <c r="BA526" i="1"/>
  <c r="AK526" i="1"/>
  <c r="BN526" i="1"/>
  <c r="AZ526" i="1"/>
  <c r="AJ526" i="1"/>
  <c r="BM526" i="1"/>
  <c r="BP525" i="1"/>
  <c r="BD525" i="1"/>
  <c r="AL525" i="1"/>
  <c r="BO525" i="1"/>
  <c r="BA525" i="1"/>
  <c r="AK525" i="1"/>
  <c r="BN525" i="1"/>
  <c r="AZ525" i="1"/>
  <c r="AJ525" i="1"/>
  <c r="BM525" i="1"/>
  <c r="BP524" i="1"/>
  <c r="BD524" i="1"/>
  <c r="AL524" i="1"/>
  <c r="BO524" i="1"/>
  <c r="BA524" i="1"/>
  <c r="AK524" i="1"/>
  <c r="BN524" i="1"/>
  <c r="AZ524" i="1"/>
  <c r="AJ524" i="1"/>
  <c r="BM524" i="1"/>
  <c r="BP523" i="1"/>
  <c r="BD523" i="1"/>
  <c r="AL523" i="1"/>
  <c r="BO523" i="1"/>
  <c r="BA523" i="1"/>
  <c r="AK523" i="1"/>
  <c r="BN523" i="1"/>
  <c r="AZ523" i="1"/>
  <c r="AJ523" i="1"/>
  <c r="BM523" i="1"/>
  <c r="BP522" i="1"/>
  <c r="BD522" i="1"/>
  <c r="AL522" i="1"/>
  <c r="BO522" i="1"/>
  <c r="BA522" i="1"/>
  <c r="AK522" i="1"/>
  <c r="BN522" i="1"/>
  <c r="AZ522" i="1"/>
  <c r="AJ522" i="1"/>
  <c r="BM522" i="1"/>
  <c r="BP521" i="1"/>
  <c r="BD521" i="1"/>
  <c r="AL521" i="1"/>
  <c r="BO521" i="1"/>
  <c r="BA521" i="1"/>
  <c r="AK521" i="1"/>
  <c r="BN521" i="1"/>
  <c r="AZ521" i="1"/>
  <c r="AJ521" i="1"/>
  <c r="BM521" i="1"/>
  <c r="BP520" i="1"/>
  <c r="BD520" i="1"/>
  <c r="AL520" i="1"/>
  <c r="BO520" i="1"/>
  <c r="BA520" i="1"/>
  <c r="AK520" i="1"/>
  <c r="BN520" i="1"/>
  <c r="AZ520" i="1"/>
  <c r="AJ520" i="1"/>
  <c r="BM520" i="1"/>
  <c r="BP519" i="1"/>
  <c r="BD519" i="1"/>
  <c r="AL519" i="1"/>
  <c r="BO519" i="1"/>
  <c r="BA519" i="1"/>
  <c r="AK519" i="1"/>
  <c r="BN519" i="1"/>
  <c r="AZ519" i="1"/>
  <c r="AJ519" i="1"/>
  <c r="BM519" i="1"/>
  <c r="BP518" i="1"/>
  <c r="BD518" i="1"/>
  <c r="AL518" i="1"/>
  <c r="BO518" i="1"/>
  <c r="BA518" i="1"/>
  <c r="AK518" i="1"/>
  <c r="BN518" i="1"/>
  <c r="AZ518" i="1"/>
  <c r="AJ518" i="1"/>
  <c r="BM518" i="1"/>
  <c r="BP517" i="1"/>
  <c r="BD517" i="1"/>
  <c r="AL517" i="1"/>
  <c r="BO517" i="1"/>
  <c r="BA517" i="1"/>
  <c r="AK517" i="1"/>
  <c r="BN517" i="1"/>
  <c r="AZ517" i="1"/>
  <c r="AJ517" i="1"/>
  <c r="BM517" i="1"/>
  <c r="BP516" i="1"/>
  <c r="BD516" i="1"/>
  <c r="AL516" i="1"/>
  <c r="BO516" i="1"/>
  <c r="BA516" i="1"/>
  <c r="AK516" i="1"/>
  <c r="BN516" i="1"/>
  <c r="AZ516" i="1"/>
  <c r="AJ516" i="1"/>
  <c r="BM516" i="1"/>
  <c r="BP515" i="1"/>
  <c r="BD515" i="1"/>
  <c r="AL515" i="1"/>
  <c r="BO515" i="1"/>
  <c r="BA515" i="1"/>
  <c r="AK515" i="1"/>
  <c r="BN515" i="1"/>
  <c r="AZ515" i="1"/>
  <c r="AJ515" i="1"/>
  <c r="BM515" i="1"/>
  <c r="BP514" i="1"/>
  <c r="BD514" i="1"/>
  <c r="AL514" i="1"/>
  <c r="BO514" i="1"/>
  <c r="BA514" i="1"/>
  <c r="AK514" i="1"/>
  <c r="BN514" i="1"/>
  <c r="AZ514" i="1"/>
  <c r="AJ514" i="1"/>
  <c r="BM514" i="1"/>
  <c r="BP513" i="1"/>
  <c r="BD513" i="1"/>
  <c r="AL513" i="1"/>
  <c r="BO513" i="1"/>
  <c r="BA513" i="1"/>
  <c r="AK513" i="1"/>
  <c r="BN513" i="1"/>
  <c r="AZ513" i="1"/>
  <c r="AJ513" i="1"/>
  <c r="BM513" i="1"/>
  <c r="BP512" i="1"/>
  <c r="BD512" i="1"/>
  <c r="AL512" i="1"/>
  <c r="BO512" i="1"/>
  <c r="BA512" i="1"/>
  <c r="AK512" i="1"/>
  <c r="BN512" i="1"/>
  <c r="AZ512" i="1"/>
  <c r="AJ512" i="1"/>
  <c r="BM512" i="1"/>
  <c r="BP511" i="1"/>
  <c r="BD511" i="1"/>
  <c r="AL511" i="1"/>
  <c r="BO511" i="1"/>
  <c r="BA511" i="1"/>
  <c r="AK511" i="1"/>
  <c r="BN511" i="1"/>
  <c r="AZ511" i="1"/>
  <c r="AJ511" i="1"/>
  <c r="BM511" i="1"/>
  <c r="BP510" i="1"/>
  <c r="BD510" i="1"/>
  <c r="AL510" i="1"/>
  <c r="BO510" i="1"/>
  <c r="BA510" i="1"/>
  <c r="AK510" i="1"/>
  <c r="BN510" i="1"/>
  <c r="AZ510" i="1"/>
  <c r="AJ510" i="1"/>
  <c r="BM510" i="1"/>
  <c r="BP509" i="1"/>
  <c r="BD509" i="1"/>
  <c r="AL509" i="1"/>
  <c r="BO509" i="1"/>
  <c r="BA509" i="1"/>
  <c r="AK509" i="1"/>
  <c r="BN509" i="1"/>
  <c r="AZ509" i="1"/>
  <c r="AJ509" i="1"/>
  <c r="BM509" i="1"/>
  <c r="BP508" i="1"/>
  <c r="BD508" i="1"/>
  <c r="AL508" i="1"/>
  <c r="BO508" i="1"/>
  <c r="BA508" i="1"/>
  <c r="AK508" i="1"/>
  <c r="BN508" i="1"/>
  <c r="AZ508" i="1"/>
  <c r="AJ508" i="1"/>
  <c r="BM508" i="1"/>
  <c r="BP507" i="1"/>
  <c r="BD507" i="1"/>
  <c r="AL507" i="1"/>
  <c r="BO507" i="1"/>
  <c r="BA507" i="1"/>
  <c r="AK507" i="1"/>
  <c r="BN507" i="1"/>
  <c r="AZ507" i="1"/>
  <c r="AJ507" i="1"/>
  <c r="BM507" i="1"/>
  <c r="BP506" i="1"/>
  <c r="BD506" i="1"/>
  <c r="AL506" i="1"/>
  <c r="BO506" i="1"/>
  <c r="BA506" i="1"/>
  <c r="AK506" i="1"/>
  <c r="BN506" i="1"/>
  <c r="AZ506" i="1"/>
  <c r="AJ506" i="1"/>
  <c r="BM506" i="1"/>
  <c r="BP505" i="1"/>
  <c r="BD505" i="1"/>
  <c r="AL505" i="1"/>
  <c r="BO505" i="1"/>
  <c r="BA505" i="1"/>
  <c r="AK505" i="1"/>
  <c r="BN505" i="1"/>
  <c r="AZ505" i="1"/>
  <c r="AJ505" i="1"/>
  <c r="BM505" i="1"/>
  <c r="BP504" i="1"/>
  <c r="BD504" i="1"/>
  <c r="AL504" i="1"/>
  <c r="BO504" i="1"/>
  <c r="BA504" i="1"/>
  <c r="AK504" i="1"/>
  <c r="BN504" i="1"/>
  <c r="AZ504" i="1"/>
  <c r="AJ504" i="1"/>
  <c r="BM504" i="1"/>
  <c r="BP503" i="1"/>
  <c r="BD503" i="1"/>
  <c r="AL503" i="1"/>
  <c r="BO503" i="1"/>
  <c r="BA503" i="1"/>
  <c r="AK503" i="1"/>
  <c r="BN503" i="1"/>
  <c r="AZ503" i="1"/>
  <c r="AJ503" i="1"/>
  <c r="BM503" i="1"/>
  <c r="BP502" i="1"/>
  <c r="BD502" i="1"/>
  <c r="AL502" i="1"/>
  <c r="BO502" i="1"/>
  <c r="BA502" i="1"/>
  <c r="AK502" i="1"/>
  <c r="BN502" i="1"/>
  <c r="AZ502" i="1"/>
  <c r="AJ502" i="1"/>
  <c r="BM502" i="1"/>
  <c r="BP501" i="1"/>
  <c r="BD501" i="1"/>
  <c r="AL501" i="1"/>
  <c r="BO501" i="1"/>
  <c r="BA501" i="1"/>
  <c r="AK501" i="1"/>
  <c r="BN501" i="1"/>
  <c r="AZ501" i="1"/>
  <c r="AJ501" i="1"/>
  <c r="BM501" i="1"/>
  <c r="BP500" i="1"/>
  <c r="BD500" i="1"/>
  <c r="AL500" i="1"/>
  <c r="BO500" i="1"/>
  <c r="BA500" i="1"/>
  <c r="AK500" i="1"/>
  <c r="BN500" i="1"/>
  <c r="AZ500" i="1"/>
  <c r="AJ500" i="1"/>
  <c r="BM500" i="1"/>
  <c r="BP499" i="1"/>
  <c r="BD499" i="1"/>
  <c r="AL499" i="1"/>
  <c r="BO499" i="1"/>
  <c r="BA499" i="1"/>
  <c r="AK499" i="1"/>
  <c r="BN499" i="1"/>
  <c r="AZ499" i="1"/>
  <c r="AJ499" i="1"/>
  <c r="BM499" i="1"/>
  <c r="BP498" i="1"/>
  <c r="BD498" i="1"/>
  <c r="AL498" i="1"/>
  <c r="BO498" i="1"/>
  <c r="BA498" i="1"/>
  <c r="AK498" i="1"/>
  <c r="BN498" i="1"/>
  <c r="AZ498" i="1"/>
  <c r="AJ498" i="1"/>
  <c r="BM498" i="1"/>
  <c r="BP497" i="1"/>
  <c r="BD497" i="1"/>
  <c r="AL497" i="1"/>
  <c r="BO497" i="1"/>
  <c r="BA497" i="1"/>
  <c r="AK497" i="1"/>
  <c r="BN497" i="1"/>
  <c r="AZ497" i="1"/>
  <c r="AJ497" i="1"/>
  <c r="BM497" i="1"/>
  <c r="BP496" i="1"/>
  <c r="BD496" i="1"/>
  <c r="AL496" i="1"/>
  <c r="BO496" i="1"/>
  <c r="BA496" i="1"/>
  <c r="AK496" i="1"/>
  <c r="BN496" i="1"/>
  <c r="AZ496" i="1"/>
  <c r="AJ496" i="1"/>
  <c r="BM496" i="1"/>
  <c r="BP495" i="1"/>
  <c r="BD495" i="1"/>
  <c r="AL495" i="1"/>
  <c r="BO495" i="1"/>
  <c r="BA495" i="1"/>
  <c r="AK495" i="1"/>
  <c r="BN495" i="1"/>
  <c r="AZ495" i="1"/>
  <c r="AJ495" i="1"/>
  <c r="BM495" i="1"/>
  <c r="BP494" i="1"/>
  <c r="BD494" i="1"/>
  <c r="AL494" i="1"/>
  <c r="BO494" i="1"/>
  <c r="BA494" i="1"/>
  <c r="AK494" i="1"/>
  <c r="BN494" i="1"/>
  <c r="AZ494" i="1"/>
  <c r="AJ494" i="1"/>
  <c r="BM494" i="1"/>
  <c r="BP493" i="1"/>
  <c r="BD493" i="1"/>
  <c r="AL493" i="1"/>
  <c r="BO493" i="1"/>
  <c r="BA493" i="1"/>
  <c r="AK493" i="1"/>
  <c r="BN493" i="1"/>
  <c r="AZ493" i="1"/>
  <c r="AJ493" i="1"/>
  <c r="BM493" i="1"/>
  <c r="BP492" i="1"/>
  <c r="BD492" i="1"/>
  <c r="AL492" i="1"/>
  <c r="BO492" i="1"/>
  <c r="BA492" i="1"/>
  <c r="AK492" i="1"/>
  <c r="BN492" i="1"/>
  <c r="AZ492" i="1"/>
  <c r="AJ492" i="1"/>
  <c r="BM492" i="1"/>
  <c r="BP491" i="1"/>
  <c r="BD491" i="1"/>
  <c r="AL491" i="1"/>
  <c r="BO491" i="1"/>
  <c r="BA491" i="1"/>
  <c r="AK491" i="1"/>
  <c r="BN491" i="1"/>
  <c r="AZ491" i="1"/>
  <c r="AJ491" i="1"/>
  <c r="BM491" i="1"/>
  <c r="BP490" i="1"/>
  <c r="BD490" i="1"/>
  <c r="AL490" i="1"/>
  <c r="BO490" i="1"/>
  <c r="BA490" i="1"/>
  <c r="AK490" i="1"/>
  <c r="BN490" i="1"/>
  <c r="AZ490" i="1"/>
  <c r="AJ490" i="1"/>
  <c r="BM490" i="1"/>
  <c r="BP489" i="1"/>
  <c r="BD489" i="1"/>
  <c r="AL489" i="1"/>
  <c r="BO489" i="1"/>
  <c r="BA489" i="1"/>
  <c r="AK489" i="1"/>
  <c r="BN489" i="1"/>
  <c r="AZ489" i="1"/>
  <c r="AJ489" i="1"/>
  <c r="BM489" i="1"/>
  <c r="BP488" i="1"/>
  <c r="BD488" i="1"/>
  <c r="AL488" i="1"/>
  <c r="BO488" i="1"/>
  <c r="BA488" i="1"/>
  <c r="AK488" i="1"/>
  <c r="BN488" i="1"/>
  <c r="AZ488" i="1"/>
  <c r="AJ488" i="1"/>
  <c r="BM488" i="1"/>
  <c r="BP487" i="1"/>
  <c r="BD487" i="1"/>
  <c r="AL487" i="1"/>
  <c r="BO487" i="1"/>
  <c r="BA487" i="1"/>
  <c r="AK487" i="1"/>
  <c r="BN487" i="1"/>
  <c r="AZ487" i="1"/>
  <c r="AJ487" i="1"/>
  <c r="BM487" i="1"/>
  <c r="BP486" i="1"/>
  <c r="BD486" i="1"/>
  <c r="AL486" i="1"/>
  <c r="BO486" i="1"/>
  <c r="BA486" i="1"/>
  <c r="AK486" i="1"/>
  <c r="BN486" i="1"/>
  <c r="AZ486" i="1"/>
  <c r="AJ486" i="1"/>
  <c r="BM486" i="1"/>
  <c r="BP485" i="1"/>
  <c r="BD485" i="1"/>
  <c r="AL485" i="1"/>
  <c r="BO485" i="1"/>
  <c r="BA485" i="1"/>
  <c r="AK485" i="1"/>
  <c r="BN485" i="1"/>
  <c r="AZ485" i="1"/>
  <c r="AJ485" i="1"/>
  <c r="BM485" i="1"/>
  <c r="BP484" i="1"/>
  <c r="BD484" i="1"/>
  <c r="AL484" i="1"/>
  <c r="BO484" i="1"/>
  <c r="BA484" i="1"/>
  <c r="AK484" i="1"/>
  <c r="BN484" i="1"/>
  <c r="AZ484" i="1"/>
  <c r="AJ484" i="1"/>
  <c r="BM484" i="1"/>
  <c r="BP483" i="1"/>
  <c r="BD483" i="1"/>
  <c r="AL483" i="1"/>
  <c r="BO483" i="1"/>
  <c r="BA483" i="1"/>
  <c r="AK483" i="1"/>
  <c r="BN483" i="1"/>
  <c r="AZ483" i="1"/>
  <c r="AJ483" i="1"/>
  <c r="BM483" i="1"/>
  <c r="BP482" i="1"/>
  <c r="BD482" i="1"/>
  <c r="AL482" i="1"/>
  <c r="BO482" i="1"/>
  <c r="BA482" i="1"/>
  <c r="AK482" i="1"/>
  <c r="BN482" i="1"/>
  <c r="AZ482" i="1"/>
  <c r="AJ482" i="1"/>
  <c r="BM482" i="1"/>
  <c r="BP481" i="1"/>
  <c r="BD481" i="1"/>
  <c r="AL481" i="1"/>
  <c r="BO481" i="1"/>
  <c r="BA481" i="1"/>
  <c r="AK481" i="1"/>
  <c r="BN481" i="1"/>
  <c r="AZ481" i="1"/>
  <c r="AJ481" i="1"/>
  <c r="BM481" i="1"/>
  <c r="BP480" i="1"/>
  <c r="BD480" i="1"/>
  <c r="AL480" i="1"/>
  <c r="BO480" i="1"/>
  <c r="BA480" i="1"/>
  <c r="AK480" i="1"/>
  <c r="BN480" i="1"/>
  <c r="AZ480" i="1"/>
  <c r="AJ480" i="1"/>
  <c r="BM480" i="1"/>
  <c r="BP479" i="1"/>
  <c r="BD479" i="1"/>
  <c r="AL479" i="1"/>
  <c r="BO479" i="1"/>
  <c r="BA479" i="1"/>
  <c r="AK479" i="1"/>
  <c r="BN479" i="1"/>
  <c r="AZ479" i="1"/>
  <c r="AJ479" i="1"/>
  <c r="BM479" i="1"/>
  <c r="BP478" i="1"/>
  <c r="BD478" i="1"/>
  <c r="AL478" i="1"/>
  <c r="BO478" i="1"/>
  <c r="BA478" i="1"/>
  <c r="AK478" i="1"/>
  <c r="BN478" i="1"/>
  <c r="AZ478" i="1"/>
  <c r="AJ478" i="1"/>
  <c r="BM478" i="1"/>
  <c r="BP477" i="1"/>
  <c r="BD477" i="1"/>
  <c r="AL477" i="1"/>
  <c r="BO477" i="1"/>
  <c r="BA477" i="1"/>
  <c r="AK477" i="1"/>
  <c r="BN477" i="1"/>
  <c r="AZ477" i="1"/>
  <c r="AJ477" i="1"/>
  <c r="BM477" i="1"/>
  <c r="BP476" i="1"/>
  <c r="BD476" i="1"/>
  <c r="AL476" i="1"/>
  <c r="BO476" i="1"/>
  <c r="BA476" i="1"/>
  <c r="AK476" i="1"/>
  <c r="BN476" i="1"/>
  <c r="AZ476" i="1"/>
  <c r="AJ476" i="1"/>
  <c r="BM476" i="1"/>
  <c r="BP475" i="1"/>
  <c r="BD475" i="1"/>
  <c r="AL475" i="1"/>
  <c r="BO475" i="1"/>
  <c r="BA475" i="1"/>
  <c r="AK475" i="1"/>
  <c r="BN475" i="1"/>
  <c r="AZ475" i="1"/>
  <c r="AJ475" i="1"/>
  <c r="BM475" i="1"/>
  <c r="BP474" i="1"/>
  <c r="BD474" i="1"/>
  <c r="AL474" i="1"/>
  <c r="BO474" i="1"/>
  <c r="BA474" i="1"/>
  <c r="AK474" i="1"/>
  <c r="BN474" i="1"/>
  <c r="AZ474" i="1"/>
  <c r="AJ474" i="1"/>
  <c r="BM474" i="1"/>
  <c r="BP473" i="1"/>
  <c r="BD473" i="1"/>
  <c r="AL473" i="1"/>
  <c r="BO473" i="1"/>
  <c r="BA473" i="1"/>
  <c r="AK473" i="1"/>
  <c r="BN473" i="1"/>
  <c r="AZ473" i="1"/>
  <c r="AJ473" i="1"/>
  <c r="BM473" i="1"/>
  <c r="BP472" i="1"/>
  <c r="BD472" i="1"/>
  <c r="AL472" i="1"/>
  <c r="BO472" i="1"/>
  <c r="BA472" i="1"/>
  <c r="AK472" i="1"/>
  <c r="BN472" i="1"/>
  <c r="AZ472" i="1"/>
  <c r="AJ472" i="1"/>
  <c r="BM472" i="1"/>
  <c r="BP471" i="1"/>
  <c r="BD471" i="1"/>
  <c r="AL471" i="1"/>
  <c r="BO471" i="1"/>
  <c r="BA471" i="1"/>
  <c r="AK471" i="1"/>
  <c r="BN471" i="1"/>
  <c r="AZ471" i="1"/>
  <c r="AJ471" i="1"/>
  <c r="BM471" i="1"/>
  <c r="BP470" i="1"/>
  <c r="BD470" i="1"/>
  <c r="AL470" i="1"/>
  <c r="BO470" i="1"/>
  <c r="BA470" i="1"/>
  <c r="AK470" i="1"/>
  <c r="BN470" i="1"/>
  <c r="AZ470" i="1"/>
  <c r="AJ470" i="1"/>
  <c r="BM470" i="1"/>
  <c r="BP469" i="1"/>
  <c r="BD469" i="1"/>
  <c r="AL469" i="1"/>
  <c r="BO469" i="1"/>
  <c r="BA469" i="1"/>
  <c r="AK469" i="1"/>
  <c r="BN469" i="1"/>
  <c r="AZ469" i="1"/>
  <c r="AJ469" i="1"/>
  <c r="BM469" i="1"/>
  <c r="BP468" i="1"/>
  <c r="BD468" i="1"/>
  <c r="AL468" i="1"/>
  <c r="BO468" i="1"/>
  <c r="BA468" i="1"/>
  <c r="AK468" i="1"/>
  <c r="BN468" i="1"/>
  <c r="AZ468" i="1"/>
  <c r="AJ468" i="1"/>
  <c r="BM468" i="1"/>
  <c r="BP467" i="1"/>
  <c r="BD467" i="1"/>
  <c r="AL467" i="1"/>
  <c r="BO467" i="1"/>
  <c r="BA467" i="1"/>
  <c r="AK467" i="1"/>
  <c r="BN467" i="1"/>
  <c r="AZ467" i="1"/>
  <c r="AJ467" i="1"/>
  <c r="BM467" i="1"/>
  <c r="BP466" i="1"/>
  <c r="BD466" i="1"/>
  <c r="AL466" i="1"/>
  <c r="BO466" i="1"/>
  <c r="BA466" i="1"/>
  <c r="AK466" i="1"/>
  <c r="BN466" i="1"/>
  <c r="AZ466" i="1"/>
  <c r="AJ466" i="1"/>
  <c r="BM466" i="1"/>
  <c r="BP465" i="1"/>
  <c r="BD465" i="1"/>
  <c r="AL465" i="1"/>
  <c r="BO465" i="1"/>
  <c r="BA465" i="1"/>
  <c r="AK465" i="1"/>
  <c r="BN465" i="1"/>
  <c r="AZ465" i="1"/>
  <c r="AJ465" i="1"/>
  <c r="BM465" i="1"/>
  <c r="BP464" i="1"/>
  <c r="BD464" i="1"/>
  <c r="AL464" i="1"/>
  <c r="BO464" i="1"/>
  <c r="BA464" i="1"/>
  <c r="AK464" i="1"/>
  <c r="BN464" i="1"/>
  <c r="AZ464" i="1"/>
  <c r="AJ464" i="1"/>
  <c r="BM464" i="1"/>
  <c r="BP463" i="1"/>
  <c r="BD463" i="1"/>
  <c r="AL463" i="1"/>
  <c r="BO463" i="1"/>
  <c r="BA463" i="1"/>
  <c r="AK463" i="1"/>
  <c r="BN463" i="1"/>
  <c r="AZ463" i="1"/>
  <c r="AJ463" i="1"/>
  <c r="BM463" i="1"/>
  <c r="BP462" i="1"/>
  <c r="BD462" i="1"/>
  <c r="AL462" i="1"/>
  <c r="BO462" i="1"/>
  <c r="BA462" i="1"/>
  <c r="AK462" i="1"/>
  <c r="BN462" i="1"/>
  <c r="AZ462" i="1"/>
  <c r="AJ462" i="1"/>
  <c r="BM462" i="1"/>
  <c r="BP461" i="1"/>
  <c r="BD461" i="1"/>
  <c r="AL461" i="1"/>
  <c r="BO461" i="1"/>
  <c r="BA461" i="1"/>
  <c r="AK461" i="1"/>
  <c r="BN461" i="1"/>
  <c r="AZ461" i="1"/>
  <c r="AJ461" i="1"/>
  <c r="BM461" i="1"/>
  <c r="BP460" i="1"/>
  <c r="BD460" i="1"/>
  <c r="AL460" i="1"/>
  <c r="BO460" i="1"/>
  <c r="BA460" i="1"/>
  <c r="AK460" i="1"/>
  <c r="BN460" i="1"/>
  <c r="AZ460" i="1"/>
  <c r="AJ460" i="1"/>
  <c r="BM460" i="1"/>
  <c r="BP459" i="1"/>
  <c r="BD459" i="1"/>
  <c r="AL459" i="1"/>
  <c r="BO459" i="1"/>
  <c r="BA459" i="1"/>
  <c r="AK459" i="1"/>
  <c r="BN459" i="1"/>
  <c r="AZ459" i="1"/>
  <c r="AJ459" i="1"/>
  <c r="BM459" i="1"/>
  <c r="BP458" i="1"/>
  <c r="BD458" i="1"/>
  <c r="AL458" i="1"/>
  <c r="BO458" i="1"/>
  <c r="BA458" i="1"/>
  <c r="AK458" i="1"/>
  <c r="BN458" i="1"/>
  <c r="AZ458" i="1"/>
  <c r="AJ458" i="1"/>
  <c r="BM458" i="1"/>
  <c r="BP457" i="1"/>
  <c r="BD457" i="1"/>
  <c r="AL457" i="1"/>
  <c r="BO457" i="1"/>
  <c r="BA457" i="1"/>
  <c r="AK457" i="1"/>
  <c r="BN457" i="1"/>
  <c r="AZ457" i="1"/>
  <c r="AJ457" i="1"/>
  <c r="BM457" i="1"/>
  <c r="BP456" i="1"/>
  <c r="BD456" i="1"/>
  <c r="AL456" i="1"/>
  <c r="BO456" i="1"/>
  <c r="BA456" i="1"/>
  <c r="AK456" i="1"/>
  <c r="BN456" i="1"/>
  <c r="AZ456" i="1"/>
  <c r="AJ456" i="1"/>
  <c r="BM456" i="1"/>
  <c r="BP455" i="1"/>
  <c r="BD455" i="1"/>
  <c r="AL455" i="1"/>
  <c r="BO455" i="1"/>
  <c r="BA455" i="1"/>
  <c r="AK455" i="1"/>
  <c r="BN455" i="1"/>
  <c r="AZ455" i="1"/>
  <c r="AJ455" i="1"/>
  <c r="BM455" i="1"/>
  <c r="BP454" i="1"/>
  <c r="BD454" i="1"/>
  <c r="AL454" i="1"/>
  <c r="BO454" i="1"/>
  <c r="BA454" i="1"/>
  <c r="AK454" i="1"/>
  <c r="BN454" i="1"/>
  <c r="AZ454" i="1"/>
  <c r="AJ454" i="1"/>
  <c r="BM454" i="1"/>
  <c r="BP453" i="1"/>
  <c r="BD453" i="1"/>
  <c r="AL453" i="1"/>
  <c r="BO453" i="1"/>
  <c r="BA453" i="1"/>
  <c r="AK453" i="1"/>
  <c r="BN453" i="1"/>
  <c r="AZ453" i="1"/>
  <c r="AJ453" i="1"/>
  <c r="BM453" i="1"/>
  <c r="BP452" i="1"/>
  <c r="BD452" i="1"/>
  <c r="AL452" i="1"/>
  <c r="BO452" i="1"/>
  <c r="BA452" i="1"/>
  <c r="AK452" i="1"/>
  <c r="BN452" i="1"/>
  <c r="AZ452" i="1"/>
  <c r="AJ452" i="1"/>
  <c r="BM452" i="1"/>
  <c r="BP451" i="1"/>
  <c r="BD451" i="1"/>
  <c r="AL451" i="1"/>
  <c r="BO451" i="1"/>
  <c r="BA451" i="1"/>
  <c r="AK451" i="1"/>
  <c r="BN451" i="1"/>
  <c r="AZ451" i="1"/>
  <c r="AJ451" i="1"/>
  <c r="BM451" i="1"/>
  <c r="BP450" i="1"/>
  <c r="BD450" i="1"/>
  <c r="AL450" i="1"/>
  <c r="BO450" i="1"/>
  <c r="BA450" i="1"/>
  <c r="AK450" i="1"/>
  <c r="BN450" i="1"/>
  <c r="AZ450" i="1"/>
  <c r="AJ450" i="1"/>
  <c r="BM450" i="1"/>
  <c r="BP449" i="1"/>
  <c r="BD449" i="1"/>
  <c r="AL449" i="1"/>
  <c r="BO449" i="1"/>
  <c r="BA449" i="1"/>
  <c r="AK449" i="1"/>
  <c r="BN449" i="1"/>
  <c r="AZ449" i="1"/>
  <c r="AJ449" i="1"/>
  <c r="BM449" i="1"/>
  <c r="BP448" i="1"/>
  <c r="BD448" i="1"/>
  <c r="AL448" i="1"/>
  <c r="BO448" i="1"/>
  <c r="BA448" i="1"/>
  <c r="AK448" i="1"/>
  <c r="BN448" i="1"/>
  <c r="AZ448" i="1"/>
  <c r="AJ448" i="1"/>
  <c r="BM448" i="1"/>
  <c r="BP447" i="1"/>
  <c r="BD447" i="1"/>
  <c r="AL447" i="1"/>
  <c r="BO447" i="1"/>
  <c r="BA447" i="1"/>
  <c r="AK447" i="1"/>
  <c r="BN447" i="1"/>
  <c r="AZ447" i="1"/>
  <c r="AJ447" i="1"/>
  <c r="BM447" i="1"/>
  <c r="BP446" i="1"/>
  <c r="BD446" i="1"/>
  <c r="AL446" i="1"/>
  <c r="BO446" i="1"/>
  <c r="BA446" i="1"/>
  <c r="AK446" i="1"/>
  <c r="BN446" i="1"/>
  <c r="AZ446" i="1"/>
  <c r="AJ446" i="1"/>
  <c r="BM446" i="1"/>
  <c r="BP445" i="1"/>
  <c r="BD445" i="1"/>
  <c r="AL445" i="1"/>
  <c r="BO445" i="1"/>
  <c r="BA445" i="1"/>
  <c r="AK445" i="1"/>
  <c r="BN445" i="1"/>
  <c r="AZ445" i="1"/>
  <c r="AJ445" i="1"/>
  <c r="BM445" i="1"/>
  <c r="BP444" i="1"/>
  <c r="BD444" i="1"/>
  <c r="AL444" i="1"/>
  <c r="BO444" i="1"/>
  <c r="BA444" i="1"/>
  <c r="AK444" i="1"/>
  <c r="BN444" i="1"/>
  <c r="AZ444" i="1"/>
  <c r="AJ444" i="1"/>
  <c r="BM444" i="1"/>
  <c r="BP443" i="1"/>
  <c r="BD443" i="1"/>
  <c r="AL443" i="1"/>
  <c r="BO443" i="1"/>
  <c r="BA443" i="1"/>
  <c r="AK443" i="1"/>
  <c r="BN443" i="1"/>
  <c r="AZ443" i="1"/>
  <c r="AJ443" i="1"/>
  <c r="BM443" i="1"/>
  <c r="BP442" i="1"/>
  <c r="BD442" i="1"/>
  <c r="AL442" i="1"/>
  <c r="BO442" i="1"/>
  <c r="BA442" i="1"/>
  <c r="AK442" i="1"/>
  <c r="BN442" i="1"/>
  <c r="AZ442" i="1"/>
  <c r="AJ442" i="1"/>
  <c r="BM442" i="1"/>
  <c r="BP441" i="1"/>
  <c r="BD441" i="1"/>
  <c r="AL441" i="1"/>
  <c r="BO441" i="1"/>
  <c r="BA441" i="1"/>
  <c r="AK441" i="1"/>
  <c r="BN441" i="1"/>
  <c r="AZ441" i="1"/>
  <c r="AJ441" i="1"/>
  <c r="BM441" i="1"/>
  <c r="BP440" i="1"/>
  <c r="BD440" i="1"/>
  <c r="AL440" i="1"/>
  <c r="BO440" i="1"/>
  <c r="BA440" i="1"/>
  <c r="AK440" i="1"/>
  <c r="BN440" i="1"/>
  <c r="AZ440" i="1"/>
  <c r="AJ440" i="1"/>
  <c r="BM440" i="1"/>
  <c r="BP439" i="1"/>
  <c r="BD439" i="1"/>
  <c r="AL439" i="1"/>
  <c r="BO439" i="1"/>
  <c r="BA439" i="1"/>
  <c r="AK439" i="1"/>
  <c r="BN439" i="1"/>
  <c r="AZ439" i="1"/>
  <c r="AJ439" i="1"/>
  <c r="BM439" i="1"/>
  <c r="BP438" i="1"/>
  <c r="BD438" i="1"/>
  <c r="AL438" i="1"/>
  <c r="BO438" i="1"/>
  <c r="BA438" i="1"/>
  <c r="AK438" i="1"/>
  <c r="BN438" i="1"/>
  <c r="AZ438" i="1"/>
  <c r="AJ438" i="1"/>
  <c r="BM438" i="1"/>
  <c r="BP437" i="1"/>
  <c r="BD437" i="1"/>
  <c r="AL437" i="1"/>
  <c r="BO437" i="1"/>
  <c r="BA437" i="1"/>
  <c r="AK437" i="1"/>
  <c r="BN437" i="1"/>
  <c r="AZ437" i="1"/>
  <c r="AJ437" i="1"/>
  <c r="BM437" i="1"/>
  <c r="BP436" i="1"/>
  <c r="BD436" i="1"/>
  <c r="AL436" i="1"/>
  <c r="BO436" i="1"/>
  <c r="BA436" i="1"/>
  <c r="AK436" i="1"/>
  <c r="BN436" i="1"/>
  <c r="AZ436" i="1"/>
  <c r="AJ436" i="1"/>
  <c r="BM436" i="1"/>
  <c r="BP435" i="1"/>
  <c r="BD435" i="1"/>
  <c r="AL435" i="1"/>
  <c r="BO435" i="1"/>
  <c r="BA435" i="1"/>
  <c r="AK435" i="1"/>
  <c r="BN435" i="1"/>
  <c r="AZ435" i="1"/>
  <c r="AJ435" i="1"/>
  <c r="BM435" i="1"/>
  <c r="BP434" i="1"/>
  <c r="BD434" i="1"/>
  <c r="AL434" i="1"/>
  <c r="BO434" i="1"/>
  <c r="BA434" i="1"/>
  <c r="AK434" i="1"/>
  <c r="BN434" i="1"/>
  <c r="AZ434" i="1"/>
  <c r="AJ434" i="1"/>
  <c r="BM434" i="1"/>
  <c r="BP433" i="1"/>
  <c r="BD433" i="1"/>
  <c r="AL433" i="1"/>
  <c r="BO433" i="1"/>
  <c r="BA433" i="1"/>
  <c r="AK433" i="1"/>
  <c r="BN433" i="1"/>
  <c r="AZ433" i="1"/>
  <c r="AJ433" i="1"/>
  <c r="BM433" i="1"/>
  <c r="BP432" i="1"/>
  <c r="BD432" i="1"/>
  <c r="AL432" i="1"/>
  <c r="BO432" i="1"/>
  <c r="BA432" i="1"/>
  <c r="AK432" i="1"/>
  <c r="BN432" i="1"/>
  <c r="AZ432" i="1"/>
  <c r="AJ432" i="1"/>
  <c r="BM432" i="1"/>
  <c r="BP431" i="1"/>
  <c r="BD431" i="1"/>
  <c r="AL431" i="1"/>
  <c r="BO431" i="1"/>
  <c r="BA431" i="1"/>
  <c r="AK431" i="1"/>
  <c r="BN431" i="1"/>
  <c r="AZ431" i="1"/>
  <c r="AJ431" i="1"/>
  <c r="BM431" i="1"/>
  <c r="BP430" i="1"/>
  <c r="BD430" i="1"/>
  <c r="AL430" i="1"/>
  <c r="BO430" i="1"/>
  <c r="BA430" i="1"/>
  <c r="AK430" i="1"/>
  <c r="BN430" i="1"/>
  <c r="AZ430" i="1"/>
  <c r="AJ430" i="1"/>
  <c r="BM430" i="1"/>
  <c r="BP429" i="1"/>
  <c r="BD429" i="1"/>
  <c r="AL429" i="1"/>
  <c r="BO429" i="1"/>
  <c r="BA429" i="1"/>
  <c r="AK429" i="1"/>
  <c r="BN429" i="1"/>
  <c r="AZ429" i="1"/>
  <c r="AJ429" i="1"/>
  <c r="BM429" i="1"/>
  <c r="BP428" i="1"/>
  <c r="BD428" i="1"/>
  <c r="AL428" i="1"/>
  <c r="BO428" i="1"/>
  <c r="BA428" i="1"/>
  <c r="AK428" i="1"/>
  <c r="BN428" i="1"/>
  <c r="AZ428" i="1"/>
  <c r="AJ428" i="1"/>
  <c r="BM428" i="1"/>
  <c r="BP427" i="1"/>
  <c r="BD427" i="1"/>
  <c r="AL427" i="1"/>
  <c r="BO427" i="1"/>
  <c r="BA427" i="1"/>
  <c r="AK427" i="1"/>
  <c r="BN427" i="1"/>
  <c r="AZ427" i="1"/>
  <c r="AJ427" i="1"/>
  <c r="BM427" i="1"/>
  <c r="BP426" i="1"/>
  <c r="BD426" i="1"/>
  <c r="AL426" i="1"/>
  <c r="BO426" i="1"/>
  <c r="BA426" i="1"/>
  <c r="AK426" i="1"/>
  <c r="BN426" i="1"/>
  <c r="AZ426" i="1"/>
  <c r="AJ426" i="1"/>
  <c r="BM426" i="1"/>
  <c r="BP425" i="1"/>
  <c r="BD425" i="1"/>
  <c r="AL425" i="1"/>
  <c r="BO425" i="1"/>
  <c r="BA425" i="1"/>
  <c r="AK425" i="1"/>
  <c r="BN425" i="1"/>
  <c r="AZ425" i="1"/>
  <c r="AJ425" i="1"/>
  <c r="BM425" i="1"/>
  <c r="BP424" i="1"/>
  <c r="BD424" i="1"/>
  <c r="AL424" i="1"/>
  <c r="BO424" i="1"/>
  <c r="BA424" i="1"/>
  <c r="AK424" i="1"/>
  <c r="BN424" i="1"/>
  <c r="AZ424" i="1"/>
  <c r="AJ424" i="1"/>
  <c r="BM424" i="1"/>
  <c r="BP423" i="1"/>
  <c r="BD423" i="1"/>
  <c r="AL423" i="1"/>
  <c r="BO423" i="1"/>
  <c r="BA423" i="1"/>
  <c r="AK423" i="1"/>
  <c r="BN423" i="1"/>
  <c r="AZ423" i="1"/>
  <c r="AJ423" i="1"/>
  <c r="BM423" i="1"/>
  <c r="BP422" i="1"/>
  <c r="BD422" i="1"/>
  <c r="AL422" i="1"/>
  <c r="BO422" i="1"/>
  <c r="BA422" i="1"/>
  <c r="AK422" i="1"/>
  <c r="BN422" i="1"/>
  <c r="AZ422" i="1"/>
  <c r="AJ422" i="1"/>
  <c r="BM422" i="1"/>
  <c r="BP421" i="1"/>
  <c r="BD421" i="1"/>
  <c r="AL421" i="1"/>
  <c r="BO421" i="1"/>
  <c r="BA421" i="1"/>
  <c r="AK421" i="1"/>
  <c r="BN421" i="1"/>
  <c r="AZ421" i="1"/>
  <c r="AJ421" i="1"/>
  <c r="BM421" i="1"/>
  <c r="BP420" i="1"/>
  <c r="BD420" i="1"/>
  <c r="AL420" i="1"/>
  <c r="BO420" i="1"/>
  <c r="BA420" i="1"/>
  <c r="AK420" i="1"/>
  <c r="BN420" i="1"/>
  <c r="AZ420" i="1"/>
  <c r="AJ420" i="1"/>
  <c r="BM420" i="1"/>
  <c r="BP419" i="1"/>
  <c r="BD419" i="1"/>
  <c r="AL419" i="1"/>
  <c r="BO419" i="1"/>
  <c r="BA419" i="1"/>
  <c r="AK419" i="1"/>
  <c r="BN419" i="1"/>
  <c r="AZ419" i="1"/>
  <c r="AJ419" i="1"/>
  <c r="BM419" i="1"/>
  <c r="BP418" i="1"/>
  <c r="BD418" i="1"/>
  <c r="AL418" i="1"/>
  <c r="BO418" i="1"/>
  <c r="BA418" i="1"/>
  <c r="AK418" i="1"/>
  <c r="BN418" i="1"/>
  <c r="AZ418" i="1"/>
  <c r="AJ418" i="1"/>
  <c r="BM418" i="1"/>
  <c r="BP417" i="1"/>
  <c r="BD417" i="1"/>
  <c r="AL417" i="1"/>
  <c r="BO417" i="1"/>
  <c r="BA417" i="1"/>
  <c r="AK417" i="1"/>
  <c r="BN417" i="1"/>
  <c r="AZ417" i="1"/>
  <c r="AJ417" i="1"/>
  <c r="BM417" i="1"/>
  <c r="BP416" i="1"/>
  <c r="BD416" i="1"/>
  <c r="AL416" i="1"/>
  <c r="BO416" i="1"/>
  <c r="BA416" i="1"/>
  <c r="AK416" i="1"/>
  <c r="BN416" i="1"/>
  <c r="AZ416" i="1"/>
  <c r="AJ416" i="1"/>
  <c r="BM416" i="1"/>
  <c r="BP415" i="1"/>
  <c r="BD415" i="1"/>
  <c r="AL415" i="1"/>
  <c r="BO415" i="1"/>
  <c r="BA415" i="1"/>
  <c r="AK415" i="1"/>
  <c r="BN415" i="1"/>
  <c r="AZ415" i="1"/>
  <c r="AJ415" i="1"/>
  <c r="BM415" i="1"/>
  <c r="BP414" i="1"/>
  <c r="BD414" i="1"/>
  <c r="AL414" i="1"/>
  <c r="BO414" i="1"/>
  <c r="BA414" i="1"/>
  <c r="AK414" i="1"/>
  <c r="BN414" i="1"/>
  <c r="AZ414" i="1"/>
  <c r="AJ414" i="1"/>
  <c r="BM414" i="1"/>
  <c r="BP413" i="1"/>
  <c r="BD413" i="1"/>
  <c r="AL413" i="1"/>
  <c r="BO413" i="1"/>
  <c r="BA413" i="1"/>
  <c r="AK413" i="1"/>
  <c r="BN413" i="1"/>
  <c r="AZ413" i="1"/>
  <c r="AJ413" i="1"/>
  <c r="BM413" i="1"/>
  <c r="BP412" i="1"/>
  <c r="BD412" i="1"/>
  <c r="AL412" i="1"/>
  <c r="BO412" i="1"/>
  <c r="BA412" i="1"/>
  <c r="AK412" i="1"/>
  <c r="BN412" i="1"/>
  <c r="AZ412" i="1"/>
  <c r="AJ412" i="1"/>
  <c r="BM412" i="1"/>
  <c r="BP411" i="1"/>
  <c r="BD411" i="1"/>
  <c r="AL411" i="1"/>
  <c r="BO411" i="1"/>
  <c r="BA411" i="1"/>
  <c r="AK411" i="1"/>
  <c r="BN411" i="1"/>
  <c r="AZ411" i="1"/>
  <c r="AJ411" i="1"/>
  <c r="BM411" i="1"/>
  <c r="BP410" i="1"/>
  <c r="BD410" i="1"/>
  <c r="AL410" i="1"/>
  <c r="BO410" i="1"/>
  <c r="BA410" i="1"/>
  <c r="AK410" i="1"/>
  <c r="BN410" i="1"/>
  <c r="AZ410" i="1"/>
  <c r="AJ410" i="1"/>
  <c r="BM410" i="1"/>
  <c r="BP409" i="1"/>
  <c r="BD409" i="1"/>
  <c r="AL409" i="1"/>
  <c r="BO409" i="1"/>
  <c r="BA409" i="1"/>
  <c r="AK409" i="1"/>
  <c r="BN409" i="1"/>
  <c r="AZ409" i="1"/>
  <c r="AJ409" i="1"/>
  <c r="BM409" i="1"/>
  <c r="BP408" i="1"/>
  <c r="BD408" i="1"/>
  <c r="AL408" i="1"/>
  <c r="BO408" i="1"/>
  <c r="BA408" i="1"/>
  <c r="AK408" i="1"/>
  <c r="BN408" i="1"/>
  <c r="AZ408" i="1"/>
  <c r="AJ408" i="1"/>
  <c r="BM408" i="1"/>
  <c r="BP407" i="1"/>
  <c r="BD407" i="1"/>
  <c r="AL407" i="1"/>
  <c r="BO407" i="1"/>
  <c r="BA407" i="1"/>
  <c r="AK407" i="1"/>
  <c r="BN407" i="1"/>
  <c r="AZ407" i="1"/>
  <c r="AJ407" i="1"/>
  <c r="BM407" i="1"/>
  <c r="BP406" i="1"/>
  <c r="BD406" i="1"/>
  <c r="AL406" i="1"/>
  <c r="BO406" i="1"/>
  <c r="BA406" i="1"/>
  <c r="AK406" i="1"/>
  <c r="BN406" i="1"/>
  <c r="AZ406" i="1"/>
  <c r="AJ406" i="1"/>
  <c r="BM406" i="1"/>
  <c r="BP405" i="1"/>
  <c r="BD405" i="1"/>
  <c r="AL405" i="1"/>
  <c r="BO405" i="1"/>
  <c r="BA405" i="1"/>
  <c r="AK405" i="1"/>
  <c r="BN405" i="1"/>
  <c r="AZ405" i="1"/>
  <c r="AJ405" i="1"/>
  <c r="BM405" i="1"/>
  <c r="BP404" i="1"/>
  <c r="BD404" i="1"/>
  <c r="AL404" i="1"/>
  <c r="BO404" i="1"/>
  <c r="BA404" i="1"/>
  <c r="AK404" i="1"/>
  <c r="BN404" i="1"/>
  <c r="AZ404" i="1"/>
  <c r="AJ404" i="1"/>
  <c r="BM404" i="1"/>
  <c r="BP403" i="1"/>
  <c r="BD403" i="1"/>
  <c r="AL403" i="1"/>
  <c r="BO403" i="1"/>
  <c r="BA403" i="1"/>
  <c r="AK403" i="1"/>
  <c r="BN403" i="1"/>
  <c r="AZ403" i="1"/>
  <c r="AJ403" i="1"/>
  <c r="BM403" i="1"/>
  <c r="BP402" i="1"/>
  <c r="BD402" i="1"/>
  <c r="AL402" i="1"/>
  <c r="BO402" i="1"/>
  <c r="BA402" i="1"/>
  <c r="AK402" i="1"/>
  <c r="BN402" i="1"/>
  <c r="AZ402" i="1"/>
  <c r="AJ402" i="1"/>
  <c r="BM402" i="1"/>
  <c r="BP401" i="1"/>
  <c r="BD401" i="1"/>
  <c r="AL401" i="1"/>
  <c r="BO401" i="1"/>
  <c r="BA401" i="1"/>
  <c r="AK401" i="1"/>
  <c r="BN401" i="1"/>
  <c r="AZ401" i="1"/>
  <c r="AJ401" i="1"/>
  <c r="BM401" i="1"/>
  <c r="BP400" i="1"/>
  <c r="BD400" i="1"/>
  <c r="AL400" i="1"/>
  <c r="BO400" i="1"/>
  <c r="BA400" i="1"/>
  <c r="AK400" i="1"/>
  <c r="BN400" i="1"/>
  <c r="AZ400" i="1"/>
  <c r="AJ400" i="1"/>
  <c r="BM400" i="1"/>
  <c r="BP399" i="1"/>
  <c r="BD399" i="1"/>
  <c r="AL399" i="1"/>
  <c r="BO399" i="1"/>
  <c r="BA399" i="1"/>
  <c r="AK399" i="1"/>
  <c r="BN399" i="1"/>
  <c r="AZ399" i="1"/>
  <c r="AJ399" i="1"/>
  <c r="BM399" i="1"/>
  <c r="BP398" i="1"/>
  <c r="BD398" i="1"/>
  <c r="AL398" i="1"/>
  <c r="BO398" i="1"/>
  <c r="BA398" i="1"/>
  <c r="AK398" i="1"/>
  <c r="BN398" i="1"/>
  <c r="AZ398" i="1"/>
  <c r="AJ398" i="1"/>
  <c r="BM398" i="1"/>
  <c r="BP397" i="1"/>
  <c r="BD397" i="1"/>
  <c r="AL397" i="1"/>
  <c r="BO397" i="1"/>
  <c r="BA397" i="1"/>
  <c r="AK397" i="1"/>
  <c r="BN397" i="1"/>
  <c r="AZ397" i="1"/>
  <c r="AJ397" i="1"/>
  <c r="BM397" i="1"/>
  <c r="BP396" i="1"/>
  <c r="BD396" i="1"/>
  <c r="AL396" i="1"/>
  <c r="BO396" i="1"/>
  <c r="BA396" i="1"/>
  <c r="AK396" i="1"/>
  <c r="BN396" i="1"/>
  <c r="AZ396" i="1"/>
  <c r="AJ396" i="1"/>
  <c r="BM396" i="1"/>
  <c r="BP395" i="1"/>
  <c r="BD395" i="1"/>
  <c r="AL395" i="1"/>
  <c r="BO395" i="1"/>
  <c r="BA395" i="1"/>
  <c r="AK395" i="1"/>
  <c r="BN395" i="1"/>
  <c r="AZ395" i="1"/>
  <c r="AJ395" i="1"/>
  <c r="BM395" i="1"/>
  <c r="BP394" i="1"/>
  <c r="BD394" i="1"/>
  <c r="AL394" i="1"/>
  <c r="BO394" i="1"/>
  <c r="BA394" i="1"/>
  <c r="AK394" i="1"/>
  <c r="BN394" i="1"/>
  <c r="AZ394" i="1"/>
  <c r="AJ394" i="1"/>
  <c r="BM394" i="1"/>
  <c r="BP393" i="1"/>
  <c r="BD393" i="1"/>
  <c r="AL393" i="1"/>
  <c r="BO393" i="1"/>
  <c r="BA393" i="1"/>
  <c r="AK393" i="1"/>
  <c r="BN393" i="1"/>
  <c r="AZ393" i="1"/>
  <c r="AJ393" i="1"/>
  <c r="BM393" i="1"/>
  <c r="BP392" i="1"/>
  <c r="BD392" i="1"/>
  <c r="AL392" i="1"/>
  <c r="BO392" i="1"/>
  <c r="BA392" i="1"/>
  <c r="AK392" i="1"/>
  <c r="BN392" i="1"/>
  <c r="AZ392" i="1"/>
  <c r="AJ392" i="1"/>
  <c r="BM392" i="1"/>
  <c r="BP391" i="1"/>
  <c r="BD391" i="1"/>
  <c r="AL391" i="1"/>
  <c r="BO391" i="1"/>
  <c r="BA391" i="1"/>
  <c r="AK391" i="1"/>
  <c r="BN391" i="1"/>
  <c r="AZ391" i="1"/>
  <c r="AJ391" i="1"/>
  <c r="BM391" i="1"/>
  <c r="BP390" i="1"/>
  <c r="BD390" i="1"/>
  <c r="AL390" i="1"/>
  <c r="BO390" i="1"/>
  <c r="BA390" i="1"/>
  <c r="AK390" i="1"/>
  <c r="BN390" i="1"/>
  <c r="AZ390" i="1"/>
  <c r="AJ390" i="1"/>
  <c r="BM390" i="1"/>
  <c r="BP389" i="1"/>
  <c r="BD389" i="1"/>
  <c r="AL389" i="1"/>
  <c r="BO389" i="1"/>
  <c r="BA389" i="1"/>
  <c r="AK389" i="1"/>
  <c r="BN389" i="1"/>
  <c r="AZ389" i="1"/>
  <c r="AJ389" i="1"/>
  <c r="BM389" i="1"/>
  <c r="BP388" i="1"/>
  <c r="BD388" i="1"/>
  <c r="AL388" i="1"/>
  <c r="BO388" i="1"/>
  <c r="BA388" i="1"/>
  <c r="AK388" i="1"/>
  <c r="BN388" i="1"/>
  <c r="AZ388" i="1"/>
  <c r="AJ388" i="1"/>
  <c r="BM388" i="1"/>
  <c r="BP387" i="1"/>
  <c r="BD387" i="1"/>
  <c r="AL387" i="1"/>
  <c r="BO387" i="1"/>
  <c r="BA387" i="1"/>
  <c r="AK387" i="1"/>
  <c r="BN387" i="1"/>
  <c r="AZ387" i="1"/>
  <c r="AJ387" i="1"/>
  <c r="BM387" i="1"/>
  <c r="BP386" i="1"/>
  <c r="BD386" i="1"/>
  <c r="AL386" i="1"/>
  <c r="BO386" i="1"/>
  <c r="BA386" i="1"/>
  <c r="AK386" i="1"/>
  <c r="BN386" i="1"/>
  <c r="AZ386" i="1"/>
  <c r="AJ386" i="1"/>
  <c r="BM386" i="1"/>
  <c r="BP385" i="1"/>
  <c r="BD385" i="1"/>
  <c r="AL385" i="1"/>
  <c r="BO385" i="1"/>
  <c r="BA385" i="1"/>
  <c r="AK385" i="1"/>
  <c r="BN385" i="1"/>
  <c r="AZ385" i="1"/>
  <c r="AJ385" i="1"/>
  <c r="BM385" i="1"/>
  <c r="BP384" i="1"/>
  <c r="BD384" i="1"/>
  <c r="AL384" i="1"/>
  <c r="BO384" i="1"/>
  <c r="BA384" i="1"/>
  <c r="AK384" i="1"/>
  <c r="BN384" i="1"/>
  <c r="AZ384" i="1"/>
  <c r="AJ384" i="1"/>
  <c r="BM384" i="1"/>
  <c r="BP383" i="1"/>
  <c r="BD383" i="1"/>
  <c r="AL383" i="1"/>
  <c r="BO383" i="1"/>
  <c r="BA383" i="1"/>
  <c r="AK383" i="1"/>
  <c r="BN383" i="1"/>
  <c r="AZ383" i="1"/>
  <c r="AJ383" i="1"/>
  <c r="BM383" i="1"/>
  <c r="BP382" i="1"/>
  <c r="BD382" i="1"/>
  <c r="AL382" i="1"/>
  <c r="BO382" i="1"/>
  <c r="BA382" i="1"/>
  <c r="AK382" i="1"/>
  <c r="BN382" i="1"/>
  <c r="AZ382" i="1"/>
  <c r="AJ382" i="1"/>
  <c r="BM382" i="1"/>
  <c r="BP381" i="1"/>
  <c r="BD381" i="1"/>
  <c r="AL381" i="1"/>
  <c r="BO381" i="1"/>
  <c r="BA381" i="1"/>
  <c r="AK381" i="1"/>
  <c r="BN381" i="1"/>
  <c r="AZ381" i="1"/>
  <c r="AJ381" i="1"/>
  <c r="BM381" i="1"/>
  <c r="BP380" i="1"/>
  <c r="BD380" i="1"/>
  <c r="AL380" i="1"/>
  <c r="BO380" i="1"/>
  <c r="BA380" i="1"/>
  <c r="AK380" i="1"/>
  <c r="BN380" i="1"/>
  <c r="AZ380" i="1"/>
  <c r="AJ380" i="1"/>
  <c r="BM380" i="1"/>
  <c r="BP379" i="1"/>
  <c r="BD379" i="1"/>
  <c r="AL379" i="1"/>
  <c r="BO379" i="1"/>
  <c r="BA379" i="1"/>
  <c r="AK379" i="1"/>
  <c r="BN379" i="1"/>
  <c r="AZ379" i="1"/>
  <c r="AJ379" i="1"/>
  <c r="BM379" i="1"/>
  <c r="BP378" i="1"/>
  <c r="BD378" i="1"/>
  <c r="AL378" i="1"/>
  <c r="BO378" i="1"/>
  <c r="BA378" i="1"/>
  <c r="AK378" i="1"/>
  <c r="BN378" i="1"/>
  <c r="AZ378" i="1"/>
  <c r="AJ378" i="1"/>
  <c r="BM378" i="1"/>
  <c r="BP377" i="1"/>
  <c r="BD377" i="1"/>
  <c r="AL377" i="1"/>
  <c r="BO377" i="1"/>
  <c r="BA377" i="1"/>
  <c r="AK377" i="1"/>
  <c r="BN377" i="1"/>
  <c r="AZ377" i="1"/>
  <c r="AJ377" i="1"/>
  <c r="BM377" i="1"/>
  <c r="BP376" i="1"/>
  <c r="BD376" i="1"/>
  <c r="AL376" i="1"/>
  <c r="BO376" i="1"/>
  <c r="BA376" i="1"/>
  <c r="AK376" i="1"/>
  <c r="BN376" i="1"/>
  <c r="AZ376" i="1"/>
  <c r="AJ376" i="1"/>
  <c r="BM376" i="1"/>
  <c r="BP375" i="1"/>
  <c r="BD375" i="1"/>
  <c r="AL375" i="1"/>
  <c r="BO375" i="1"/>
  <c r="BA375" i="1"/>
  <c r="AK375" i="1"/>
  <c r="BN375" i="1"/>
  <c r="AZ375" i="1"/>
  <c r="AJ375" i="1"/>
  <c r="BM375" i="1"/>
  <c r="BP374" i="1"/>
  <c r="BD374" i="1"/>
  <c r="AL374" i="1"/>
  <c r="BO374" i="1"/>
  <c r="BA374" i="1"/>
  <c r="AK374" i="1"/>
  <c r="BN374" i="1"/>
  <c r="AZ374" i="1"/>
  <c r="AJ374" i="1"/>
  <c r="BM374" i="1"/>
  <c r="BP373" i="1"/>
  <c r="BD373" i="1"/>
  <c r="AL373" i="1"/>
  <c r="BO373" i="1"/>
  <c r="BA373" i="1"/>
  <c r="AK373" i="1"/>
  <c r="BN373" i="1"/>
  <c r="AZ373" i="1"/>
  <c r="AJ373" i="1"/>
  <c r="BM373" i="1"/>
  <c r="BP372" i="1"/>
  <c r="BD372" i="1"/>
  <c r="AL372" i="1"/>
  <c r="BO372" i="1"/>
  <c r="BA372" i="1"/>
  <c r="AK372" i="1"/>
  <c r="BN372" i="1"/>
  <c r="AZ372" i="1"/>
  <c r="AJ372" i="1"/>
  <c r="BM372" i="1"/>
  <c r="BP371" i="1"/>
  <c r="BD371" i="1"/>
  <c r="AL371" i="1"/>
  <c r="BO371" i="1"/>
  <c r="BA371" i="1"/>
  <c r="AK371" i="1"/>
  <c r="BN371" i="1"/>
  <c r="AZ371" i="1"/>
  <c r="AJ371" i="1"/>
  <c r="BM371" i="1"/>
  <c r="BP370" i="1"/>
  <c r="BD370" i="1"/>
  <c r="AL370" i="1"/>
  <c r="BO370" i="1"/>
  <c r="BA370" i="1"/>
  <c r="AK370" i="1"/>
  <c r="BN370" i="1"/>
  <c r="AZ370" i="1"/>
  <c r="AJ370" i="1"/>
  <c r="BM370" i="1"/>
  <c r="BP369" i="1"/>
  <c r="BD369" i="1"/>
  <c r="AL369" i="1"/>
  <c r="BO369" i="1"/>
  <c r="BA369" i="1"/>
  <c r="AK369" i="1"/>
  <c r="BN369" i="1"/>
  <c r="AZ369" i="1"/>
  <c r="AJ369" i="1"/>
  <c r="BM369" i="1"/>
  <c r="BP368" i="1"/>
  <c r="BD368" i="1"/>
  <c r="AL368" i="1"/>
  <c r="BO368" i="1"/>
  <c r="BA368" i="1"/>
  <c r="AK368" i="1"/>
  <c r="BN368" i="1"/>
  <c r="AZ368" i="1"/>
  <c r="AJ368" i="1"/>
  <c r="BM368" i="1"/>
  <c r="BP367" i="1"/>
  <c r="BD367" i="1"/>
  <c r="AL367" i="1"/>
  <c r="BO367" i="1"/>
  <c r="BA367" i="1"/>
  <c r="AK367" i="1"/>
  <c r="BN367" i="1"/>
  <c r="AZ367" i="1"/>
  <c r="AJ367" i="1"/>
  <c r="BM367" i="1"/>
  <c r="BP366" i="1"/>
  <c r="BD366" i="1"/>
  <c r="AL366" i="1"/>
  <c r="BO366" i="1"/>
  <c r="BA366" i="1"/>
  <c r="AK366" i="1"/>
  <c r="BN366" i="1"/>
  <c r="AZ366" i="1"/>
  <c r="AJ366" i="1"/>
  <c r="BM366" i="1"/>
  <c r="BP365" i="1"/>
  <c r="BD365" i="1"/>
  <c r="AL365" i="1"/>
  <c r="BO365" i="1"/>
  <c r="BA365" i="1"/>
  <c r="AK365" i="1"/>
  <c r="BN365" i="1"/>
  <c r="AZ365" i="1"/>
  <c r="AJ365" i="1"/>
  <c r="BM365" i="1"/>
  <c r="BP364" i="1"/>
  <c r="BD364" i="1"/>
  <c r="AL364" i="1"/>
  <c r="BO364" i="1"/>
  <c r="BA364" i="1"/>
  <c r="AK364" i="1"/>
  <c r="BN364" i="1"/>
  <c r="AZ364" i="1"/>
  <c r="AJ364" i="1"/>
  <c r="BM364" i="1"/>
  <c r="BP363" i="1"/>
  <c r="BD363" i="1"/>
  <c r="AL363" i="1"/>
  <c r="BO363" i="1"/>
  <c r="BA363" i="1"/>
  <c r="AK363" i="1"/>
  <c r="BN363" i="1"/>
  <c r="AZ363" i="1"/>
  <c r="AJ363" i="1"/>
  <c r="BM363" i="1"/>
  <c r="BP362" i="1"/>
  <c r="BD362" i="1"/>
  <c r="AL362" i="1"/>
  <c r="BO362" i="1"/>
  <c r="BA362" i="1"/>
  <c r="AK362" i="1"/>
  <c r="BN362" i="1"/>
  <c r="AZ362" i="1"/>
  <c r="AJ362" i="1"/>
  <c r="BM362" i="1"/>
  <c r="BP361" i="1"/>
  <c r="BD361" i="1"/>
  <c r="AL361" i="1"/>
  <c r="BO361" i="1"/>
  <c r="BA361" i="1"/>
  <c r="AK361" i="1"/>
  <c r="BN361" i="1"/>
  <c r="AZ361" i="1"/>
  <c r="AJ361" i="1"/>
  <c r="BM361" i="1"/>
  <c r="BP360" i="1"/>
  <c r="BD360" i="1"/>
  <c r="AL360" i="1"/>
  <c r="BO360" i="1"/>
  <c r="BA360" i="1"/>
  <c r="AK360" i="1"/>
  <c r="BN360" i="1"/>
  <c r="AZ360" i="1"/>
  <c r="AJ360" i="1"/>
  <c r="BM360" i="1"/>
  <c r="BP359" i="1"/>
  <c r="BD359" i="1"/>
  <c r="AL359" i="1"/>
  <c r="BO359" i="1"/>
  <c r="BA359" i="1"/>
  <c r="AK359" i="1"/>
  <c r="BN359" i="1"/>
  <c r="AZ359" i="1"/>
  <c r="AJ359" i="1"/>
  <c r="BM359" i="1"/>
  <c r="BP358" i="1"/>
  <c r="BD358" i="1"/>
  <c r="AL358" i="1"/>
  <c r="BO358" i="1"/>
  <c r="BA358" i="1"/>
  <c r="AK358" i="1"/>
  <c r="BN358" i="1"/>
  <c r="AZ358" i="1"/>
  <c r="AJ358" i="1"/>
  <c r="BM358" i="1"/>
  <c r="BP357" i="1"/>
  <c r="BD357" i="1"/>
  <c r="AL357" i="1"/>
  <c r="BO357" i="1"/>
  <c r="BA357" i="1"/>
  <c r="AK357" i="1"/>
  <c r="BN357" i="1"/>
  <c r="AZ357" i="1"/>
  <c r="AJ357" i="1"/>
  <c r="BM357" i="1"/>
  <c r="BP356" i="1"/>
  <c r="BD356" i="1"/>
  <c r="AL356" i="1"/>
  <c r="BO356" i="1"/>
  <c r="BA356" i="1"/>
  <c r="AK356" i="1"/>
  <c r="BN356" i="1"/>
  <c r="AZ356" i="1"/>
  <c r="AJ356" i="1"/>
  <c r="BM356" i="1"/>
  <c r="BP355" i="1"/>
  <c r="BD355" i="1"/>
  <c r="AL355" i="1"/>
  <c r="BO355" i="1"/>
  <c r="BA355" i="1"/>
  <c r="AK355" i="1"/>
  <c r="BN355" i="1"/>
  <c r="AZ355" i="1"/>
  <c r="AJ355" i="1"/>
  <c r="BM355" i="1"/>
  <c r="BP354" i="1"/>
  <c r="BD354" i="1"/>
  <c r="AL354" i="1"/>
  <c r="BO354" i="1"/>
  <c r="BA354" i="1"/>
  <c r="AK354" i="1"/>
  <c r="BN354" i="1"/>
  <c r="AZ354" i="1"/>
  <c r="AJ354" i="1"/>
  <c r="BM354" i="1"/>
  <c r="BP353" i="1"/>
  <c r="BD353" i="1"/>
  <c r="AL353" i="1"/>
  <c r="BO353" i="1"/>
  <c r="BA353" i="1"/>
  <c r="AK353" i="1"/>
  <c r="BN353" i="1"/>
  <c r="AZ353" i="1"/>
  <c r="AJ353" i="1"/>
  <c r="BM353" i="1"/>
  <c r="BP352" i="1"/>
  <c r="BD352" i="1"/>
  <c r="AL352" i="1"/>
  <c r="BO352" i="1"/>
  <c r="BA352" i="1"/>
  <c r="AK352" i="1"/>
  <c r="BN352" i="1"/>
  <c r="AZ352" i="1"/>
  <c r="AJ352" i="1"/>
  <c r="BM352" i="1"/>
  <c r="BP351" i="1"/>
  <c r="BD351" i="1"/>
  <c r="AL351" i="1"/>
  <c r="BO351" i="1"/>
  <c r="BA351" i="1"/>
  <c r="AK351" i="1"/>
  <c r="BN351" i="1"/>
  <c r="AZ351" i="1"/>
  <c r="AJ351" i="1"/>
  <c r="BM351" i="1"/>
  <c r="BP350" i="1"/>
  <c r="BD350" i="1"/>
  <c r="AL350" i="1"/>
  <c r="BO350" i="1"/>
  <c r="BA350" i="1"/>
  <c r="AK350" i="1"/>
  <c r="BN350" i="1"/>
  <c r="AZ350" i="1"/>
  <c r="AJ350" i="1"/>
  <c r="BM350" i="1"/>
  <c r="BP349" i="1"/>
  <c r="BD349" i="1"/>
  <c r="AL349" i="1"/>
  <c r="BO349" i="1"/>
  <c r="BA349" i="1"/>
  <c r="AK349" i="1"/>
  <c r="BN349" i="1"/>
  <c r="AZ349" i="1"/>
  <c r="AJ349" i="1"/>
  <c r="BM349" i="1"/>
  <c r="BP348" i="1"/>
  <c r="BD348" i="1"/>
  <c r="AL348" i="1"/>
  <c r="BO348" i="1"/>
  <c r="BA348" i="1"/>
  <c r="AK348" i="1"/>
  <c r="BN348" i="1"/>
  <c r="AZ348" i="1"/>
  <c r="AJ348" i="1"/>
  <c r="BM348" i="1"/>
  <c r="BP347" i="1"/>
  <c r="BD347" i="1"/>
  <c r="AL347" i="1"/>
  <c r="BO347" i="1"/>
  <c r="BA347" i="1"/>
  <c r="AK347" i="1"/>
  <c r="BN347" i="1"/>
  <c r="AZ347" i="1"/>
  <c r="AJ347" i="1"/>
  <c r="BM347" i="1"/>
  <c r="BP346" i="1"/>
  <c r="BD346" i="1"/>
  <c r="AL346" i="1"/>
  <c r="BO346" i="1"/>
  <c r="BA346" i="1"/>
  <c r="AK346" i="1"/>
  <c r="BN346" i="1"/>
  <c r="AZ346" i="1"/>
  <c r="AJ346" i="1"/>
  <c r="BM346" i="1"/>
  <c r="BP345" i="1"/>
  <c r="BD345" i="1"/>
  <c r="AL345" i="1"/>
  <c r="BO345" i="1"/>
  <c r="BA345" i="1"/>
  <c r="AK345" i="1"/>
  <c r="BN345" i="1"/>
  <c r="AZ345" i="1"/>
  <c r="AJ345" i="1"/>
  <c r="BM345" i="1"/>
  <c r="BP344" i="1"/>
  <c r="BD344" i="1"/>
  <c r="AL344" i="1"/>
  <c r="BO344" i="1"/>
  <c r="BA344" i="1"/>
  <c r="AK344" i="1"/>
  <c r="BN344" i="1"/>
  <c r="AZ344" i="1"/>
  <c r="AJ344" i="1"/>
  <c r="BM344" i="1"/>
  <c r="BP343" i="1"/>
  <c r="BD343" i="1"/>
  <c r="AL343" i="1"/>
  <c r="BO343" i="1"/>
  <c r="BA343" i="1"/>
  <c r="AK343" i="1"/>
  <c r="BN343" i="1"/>
  <c r="AZ343" i="1"/>
  <c r="AJ343" i="1"/>
  <c r="BM343" i="1"/>
  <c r="BP342" i="1"/>
  <c r="BD342" i="1"/>
  <c r="AL342" i="1"/>
  <c r="BO342" i="1"/>
  <c r="BA342" i="1"/>
  <c r="AK342" i="1"/>
  <c r="BN342" i="1"/>
  <c r="AZ342" i="1"/>
  <c r="AJ342" i="1"/>
  <c r="BM342" i="1"/>
  <c r="BP341" i="1"/>
  <c r="BD341" i="1"/>
  <c r="AL341" i="1"/>
  <c r="BO341" i="1"/>
  <c r="BA341" i="1"/>
  <c r="AK341" i="1"/>
  <c r="BN341" i="1"/>
  <c r="AZ341" i="1"/>
  <c r="AJ341" i="1"/>
  <c r="BM341" i="1"/>
  <c r="BP340" i="1"/>
  <c r="BD340" i="1"/>
  <c r="AL340" i="1"/>
  <c r="BO340" i="1"/>
  <c r="BA340" i="1"/>
  <c r="AK340" i="1"/>
  <c r="BN340" i="1"/>
  <c r="AZ340" i="1"/>
  <c r="AJ340" i="1"/>
  <c r="BM340" i="1"/>
  <c r="BP339" i="1"/>
  <c r="BD339" i="1"/>
  <c r="AL339" i="1"/>
  <c r="BO339" i="1"/>
  <c r="BA339" i="1"/>
  <c r="AK339" i="1"/>
  <c r="BN339" i="1"/>
  <c r="AZ339" i="1"/>
  <c r="AJ339" i="1"/>
  <c r="BM339" i="1"/>
  <c r="BP338" i="1"/>
  <c r="BD338" i="1"/>
  <c r="AL338" i="1"/>
  <c r="BO338" i="1"/>
  <c r="BA338" i="1"/>
  <c r="AK338" i="1"/>
  <c r="BN338" i="1"/>
  <c r="AZ338" i="1"/>
  <c r="AJ338" i="1"/>
  <c r="BM338" i="1"/>
  <c r="BP337" i="1"/>
  <c r="BD337" i="1"/>
  <c r="AL337" i="1"/>
  <c r="BO337" i="1"/>
  <c r="BA337" i="1"/>
  <c r="AK337" i="1"/>
  <c r="BN337" i="1"/>
  <c r="AZ337" i="1"/>
  <c r="AJ337" i="1"/>
  <c r="BM337" i="1"/>
  <c r="BP336" i="1"/>
  <c r="BD336" i="1"/>
  <c r="AL336" i="1"/>
  <c r="BO336" i="1"/>
  <c r="BA336" i="1"/>
  <c r="AK336" i="1"/>
  <c r="BN336" i="1"/>
  <c r="AZ336" i="1"/>
  <c r="AJ336" i="1"/>
  <c r="BM336" i="1"/>
  <c r="BP335" i="1"/>
  <c r="BD335" i="1"/>
  <c r="AL335" i="1"/>
  <c r="BO335" i="1"/>
  <c r="BA335" i="1"/>
  <c r="AK335" i="1"/>
  <c r="BN335" i="1"/>
  <c r="AZ335" i="1"/>
  <c r="AJ335" i="1"/>
  <c r="BM335" i="1"/>
  <c r="BP334" i="1"/>
  <c r="BD334" i="1"/>
  <c r="AL334" i="1"/>
  <c r="BO334" i="1"/>
  <c r="BA334" i="1"/>
  <c r="AK334" i="1"/>
  <c r="BN334" i="1"/>
  <c r="AZ334" i="1"/>
  <c r="AJ334" i="1"/>
  <c r="BM334" i="1"/>
  <c r="BP333" i="1"/>
  <c r="BD333" i="1"/>
  <c r="AL333" i="1"/>
  <c r="BO333" i="1"/>
  <c r="BA333" i="1"/>
  <c r="AK333" i="1"/>
  <c r="BN333" i="1"/>
  <c r="AZ333" i="1"/>
  <c r="AJ333" i="1"/>
  <c r="BM333" i="1"/>
  <c r="BP332" i="1"/>
  <c r="BD332" i="1"/>
  <c r="AL332" i="1"/>
  <c r="BO332" i="1"/>
  <c r="BA332" i="1"/>
  <c r="AK332" i="1"/>
  <c r="BN332" i="1"/>
  <c r="AZ332" i="1"/>
  <c r="AJ332" i="1"/>
  <c r="BM332" i="1"/>
  <c r="BP331" i="1"/>
  <c r="BD331" i="1"/>
  <c r="AL331" i="1"/>
  <c r="BO331" i="1"/>
  <c r="BA331" i="1"/>
  <c r="AK331" i="1"/>
  <c r="BN331" i="1"/>
  <c r="AZ331" i="1"/>
  <c r="AJ331" i="1"/>
  <c r="BM331" i="1"/>
  <c r="BP330" i="1"/>
  <c r="BD330" i="1"/>
  <c r="AL330" i="1"/>
  <c r="BO330" i="1"/>
  <c r="BA330" i="1"/>
  <c r="AK330" i="1"/>
  <c r="BN330" i="1"/>
  <c r="AZ330" i="1"/>
  <c r="AJ330" i="1"/>
  <c r="BM330" i="1"/>
  <c r="BP329" i="1"/>
  <c r="BD329" i="1"/>
  <c r="AL329" i="1"/>
  <c r="BO329" i="1"/>
  <c r="BA329" i="1"/>
  <c r="AK329" i="1"/>
  <c r="BN329" i="1"/>
  <c r="AZ329" i="1"/>
  <c r="AJ329" i="1"/>
  <c r="BM329" i="1"/>
  <c r="BP328" i="1"/>
  <c r="BD328" i="1"/>
  <c r="AL328" i="1"/>
  <c r="BO328" i="1"/>
  <c r="BA328" i="1"/>
  <c r="AK328" i="1"/>
  <c r="BN328" i="1"/>
  <c r="AZ328" i="1"/>
  <c r="AJ328" i="1"/>
  <c r="BM328" i="1"/>
  <c r="BP327" i="1"/>
  <c r="BD327" i="1"/>
  <c r="AL327" i="1"/>
  <c r="BO327" i="1"/>
  <c r="BA327" i="1"/>
  <c r="AK327" i="1"/>
  <c r="BN327" i="1"/>
  <c r="AZ327" i="1"/>
  <c r="AJ327" i="1"/>
  <c r="BM327" i="1"/>
  <c r="BP326" i="1"/>
  <c r="BD326" i="1"/>
  <c r="AL326" i="1"/>
  <c r="BO326" i="1"/>
  <c r="BA326" i="1"/>
  <c r="AK326" i="1"/>
  <c r="BN326" i="1"/>
  <c r="AZ326" i="1"/>
  <c r="AJ326" i="1"/>
  <c r="BM326" i="1"/>
  <c r="BP325" i="1"/>
  <c r="BD325" i="1"/>
  <c r="AL325" i="1"/>
  <c r="BO325" i="1"/>
  <c r="BA325" i="1"/>
  <c r="AK325" i="1"/>
  <c r="BN325" i="1"/>
  <c r="AZ325" i="1"/>
  <c r="AJ325" i="1"/>
  <c r="BM325" i="1"/>
  <c r="BP324" i="1"/>
  <c r="BD324" i="1"/>
  <c r="AL324" i="1"/>
  <c r="BO324" i="1"/>
  <c r="BA324" i="1"/>
  <c r="AK324" i="1"/>
  <c r="BN324" i="1"/>
  <c r="AZ324" i="1"/>
  <c r="AJ324" i="1"/>
  <c r="BM324" i="1"/>
  <c r="BP323" i="1"/>
  <c r="BD323" i="1"/>
  <c r="AL323" i="1"/>
  <c r="BO323" i="1"/>
  <c r="BA323" i="1"/>
  <c r="AK323" i="1"/>
  <c r="BN323" i="1"/>
  <c r="AZ323" i="1"/>
  <c r="AJ323" i="1"/>
  <c r="BM323" i="1"/>
  <c r="BP322" i="1"/>
  <c r="BD322" i="1"/>
  <c r="AL322" i="1"/>
  <c r="BO322" i="1"/>
  <c r="BA322" i="1"/>
  <c r="AK322" i="1"/>
  <c r="BN322" i="1"/>
  <c r="AZ322" i="1"/>
  <c r="AJ322" i="1"/>
  <c r="BM322" i="1"/>
  <c r="BP321" i="1"/>
  <c r="BD321" i="1"/>
  <c r="AL321" i="1"/>
  <c r="BO321" i="1"/>
  <c r="BA321" i="1"/>
  <c r="AK321" i="1"/>
  <c r="BN321" i="1"/>
  <c r="AZ321" i="1"/>
  <c r="AJ321" i="1"/>
  <c r="BM321" i="1"/>
  <c r="BP320" i="1"/>
  <c r="BD320" i="1"/>
  <c r="AL320" i="1"/>
  <c r="BO320" i="1"/>
  <c r="BA320" i="1"/>
  <c r="AK320" i="1"/>
  <c r="BN320" i="1"/>
  <c r="AZ320" i="1"/>
  <c r="AJ320" i="1"/>
  <c r="BM320" i="1"/>
  <c r="BP319" i="1"/>
  <c r="BD319" i="1"/>
  <c r="AL319" i="1"/>
  <c r="BO319" i="1"/>
  <c r="BA319" i="1"/>
  <c r="AK319" i="1"/>
  <c r="BN319" i="1"/>
  <c r="AZ319" i="1"/>
  <c r="AJ319" i="1"/>
  <c r="BM319" i="1"/>
  <c r="BP318" i="1"/>
  <c r="BD318" i="1"/>
  <c r="AL318" i="1"/>
  <c r="BO318" i="1"/>
  <c r="BA318" i="1"/>
  <c r="AK318" i="1"/>
  <c r="BN318" i="1"/>
  <c r="AZ318" i="1"/>
  <c r="AJ318" i="1"/>
  <c r="BM318" i="1"/>
  <c r="BP317" i="1"/>
  <c r="BD317" i="1"/>
  <c r="AL317" i="1"/>
  <c r="BO317" i="1"/>
  <c r="BA317" i="1"/>
  <c r="AK317" i="1"/>
  <c r="BN317" i="1"/>
  <c r="AZ317" i="1"/>
  <c r="AJ317" i="1"/>
  <c r="BM317" i="1"/>
  <c r="BP316" i="1"/>
  <c r="BD316" i="1"/>
  <c r="AL316" i="1"/>
  <c r="BO316" i="1"/>
  <c r="BA316" i="1"/>
  <c r="AK316" i="1"/>
  <c r="BN316" i="1"/>
  <c r="AZ316" i="1"/>
  <c r="AJ316" i="1"/>
  <c r="BM316" i="1"/>
  <c r="BP315" i="1"/>
  <c r="BD315" i="1"/>
  <c r="AL315" i="1"/>
  <c r="BO315" i="1"/>
  <c r="BA315" i="1"/>
  <c r="AK315" i="1"/>
  <c r="BN315" i="1"/>
  <c r="AZ315" i="1"/>
  <c r="AJ315" i="1"/>
  <c r="BM315" i="1"/>
  <c r="BP314" i="1"/>
  <c r="BD314" i="1"/>
  <c r="AL314" i="1"/>
  <c r="BO314" i="1"/>
  <c r="BA314" i="1"/>
  <c r="AK314" i="1"/>
  <c r="BN314" i="1"/>
  <c r="AZ314" i="1"/>
  <c r="AJ314" i="1"/>
  <c r="BM314" i="1"/>
  <c r="BP313" i="1"/>
  <c r="BD313" i="1"/>
  <c r="AL313" i="1"/>
  <c r="BO313" i="1"/>
  <c r="BA313" i="1"/>
  <c r="AK313" i="1"/>
  <c r="BN313" i="1"/>
  <c r="AZ313" i="1"/>
  <c r="AJ313" i="1"/>
  <c r="BM313" i="1"/>
  <c r="BP312" i="1"/>
  <c r="BD312" i="1"/>
  <c r="AL312" i="1"/>
  <c r="BO312" i="1"/>
  <c r="BA312" i="1"/>
  <c r="AK312" i="1"/>
  <c r="BN312" i="1"/>
  <c r="AZ312" i="1"/>
  <c r="AJ312" i="1"/>
  <c r="BM312" i="1"/>
  <c r="BP311" i="1"/>
  <c r="BD311" i="1"/>
  <c r="AL311" i="1"/>
  <c r="BO311" i="1"/>
  <c r="BA311" i="1"/>
  <c r="AK311" i="1"/>
  <c r="BN311" i="1"/>
  <c r="AZ311" i="1"/>
  <c r="AJ311" i="1"/>
  <c r="BM311" i="1"/>
  <c r="BP310" i="1"/>
  <c r="BD310" i="1"/>
  <c r="AL310" i="1"/>
  <c r="BO310" i="1"/>
  <c r="BA310" i="1"/>
  <c r="AK310" i="1"/>
  <c r="BN310" i="1"/>
  <c r="AZ310" i="1"/>
  <c r="AJ310" i="1"/>
  <c r="BM310" i="1"/>
  <c r="BP309" i="1"/>
  <c r="BD309" i="1"/>
  <c r="AL309" i="1"/>
  <c r="BO309" i="1"/>
  <c r="BA309" i="1"/>
  <c r="AK309" i="1"/>
  <c r="BN309" i="1"/>
  <c r="AZ309" i="1"/>
  <c r="AJ309" i="1"/>
  <c r="BM309" i="1"/>
  <c r="BP308" i="1"/>
  <c r="BD308" i="1"/>
  <c r="AL308" i="1"/>
  <c r="BO308" i="1"/>
  <c r="BA308" i="1"/>
  <c r="AK308" i="1"/>
  <c r="BN308" i="1"/>
  <c r="AZ308" i="1"/>
  <c r="AJ308" i="1"/>
  <c r="BM308" i="1"/>
  <c r="BP307" i="1"/>
  <c r="BD307" i="1"/>
  <c r="AL307" i="1"/>
  <c r="BO307" i="1"/>
  <c r="BA307" i="1"/>
  <c r="AK307" i="1"/>
  <c r="BN307" i="1"/>
  <c r="AZ307" i="1"/>
  <c r="AJ307" i="1"/>
  <c r="BM307" i="1"/>
  <c r="BP306" i="1"/>
  <c r="BD306" i="1"/>
  <c r="AL306" i="1"/>
  <c r="BO306" i="1"/>
  <c r="BA306" i="1"/>
  <c r="AK306" i="1"/>
  <c r="BN306" i="1"/>
  <c r="AZ306" i="1"/>
  <c r="AJ306" i="1"/>
  <c r="BM306" i="1"/>
  <c r="BP305" i="1"/>
  <c r="BD305" i="1"/>
  <c r="AL305" i="1"/>
  <c r="BO305" i="1"/>
  <c r="BA305" i="1"/>
  <c r="AK305" i="1"/>
  <c r="BN305" i="1"/>
  <c r="AZ305" i="1"/>
  <c r="AJ305" i="1"/>
  <c r="BM305" i="1"/>
  <c r="BP304" i="1"/>
  <c r="BD304" i="1"/>
  <c r="AL304" i="1"/>
  <c r="BO304" i="1"/>
  <c r="BA304" i="1"/>
  <c r="AK304" i="1"/>
  <c r="BN304" i="1"/>
  <c r="AZ304" i="1"/>
  <c r="AJ304" i="1"/>
  <c r="BM304" i="1"/>
  <c r="BP303" i="1"/>
  <c r="BD303" i="1"/>
  <c r="AL303" i="1"/>
  <c r="BO303" i="1"/>
  <c r="BA303" i="1"/>
  <c r="AK303" i="1"/>
  <c r="BN303" i="1"/>
  <c r="AZ303" i="1"/>
  <c r="AJ303" i="1"/>
  <c r="BM303" i="1"/>
  <c r="BP302" i="1"/>
  <c r="BD302" i="1"/>
  <c r="AL302" i="1"/>
  <c r="BO302" i="1"/>
  <c r="BA302" i="1"/>
  <c r="AK302" i="1"/>
  <c r="BN302" i="1"/>
  <c r="AZ302" i="1"/>
  <c r="AJ302" i="1"/>
  <c r="BM302" i="1"/>
  <c r="BP301" i="1"/>
  <c r="BD301" i="1"/>
  <c r="AL301" i="1"/>
  <c r="BO301" i="1"/>
  <c r="BA301" i="1"/>
  <c r="AK301" i="1"/>
  <c r="BN301" i="1"/>
  <c r="AZ301" i="1"/>
  <c r="AJ301" i="1"/>
  <c r="BM301" i="1"/>
  <c r="BP300" i="1"/>
  <c r="BD300" i="1"/>
  <c r="AL300" i="1"/>
  <c r="BO300" i="1"/>
  <c r="BA300" i="1"/>
  <c r="AK300" i="1"/>
  <c r="BN300" i="1"/>
  <c r="AZ300" i="1"/>
  <c r="AJ300" i="1"/>
  <c r="BM300" i="1"/>
  <c r="BP299" i="1"/>
  <c r="BD299" i="1"/>
  <c r="AL299" i="1"/>
  <c r="BO299" i="1"/>
  <c r="BA299" i="1"/>
  <c r="AK299" i="1"/>
  <c r="BN299" i="1"/>
  <c r="AZ299" i="1"/>
  <c r="AJ299" i="1"/>
  <c r="BM299" i="1"/>
  <c r="BP298" i="1"/>
  <c r="BD298" i="1"/>
  <c r="AL298" i="1"/>
  <c r="BO298" i="1"/>
  <c r="BA298" i="1"/>
  <c r="AK298" i="1"/>
  <c r="BN298" i="1"/>
  <c r="AZ298" i="1"/>
  <c r="AJ298" i="1"/>
  <c r="BM298" i="1"/>
  <c r="BP297" i="1"/>
  <c r="BD297" i="1"/>
  <c r="AL297" i="1"/>
  <c r="BO297" i="1"/>
  <c r="BA297" i="1"/>
  <c r="AK297" i="1"/>
  <c r="BN297" i="1"/>
  <c r="AZ297" i="1"/>
  <c r="AJ297" i="1"/>
  <c r="BM297" i="1"/>
  <c r="BP296" i="1"/>
  <c r="BD296" i="1"/>
  <c r="AL296" i="1"/>
  <c r="BO296" i="1"/>
  <c r="BA296" i="1"/>
  <c r="AK296" i="1"/>
  <c r="BN296" i="1"/>
  <c r="AZ296" i="1"/>
  <c r="AJ296" i="1"/>
  <c r="BM296" i="1"/>
  <c r="BP295" i="1"/>
  <c r="BD295" i="1"/>
  <c r="AL295" i="1"/>
  <c r="BO295" i="1"/>
  <c r="BA295" i="1"/>
  <c r="AK295" i="1"/>
  <c r="BN295" i="1"/>
  <c r="AZ295" i="1"/>
  <c r="AJ295" i="1"/>
  <c r="BM295" i="1"/>
  <c r="BP294" i="1"/>
  <c r="BD294" i="1"/>
  <c r="AL294" i="1"/>
  <c r="BO294" i="1"/>
  <c r="BA294" i="1"/>
  <c r="AK294" i="1"/>
  <c r="BN294" i="1"/>
  <c r="AZ294" i="1"/>
  <c r="AJ294" i="1"/>
  <c r="BM294" i="1"/>
  <c r="BP293" i="1"/>
  <c r="BD293" i="1"/>
  <c r="AL293" i="1"/>
  <c r="BO293" i="1"/>
  <c r="BA293" i="1"/>
  <c r="AK293" i="1"/>
  <c r="BN293" i="1"/>
  <c r="AZ293" i="1"/>
  <c r="AJ293" i="1"/>
  <c r="BM293" i="1"/>
  <c r="BP292" i="1"/>
  <c r="BD292" i="1"/>
  <c r="AL292" i="1"/>
  <c r="BO292" i="1"/>
  <c r="BA292" i="1"/>
  <c r="AK292" i="1"/>
  <c r="BN292" i="1"/>
  <c r="AZ292" i="1"/>
  <c r="AJ292" i="1"/>
  <c r="BM292" i="1"/>
  <c r="BP291" i="1"/>
  <c r="BD291" i="1"/>
  <c r="AL291" i="1"/>
  <c r="BO291" i="1"/>
  <c r="BA291" i="1"/>
  <c r="AK291" i="1"/>
  <c r="BN291" i="1"/>
  <c r="AZ291" i="1"/>
  <c r="AJ291" i="1"/>
  <c r="BM291" i="1"/>
  <c r="BP290" i="1"/>
  <c r="BD290" i="1"/>
  <c r="AL290" i="1"/>
  <c r="BO290" i="1"/>
  <c r="BA290" i="1"/>
  <c r="AK290" i="1"/>
  <c r="BN290" i="1"/>
  <c r="AZ290" i="1"/>
  <c r="AJ290" i="1"/>
  <c r="BM290" i="1"/>
  <c r="BP289" i="1"/>
  <c r="BD289" i="1"/>
  <c r="AL289" i="1"/>
  <c r="BO289" i="1"/>
  <c r="BA289" i="1"/>
  <c r="AK289" i="1"/>
  <c r="BN289" i="1"/>
  <c r="AZ289" i="1"/>
  <c r="AJ289" i="1"/>
  <c r="BM289" i="1"/>
  <c r="BP288" i="1"/>
  <c r="BD288" i="1"/>
  <c r="AL288" i="1"/>
  <c r="BO288" i="1"/>
  <c r="BA288" i="1"/>
  <c r="AK288" i="1"/>
  <c r="BN288" i="1"/>
  <c r="AZ288" i="1"/>
  <c r="AJ288" i="1"/>
  <c r="BM288" i="1"/>
  <c r="BP287" i="1"/>
  <c r="BD287" i="1"/>
  <c r="AL287" i="1"/>
  <c r="BO287" i="1"/>
  <c r="BA287" i="1"/>
  <c r="AK287" i="1"/>
  <c r="BN287" i="1"/>
  <c r="AZ287" i="1"/>
  <c r="AJ287" i="1"/>
  <c r="BM287" i="1"/>
  <c r="BP286" i="1"/>
  <c r="BD286" i="1"/>
  <c r="AL286" i="1"/>
  <c r="BO286" i="1"/>
  <c r="BA286" i="1"/>
  <c r="AK286" i="1"/>
  <c r="BN286" i="1"/>
  <c r="AZ286" i="1"/>
  <c r="AJ286" i="1"/>
  <c r="BM286" i="1"/>
  <c r="BP285" i="1"/>
  <c r="BD285" i="1"/>
  <c r="AL285" i="1"/>
  <c r="BO285" i="1"/>
  <c r="BA285" i="1"/>
  <c r="AK285" i="1"/>
  <c r="BN285" i="1"/>
  <c r="AZ285" i="1"/>
  <c r="AJ285" i="1"/>
  <c r="BM285" i="1"/>
  <c r="BP284" i="1"/>
  <c r="BD284" i="1"/>
  <c r="AL284" i="1"/>
  <c r="BO284" i="1"/>
  <c r="BA284" i="1"/>
  <c r="AK284" i="1"/>
  <c r="BN284" i="1"/>
  <c r="AZ284" i="1"/>
  <c r="AJ284" i="1"/>
  <c r="BM284" i="1"/>
  <c r="BP283" i="1"/>
  <c r="BD283" i="1"/>
  <c r="AL283" i="1"/>
  <c r="BO283" i="1"/>
  <c r="BA283" i="1"/>
  <c r="AK283" i="1"/>
  <c r="BN283" i="1"/>
  <c r="AZ283" i="1"/>
  <c r="AJ283" i="1"/>
  <c r="BM283" i="1"/>
  <c r="BP282" i="1"/>
  <c r="BD282" i="1"/>
  <c r="AL282" i="1"/>
  <c r="BO282" i="1"/>
  <c r="BA282" i="1"/>
  <c r="AK282" i="1"/>
  <c r="BN282" i="1"/>
  <c r="AZ282" i="1"/>
  <c r="AJ282" i="1"/>
  <c r="BM282" i="1"/>
  <c r="BP281" i="1"/>
  <c r="BD281" i="1"/>
  <c r="AL281" i="1"/>
  <c r="BO281" i="1"/>
  <c r="BA281" i="1"/>
  <c r="AK281" i="1"/>
  <c r="BN281" i="1"/>
  <c r="AZ281" i="1"/>
  <c r="AJ281" i="1"/>
  <c r="BM281" i="1"/>
  <c r="BP280" i="1"/>
  <c r="BD280" i="1"/>
  <c r="AL280" i="1"/>
  <c r="BO280" i="1"/>
  <c r="BA280" i="1"/>
  <c r="AK280" i="1"/>
  <c r="BN280" i="1"/>
  <c r="AZ280" i="1"/>
  <c r="AJ280" i="1"/>
  <c r="BM280" i="1"/>
  <c r="BP279" i="1"/>
  <c r="BD279" i="1"/>
  <c r="AL279" i="1"/>
  <c r="BO279" i="1"/>
  <c r="BA279" i="1"/>
  <c r="AK279" i="1"/>
  <c r="BN279" i="1"/>
  <c r="AZ279" i="1"/>
  <c r="AJ279" i="1"/>
  <c r="BM279" i="1"/>
  <c r="BP278" i="1"/>
  <c r="BD278" i="1"/>
  <c r="AL278" i="1"/>
  <c r="BO278" i="1"/>
  <c r="BA278" i="1"/>
  <c r="AK278" i="1"/>
  <c r="BN278" i="1"/>
  <c r="AZ278" i="1"/>
  <c r="AJ278" i="1"/>
  <c r="BM278" i="1"/>
  <c r="BP277" i="1"/>
  <c r="BD277" i="1"/>
  <c r="AL277" i="1"/>
  <c r="BO277" i="1"/>
  <c r="BA277" i="1"/>
  <c r="AK277" i="1"/>
  <c r="BN277" i="1"/>
  <c r="AZ277" i="1"/>
  <c r="AJ277" i="1"/>
  <c r="BM277" i="1"/>
  <c r="BP276" i="1"/>
  <c r="BD276" i="1"/>
  <c r="AL276" i="1"/>
  <c r="BO276" i="1"/>
  <c r="BA276" i="1"/>
  <c r="AK276" i="1"/>
  <c r="BN276" i="1"/>
  <c r="AZ276" i="1"/>
  <c r="AJ276" i="1"/>
  <c r="BM276" i="1"/>
  <c r="BP275" i="1"/>
  <c r="BD275" i="1"/>
  <c r="AL275" i="1"/>
  <c r="BO275" i="1"/>
  <c r="BA275" i="1"/>
  <c r="AK275" i="1"/>
  <c r="BN275" i="1"/>
  <c r="AZ275" i="1"/>
  <c r="AJ275" i="1"/>
  <c r="BM275" i="1"/>
  <c r="BP274" i="1"/>
  <c r="BD274" i="1"/>
  <c r="AL274" i="1"/>
  <c r="BO274" i="1"/>
  <c r="BA274" i="1"/>
  <c r="AK274" i="1"/>
  <c r="BN274" i="1"/>
  <c r="AZ274" i="1"/>
  <c r="AJ274" i="1"/>
  <c r="BM274" i="1"/>
  <c r="BP273" i="1"/>
  <c r="BD273" i="1"/>
  <c r="AL273" i="1"/>
  <c r="BO273" i="1"/>
  <c r="BA273" i="1"/>
  <c r="AK273" i="1"/>
  <c r="BN273" i="1"/>
  <c r="AZ273" i="1"/>
  <c r="AJ273" i="1"/>
  <c r="BM273" i="1"/>
  <c r="BP272" i="1"/>
  <c r="BD272" i="1"/>
  <c r="AL272" i="1"/>
  <c r="BO272" i="1"/>
  <c r="BA272" i="1"/>
  <c r="AK272" i="1"/>
  <c r="BN272" i="1"/>
  <c r="AZ272" i="1"/>
  <c r="AJ272" i="1"/>
  <c r="BM272" i="1"/>
  <c r="BP271" i="1"/>
  <c r="BD271" i="1"/>
  <c r="AL271" i="1"/>
  <c r="BO271" i="1"/>
  <c r="BA271" i="1"/>
  <c r="AK271" i="1"/>
  <c r="BN271" i="1"/>
  <c r="AZ271" i="1"/>
  <c r="AJ271" i="1"/>
  <c r="BM271" i="1"/>
  <c r="BP270" i="1"/>
  <c r="BD270" i="1"/>
  <c r="AL270" i="1"/>
  <c r="BO270" i="1"/>
  <c r="BA270" i="1"/>
  <c r="AK270" i="1"/>
  <c r="BN270" i="1"/>
  <c r="AZ270" i="1"/>
  <c r="AJ270" i="1"/>
  <c r="BM270" i="1"/>
  <c r="BP269" i="1"/>
  <c r="BD269" i="1"/>
  <c r="AL269" i="1"/>
  <c r="BO269" i="1"/>
  <c r="BA269" i="1"/>
  <c r="AK269" i="1"/>
  <c r="BN269" i="1"/>
  <c r="AZ269" i="1"/>
  <c r="AJ269" i="1"/>
  <c r="BM269" i="1"/>
  <c r="BP268" i="1"/>
  <c r="BD268" i="1"/>
  <c r="AL268" i="1"/>
  <c r="BO268" i="1"/>
  <c r="BA268" i="1"/>
  <c r="AK268" i="1"/>
  <c r="BN268" i="1"/>
  <c r="AZ268" i="1"/>
  <c r="AJ268" i="1"/>
  <c r="BM268" i="1"/>
  <c r="BP267" i="1"/>
  <c r="BD267" i="1"/>
  <c r="AL267" i="1"/>
  <c r="BO267" i="1"/>
  <c r="BA267" i="1"/>
  <c r="AK267" i="1"/>
  <c r="BN267" i="1"/>
  <c r="AZ267" i="1"/>
  <c r="AJ267" i="1"/>
  <c r="BM267" i="1"/>
  <c r="BP266" i="1"/>
  <c r="BD266" i="1"/>
  <c r="AL266" i="1"/>
  <c r="BO266" i="1"/>
  <c r="BA266" i="1"/>
  <c r="AK266" i="1"/>
  <c r="BN266" i="1"/>
  <c r="AZ266" i="1"/>
  <c r="AJ266" i="1"/>
  <c r="BM266" i="1"/>
  <c r="BP265" i="1"/>
  <c r="BD265" i="1"/>
  <c r="AL265" i="1"/>
  <c r="BO265" i="1"/>
  <c r="BA265" i="1"/>
  <c r="AK265" i="1"/>
  <c r="BN265" i="1"/>
  <c r="AZ265" i="1"/>
  <c r="AJ265" i="1"/>
  <c r="BM265" i="1"/>
  <c r="BP264" i="1"/>
  <c r="BD264" i="1"/>
  <c r="AL264" i="1"/>
  <c r="BO264" i="1"/>
  <c r="BA264" i="1"/>
  <c r="AK264" i="1"/>
  <c r="BN264" i="1"/>
  <c r="AZ264" i="1"/>
  <c r="AJ264" i="1"/>
  <c r="BM264" i="1"/>
  <c r="BP263" i="1"/>
  <c r="BD263" i="1"/>
  <c r="AL263" i="1"/>
  <c r="BO263" i="1"/>
  <c r="BA263" i="1"/>
  <c r="AK263" i="1"/>
  <c r="BN263" i="1"/>
  <c r="AZ263" i="1"/>
  <c r="AJ263" i="1"/>
  <c r="BM263" i="1"/>
  <c r="BP262" i="1"/>
  <c r="BD262" i="1"/>
  <c r="AL262" i="1"/>
  <c r="BO262" i="1"/>
  <c r="BA262" i="1"/>
  <c r="AK262" i="1"/>
  <c r="BN262" i="1"/>
  <c r="AZ262" i="1"/>
  <c r="AJ262" i="1"/>
  <c r="BM262" i="1"/>
  <c r="BP261" i="1"/>
  <c r="BD261" i="1"/>
  <c r="AL261" i="1"/>
  <c r="BO261" i="1"/>
  <c r="BA261" i="1"/>
  <c r="AK261" i="1"/>
  <c r="BN261" i="1"/>
  <c r="AZ261" i="1"/>
  <c r="AJ261" i="1"/>
  <c r="BM261" i="1"/>
  <c r="BP260" i="1"/>
  <c r="BD260" i="1"/>
  <c r="AL260" i="1"/>
  <c r="BO260" i="1"/>
  <c r="BA260" i="1"/>
  <c r="AK260" i="1"/>
  <c r="BN260" i="1"/>
  <c r="AZ260" i="1"/>
  <c r="AJ260" i="1"/>
  <c r="BM260" i="1"/>
  <c r="BP259" i="1"/>
  <c r="BD259" i="1"/>
  <c r="AL259" i="1"/>
  <c r="BO259" i="1"/>
  <c r="BA259" i="1"/>
  <c r="AK259" i="1"/>
  <c r="BN259" i="1"/>
  <c r="AZ259" i="1"/>
  <c r="AJ259" i="1"/>
  <c r="BM259" i="1"/>
  <c r="BP258" i="1"/>
  <c r="BD258" i="1"/>
  <c r="AL258" i="1"/>
  <c r="BO258" i="1"/>
  <c r="BA258" i="1"/>
  <c r="AK258" i="1"/>
  <c r="BN258" i="1"/>
  <c r="AZ258" i="1"/>
  <c r="AJ258" i="1"/>
  <c r="BM258" i="1"/>
  <c r="BP257" i="1"/>
  <c r="BD257" i="1"/>
  <c r="AL257" i="1"/>
  <c r="BO257" i="1"/>
  <c r="BA257" i="1"/>
  <c r="AK257" i="1"/>
  <c r="BN257" i="1"/>
  <c r="AZ257" i="1"/>
  <c r="AJ257" i="1"/>
  <c r="BM257" i="1"/>
  <c r="BP256" i="1"/>
  <c r="BD256" i="1"/>
  <c r="AL256" i="1"/>
  <c r="BO256" i="1"/>
  <c r="BA256" i="1"/>
  <c r="AK256" i="1"/>
  <c r="BN256" i="1"/>
  <c r="AZ256" i="1"/>
  <c r="AJ256" i="1"/>
  <c r="BM256" i="1"/>
  <c r="BP255" i="1"/>
  <c r="BD255" i="1"/>
  <c r="AL255" i="1"/>
  <c r="BO255" i="1"/>
  <c r="BA255" i="1"/>
  <c r="AK255" i="1"/>
  <c r="BN255" i="1"/>
  <c r="AZ255" i="1"/>
  <c r="AJ255" i="1"/>
  <c r="BM255" i="1"/>
  <c r="BP254" i="1"/>
  <c r="BD254" i="1"/>
  <c r="AL254" i="1"/>
  <c r="BO254" i="1"/>
  <c r="BA254" i="1"/>
  <c r="AK254" i="1"/>
  <c r="BN254" i="1"/>
  <c r="AZ254" i="1"/>
  <c r="AJ254" i="1"/>
  <c r="BM254" i="1"/>
  <c r="BP253" i="1"/>
  <c r="BD253" i="1"/>
  <c r="AL253" i="1"/>
  <c r="BO253" i="1"/>
  <c r="BA253" i="1"/>
  <c r="AK253" i="1"/>
  <c r="BN253" i="1"/>
  <c r="AZ253" i="1"/>
  <c r="AJ253" i="1"/>
  <c r="BM253" i="1"/>
  <c r="BP252" i="1"/>
  <c r="BD252" i="1"/>
  <c r="AL252" i="1"/>
  <c r="BO252" i="1"/>
  <c r="BA252" i="1"/>
  <c r="AK252" i="1"/>
  <c r="BN252" i="1"/>
  <c r="AZ252" i="1"/>
  <c r="AJ252" i="1"/>
  <c r="BM252" i="1"/>
  <c r="BP251" i="1"/>
  <c r="BD251" i="1"/>
  <c r="AL251" i="1"/>
  <c r="BO251" i="1"/>
  <c r="BA251" i="1"/>
  <c r="AK251" i="1"/>
  <c r="BN251" i="1"/>
  <c r="AZ251" i="1"/>
  <c r="AJ251" i="1"/>
  <c r="BM251" i="1"/>
  <c r="BP250" i="1"/>
  <c r="BD250" i="1"/>
  <c r="AL250" i="1"/>
  <c r="BO250" i="1"/>
  <c r="BA250" i="1"/>
  <c r="AK250" i="1"/>
  <c r="BN250" i="1"/>
  <c r="AZ250" i="1"/>
  <c r="AJ250" i="1"/>
  <c r="BM250" i="1"/>
  <c r="BP249" i="1"/>
  <c r="BD249" i="1"/>
  <c r="AL249" i="1"/>
  <c r="BO249" i="1"/>
  <c r="BA249" i="1"/>
  <c r="AK249" i="1"/>
  <c r="BN249" i="1"/>
  <c r="AZ249" i="1"/>
  <c r="AJ249" i="1"/>
  <c r="BM249" i="1"/>
  <c r="BP248" i="1"/>
  <c r="BD248" i="1"/>
  <c r="AL248" i="1"/>
  <c r="BO248" i="1"/>
  <c r="BA248" i="1"/>
  <c r="AK248" i="1"/>
  <c r="BN248" i="1"/>
  <c r="AZ248" i="1"/>
  <c r="AJ248" i="1"/>
  <c r="BM248" i="1"/>
  <c r="BP247" i="1"/>
  <c r="BD247" i="1"/>
  <c r="AL247" i="1"/>
  <c r="BO247" i="1"/>
  <c r="BA247" i="1"/>
  <c r="AK247" i="1"/>
  <c r="BN247" i="1"/>
  <c r="AZ247" i="1"/>
  <c r="AJ247" i="1"/>
  <c r="BM247" i="1"/>
  <c r="BP246" i="1"/>
  <c r="BD246" i="1"/>
  <c r="AL246" i="1"/>
  <c r="BO246" i="1"/>
  <c r="BA246" i="1"/>
  <c r="AK246" i="1"/>
  <c r="BN246" i="1"/>
  <c r="AZ246" i="1"/>
  <c r="AJ246" i="1"/>
  <c r="BM246" i="1"/>
  <c r="BP245" i="1"/>
  <c r="BD245" i="1"/>
  <c r="AL245" i="1"/>
  <c r="BO245" i="1"/>
  <c r="BA245" i="1"/>
  <c r="AK245" i="1"/>
  <c r="BN245" i="1"/>
  <c r="AZ245" i="1"/>
  <c r="AJ245" i="1"/>
  <c r="BM245" i="1"/>
  <c r="BP244" i="1"/>
  <c r="BD244" i="1"/>
  <c r="AL244" i="1"/>
  <c r="BO244" i="1"/>
  <c r="BA244" i="1"/>
  <c r="AK244" i="1"/>
  <c r="BN244" i="1"/>
  <c r="AZ244" i="1"/>
  <c r="AJ244" i="1"/>
  <c r="BM244" i="1"/>
  <c r="BP243" i="1"/>
  <c r="BD243" i="1"/>
  <c r="AL243" i="1"/>
  <c r="BO243" i="1"/>
  <c r="BA243" i="1"/>
  <c r="AK243" i="1"/>
  <c r="BN243" i="1"/>
  <c r="AZ243" i="1"/>
  <c r="AJ243" i="1"/>
  <c r="BM243" i="1"/>
  <c r="BP242" i="1"/>
  <c r="BD242" i="1"/>
  <c r="AL242" i="1"/>
  <c r="BO242" i="1"/>
  <c r="BA242" i="1"/>
  <c r="AK242" i="1"/>
  <c r="BN242" i="1"/>
  <c r="AZ242" i="1"/>
  <c r="AJ242" i="1"/>
  <c r="BM242" i="1"/>
  <c r="BP241" i="1"/>
  <c r="BD241" i="1"/>
  <c r="AL241" i="1"/>
  <c r="BO241" i="1"/>
  <c r="BA241" i="1"/>
  <c r="AK241" i="1"/>
  <c r="BN241" i="1"/>
  <c r="AZ241" i="1"/>
  <c r="AJ241" i="1"/>
  <c r="BM241" i="1"/>
  <c r="BP240" i="1"/>
  <c r="BD240" i="1"/>
  <c r="AL240" i="1"/>
  <c r="BO240" i="1"/>
  <c r="BA240" i="1"/>
  <c r="AK240" i="1"/>
  <c r="BN240" i="1"/>
  <c r="AZ240" i="1"/>
  <c r="AJ240" i="1"/>
  <c r="BM240" i="1"/>
  <c r="BP239" i="1"/>
  <c r="BD239" i="1"/>
  <c r="AL239" i="1"/>
  <c r="BO239" i="1"/>
  <c r="BA239" i="1"/>
  <c r="AK239" i="1"/>
  <c r="BN239" i="1"/>
  <c r="AZ239" i="1"/>
  <c r="AJ239" i="1"/>
  <c r="BM239" i="1"/>
  <c r="BP238" i="1"/>
  <c r="BD238" i="1"/>
  <c r="AL238" i="1"/>
  <c r="BO238" i="1"/>
  <c r="BA238" i="1"/>
  <c r="AK238" i="1"/>
  <c r="BN238" i="1"/>
  <c r="AZ238" i="1"/>
  <c r="AJ238" i="1"/>
  <c r="BM238" i="1"/>
  <c r="BP237" i="1"/>
  <c r="BD237" i="1"/>
  <c r="AL237" i="1"/>
  <c r="BO237" i="1"/>
  <c r="BA237" i="1"/>
  <c r="AK237" i="1"/>
  <c r="BN237" i="1"/>
  <c r="AZ237" i="1"/>
  <c r="AJ237" i="1"/>
  <c r="BM237" i="1"/>
  <c r="BP236" i="1"/>
  <c r="BD236" i="1"/>
  <c r="AL236" i="1"/>
  <c r="BO236" i="1"/>
  <c r="BA236" i="1"/>
  <c r="AK236" i="1"/>
  <c r="BN236" i="1"/>
  <c r="AZ236" i="1"/>
  <c r="AJ236" i="1"/>
  <c r="BM236" i="1"/>
  <c r="BP235" i="1"/>
  <c r="BD235" i="1"/>
  <c r="AL235" i="1"/>
  <c r="BO235" i="1"/>
  <c r="BA235" i="1"/>
  <c r="AK235" i="1"/>
  <c r="BN235" i="1"/>
  <c r="AZ235" i="1"/>
  <c r="AJ235" i="1"/>
  <c r="BM235" i="1"/>
  <c r="BP234" i="1"/>
  <c r="BD234" i="1"/>
  <c r="AL234" i="1"/>
  <c r="BO234" i="1"/>
  <c r="BA234" i="1"/>
  <c r="AK234" i="1"/>
  <c r="BN234" i="1"/>
  <c r="AZ234" i="1"/>
  <c r="AJ234" i="1"/>
  <c r="BM234" i="1"/>
  <c r="BP233" i="1"/>
  <c r="BD233" i="1"/>
  <c r="AL233" i="1"/>
  <c r="BO233" i="1"/>
  <c r="BA233" i="1"/>
  <c r="AK233" i="1"/>
  <c r="BN233" i="1"/>
  <c r="AZ233" i="1"/>
  <c r="AJ233" i="1"/>
  <c r="BM233" i="1"/>
  <c r="BP232" i="1"/>
  <c r="BD232" i="1"/>
  <c r="AL232" i="1"/>
  <c r="BO232" i="1"/>
  <c r="BA232" i="1"/>
  <c r="AK232" i="1"/>
  <c r="BN232" i="1"/>
  <c r="AZ232" i="1"/>
  <c r="AJ232" i="1"/>
  <c r="BM232" i="1"/>
  <c r="BP231" i="1"/>
  <c r="BD231" i="1"/>
  <c r="AL231" i="1"/>
  <c r="BO231" i="1"/>
  <c r="BA231" i="1"/>
  <c r="AK231" i="1"/>
  <c r="BN231" i="1"/>
  <c r="AZ231" i="1"/>
  <c r="AJ231" i="1"/>
  <c r="BM231" i="1"/>
  <c r="BP230" i="1"/>
  <c r="BD230" i="1"/>
  <c r="AL230" i="1"/>
  <c r="BO230" i="1"/>
  <c r="BA230" i="1"/>
  <c r="AK230" i="1"/>
  <c r="BN230" i="1"/>
  <c r="AZ230" i="1"/>
  <c r="AJ230" i="1"/>
  <c r="BM230" i="1"/>
  <c r="BP229" i="1"/>
  <c r="BD229" i="1"/>
  <c r="AL229" i="1"/>
  <c r="BO229" i="1"/>
  <c r="BA229" i="1"/>
  <c r="AK229" i="1"/>
  <c r="BN229" i="1"/>
  <c r="AZ229" i="1"/>
  <c r="AJ229" i="1"/>
  <c r="BM229" i="1"/>
  <c r="BP228" i="1"/>
  <c r="BD228" i="1"/>
  <c r="AL228" i="1"/>
  <c r="BO228" i="1"/>
  <c r="BA228" i="1"/>
  <c r="AK228" i="1"/>
  <c r="BN228" i="1"/>
  <c r="AZ228" i="1"/>
  <c r="AJ228" i="1"/>
  <c r="BM228" i="1"/>
  <c r="BP227" i="1"/>
  <c r="BD227" i="1"/>
  <c r="AL227" i="1"/>
  <c r="BO227" i="1"/>
  <c r="BA227" i="1"/>
  <c r="AK227" i="1"/>
  <c r="BN227" i="1"/>
  <c r="AZ227" i="1"/>
  <c r="AJ227" i="1"/>
  <c r="BM227" i="1"/>
  <c r="BP226" i="1"/>
  <c r="BD226" i="1"/>
  <c r="AL226" i="1"/>
  <c r="BO226" i="1"/>
  <c r="BA226" i="1"/>
  <c r="AK226" i="1"/>
  <c r="BN226" i="1"/>
  <c r="AZ226" i="1"/>
  <c r="AJ226" i="1"/>
  <c r="BM226" i="1"/>
  <c r="BP225" i="1"/>
  <c r="BD225" i="1"/>
  <c r="AL225" i="1"/>
  <c r="BO225" i="1"/>
  <c r="BA225" i="1"/>
  <c r="AK225" i="1"/>
  <c r="BN225" i="1"/>
  <c r="AZ225" i="1"/>
  <c r="AJ225" i="1"/>
  <c r="BM225" i="1"/>
  <c r="BP224" i="1"/>
  <c r="BD224" i="1"/>
  <c r="AL224" i="1"/>
  <c r="BO224" i="1"/>
  <c r="BA224" i="1"/>
  <c r="AK224" i="1"/>
  <c r="BN224" i="1"/>
  <c r="AZ224" i="1"/>
  <c r="AJ224" i="1"/>
  <c r="BM224" i="1"/>
  <c r="BP223" i="1"/>
  <c r="BD223" i="1"/>
  <c r="AL223" i="1"/>
  <c r="BO223" i="1"/>
  <c r="BA223" i="1"/>
  <c r="AK223" i="1"/>
  <c r="BN223" i="1"/>
  <c r="AZ223" i="1"/>
  <c r="AJ223" i="1"/>
  <c r="BM223" i="1"/>
  <c r="BP222" i="1"/>
  <c r="BD222" i="1"/>
  <c r="AL222" i="1"/>
  <c r="BO222" i="1"/>
  <c r="BA222" i="1"/>
  <c r="AK222" i="1"/>
  <c r="BN222" i="1"/>
  <c r="AZ222" i="1"/>
  <c r="AJ222" i="1"/>
  <c r="BM222" i="1"/>
  <c r="BP221" i="1"/>
  <c r="BD221" i="1"/>
  <c r="AL221" i="1"/>
  <c r="BO221" i="1"/>
  <c r="BA221" i="1"/>
  <c r="AK221" i="1"/>
  <c r="BN221" i="1"/>
  <c r="AZ221" i="1"/>
  <c r="AJ221" i="1"/>
  <c r="BM221" i="1"/>
  <c r="BP220" i="1"/>
  <c r="BD220" i="1"/>
  <c r="AL220" i="1"/>
  <c r="BO220" i="1"/>
  <c r="BA220" i="1"/>
  <c r="AK220" i="1"/>
  <c r="BN220" i="1"/>
  <c r="AZ220" i="1"/>
  <c r="AJ220" i="1"/>
  <c r="BM220" i="1"/>
  <c r="BP219" i="1"/>
  <c r="BD219" i="1"/>
  <c r="AL219" i="1"/>
  <c r="BO219" i="1"/>
  <c r="BA219" i="1"/>
  <c r="AK219" i="1"/>
  <c r="BN219" i="1"/>
  <c r="AZ219" i="1"/>
  <c r="AJ219" i="1"/>
  <c r="BM219" i="1"/>
  <c r="BP218" i="1"/>
  <c r="BD218" i="1"/>
  <c r="AL218" i="1"/>
  <c r="BO218" i="1"/>
  <c r="BA218" i="1"/>
  <c r="AK218" i="1"/>
  <c r="BN218" i="1"/>
  <c r="AZ218" i="1"/>
  <c r="AJ218" i="1"/>
  <c r="BM218" i="1"/>
  <c r="BP217" i="1"/>
  <c r="BD217" i="1"/>
  <c r="AL217" i="1"/>
  <c r="BO217" i="1"/>
  <c r="BA217" i="1"/>
  <c r="AK217" i="1"/>
  <c r="BN217" i="1"/>
  <c r="AZ217" i="1"/>
  <c r="AJ217" i="1"/>
  <c r="BM217" i="1"/>
  <c r="BP216" i="1"/>
  <c r="BD216" i="1"/>
  <c r="AL216" i="1"/>
  <c r="BO216" i="1"/>
  <c r="BA216" i="1"/>
  <c r="AK216" i="1"/>
  <c r="BN216" i="1"/>
  <c r="AZ216" i="1"/>
  <c r="AJ216" i="1"/>
  <c r="BM216" i="1"/>
  <c r="BP215" i="1"/>
  <c r="BD215" i="1"/>
  <c r="AL215" i="1"/>
  <c r="BO215" i="1"/>
  <c r="BA215" i="1"/>
  <c r="AK215" i="1"/>
  <c r="BN215" i="1"/>
  <c r="AZ215" i="1"/>
  <c r="AJ215" i="1"/>
  <c r="BM215" i="1"/>
  <c r="BP214" i="1"/>
  <c r="BD214" i="1"/>
  <c r="AL214" i="1"/>
  <c r="BO214" i="1"/>
  <c r="BA214" i="1"/>
  <c r="AK214" i="1"/>
  <c r="BN214" i="1"/>
  <c r="AZ214" i="1"/>
  <c r="AJ214" i="1"/>
  <c r="BM214" i="1"/>
  <c r="BP213" i="1"/>
  <c r="BD213" i="1"/>
  <c r="AL213" i="1"/>
  <c r="BO213" i="1"/>
  <c r="BA213" i="1"/>
  <c r="AK213" i="1"/>
  <c r="BN213" i="1"/>
  <c r="AZ213" i="1"/>
  <c r="AJ213" i="1"/>
  <c r="BM213" i="1"/>
  <c r="BP212" i="1"/>
  <c r="BD212" i="1"/>
  <c r="AL212" i="1"/>
  <c r="BO212" i="1"/>
  <c r="BA212" i="1"/>
  <c r="AK212" i="1"/>
  <c r="BN212" i="1"/>
  <c r="AZ212" i="1"/>
  <c r="AJ212" i="1"/>
  <c r="BM212" i="1"/>
  <c r="BP211" i="1"/>
  <c r="BD211" i="1"/>
  <c r="AL211" i="1"/>
  <c r="BO211" i="1"/>
  <c r="BA211" i="1"/>
  <c r="AK211" i="1"/>
  <c r="BN211" i="1"/>
  <c r="AZ211" i="1"/>
  <c r="AJ211" i="1"/>
  <c r="BM211" i="1"/>
  <c r="BP210" i="1"/>
  <c r="BD210" i="1"/>
  <c r="AL210" i="1"/>
  <c r="BO210" i="1"/>
  <c r="BA210" i="1"/>
  <c r="AK210" i="1"/>
  <c r="BN210" i="1"/>
  <c r="AZ210" i="1"/>
  <c r="AJ210" i="1"/>
  <c r="BM210" i="1"/>
  <c r="BP209" i="1"/>
  <c r="BD209" i="1"/>
  <c r="AL209" i="1"/>
  <c r="BO209" i="1"/>
  <c r="BA209" i="1"/>
  <c r="AK209" i="1"/>
  <c r="BN209" i="1"/>
  <c r="AZ209" i="1"/>
  <c r="AJ209" i="1"/>
  <c r="BM209" i="1"/>
  <c r="BP208" i="1"/>
  <c r="BD208" i="1"/>
  <c r="AL208" i="1"/>
  <c r="BO208" i="1"/>
  <c r="BA208" i="1"/>
  <c r="AK208" i="1"/>
  <c r="BN208" i="1"/>
  <c r="AZ208" i="1"/>
  <c r="AJ208" i="1"/>
  <c r="BM208" i="1"/>
  <c r="BP207" i="1"/>
  <c r="BD207" i="1"/>
  <c r="AL207" i="1"/>
  <c r="BO207" i="1"/>
  <c r="BA207" i="1"/>
  <c r="AK207" i="1"/>
  <c r="BN207" i="1"/>
  <c r="AZ207" i="1"/>
  <c r="AJ207" i="1"/>
  <c r="BM207" i="1"/>
  <c r="BP206" i="1"/>
  <c r="BD206" i="1"/>
  <c r="AL206" i="1"/>
  <c r="BO206" i="1"/>
  <c r="BA206" i="1"/>
  <c r="AK206" i="1"/>
  <c r="BN206" i="1"/>
  <c r="AZ206" i="1"/>
  <c r="AJ206" i="1"/>
  <c r="BM206" i="1"/>
  <c r="BP205" i="1"/>
  <c r="BD205" i="1"/>
  <c r="AL205" i="1"/>
  <c r="BO205" i="1"/>
  <c r="BA205" i="1"/>
  <c r="AK205" i="1"/>
  <c r="BN205" i="1"/>
  <c r="AZ205" i="1"/>
  <c r="AJ205" i="1"/>
  <c r="BM205" i="1"/>
  <c r="BP204" i="1"/>
  <c r="BD204" i="1"/>
  <c r="AL204" i="1"/>
  <c r="BO204" i="1"/>
  <c r="BA204" i="1"/>
  <c r="AK204" i="1"/>
  <c r="BN204" i="1"/>
  <c r="AZ204" i="1"/>
  <c r="AJ204" i="1"/>
  <c r="BM204" i="1"/>
  <c r="BP203" i="1"/>
  <c r="BD203" i="1"/>
  <c r="AL203" i="1"/>
  <c r="BO203" i="1"/>
  <c r="BA203" i="1"/>
  <c r="AK203" i="1"/>
  <c r="BN203" i="1"/>
  <c r="AZ203" i="1"/>
  <c r="AJ203" i="1"/>
  <c r="BM203" i="1"/>
  <c r="BP202" i="1"/>
  <c r="BD202" i="1"/>
  <c r="AL202" i="1"/>
  <c r="BO202" i="1"/>
  <c r="BA202" i="1"/>
  <c r="AK202" i="1"/>
  <c r="BN202" i="1"/>
  <c r="AZ202" i="1"/>
  <c r="AJ202" i="1"/>
  <c r="BM202" i="1"/>
  <c r="BP201" i="1"/>
  <c r="BD201" i="1"/>
  <c r="AL201" i="1"/>
  <c r="BO201" i="1"/>
  <c r="BA201" i="1"/>
  <c r="AK201" i="1"/>
  <c r="BN201" i="1"/>
  <c r="AZ201" i="1"/>
  <c r="AJ201" i="1"/>
  <c r="BM201" i="1"/>
  <c r="BP200" i="1"/>
  <c r="BD200" i="1"/>
  <c r="AL200" i="1"/>
  <c r="BO200" i="1"/>
  <c r="BA200" i="1"/>
  <c r="AK200" i="1"/>
  <c r="BN200" i="1"/>
  <c r="AZ200" i="1"/>
  <c r="AJ200" i="1"/>
  <c r="BM200" i="1"/>
  <c r="BP199" i="1"/>
  <c r="BD199" i="1"/>
  <c r="AL199" i="1"/>
  <c r="BO199" i="1"/>
  <c r="BA199" i="1"/>
  <c r="AK199" i="1"/>
  <c r="BN199" i="1"/>
  <c r="AZ199" i="1"/>
  <c r="AJ199" i="1"/>
  <c r="BM199" i="1"/>
  <c r="BP198" i="1"/>
  <c r="BD198" i="1"/>
  <c r="AL198" i="1"/>
  <c r="BO198" i="1"/>
  <c r="BA198" i="1"/>
  <c r="AK198" i="1"/>
  <c r="BN198" i="1"/>
  <c r="AZ198" i="1"/>
  <c r="AJ198" i="1"/>
  <c r="BM198" i="1"/>
  <c r="BP197" i="1"/>
  <c r="BD197" i="1"/>
  <c r="AL197" i="1"/>
  <c r="BO197" i="1"/>
  <c r="BA197" i="1"/>
  <c r="AK197" i="1"/>
  <c r="BN197" i="1"/>
  <c r="AZ197" i="1"/>
  <c r="AJ197" i="1"/>
  <c r="BM197" i="1"/>
  <c r="BP196" i="1"/>
  <c r="BD196" i="1"/>
  <c r="AL196" i="1"/>
  <c r="BO196" i="1"/>
  <c r="BA196" i="1"/>
  <c r="AK196" i="1"/>
  <c r="BN196" i="1"/>
  <c r="AZ196" i="1"/>
  <c r="AJ196" i="1"/>
  <c r="BM196" i="1"/>
  <c r="BP195" i="1"/>
  <c r="BD195" i="1"/>
  <c r="AL195" i="1"/>
  <c r="BO195" i="1"/>
  <c r="BA195" i="1"/>
  <c r="AK195" i="1"/>
  <c r="BN195" i="1"/>
  <c r="AZ195" i="1"/>
  <c r="AJ195" i="1"/>
  <c r="BM195" i="1"/>
  <c r="BP194" i="1"/>
  <c r="BD194" i="1"/>
  <c r="AL194" i="1"/>
  <c r="BO194" i="1"/>
  <c r="BA194" i="1"/>
  <c r="AK194" i="1"/>
  <c r="BN194" i="1"/>
  <c r="AZ194" i="1"/>
  <c r="AJ194" i="1"/>
  <c r="BM194" i="1"/>
  <c r="BP193" i="1"/>
  <c r="BD193" i="1"/>
  <c r="AL193" i="1"/>
  <c r="BO193" i="1"/>
  <c r="BA193" i="1"/>
  <c r="AK193" i="1"/>
  <c r="BN193" i="1"/>
  <c r="AZ193" i="1"/>
  <c r="AJ193" i="1"/>
  <c r="BM193" i="1"/>
  <c r="BP192" i="1"/>
  <c r="BD192" i="1"/>
  <c r="AL192" i="1"/>
  <c r="BO192" i="1"/>
  <c r="BA192" i="1"/>
  <c r="AK192" i="1"/>
  <c r="BN192" i="1"/>
  <c r="AZ192" i="1"/>
  <c r="AJ192" i="1"/>
  <c r="BM192" i="1"/>
  <c r="BP191" i="1"/>
  <c r="BD191" i="1"/>
  <c r="AL191" i="1"/>
  <c r="BO191" i="1"/>
  <c r="BA191" i="1"/>
  <c r="AK191" i="1"/>
  <c r="BN191" i="1"/>
  <c r="AZ191" i="1"/>
  <c r="AJ191" i="1"/>
  <c r="BM191" i="1"/>
  <c r="BP190" i="1"/>
  <c r="BD190" i="1"/>
  <c r="AL190" i="1"/>
  <c r="BO190" i="1"/>
  <c r="BA190" i="1"/>
  <c r="AK190" i="1"/>
  <c r="BN190" i="1"/>
  <c r="AZ190" i="1"/>
  <c r="AJ190" i="1"/>
  <c r="BM190" i="1"/>
  <c r="BP189" i="1"/>
  <c r="BD189" i="1"/>
  <c r="AL189" i="1"/>
  <c r="BO189" i="1"/>
  <c r="BA189" i="1"/>
  <c r="AK189" i="1"/>
  <c r="BN189" i="1"/>
  <c r="AZ189" i="1"/>
  <c r="AJ189" i="1"/>
  <c r="BM189" i="1"/>
  <c r="BP188" i="1"/>
  <c r="BD188" i="1"/>
  <c r="AL188" i="1"/>
  <c r="BO188" i="1"/>
  <c r="BA188" i="1"/>
  <c r="AK188" i="1"/>
  <c r="BN188" i="1"/>
  <c r="AZ188" i="1"/>
  <c r="AJ188" i="1"/>
  <c r="BM188" i="1"/>
  <c r="BP187" i="1"/>
  <c r="BD187" i="1"/>
  <c r="AL187" i="1"/>
  <c r="BO187" i="1"/>
  <c r="BA187" i="1"/>
  <c r="AK187" i="1"/>
  <c r="BN187" i="1"/>
  <c r="AZ187" i="1"/>
  <c r="AJ187" i="1"/>
  <c r="BM187" i="1"/>
  <c r="BP186" i="1"/>
  <c r="BD186" i="1"/>
  <c r="AL186" i="1"/>
  <c r="BO186" i="1"/>
  <c r="BA186" i="1"/>
  <c r="AK186" i="1"/>
  <c r="BN186" i="1"/>
  <c r="AZ186" i="1"/>
  <c r="AJ186" i="1"/>
  <c r="BM186" i="1"/>
  <c r="BP185" i="1"/>
  <c r="BD185" i="1"/>
  <c r="AL185" i="1"/>
  <c r="BO185" i="1"/>
  <c r="BA185" i="1"/>
  <c r="AK185" i="1"/>
  <c r="BN185" i="1"/>
  <c r="AZ185" i="1"/>
  <c r="AJ185" i="1"/>
  <c r="BM185" i="1"/>
  <c r="BP184" i="1"/>
  <c r="BD184" i="1"/>
  <c r="AL184" i="1"/>
  <c r="BO184" i="1"/>
  <c r="BA184" i="1"/>
  <c r="AK184" i="1"/>
  <c r="BN184" i="1"/>
  <c r="AZ184" i="1"/>
  <c r="AJ184" i="1"/>
  <c r="BM184" i="1"/>
  <c r="BP183" i="1"/>
  <c r="BD183" i="1"/>
  <c r="AL183" i="1"/>
  <c r="BO183" i="1"/>
  <c r="BA183" i="1"/>
  <c r="AK183" i="1"/>
  <c r="BN183" i="1"/>
  <c r="AZ183" i="1"/>
  <c r="AJ183" i="1"/>
  <c r="BM183" i="1"/>
  <c r="BP182" i="1"/>
  <c r="BD182" i="1"/>
  <c r="AL182" i="1"/>
  <c r="BO182" i="1"/>
  <c r="BA182" i="1"/>
  <c r="AK182" i="1"/>
  <c r="BN182" i="1"/>
  <c r="AZ182" i="1"/>
  <c r="AJ182" i="1"/>
  <c r="BM182" i="1"/>
  <c r="BP181" i="1"/>
  <c r="BD181" i="1"/>
  <c r="AL181" i="1"/>
  <c r="BO181" i="1"/>
  <c r="BA181" i="1"/>
  <c r="AK181" i="1"/>
  <c r="BN181" i="1"/>
  <c r="AZ181" i="1"/>
  <c r="AJ181" i="1"/>
  <c r="BM181" i="1"/>
  <c r="BP180" i="1"/>
  <c r="BD180" i="1"/>
  <c r="AL180" i="1"/>
  <c r="BO180" i="1"/>
  <c r="BA180" i="1"/>
  <c r="AK180" i="1"/>
  <c r="BN180" i="1"/>
  <c r="AZ180" i="1"/>
  <c r="AJ180" i="1"/>
  <c r="BM180" i="1"/>
  <c r="BP179" i="1"/>
  <c r="BD179" i="1"/>
  <c r="AL179" i="1"/>
  <c r="BO179" i="1"/>
  <c r="BA179" i="1"/>
  <c r="AK179" i="1"/>
  <c r="BN179" i="1"/>
  <c r="AZ179" i="1"/>
  <c r="AJ179" i="1"/>
  <c r="BM179" i="1"/>
  <c r="BP178" i="1"/>
  <c r="BD178" i="1"/>
  <c r="AL178" i="1"/>
  <c r="BO178" i="1"/>
  <c r="BA178" i="1"/>
  <c r="AK178" i="1"/>
  <c r="BN178" i="1"/>
  <c r="AZ178" i="1"/>
  <c r="AJ178" i="1"/>
  <c r="BM178" i="1"/>
  <c r="BP177" i="1"/>
  <c r="BD177" i="1"/>
  <c r="AL177" i="1"/>
  <c r="BO177" i="1"/>
  <c r="BA177" i="1"/>
  <c r="AK177" i="1"/>
  <c r="BN177" i="1"/>
  <c r="AZ177" i="1"/>
  <c r="AJ177" i="1"/>
  <c r="BM177" i="1"/>
  <c r="BP176" i="1"/>
  <c r="BD176" i="1"/>
  <c r="AL176" i="1"/>
  <c r="BO176" i="1"/>
  <c r="BA176" i="1"/>
  <c r="AK176" i="1"/>
  <c r="BN176" i="1"/>
  <c r="AZ176" i="1"/>
  <c r="AJ176" i="1"/>
  <c r="BM176" i="1"/>
  <c r="BP175" i="1"/>
  <c r="BD175" i="1"/>
  <c r="AL175" i="1"/>
  <c r="BO175" i="1"/>
  <c r="BA175" i="1"/>
  <c r="AK175" i="1"/>
  <c r="BN175" i="1"/>
  <c r="AZ175" i="1"/>
  <c r="AJ175" i="1"/>
  <c r="BM175" i="1"/>
  <c r="BP174" i="1"/>
  <c r="BD174" i="1"/>
  <c r="AL174" i="1"/>
  <c r="BO174" i="1"/>
  <c r="BA174" i="1"/>
  <c r="AK174" i="1"/>
  <c r="BN174" i="1"/>
  <c r="AZ174" i="1"/>
  <c r="AJ174" i="1"/>
  <c r="BM174" i="1"/>
  <c r="BP173" i="1"/>
  <c r="BD173" i="1"/>
  <c r="AL173" i="1"/>
  <c r="BO173" i="1"/>
  <c r="BA173" i="1"/>
  <c r="AK173" i="1"/>
  <c r="BN173" i="1"/>
  <c r="AZ173" i="1"/>
  <c r="AJ173" i="1"/>
  <c r="BM173" i="1"/>
  <c r="BP172" i="1"/>
  <c r="BD172" i="1"/>
  <c r="AL172" i="1"/>
  <c r="BO172" i="1"/>
  <c r="BA172" i="1"/>
  <c r="AK172" i="1"/>
  <c r="BN172" i="1"/>
  <c r="AZ172" i="1"/>
  <c r="AJ172" i="1"/>
  <c r="BM172" i="1"/>
  <c r="BP171" i="1"/>
  <c r="BD171" i="1"/>
  <c r="AL171" i="1"/>
  <c r="BO171" i="1"/>
  <c r="BA171" i="1"/>
  <c r="AK171" i="1"/>
  <c r="BN171" i="1"/>
  <c r="AZ171" i="1"/>
  <c r="AJ171" i="1"/>
  <c r="BM171" i="1"/>
  <c r="BP170" i="1"/>
  <c r="BD170" i="1"/>
  <c r="AL170" i="1"/>
  <c r="BO170" i="1"/>
  <c r="BA170" i="1"/>
  <c r="AK170" i="1"/>
  <c r="BN170" i="1"/>
  <c r="AZ170" i="1"/>
  <c r="AJ170" i="1"/>
  <c r="BM170" i="1"/>
  <c r="BP169" i="1"/>
  <c r="BD169" i="1"/>
  <c r="AL169" i="1"/>
  <c r="BO169" i="1"/>
  <c r="BA169" i="1"/>
  <c r="AK169" i="1"/>
  <c r="BN169" i="1"/>
  <c r="AZ169" i="1"/>
  <c r="AJ169" i="1"/>
  <c r="BM169" i="1"/>
  <c r="BP168" i="1"/>
  <c r="BD168" i="1"/>
  <c r="AL168" i="1"/>
  <c r="BO168" i="1"/>
  <c r="BA168" i="1"/>
  <c r="AK168" i="1"/>
  <c r="BN168" i="1"/>
  <c r="AZ168" i="1"/>
  <c r="AJ168" i="1"/>
  <c r="BM168" i="1"/>
  <c r="BP167" i="1"/>
  <c r="BD167" i="1"/>
  <c r="AL167" i="1"/>
  <c r="BO167" i="1"/>
  <c r="BA167" i="1"/>
  <c r="AK167" i="1"/>
  <c r="BN167" i="1"/>
  <c r="AZ167" i="1"/>
  <c r="AJ167" i="1"/>
  <c r="BM167" i="1"/>
  <c r="BP166" i="1"/>
  <c r="BD166" i="1"/>
  <c r="AL166" i="1"/>
  <c r="BO166" i="1"/>
  <c r="BA166" i="1"/>
  <c r="AK166" i="1"/>
  <c r="BN166" i="1"/>
  <c r="AZ166" i="1"/>
  <c r="AJ166" i="1"/>
  <c r="BM166" i="1"/>
  <c r="BP165" i="1"/>
  <c r="BD165" i="1"/>
  <c r="AL165" i="1"/>
  <c r="BO165" i="1"/>
  <c r="BA165" i="1"/>
  <c r="AK165" i="1"/>
  <c r="BN165" i="1"/>
  <c r="AZ165" i="1"/>
  <c r="AJ165" i="1"/>
  <c r="BM165" i="1"/>
  <c r="BP164" i="1"/>
  <c r="BD164" i="1"/>
  <c r="AL164" i="1"/>
  <c r="BO164" i="1"/>
  <c r="BA164" i="1"/>
  <c r="AK164" i="1"/>
  <c r="BN164" i="1"/>
  <c r="AZ164" i="1"/>
  <c r="AJ164" i="1"/>
  <c r="BM164" i="1"/>
  <c r="BP163" i="1"/>
  <c r="BD163" i="1"/>
  <c r="AL163" i="1"/>
  <c r="BO163" i="1"/>
  <c r="BA163" i="1"/>
  <c r="AK163" i="1"/>
  <c r="BN163" i="1"/>
  <c r="AZ163" i="1"/>
  <c r="AJ163" i="1"/>
  <c r="BM163" i="1"/>
  <c r="BP162" i="1"/>
  <c r="BD162" i="1"/>
  <c r="AL162" i="1"/>
  <c r="BO162" i="1"/>
  <c r="BA162" i="1"/>
  <c r="AK162" i="1"/>
  <c r="BN162" i="1"/>
  <c r="AZ162" i="1"/>
  <c r="AJ162" i="1"/>
  <c r="BM162" i="1"/>
  <c r="BP161" i="1"/>
  <c r="BD161" i="1"/>
  <c r="AL161" i="1"/>
  <c r="BO161" i="1"/>
  <c r="BA161" i="1"/>
  <c r="AK161" i="1"/>
  <c r="BN161" i="1"/>
  <c r="AZ161" i="1"/>
  <c r="AJ161" i="1"/>
  <c r="BM161" i="1"/>
  <c r="BP160" i="1"/>
  <c r="BD160" i="1"/>
  <c r="AL160" i="1"/>
  <c r="BO160" i="1"/>
  <c r="BA160" i="1"/>
  <c r="AK160" i="1"/>
  <c r="BN160" i="1"/>
  <c r="AZ160" i="1"/>
  <c r="AJ160" i="1"/>
  <c r="BM160" i="1"/>
  <c r="BP159" i="1"/>
  <c r="BD159" i="1"/>
  <c r="AL159" i="1"/>
  <c r="BO159" i="1"/>
  <c r="BA159" i="1"/>
  <c r="AK159" i="1"/>
  <c r="BN159" i="1"/>
  <c r="AZ159" i="1"/>
  <c r="AJ159" i="1"/>
  <c r="BM159" i="1"/>
  <c r="BP158" i="1"/>
  <c r="BD158" i="1"/>
  <c r="AL158" i="1"/>
  <c r="BO158" i="1"/>
  <c r="BA158" i="1"/>
  <c r="AK158" i="1"/>
  <c r="BN158" i="1"/>
  <c r="AZ158" i="1"/>
  <c r="AJ158" i="1"/>
  <c r="BM158" i="1"/>
  <c r="BP157" i="1"/>
  <c r="BD157" i="1"/>
  <c r="AL157" i="1"/>
  <c r="BO157" i="1"/>
  <c r="BA157" i="1"/>
  <c r="AK157" i="1"/>
  <c r="BN157" i="1"/>
  <c r="AZ157" i="1"/>
  <c r="AJ157" i="1"/>
  <c r="BM157" i="1"/>
  <c r="BP156" i="1"/>
  <c r="BD156" i="1"/>
  <c r="AL156" i="1"/>
  <c r="BO156" i="1"/>
  <c r="BA156" i="1"/>
  <c r="AK156" i="1"/>
  <c r="BN156" i="1"/>
  <c r="AZ156" i="1"/>
  <c r="AJ156" i="1"/>
  <c r="BM156" i="1"/>
  <c r="BP155" i="1"/>
  <c r="BD155" i="1"/>
  <c r="AL155" i="1"/>
  <c r="BO155" i="1"/>
  <c r="BA155" i="1"/>
  <c r="AK155" i="1"/>
  <c r="BN155" i="1"/>
  <c r="AZ155" i="1"/>
  <c r="AJ155" i="1"/>
  <c r="BM155" i="1"/>
  <c r="BP154" i="1"/>
  <c r="BD154" i="1"/>
  <c r="AL154" i="1"/>
  <c r="BO154" i="1"/>
  <c r="BA154" i="1"/>
  <c r="AK154" i="1"/>
  <c r="BN154" i="1"/>
  <c r="AZ154" i="1"/>
  <c r="AJ154" i="1"/>
  <c r="BM154" i="1"/>
  <c r="BP153" i="1"/>
  <c r="BD153" i="1"/>
  <c r="AL153" i="1"/>
  <c r="BO153" i="1"/>
  <c r="BA153" i="1"/>
  <c r="AK153" i="1"/>
  <c r="BN153" i="1"/>
  <c r="AZ153" i="1"/>
  <c r="AJ153" i="1"/>
  <c r="BM153" i="1"/>
  <c r="BP152" i="1"/>
  <c r="BD152" i="1"/>
  <c r="AL152" i="1"/>
  <c r="BO152" i="1"/>
  <c r="BA152" i="1"/>
  <c r="AK152" i="1"/>
  <c r="BN152" i="1"/>
  <c r="AZ152" i="1"/>
  <c r="AJ152" i="1"/>
  <c r="BM152" i="1"/>
  <c r="BP151" i="1"/>
  <c r="BD151" i="1"/>
  <c r="AL151" i="1"/>
  <c r="BO151" i="1"/>
  <c r="BA151" i="1"/>
  <c r="AK151" i="1"/>
  <c r="BN151" i="1"/>
  <c r="AZ151" i="1"/>
  <c r="AJ151" i="1"/>
  <c r="BM151" i="1"/>
  <c r="BP150" i="1"/>
  <c r="BD150" i="1"/>
  <c r="AL150" i="1"/>
  <c r="BO150" i="1"/>
  <c r="BA150" i="1"/>
  <c r="AK150" i="1"/>
  <c r="BN150" i="1"/>
  <c r="AZ150" i="1"/>
  <c r="AJ150" i="1"/>
  <c r="BM150" i="1"/>
  <c r="BP149" i="1"/>
  <c r="BD149" i="1"/>
  <c r="AL149" i="1"/>
  <c r="BO149" i="1"/>
  <c r="BA149" i="1"/>
  <c r="AK149" i="1"/>
  <c r="BN149" i="1"/>
  <c r="AZ149" i="1"/>
  <c r="AJ149" i="1"/>
  <c r="BM149" i="1"/>
  <c r="BP148" i="1"/>
  <c r="BD148" i="1"/>
  <c r="AL148" i="1"/>
  <c r="BO148" i="1"/>
  <c r="BA148" i="1"/>
  <c r="AK148" i="1"/>
  <c r="BN148" i="1"/>
  <c r="AZ148" i="1"/>
  <c r="AJ148" i="1"/>
  <c r="BM148" i="1"/>
  <c r="BP147" i="1"/>
  <c r="BD147" i="1"/>
  <c r="AL147" i="1"/>
  <c r="BO147" i="1"/>
  <c r="BA147" i="1"/>
  <c r="AK147" i="1"/>
  <c r="BN147" i="1"/>
  <c r="AZ147" i="1"/>
  <c r="AJ147" i="1"/>
  <c r="BM147" i="1"/>
  <c r="BP146" i="1"/>
  <c r="BD146" i="1"/>
  <c r="AL146" i="1"/>
  <c r="BO146" i="1"/>
  <c r="BA146" i="1"/>
  <c r="AK146" i="1"/>
  <c r="BN146" i="1"/>
  <c r="AZ146" i="1"/>
  <c r="AJ146" i="1"/>
  <c r="BM146" i="1"/>
  <c r="BP145" i="1"/>
  <c r="BD145" i="1"/>
  <c r="AL145" i="1"/>
  <c r="BO145" i="1"/>
  <c r="BA145" i="1"/>
  <c r="AK145" i="1"/>
  <c r="BN145" i="1"/>
  <c r="AZ145" i="1"/>
  <c r="AJ145" i="1"/>
  <c r="BM145" i="1"/>
  <c r="BP144" i="1"/>
  <c r="BD144" i="1"/>
  <c r="AL144" i="1"/>
  <c r="BO144" i="1"/>
  <c r="BA144" i="1"/>
  <c r="AK144" i="1"/>
  <c r="BN144" i="1"/>
  <c r="AZ144" i="1"/>
  <c r="AJ144" i="1"/>
  <c r="BM144" i="1"/>
  <c r="BP143" i="1"/>
  <c r="BD143" i="1"/>
  <c r="AL143" i="1"/>
  <c r="BO143" i="1"/>
  <c r="BA143" i="1"/>
  <c r="AK143" i="1"/>
  <c r="BN143" i="1"/>
  <c r="AZ143" i="1"/>
  <c r="AJ143" i="1"/>
  <c r="BM143" i="1"/>
  <c r="BP142" i="1"/>
  <c r="BD142" i="1"/>
  <c r="AL142" i="1"/>
  <c r="BO142" i="1"/>
  <c r="BA142" i="1"/>
  <c r="AK142" i="1"/>
  <c r="BN142" i="1"/>
  <c r="AZ142" i="1"/>
  <c r="AJ142" i="1"/>
  <c r="BM142" i="1"/>
  <c r="BP141" i="1"/>
  <c r="BD141" i="1"/>
  <c r="AL141" i="1"/>
  <c r="BO141" i="1"/>
  <c r="BA141" i="1"/>
  <c r="AK141" i="1"/>
  <c r="BN141" i="1"/>
  <c r="AZ141" i="1"/>
  <c r="AJ141" i="1"/>
  <c r="BM141" i="1"/>
  <c r="BP140" i="1"/>
  <c r="BD140" i="1"/>
  <c r="AL140" i="1"/>
  <c r="BO140" i="1"/>
  <c r="BA140" i="1"/>
  <c r="AK140" i="1"/>
  <c r="BN140" i="1"/>
  <c r="AZ140" i="1"/>
  <c r="AJ140" i="1"/>
  <c r="BM140" i="1"/>
  <c r="BP139" i="1"/>
  <c r="BD139" i="1"/>
  <c r="AL139" i="1"/>
  <c r="BO139" i="1"/>
  <c r="BA139" i="1"/>
  <c r="AK139" i="1"/>
  <c r="BN139" i="1"/>
  <c r="AZ139" i="1"/>
  <c r="AJ139" i="1"/>
  <c r="BM139" i="1"/>
  <c r="BP138" i="1"/>
  <c r="BD138" i="1"/>
  <c r="AL138" i="1"/>
  <c r="BO138" i="1"/>
  <c r="BA138" i="1"/>
  <c r="AK138" i="1"/>
  <c r="BN138" i="1"/>
  <c r="AZ138" i="1"/>
  <c r="AJ138" i="1"/>
  <c r="BM138" i="1"/>
  <c r="BP137" i="1"/>
  <c r="BD137" i="1"/>
  <c r="AL137" i="1"/>
  <c r="BO137" i="1"/>
  <c r="BA137" i="1"/>
  <c r="AK137" i="1"/>
  <c r="BN137" i="1"/>
  <c r="AZ137" i="1"/>
  <c r="AJ137" i="1"/>
  <c r="BM137" i="1"/>
  <c r="BP136" i="1"/>
  <c r="BD136" i="1"/>
  <c r="AL136" i="1"/>
  <c r="BO136" i="1"/>
  <c r="BA136" i="1"/>
  <c r="AK136" i="1"/>
  <c r="BN136" i="1"/>
  <c r="AZ136" i="1"/>
  <c r="AJ136" i="1"/>
  <c r="BM136" i="1"/>
  <c r="BP135" i="1"/>
  <c r="BD135" i="1"/>
  <c r="AL135" i="1"/>
  <c r="BO135" i="1"/>
  <c r="BA135" i="1"/>
  <c r="AK135" i="1"/>
  <c r="BN135" i="1"/>
  <c r="AZ135" i="1"/>
  <c r="AJ135" i="1"/>
  <c r="BM135" i="1"/>
  <c r="BP134" i="1"/>
  <c r="BD134" i="1"/>
  <c r="AL134" i="1"/>
  <c r="BO134" i="1"/>
  <c r="BA134" i="1"/>
  <c r="AK134" i="1"/>
  <c r="BN134" i="1"/>
  <c r="AZ134" i="1"/>
  <c r="AJ134" i="1"/>
  <c r="BM134" i="1"/>
  <c r="BP133" i="1"/>
  <c r="BD133" i="1"/>
  <c r="AL133" i="1"/>
  <c r="BO133" i="1"/>
  <c r="BA133" i="1"/>
  <c r="AK133" i="1"/>
  <c r="BN133" i="1"/>
  <c r="AZ133" i="1"/>
  <c r="AJ133" i="1"/>
  <c r="BM133" i="1"/>
  <c r="BP132" i="1"/>
  <c r="BD132" i="1"/>
  <c r="AL132" i="1"/>
  <c r="BO132" i="1"/>
  <c r="BA132" i="1"/>
  <c r="AK132" i="1"/>
  <c r="BN132" i="1"/>
  <c r="AZ132" i="1"/>
  <c r="AJ132" i="1"/>
  <c r="BM132" i="1"/>
  <c r="BP131" i="1"/>
  <c r="BD131" i="1"/>
  <c r="AL131" i="1"/>
  <c r="BO131" i="1"/>
  <c r="BA131" i="1"/>
  <c r="AK131" i="1"/>
  <c r="BN131" i="1"/>
  <c r="AZ131" i="1"/>
  <c r="AJ131" i="1"/>
  <c r="BM131" i="1"/>
  <c r="BP130" i="1"/>
  <c r="BD130" i="1"/>
  <c r="AL130" i="1"/>
  <c r="BO130" i="1"/>
  <c r="BA130" i="1"/>
  <c r="AK130" i="1"/>
  <c r="BN130" i="1"/>
  <c r="AZ130" i="1"/>
  <c r="AJ130" i="1"/>
  <c r="BM130" i="1"/>
  <c r="BP129" i="1"/>
  <c r="BD129" i="1"/>
  <c r="AL129" i="1"/>
  <c r="BO129" i="1"/>
  <c r="BA129" i="1"/>
  <c r="AK129" i="1"/>
  <c r="BN129" i="1"/>
  <c r="AZ129" i="1"/>
  <c r="AJ129" i="1"/>
  <c r="BM129" i="1"/>
  <c r="BP128" i="1"/>
  <c r="BD128" i="1"/>
  <c r="AL128" i="1"/>
  <c r="BO128" i="1"/>
  <c r="BA128" i="1"/>
  <c r="AK128" i="1"/>
  <c r="BN128" i="1"/>
  <c r="AZ128" i="1"/>
  <c r="AJ128" i="1"/>
  <c r="BM128" i="1"/>
  <c r="BP127" i="1"/>
  <c r="BD127" i="1"/>
  <c r="AL127" i="1"/>
  <c r="BO127" i="1"/>
  <c r="BA127" i="1"/>
  <c r="AK127" i="1"/>
  <c r="BN127" i="1"/>
  <c r="AZ127" i="1"/>
  <c r="AJ127" i="1"/>
  <c r="BM127" i="1"/>
  <c r="BP126" i="1"/>
  <c r="BD126" i="1"/>
  <c r="AL126" i="1"/>
  <c r="BO126" i="1"/>
  <c r="BA126" i="1"/>
  <c r="AK126" i="1"/>
  <c r="BN126" i="1"/>
  <c r="AZ126" i="1"/>
  <c r="AJ126" i="1"/>
  <c r="BM126" i="1"/>
  <c r="BP125" i="1"/>
  <c r="BD125" i="1"/>
  <c r="AL125" i="1"/>
  <c r="BO125" i="1"/>
  <c r="BA125" i="1"/>
  <c r="AK125" i="1"/>
  <c r="BN125" i="1"/>
  <c r="AZ125" i="1"/>
  <c r="AJ125" i="1"/>
  <c r="BM125" i="1"/>
  <c r="BP124" i="1"/>
  <c r="BD124" i="1"/>
  <c r="AL124" i="1"/>
  <c r="BO124" i="1"/>
  <c r="BA124" i="1"/>
  <c r="AK124" i="1"/>
  <c r="BN124" i="1"/>
  <c r="AZ124" i="1"/>
  <c r="AJ124" i="1"/>
  <c r="BM124" i="1"/>
  <c r="BP123" i="1"/>
  <c r="BD123" i="1"/>
  <c r="AL123" i="1"/>
  <c r="BO123" i="1"/>
  <c r="BA123" i="1"/>
  <c r="AK123" i="1"/>
  <c r="BN123" i="1"/>
  <c r="AZ123" i="1"/>
  <c r="AJ123" i="1"/>
  <c r="BM123" i="1"/>
  <c r="BP122" i="1"/>
  <c r="BD122" i="1"/>
  <c r="AL122" i="1"/>
  <c r="BO122" i="1"/>
  <c r="BA122" i="1"/>
  <c r="AK122" i="1"/>
  <c r="BN122" i="1"/>
  <c r="AZ122" i="1"/>
  <c r="AJ122" i="1"/>
  <c r="BM122" i="1"/>
  <c r="BP121" i="1"/>
  <c r="BD121" i="1"/>
  <c r="AL121" i="1"/>
  <c r="BO121" i="1"/>
  <c r="BA121" i="1"/>
  <c r="AK121" i="1"/>
  <c r="BN121" i="1"/>
  <c r="AZ121" i="1"/>
  <c r="AJ121" i="1"/>
  <c r="BM121" i="1"/>
  <c r="BP120" i="1"/>
  <c r="BD120" i="1"/>
  <c r="AL120" i="1"/>
  <c r="BO120" i="1"/>
  <c r="BA120" i="1"/>
  <c r="AK120" i="1"/>
  <c r="BN120" i="1"/>
  <c r="AZ120" i="1"/>
  <c r="AJ120" i="1"/>
  <c r="BM120" i="1"/>
  <c r="BP119" i="1"/>
  <c r="BD119" i="1"/>
  <c r="AL119" i="1"/>
  <c r="BO119" i="1"/>
  <c r="BA119" i="1"/>
  <c r="AK119" i="1"/>
  <c r="BN119" i="1"/>
  <c r="AZ119" i="1"/>
  <c r="AJ119" i="1"/>
  <c r="BM119" i="1"/>
  <c r="BP118" i="1"/>
  <c r="BD118" i="1"/>
  <c r="AL118" i="1"/>
  <c r="BO118" i="1"/>
  <c r="BA118" i="1"/>
  <c r="AK118" i="1"/>
  <c r="BN118" i="1"/>
  <c r="AZ118" i="1"/>
  <c r="AJ118" i="1"/>
  <c r="BM118" i="1"/>
  <c r="BP117" i="1"/>
  <c r="BD117" i="1"/>
  <c r="AL117" i="1"/>
  <c r="BO117" i="1"/>
  <c r="BA117" i="1"/>
  <c r="AK117" i="1"/>
  <c r="BN117" i="1"/>
  <c r="AZ117" i="1"/>
  <c r="AJ117" i="1"/>
  <c r="BM117" i="1"/>
  <c r="BP116" i="1"/>
  <c r="BD116" i="1"/>
  <c r="AL116" i="1"/>
  <c r="BO116" i="1"/>
  <c r="BA116" i="1"/>
  <c r="AK116" i="1"/>
  <c r="BN116" i="1"/>
  <c r="AZ116" i="1"/>
  <c r="AJ116" i="1"/>
  <c r="BM116" i="1"/>
  <c r="BP115" i="1"/>
  <c r="BD115" i="1"/>
  <c r="AL115" i="1"/>
  <c r="BO115" i="1"/>
  <c r="BA115" i="1"/>
  <c r="AK115" i="1"/>
  <c r="BN115" i="1"/>
  <c r="AZ115" i="1"/>
  <c r="AJ115" i="1"/>
  <c r="BM115" i="1"/>
  <c r="BP114" i="1"/>
  <c r="BD114" i="1"/>
  <c r="AL114" i="1"/>
  <c r="BO114" i="1"/>
  <c r="BA114" i="1"/>
  <c r="AK114" i="1"/>
  <c r="BN114" i="1"/>
  <c r="AZ114" i="1"/>
  <c r="AJ114" i="1"/>
  <c r="BM114" i="1"/>
  <c r="BP113" i="1"/>
  <c r="BD113" i="1"/>
  <c r="AL113" i="1"/>
  <c r="BO113" i="1"/>
  <c r="BA113" i="1"/>
  <c r="AK113" i="1"/>
  <c r="BN113" i="1"/>
  <c r="AZ113" i="1"/>
  <c r="AJ113" i="1"/>
  <c r="BM113" i="1"/>
  <c r="BP112" i="1"/>
  <c r="BD112" i="1"/>
  <c r="AL112" i="1"/>
  <c r="BO112" i="1"/>
  <c r="BA112" i="1"/>
  <c r="AK112" i="1"/>
  <c r="BN112" i="1"/>
  <c r="AZ112" i="1"/>
  <c r="AJ112" i="1"/>
  <c r="BM112" i="1"/>
  <c r="BP111" i="1"/>
  <c r="BD111" i="1"/>
  <c r="AL111" i="1"/>
  <c r="BO111" i="1"/>
  <c r="BA111" i="1"/>
  <c r="AK111" i="1"/>
  <c r="BN111" i="1"/>
  <c r="AZ111" i="1"/>
  <c r="AJ111" i="1"/>
  <c r="BM111" i="1"/>
  <c r="BP110" i="1"/>
  <c r="BD110" i="1"/>
  <c r="AL110" i="1"/>
  <c r="BO110" i="1"/>
  <c r="BA110" i="1"/>
  <c r="AK110" i="1"/>
  <c r="BN110" i="1"/>
  <c r="AZ110" i="1"/>
  <c r="AJ110" i="1"/>
  <c r="BM110" i="1"/>
  <c r="BP109" i="1"/>
  <c r="BD109" i="1"/>
  <c r="AL109" i="1"/>
  <c r="BO109" i="1"/>
  <c r="BA109" i="1"/>
  <c r="AK109" i="1"/>
  <c r="BN109" i="1"/>
  <c r="AZ109" i="1"/>
  <c r="AJ109" i="1"/>
  <c r="BM109" i="1"/>
  <c r="BP108" i="1"/>
  <c r="BD108" i="1"/>
  <c r="AL108" i="1"/>
  <c r="BO108" i="1"/>
  <c r="BA108" i="1"/>
  <c r="AK108" i="1"/>
  <c r="BN108" i="1"/>
  <c r="AZ108" i="1"/>
  <c r="AJ108" i="1"/>
  <c r="BM108" i="1"/>
  <c r="BP107" i="1"/>
  <c r="BD107" i="1"/>
  <c r="AL107" i="1"/>
  <c r="BO107" i="1"/>
  <c r="BA107" i="1"/>
  <c r="AK107" i="1"/>
  <c r="BN107" i="1"/>
  <c r="AZ107" i="1"/>
  <c r="AJ107" i="1"/>
  <c r="BM107" i="1"/>
  <c r="BP106" i="1"/>
  <c r="BD106" i="1"/>
  <c r="AL106" i="1"/>
  <c r="BO106" i="1"/>
  <c r="BA106" i="1"/>
  <c r="AK106" i="1"/>
  <c r="BN106" i="1"/>
  <c r="AZ106" i="1"/>
  <c r="AJ106" i="1"/>
  <c r="BM106" i="1"/>
  <c r="BP105" i="1"/>
  <c r="BD105" i="1"/>
  <c r="AL105" i="1"/>
  <c r="BO105" i="1"/>
  <c r="BA105" i="1"/>
  <c r="AK105" i="1"/>
  <c r="BN105" i="1"/>
  <c r="AZ105" i="1"/>
  <c r="AJ105" i="1"/>
  <c r="BM105" i="1"/>
  <c r="BP104" i="1"/>
  <c r="BD104" i="1"/>
  <c r="AL104" i="1"/>
  <c r="BO104" i="1"/>
  <c r="BA104" i="1"/>
  <c r="AK104" i="1"/>
  <c r="BN104" i="1"/>
  <c r="AZ104" i="1"/>
  <c r="AJ104" i="1"/>
  <c r="BM104" i="1"/>
  <c r="BP103" i="1"/>
  <c r="BD103" i="1"/>
  <c r="AL103" i="1"/>
  <c r="BO103" i="1"/>
  <c r="BA103" i="1"/>
  <c r="AK103" i="1"/>
  <c r="BN103" i="1"/>
  <c r="AZ103" i="1"/>
  <c r="AJ103" i="1"/>
  <c r="BM103" i="1"/>
  <c r="BP102" i="1"/>
  <c r="BD102" i="1"/>
  <c r="AL102" i="1"/>
  <c r="BO102" i="1"/>
  <c r="BA102" i="1"/>
  <c r="AK102" i="1"/>
  <c r="BN102" i="1"/>
  <c r="AZ102" i="1"/>
  <c r="AJ102" i="1"/>
  <c r="BM102" i="1"/>
  <c r="BP101" i="1"/>
  <c r="BD101" i="1"/>
  <c r="AL101" i="1"/>
  <c r="BO101" i="1"/>
  <c r="BA101" i="1"/>
  <c r="AK101" i="1"/>
  <c r="BN101" i="1"/>
  <c r="AZ101" i="1"/>
  <c r="AJ101" i="1"/>
  <c r="BM101" i="1"/>
  <c r="BP100" i="1"/>
  <c r="BD100" i="1"/>
  <c r="AL100" i="1"/>
  <c r="BO100" i="1"/>
  <c r="BA100" i="1"/>
  <c r="AK100" i="1"/>
  <c r="BN100" i="1"/>
  <c r="AZ100" i="1"/>
  <c r="AJ100" i="1"/>
  <c r="BM100" i="1"/>
  <c r="BP99" i="1"/>
  <c r="BD99" i="1"/>
  <c r="AL99" i="1"/>
  <c r="BO99" i="1"/>
  <c r="BA99" i="1"/>
  <c r="AK99" i="1"/>
  <c r="BN99" i="1"/>
  <c r="AZ99" i="1"/>
  <c r="AJ99" i="1"/>
  <c r="BM99" i="1"/>
  <c r="BP98" i="1"/>
  <c r="BD98" i="1"/>
  <c r="AL98" i="1"/>
  <c r="BO98" i="1"/>
  <c r="BA98" i="1"/>
  <c r="AK98" i="1"/>
  <c r="BN98" i="1"/>
  <c r="AZ98" i="1"/>
  <c r="AJ98" i="1"/>
  <c r="BM98" i="1"/>
  <c r="BP97" i="1"/>
  <c r="BD97" i="1"/>
  <c r="AL97" i="1"/>
  <c r="BO97" i="1"/>
  <c r="BA97" i="1"/>
  <c r="AK97" i="1"/>
  <c r="BN97" i="1"/>
  <c r="AZ97" i="1"/>
  <c r="AJ97" i="1"/>
  <c r="BM97" i="1"/>
  <c r="BP96" i="1"/>
  <c r="BD96" i="1"/>
  <c r="AL96" i="1"/>
  <c r="BO96" i="1"/>
  <c r="BA96" i="1"/>
  <c r="AK96" i="1"/>
  <c r="BN96" i="1"/>
  <c r="AZ96" i="1"/>
  <c r="AJ96" i="1"/>
  <c r="BM96" i="1"/>
  <c r="BP95" i="1"/>
  <c r="BD95" i="1"/>
  <c r="AL95" i="1"/>
  <c r="BO95" i="1"/>
  <c r="BA95" i="1"/>
  <c r="AK95" i="1"/>
  <c r="BN95" i="1"/>
  <c r="AZ95" i="1"/>
  <c r="AJ95" i="1"/>
  <c r="BM95" i="1"/>
  <c r="BP94" i="1"/>
  <c r="BD94" i="1"/>
  <c r="AL94" i="1"/>
  <c r="BO94" i="1"/>
  <c r="BA94" i="1"/>
  <c r="AK94" i="1"/>
  <c r="BN94" i="1"/>
  <c r="AZ94" i="1"/>
  <c r="AJ94" i="1"/>
  <c r="BM94" i="1"/>
  <c r="BP93" i="1"/>
  <c r="BD93" i="1"/>
  <c r="AL93" i="1"/>
  <c r="BO93" i="1"/>
  <c r="BA93" i="1"/>
  <c r="AK93" i="1"/>
  <c r="BN93" i="1"/>
  <c r="AZ93" i="1"/>
  <c r="AJ93" i="1"/>
  <c r="BM93" i="1"/>
  <c r="BP92" i="1"/>
  <c r="BD92" i="1"/>
  <c r="AL92" i="1"/>
  <c r="BO92" i="1"/>
  <c r="BA92" i="1"/>
  <c r="AK92" i="1"/>
  <c r="BN92" i="1"/>
  <c r="AZ92" i="1"/>
  <c r="AJ92" i="1"/>
  <c r="BM92" i="1"/>
  <c r="BP91" i="1"/>
  <c r="BD91" i="1"/>
  <c r="AL91" i="1"/>
  <c r="BO91" i="1"/>
  <c r="BA91" i="1"/>
  <c r="AK91" i="1"/>
  <c r="BN91" i="1"/>
  <c r="AZ91" i="1"/>
  <c r="AJ91" i="1"/>
  <c r="BM91" i="1"/>
  <c r="BP90" i="1"/>
  <c r="BD90" i="1"/>
  <c r="AL90" i="1"/>
  <c r="BO90" i="1"/>
  <c r="BA90" i="1"/>
  <c r="AK90" i="1"/>
  <c r="BN90" i="1"/>
  <c r="AZ90" i="1"/>
  <c r="AJ90" i="1"/>
  <c r="BM90" i="1"/>
  <c r="BP89" i="1"/>
  <c r="BD89" i="1"/>
  <c r="AL89" i="1"/>
  <c r="BO89" i="1"/>
  <c r="BA89" i="1"/>
  <c r="AK89" i="1"/>
  <c r="BN89" i="1"/>
  <c r="AZ89" i="1"/>
  <c r="AJ89" i="1"/>
  <c r="BM89" i="1"/>
  <c r="BP88" i="1"/>
  <c r="BD88" i="1"/>
  <c r="AL88" i="1"/>
  <c r="BO88" i="1"/>
  <c r="BA88" i="1"/>
  <c r="AK88" i="1"/>
  <c r="BN88" i="1"/>
  <c r="AZ88" i="1"/>
  <c r="AJ88" i="1"/>
  <c r="BM88" i="1"/>
  <c r="BP87" i="1"/>
  <c r="BD87" i="1"/>
  <c r="AL87" i="1"/>
  <c r="BO87" i="1"/>
  <c r="BA87" i="1"/>
  <c r="AK87" i="1"/>
  <c r="BN87" i="1"/>
  <c r="AZ87" i="1"/>
  <c r="AJ87" i="1"/>
  <c r="BM87" i="1"/>
  <c r="BP86" i="1"/>
  <c r="BD86" i="1"/>
  <c r="AL86" i="1"/>
  <c r="BO86" i="1"/>
  <c r="BA86" i="1"/>
  <c r="AK86" i="1"/>
  <c r="BN86" i="1"/>
  <c r="AZ86" i="1"/>
  <c r="AJ86" i="1"/>
  <c r="BM86" i="1"/>
  <c r="BP85" i="1"/>
  <c r="BD85" i="1"/>
  <c r="AL85" i="1"/>
  <c r="BO85" i="1"/>
  <c r="BA85" i="1"/>
  <c r="AK85" i="1"/>
  <c r="BN85" i="1"/>
  <c r="AZ85" i="1"/>
  <c r="AJ85" i="1"/>
  <c r="BM85" i="1"/>
  <c r="BP84" i="1"/>
  <c r="BD84" i="1"/>
  <c r="AL84" i="1"/>
  <c r="BO84" i="1"/>
  <c r="BA84" i="1"/>
  <c r="AK84" i="1"/>
  <c r="BN84" i="1"/>
  <c r="AZ84" i="1"/>
  <c r="AJ84" i="1"/>
  <c r="BM84" i="1"/>
  <c r="BP83" i="1"/>
  <c r="BD83" i="1"/>
  <c r="AL83" i="1"/>
  <c r="BO83" i="1"/>
  <c r="BA83" i="1"/>
  <c r="AK83" i="1"/>
  <c r="BN83" i="1"/>
  <c r="AZ83" i="1"/>
  <c r="AJ83" i="1"/>
  <c r="BM83" i="1"/>
  <c r="BP82" i="1"/>
  <c r="BD82" i="1"/>
  <c r="AL82" i="1"/>
  <c r="BO82" i="1"/>
  <c r="BA82" i="1"/>
  <c r="AK82" i="1"/>
  <c r="BN82" i="1"/>
  <c r="AZ82" i="1"/>
  <c r="AJ82" i="1"/>
  <c r="BM82" i="1"/>
  <c r="BP81" i="1"/>
  <c r="BD81" i="1"/>
  <c r="AL81" i="1"/>
  <c r="BO81" i="1"/>
  <c r="BA81" i="1"/>
  <c r="AK81" i="1"/>
  <c r="BN81" i="1"/>
  <c r="AZ81" i="1"/>
  <c r="AJ81" i="1"/>
  <c r="BM81" i="1"/>
  <c r="BP80" i="1"/>
  <c r="BD80" i="1"/>
  <c r="AL80" i="1"/>
  <c r="BO80" i="1"/>
  <c r="BA80" i="1"/>
  <c r="AK80" i="1"/>
  <c r="BN80" i="1"/>
  <c r="AZ80" i="1"/>
  <c r="AJ80" i="1"/>
  <c r="BM80" i="1"/>
  <c r="BP79" i="1"/>
  <c r="BD79" i="1"/>
  <c r="AL79" i="1"/>
  <c r="BO79" i="1"/>
  <c r="BA79" i="1"/>
  <c r="AK79" i="1"/>
  <c r="BN79" i="1"/>
  <c r="AZ79" i="1"/>
  <c r="AJ79" i="1"/>
  <c r="BM79" i="1"/>
  <c r="BP78" i="1"/>
  <c r="BD78" i="1"/>
  <c r="AL78" i="1"/>
  <c r="BO78" i="1"/>
  <c r="BA78" i="1"/>
  <c r="AK78" i="1"/>
  <c r="BN78" i="1"/>
  <c r="AZ78" i="1"/>
  <c r="AJ78" i="1"/>
  <c r="BM78" i="1"/>
  <c r="BP77" i="1"/>
  <c r="BD77" i="1"/>
  <c r="AL77" i="1"/>
  <c r="BO77" i="1"/>
  <c r="BA77" i="1"/>
  <c r="AK77" i="1"/>
  <c r="BN77" i="1"/>
  <c r="AZ77" i="1"/>
  <c r="AJ77" i="1"/>
  <c r="BM77" i="1"/>
  <c r="BP76" i="1"/>
  <c r="BD76" i="1"/>
  <c r="AL76" i="1"/>
  <c r="BO76" i="1"/>
  <c r="BA76" i="1"/>
  <c r="AK76" i="1"/>
  <c r="BN76" i="1"/>
  <c r="AZ76" i="1"/>
  <c r="AJ76" i="1"/>
  <c r="BM76" i="1"/>
  <c r="BP75" i="1"/>
  <c r="BD75" i="1"/>
  <c r="AL75" i="1"/>
  <c r="BO75" i="1"/>
  <c r="BA75" i="1"/>
  <c r="AK75" i="1"/>
  <c r="BN75" i="1"/>
  <c r="AZ75" i="1"/>
  <c r="AJ75" i="1"/>
  <c r="BM75" i="1"/>
  <c r="BP74" i="1"/>
  <c r="BD74" i="1"/>
  <c r="AL74" i="1"/>
  <c r="BO74" i="1"/>
  <c r="BA74" i="1"/>
  <c r="AK74" i="1"/>
  <c r="BN74" i="1"/>
  <c r="AZ74" i="1"/>
  <c r="AJ74" i="1"/>
  <c r="BM74" i="1"/>
  <c r="BP73" i="1"/>
  <c r="BD73" i="1"/>
  <c r="AL73" i="1"/>
  <c r="BO73" i="1"/>
  <c r="BA73" i="1"/>
  <c r="AK73" i="1"/>
  <c r="BN73" i="1"/>
  <c r="AZ73" i="1"/>
  <c r="AJ73" i="1"/>
  <c r="BM73" i="1"/>
  <c r="BP72" i="1"/>
  <c r="BD72" i="1"/>
  <c r="AL72" i="1"/>
  <c r="BO72" i="1"/>
  <c r="BA72" i="1"/>
  <c r="AK72" i="1"/>
  <c r="BN72" i="1"/>
  <c r="AZ72" i="1"/>
  <c r="AJ72" i="1"/>
  <c r="BM72" i="1"/>
  <c r="BP71" i="1"/>
  <c r="BD71" i="1"/>
  <c r="AL71" i="1"/>
  <c r="BO71" i="1"/>
  <c r="BA71" i="1"/>
  <c r="AK71" i="1"/>
  <c r="BN71" i="1"/>
  <c r="AZ71" i="1"/>
  <c r="AJ71" i="1"/>
  <c r="BM71" i="1"/>
  <c r="BP70" i="1"/>
  <c r="BD70" i="1"/>
  <c r="AL70" i="1"/>
  <c r="BO70" i="1"/>
  <c r="BA70" i="1"/>
  <c r="AK70" i="1"/>
  <c r="BN70" i="1"/>
  <c r="AZ70" i="1"/>
  <c r="AJ70" i="1"/>
  <c r="BM70" i="1"/>
  <c r="BP69" i="1"/>
  <c r="BD69" i="1"/>
  <c r="AL69" i="1"/>
  <c r="BO69" i="1"/>
  <c r="BA69" i="1"/>
  <c r="AK69" i="1"/>
  <c r="BN69" i="1"/>
  <c r="AZ69" i="1"/>
  <c r="AJ69" i="1"/>
  <c r="BM69" i="1"/>
  <c r="BP68" i="1"/>
  <c r="BD68" i="1"/>
  <c r="AL68" i="1"/>
  <c r="BO68" i="1"/>
  <c r="BA68" i="1"/>
  <c r="AK68" i="1"/>
  <c r="BN68" i="1"/>
  <c r="AZ68" i="1"/>
  <c r="AJ68" i="1"/>
  <c r="BM68" i="1"/>
  <c r="BP67" i="1"/>
  <c r="BD67" i="1"/>
  <c r="AL67" i="1"/>
  <c r="BO67" i="1"/>
  <c r="BA67" i="1"/>
  <c r="AK67" i="1"/>
  <c r="BN67" i="1"/>
  <c r="AZ67" i="1"/>
  <c r="AJ67" i="1"/>
  <c r="BM67" i="1"/>
  <c r="BP66" i="1"/>
  <c r="BD66" i="1"/>
  <c r="AL66" i="1"/>
  <c r="BO66" i="1"/>
  <c r="BA66" i="1"/>
  <c r="AK66" i="1"/>
  <c r="BN66" i="1"/>
  <c r="AZ66" i="1"/>
  <c r="AJ66" i="1"/>
  <c r="BM66" i="1"/>
  <c r="BP65" i="1"/>
  <c r="BD65" i="1"/>
  <c r="AL65" i="1"/>
  <c r="BO65" i="1"/>
  <c r="BA65" i="1"/>
  <c r="AK65" i="1"/>
  <c r="BN65" i="1"/>
  <c r="AZ65" i="1"/>
  <c r="AJ65" i="1"/>
  <c r="BM65" i="1"/>
  <c r="BP64" i="1"/>
  <c r="BD64" i="1"/>
  <c r="AL64" i="1"/>
  <c r="BO64" i="1"/>
  <c r="BA64" i="1"/>
  <c r="AK64" i="1"/>
  <c r="BN64" i="1"/>
  <c r="AZ64" i="1"/>
  <c r="AJ64" i="1"/>
  <c r="BM64" i="1"/>
  <c r="BP63" i="1"/>
  <c r="BD63" i="1"/>
  <c r="AL63" i="1"/>
  <c r="BO63" i="1"/>
  <c r="BA63" i="1"/>
  <c r="AK63" i="1"/>
  <c r="BN63" i="1"/>
  <c r="AZ63" i="1"/>
  <c r="AJ63" i="1"/>
  <c r="BM63" i="1"/>
  <c r="BP62" i="1"/>
  <c r="BD62" i="1"/>
  <c r="AL62" i="1"/>
  <c r="BO62" i="1"/>
  <c r="BA62" i="1"/>
  <c r="AK62" i="1"/>
  <c r="BN62" i="1"/>
  <c r="AZ62" i="1"/>
  <c r="AJ62" i="1"/>
  <c r="BM62" i="1"/>
  <c r="BP61" i="1"/>
  <c r="BD61" i="1"/>
  <c r="AL61" i="1"/>
  <c r="BO61" i="1"/>
  <c r="BA61" i="1"/>
  <c r="AK61" i="1"/>
  <c r="BN61" i="1"/>
  <c r="AZ61" i="1"/>
  <c r="AJ61" i="1"/>
  <c r="BM61" i="1"/>
  <c r="BP60" i="1"/>
  <c r="BD60" i="1"/>
  <c r="AL60" i="1"/>
  <c r="BO60" i="1"/>
  <c r="BA60" i="1"/>
  <c r="AK60" i="1"/>
  <c r="BN60" i="1"/>
  <c r="AZ60" i="1"/>
  <c r="AJ60" i="1"/>
  <c r="BM60" i="1"/>
  <c r="BP59" i="1"/>
  <c r="BD59" i="1"/>
  <c r="AL59" i="1"/>
  <c r="BO59" i="1"/>
  <c r="BA59" i="1"/>
  <c r="AK59" i="1"/>
  <c r="BN59" i="1"/>
  <c r="AZ59" i="1"/>
  <c r="AJ59" i="1"/>
  <c r="BM59" i="1"/>
  <c r="BP58" i="1"/>
  <c r="BD58" i="1"/>
  <c r="AL58" i="1"/>
  <c r="BO58" i="1"/>
  <c r="BA58" i="1"/>
  <c r="AK58" i="1"/>
  <c r="BN58" i="1"/>
  <c r="AZ58" i="1"/>
  <c r="AJ58" i="1"/>
  <c r="BM58" i="1"/>
  <c r="BP57" i="1"/>
  <c r="BD57" i="1"/>
  <c r="AL57" i="1"/>
  <c r="BO57" i="1"/>
  <c r="BA57" i="1"/>
  <c r="AK57" i="1"/>
  <c r="BN57" i="1"/>
  <c r="AZ57" i="1"/>
  <c r="AJ57" i="1"/>
  <c r="BM57" i="1"/>
  <c r="BP56" i="1"/>
  <c r="BD56" i="1"/>
  <c r="AL56" i="1"/>
  <c r="BO56" i="1"/>
  <c r="BA56" i="1"/>
  <c r="AK56" i="1"/>
  <c r="BN56" i="1"/>
  <c r="AZ56" i="1"/>
  <c r="AJ56" i="1"/>
  <c r="BM56" i="1"/>
  <c r="BP55" i="1"/>
  <c r="BD55" i="1"/>
  <c r="AL55" i="1"/>
  <c r="BO55" i="1"/>
  <c r="BA55" i="1"/>
  <c r="AK55" i="1"/>
  <c r="BN55" i="1"/>
  <c r="AZ55" i="1"/>
  <c r="AJ55" i="1"/>
  <c r="BM55" i="1"/>
  <c r="BP54" i="1"/>
  <c r="BD54" i="1"/>
  <c r="AL54" i="1"/>
  <c r="BO54" i="1"/>
  <c r="BA54" i="1"/>
  <c r="AK54" i="1"/>
  <c r="BN54" i="1"/>
  <c r="AZ54" i="1"/>
  <c r="AJ54" i="1"/>
  <c r="BM54" i="1"/>
  <c r="BP53" i="1"/>
  <c r="BD53" i="1"/>
  <c r="AL53" i="1"/>
  <c r="BO53" i="1"/>
  <c r="BA53" i="1"/>
  <c r="AK53" i="1"/>
  <c r="BN53" i="1"/>
  <c r="AZ53" i="1"/>
  <c r="AJ53" i="1"/>
  <c r="BM53" i="1"/>
  <c r="BP52" i="1"/>
  <c r="BD52" i="1"/>
  <c r="AL52" i="1"/>
  <c r="BO52" i="1"/>
  <c r="BA52" i="1"/>
  <c r="AK52" i="1"/>
  <c r="BN52" i="1"/>
  <c r="AZ52" i="1"/>
  <c r="AJ52" i="1"/>
  <c r="BM52" i="1"/>
  <c r="BP51" i="1"/>
  <c r="BD51" i="1"/>
  <c r="AL51" i="1"/>
  <c r="BO51" i="1"/>
  <c r="BA51" i="1"/>
  <c r="AK51" i="1"/>
  <c r="BN51" i="1"/>
  <c r="AZ51" i="1"/>
  <c r="AJ51" i="1"/>
  <c r="BM51" i="1"/>
  <c r="BP50" i="1"/>
  <c r="BD50" i="1"/>
  <c r="AL50" i="1"/>
  <c r="BO50" i="1"/>
  <c r="BA50" i="1"/>
  <c r="AK50" i="1"/>
  <c r="BN50" i="1"/>
  <c r="AZ50" i="1"/>
  <c r="AJ50" i="1"/>
  <c r="BM50" i="1"/>
  <c r="BP49" i="1"/>
  <c r="BD49" i="1"/>
  <c r="AL49" i="1"/>
  <c r="BO49" i="1"/>
  <c r="BA49" i="1"/>
  <c r="AK49" i="1"/>
  <c r="BN49" i="1"/>
  <c r="AZ49" i="1"/>
  <c r="AJ49" i="1"/>
  <c r="BM49" i="1"/>
  <c r="BP48" i="1"/>
  <c r="BD48" i="1"/>
  <c r="AL48" i="1"/>
  <c r="BO48" i="1"/>
  <c r="BA48" i="1"/>
  <c r="AK48" i="1"/>
  <c r="BN48" i="1"/>
  <c r="AZ48" i="1"/>
  <c r="AJ48" i="1"/>
  <c r="BM48" i="1"/>
  <c r="BP47" i="1"/>
  <c r="BD47" i="1"/>
  <c r="AL47" i="1"/>
  <c r="BO47" i="1"/>
  <c r="BA47" i="1"/>
  <c r="AK47" i="1"/>
  <c r="BN47" i="1"/>
  <c r="AZ47" i="1"/>
  <c r="AJ47" i="1"/>
  <c r="BM47" i="1"/>
  <c r="BP46" i="1"/>
  <c r="BD46" i="1"/>
  <c r="AL46" i="1"/>
  <c r="BO46" i="1"/>
  <c r="BA46" i="1"/>
  <c r="AK46" i="1"/>
  <c r="BN46" i="1"/>
  <c r="AZ46" i="1"/>
  <c r="AJ46" i="1"/>
  <c r="BM46" i="1"/>
  <c r="BP45" i="1"/>
  <c r="BD45" i="1"/>
  <c r="AL45" i="1"/>
  <c r="BO45" i="1"/>
  <c r="BA45" i="1"/>
  <c r="AK45" i="1"/>
  <c r="BN45" i="1"/>
  <c r="AZ45" i="1"/>
  <c r="AJ45" i="1"/>
  <c r="BM45" i="1"/>
  <c r="BP44" i="1"/>
  <c r="BD44" i="1"/>
  <c r="AL44" i="1"/>
  <c r="BO44" i="1"/>
  <c r="BA44" i="1"/>
  <c r="AK44" i="1"/>
  <c r="BN44" i="1"/>
  <c r="AZ44" i="1"/>
  <c r="AJ44" i="1"/>
  <c r="BM44" i="1"/>
  <c r="BP43" i="1"/>
  <c r="BD43" i="1"/>
  <c r="AL43" i="1"/>
  <c r="BO43" i="1"/>
  <c r="BA43" i="1"/>
  <c r="AK43" i="1"/>
  <c r="BN43" i="1"/>
  <c r="AZ43" i="1"/>
  <c r="AJ43" i="1"/>
  <c r="BM43" i="1"/>
  <c r="BP42" i="1"/>
  <c r="BD42" i="1"/>
  <c r="AL42" i="1"/>
  <c r="BO42" i="1"/>
  <c r="BA42" i="1"/>
  <c r="AK42" i="1"/>
  <c r="BN42" i="1"/>
  <c r="AZ42" i="1"/>
  <c r="AJ42" i="1"/>
  <c r="BM42" i="1"/>
  <c r="BP41" i="1"/>
  <c r="BD41" i="1"/>
  <c r="AL41" i="1"/>
  <c r="BO41" i="1"/>
  <c r="BA41" i="1"/>
  <c r="AK41" i="1"/>
  <c r="BN41" i="1"/>
  <c r="AZ41" i="1"/>
  <c r="AJ41" i="1"/>
  <c r="BM41" i="1"/>
  <c r="BP40" i="1"/>
  <c r="BD40" i="1"/>
  <c r="AL40" i="1"/>
  <c r="BO40" i="1"/>
  <c r="BA40" i="1"/>
  <c r="AK40" i="1"/>
  <c r="BN40" i="1"/>
  <c r="AZ40" i="1"/>
  <c r="AJ40" i="1"/>
  <c r="BM40" i="1"/>
  <c r="BP39" i="1"/>
  <c r="BD39" i="1"/>
  <c r="AL39" i="1"/>
  <c r="BO39" i="1"/>
  <c r="BA39" i="1"/>
  <c r="AK39" i="1"/>
  <c r="BN39" i="1"/>
  <c r="AZ39" i="1"/>
  <c r="AJ39" i="1"/>
  <c r="BM39" i="1"/>
  <c r="BP38" i="1"/>
  <c r="BD38" i="1"/>
  <c r="AL38" i="1"/>
  <c r="BO38" i="1"/>
  <c r="BA38" i="1"/>
  <c r="AK38" i="1"/>
  <c r="BN38" i="1"/>
  <c r="AZ38" i="1"/>
  <c r="AJ38" i="1"/>
  <c r="BM38" i="1"/>
  <c r="BP37" i="1"/>
  <c r="BD37" i="1"/>
  <c r="AL37" i="1"/>
  <c r="BO37" i="1"/>
  <c r="BA37" i="1"/>
  <c r="AK37" i="1"/>
  <c r="BN37" i="1"/>
  <c r="AZ37" i="1"/>
  <c r="AJ37" i="1"/>
  <c r="BM37" i="1"/>
  <c r="BP36" i="1"/>
  <c r="BD36" i="1"/>
  <c r="AL36" i="1"/>
  <c r="BO36" i="1"/>
  <c r="BA36" i="1"/>
  <c r="AK36" i="1"/>
  <c r="BN36" i="1"/>
  <c r="AZ36" i="1"/>
  <c r="AJ36" i="1"/>
  <c r="BM36" i="1"/>
  <c r="BP35" i="1"/>
  <c r="BD35" i="1"/>
  <c r="AL35" i="1"/>
  <c r="BO35" i="1"/>
  <c r="BA35" i="1"/>
  <c r="AK35" i="1"/>
  <c r="BN35" i="1"/>
  <c r="AZ35" i="1"/>
  <c r="AJ35" i="1"/>
  <c r="BM35" i="1"/>
  <c r="BP34" i="1"/>
  <c r="BD34" i="1"/>
  <c r="AL34" i="1"/>
  <c r="BO34" i="1"/>
  <c r="BA34" i="1"/>
  <c r="AK34" i="1"/>
  <c r="BN34" i="1"/>
  <c r="AZ34" i="1"/>
  <c r="AJ34" i="1"/>
  <c r="BM34" i="1"/>
  <c r="BP33" i="1"/>
  <c r="BD33" i="1"/>
  <c r="AL33" i="1"/>
  <c r="BO33" i="1"/>
  <c r="BA33" i="1"/>
  <c r="AK33" i="1"/>
  <c r="BN33" i="1"/>
  <c r="AZ33" i="1"/>
  <c r="AJ33" i="1"/>
  <c r="BM33" i="1"/>
  <c r="BP32" i="1"/>
  <c r="BD32" i="1"/>
  <c r="AL32" i="1"/>
  <c r="BO32" i="1"/>
  <c r="BA32" i="1"/>
  <c r="AK32" i="1"/>
  <c r="BN32" i="1"/>
  <c r="AZ32" i="1"/>
  <c r="AJ32" i="1"/>
  <c r="BM32" i="1"/>
  <c r="BP31" i="1"/>
  <c r="BD31" i="1"/>
  <c r="AL31" i="1"/>
  <c r="BO31" i="1"/>
  <c r="BA31" i="1"/>
  <c r="AK31" i="1"/>
  <c r="BN31" i="1"/>
  <c r="AZ31" i="1"/>
  <c r="AJ31" i="1"/>
  <c r="BM31" i="1"/>
  <c r="BP30" i="1"/>
  <c r="BD30" i="1"/>
  <c r="AL30" i="1"/>
  <c r="BO30" i="1"/>
  <c r="BA30" i="1"/>
  <c r="AK30" i="1"/>
  <c r="BN30" i="1"/>
  <c r="AZ30" i="1"/>
  <c r="AJ30" i="1"/>
  <c r="BM30" i="1"/>
  <c r="BP29" i="1"/>
  <c r="BD29" i="1"/>
  <c r="AL29" i="1"/>
  <c r="BO29" i="1"/>
  <c r="BA29" i="1"/>
  <c r="AK29" i="1"/>
  <c r="BN29" i="1"/>
  <c r="AZ29" i="1"/>
  <c r="AJ29" i="1"/>
  <c r="BM29" i="1"/>
  <c r="BP28" i="1"/>
  <c r="BD28" i="1"/>
  <c r="AL28" i="1"/>
  <c r="BO28" i="1"/>
  <c r="BA28" i="1"/>
  <c r="AK28" i="1"/>
  <c r="BN28" i="1"/>
  <c r="AZ28" i="1"/>
  <c r="AJ28" i="1"/>
  <c r="BM28" i="1"/>
  <c r="BP27" i="1"/>
  <c r="BD27" i="1"/>
  <c r="AL27" i="1"/>
  <c r="BO27" i="1"/>
  <c r="BA27" i="1"/>
  <c r="AK27" i="1"/>
  <c r="BN27" i="1"/>
  <c r="AZ27" i="1"/>
  <c r="AJ27" i="1"/>
  <c r="BM27" i="1"/>
  <c r="BP26" i="1"/>
  <c r="BD26" i="1"/>
  <c r="AL26" i="1"/>
  <c r="BO26" i="1"/>
  <c r="BA26" i="1"/>
  <c r="AK26" i="1"/>
  <c r="BN26" i="1"/>
  <c r="AZ26" i="1"/>
  <c r="AJ26" i="1"/>
  <c r="BM26" i="1"/>
  <c r="BD25" i="1"/>
  <c r="AL25" i="1"/>
  <c r="BO25" i="1"/>
  <c r="BP23" i="1"/>
  <c r="BO23" i="1"/>
  <c r="BN23" i="1"/>
  <c r="BM23" i="1"/>
  <c r="BP25" i="1"/>
  <c r="BA25" i="1"/>
  <c r="AK25" i="1"/>
  <c r="BN25" i="1"/>
  <c r="AZ25" i="1"/>
  <c r="AJ25" i="1"/>
  <c r="BM25" i="1"/>
  <c r="BF25" i="1"/>
  <c r="AN25" i="1"/>
  <c r="BG25" i="1"/>
  <c r="BF26" i="1"/>
  <c r="AN26" i="1"/>
  <c r="BG26" i="1"/>
  <c r="BF27" i="1"/>
  <c r="AN27" i="1"/>
  <c r="BG27" i="1"/>
  <c r="BF28" i="1"/>
  <c r="AN28" i="1"/>
  <c r="BG28" i="1"/>
  <c r="BF29" i="1"/>
  <c r="AN29" i="1"/>
  <c r="BG29" i="1"/>
  <c r="BF30" i="1"/>
  <c r="AN30" i="1"/>
  <c r="BG30" i="1"/>
  <c r="BF31" i="1"/>
  <c r="AN31" i="1"/>
  <c r="BG31" i="1"/>
  <c r="BF32" i="1"/>
  <c r="AN32" i="1"/>
  <c r="BG32" i="1"/>
  <c r="BF33" i="1"/>
  <c r="AN33" i="1"/>
  <c r="BG33" i="1"/>
  <c r="B5" i="1"/>
  <c r="B6" i="1"/>
  <c r="C1" i="1"/>
  <c r="C4" i="1"/>
  <c r="C6" i="1"/>
  <c r="AK6" i="1"/>
  <c r="B3" i="1"/>
  <c r="C3" i="1"/>
  <c r="C7" i="1"/>
  <c r="C11" i="1"/>
  <c r="B1017" i="1"/>
  <c r="C1017" i="1"/>
  <c r="C13" i="1"/>
  <c r="AX1017" i="1"/>
  <c r="BB1017" i="1"/>
  <c r="BC1017" i="1"/>
  <c r="BF1017" i="1"/>
  <c r="F18" i="1"/>
  <c r="Y1049" i="1"/>
  <c r="Y1048" i="1"/>
  <c r="AB1" i="1"/>
  <c r="B1043" i="1"/>
  <c r="C1043" i="1"/>
  <c r="B1044" i="1"/>
  <c r="C1044" i="1"/>
  <c r="AI1044" i="1"/>
  <c r="B25" i="1"/>
  <c r="C25" i="1"/>
  <c r="B27" i="1"/>
  <c r="C27" i="1"/>
  <c r="AI27" i="1"/>
  <c r="B26" i="1"/>
  <c r="C26" i="1"/>
  <c r="B28" i="1"/>
  <c r="C28" i="1"/>
  <c r="AI28" i="1"/>
  <c r="B29" i="1"/>
  <c r="C29" i="1"/>
  <c r="AI29" i="1"/>
  <c r="B30" i="1"/>
  <c r="C30" i="1"/>
  <c r="AI30" i="1"/>
  <c r="B31" i="1"/>
  <c r="C31" i="1"/>
  <c r="AI31" i="1"/>
  <c r="B32" i="1"/>
  <c r="C32" i="1"/>
  <c r="AI32" i="1"/>
  <c r="B33" i="1"/>
  <c r="C33" i="1"/>
  <c r="AI33" i="1"/>
  <c r="B34" i="1"/>
  <c r="C34" i="1"/>
  <c r="AI34" i="1"/>
  <c r="B35" i="1"/>
  <c r="C35" i="1"/>
  <c r="AI35" i="1"/>
  <c r="B36" i="1"/>
  <c r="C36" i="1"/>
  <c r="AI36" i="1"/>
  <c r="B37" i="1"/>
  <c r="C37" i="1"/>
  <c r="AI37" i="1"/>
  <c r="B38" i="1"/>
  <c r="C38" i="1"/>
  <c r="AI38" i="1"/>
  <c r="B39" i="1"/>
  <c r="C39" i="1"/>
  <c r="AI39" i="1"/>
  <c r="B40" i="1"/>
  <c r="C40" i="1"/>
  <c r="AI40" i="1"/>
  <c r="B41" i="1"/>
  <c r="C41" i="1"/>
  <c r="AI41" i="1"/>
  <c r="B42" i="1"/>
  <c r="C42" i="1"/>
  <c r="AI42" i="1"/>
  <c r="B43" i="1"/>
  <c r="C43" i="1"/>
  <c r="AI43" i="1"/>
  <c r="B44" i="1"/>
  <c r="C44" i="1"/>
  <c r="AI44" i="1"/>
  <c r="B45" i="1"/>
  <c r="C45" i="1"/>
  <c r="AI45" i="1"/>
  <c r="B46" i="1"/>
  <c r="C46" i="1"/>
  <c r="AI46" i="1"/>
  <c r="B47" i="1"/>
  <c r="C47" i="1"/>
  <c r="AI47" i="1"/>
  <c r="B48" i="1"/>
  <c r="C48" i="1"/>
  <c r="AI48" i="1"/>
  <c r="B49" i="1"/>
  <c r="C49" i="1"/>
  <c r="AI49" i="1"/>
  <c r="B50" i="1"/>
  <c r="C50" i="1"/>
  <c r="AI50" i="1"/>
  <c r="B51" i="1"/>
  <c r="C51" i="1"/>
  <c r="AI51" i="1"/>
  <c r="B52" i="1"/>
  <c r="C52" i="1"/>
  <c r="AI52" i="1"/>
  <c r="B53" i="1"/>
  <c r="C53" i="1"/>
  <c r="AI53" i="1"/>
  <c r="B54" i="1"/>
  <c r="C54" i="1"/>
  <c r="AI54" i="1"/>
  <c r="B55" i="1"/>
  <c r="C55" i="1"/>
  <c r="AI55" i="1"/>
  <c r="B56" i="1"/>
  <c r="C56" i="1"/>
  <c r="AI56" i="1"/>
  <c r="B57" i="1"/>
  <c r="C57" i="1"/>
  <c r="AI57" i="1"/>
  <c r="B58" i="1"/>
  <c r="C58" i="1"/>
  <c r="AI58" i="1"/>
  <c r="B59" i="1"/>
  <c r="C59" i="1"/>
  <c r="AI59" i="1"/>
  <c r="B60" i="1"/>
  <c r="C60" i="1"/>
  <c r="AI60" i="1"/>
  <c r="B61" i="1"/>
  <c r="C61" i="1"/>
  <c r="AI61" i="1"/>
  <c r="B62" i="1"/>
  <c r="C62" i="1"/>
  <c r="AI62" i="1"/>
  <c r="B63" i="1"/>
  <c r="C63" i="1"/>
  <c r="AI63" i="1"/>
  <c r="B64" i="1"/>
  <c r="C64" i="1"/>
  <c r="AI64" i="1"/>
  <c r="B65" i="1"/>
  <c r="C65" i="1"/>
  <c r="AI65" i="1"/>
  <c r="B66" i="1"/>
  <c r="C66" i="1"/>
  <c r="AI66" i="1"/>
  <c r="B67" i="1"/>
  <c r="C67" i="1"/>
  <c r="AI67" i="1"/>
  <c r="B68" i="1"/>
  <c r="C68" i="1"/>
  <c r="AI68" i="1"/>
  <c r="B69" i="1"/>
  <c r="C69" i="1"/>
  <c r="AI69" i="1"/>
  <c r="B70" i="1"/>
  <c r="C70" i="1"/>
  <c r="AI70" i="1"/>
  <c r="B71" i="1"/>
  <c r="C71" i="1"/>
  <c r="AI71" i="1"/>
  <c r="B72" i="1"/>
  <c r="C72" i="1"/>
  <c r="AI72" i="1"/>
  <c r="B73" i="1"/>
  <c r="C73" i="1"/>
  <c r="AI73" i="1"/>
  <c r="B74" i="1"/>
  <c r="C74" i="1"/>
  <c r="AI74" i="1"/>
  <c r="B75" i="1"/>
  <c r="C75" i="1"/>
  <c r="AI75" i="1"/>
  <c r="B76" i="1"/>
  <c r="C76" i="1"/>
  <c r="AI76" i="1"/>
  <c r="B77" i="1"/>
  <c r="C77" i="1"/>
  <c r="AI77" i="1"/>
  <c r="B78" i="1"/>
  <c r="C78" i="1"/>
  <c r="AI78" i="1"/>
  <c r="B79" i="1"/>
  <c r="C79" i="1"/>
  <c r="AI79" i="1"/>
  <c r="B80" i="1"/>
  <c r="C80" i="1"/>
  <c r="AI80" i="1"/>
  <c r="B81" i="1"/>
  <c r="C81" i="1"/>
  <c r="AI81" i="1"/>
  <c r="B82" i="1"/>
  <c r="C82" i="1"/>
  <c r="AI82" i="1"/>
  <c r="B83" i="1"/>
  <c r="C83" i="1"/>
  <c r="AI83" i="1"/>
  <c r="B84" i="1"/>
  <c r="C84" i="1"/>
  <c r="AI84" i="1"/>
  <c r="B85" i="1"/>
  <c r="C85" i="1"/>
  <c r="AI85" i="1"/>
  <c r="B86" i="1"/>
  <c r="C86" i="1"/>
  <c r="AI86" i="1"/>
  <c r="B87" i="1"/>
  <c r="C87" i="1"/>
  <c r="AI87" i="1"/>
  <c r="B88" i="1"/>
  <c r="C88" i="1"/>
  <c r="AI88" i="1"/>
  <c r="B89" i="1"/>
  <c r="C89" i="1"/>
  <c r="AI89" i="1"/>
  <c r="B90" i="1"/>
  <c r="C90" i="1"/>
  <c r="AI90" i="1"/>
  <c r="B91" i="1"/>
  <c r="C91" i="1"/>
  <c r="AI91" i="1"/>
  <c r="B92" i="1"/>
  <c r="C92" i="1"/>
  <c r="AI92" i="1"/>
  <c r="B93" i="1"/>
  <c r="C93" i="1"/>
  <c r="AI93" i="1"/>
  <c r="B94" i="1"/>
  <c r="C94" i="1"/>
  <c r="AI94" i="1"/>
  <c r="B95" i="1"/>
  <c r="C95" i="1"/>
  <c r="AI95" i="1"/>
  <c r="B96" i="1"/>
  <c r="C96" i="1"/>
  <c r="AI96" i="1"/>
  <c r="B97" i="1"/>
  <c r="C97" i="1"/>
  <c r="AI97" i="1"/>
  <c r="B98" i="1"/>
  <c r="C98" i="1"/>
  <c r="AI98" i="1"/>
  <c r="B99" i="1"/>
  <c r="C99" i="1"/>
  <c r="AI99" i="1"/>
  <c r="B100" i="1"/>
  <c r="C100" i="1"/>
  <c r="AI100" i="1"/>
  <c r="B101" i="1"/>
  <c r="C101" i="1"/>
  <c r="AI101" i="1"/>
  <c r="B102" i="1"/>
  <c r="C102" i="1"/>
  <c r="AI102" i="1"/>
  <c r="B103" i="1"/>
  <c r="C103" i="1"/>
  <c r="AI103" i="1"/>
  <c r="B104" i="1"/>
  <c r="C104" i="1"/>
  <c r="AI104" i="1"/>
  <c r="B105" i="1"/>
  <c r="C105" i="1"/>
  <c r="AI105" i="1"/>
  <c r="B106" i="1"/>
  <c r="C106" i="1"/>
  <c r="AI106" i="1"/>
  <c r="B107" i="1"/>
  <c r="C107" i="1"/>
  <c r="AI107" i="1"/>
  <c r="B108" i="1"/>
  <c r="C108" i="1"/>
  <c r="AI108" i="1"/>
  <c r="B109" i="1"/>
  <c r="C109" i="1"/>
  <c r="AI109" i="1"/>
  <c r="B110" i="1"/>
  <c r="C110" i="1"/>
  <c r="AI110" i="1"/>
  <c r="B111" i="1"/>
  <c r="C111" i="1"/>
  <c r="AI111" i="1"/>
  <c r="B112" i="1"/>
  <c r="C112" i="1"/>
  <c r="AI112" i="1"/>
  <c r="B113" i="1"/>
  <c r="C113" i="1"/>
  <c r="AI113" i="1"/>
  <c r="B114" i="1"/>
  <c r="C114" i="1"/>
  <c r="AI114" i="1"/>
  <c r="B115" i="1"/>
  <c r="C115" i="1"/>
  <c r="AI115" i="1"/>
  <c r="B116" i="1"/>
  <c r="C116" i="1"/>
  <c r="AI116" i="1"/>
  <c r="B117" i="1"/>
  <c r="C117" i="1"/>
  <c r="AI117" i="1"/>
  <c r="B118" i="1"/>
  <c r="C118" i="1"/>
  <c r="AI118" i="1"/>
  <c r="B119" i="1"/>
  <c r="C119" i="1"/>
  <c r="AI119" i="1"/>
  <c r="B120" i="1"/>
  <c r="C120" i="1"/>
  <c r="AI120" i="1"/>
  <c r="B121" i="1"/>
  <c r="C121" i="1"/>
  <c r="AI121" i="1"/>
  <c r="B122" i="1"/>
  <c r="C122" i="1"/>
  <c r="AI122" i="1"/>
  <c r="B123" i="1"/>
  <c r="C123" i="1"/>
  <c r="AI123" i="1"/>
  <c r="B124" i="1"/>
  <c r="C124" i="1"/>
  <c r="AI124" i="1"/>
  <c r="B125" i="1"/>
  <c r="C125" i="1"/>
  <c r="AI125" i="1"/>
  <c r="B126" i="1"/>
  <c r="C126" i="1"/>
  <c r="AI126" i="1"/>
  <c r="B127" i="1"/>
  <c r="C127" i="1"/>
  <c r="AI127" i="1"/>
  <c r="B128" i="1"/>
  <c r="C128" i="1"/>
  <c r="AI128" i="1"/>
  <c r="B129" i="1"/>
  <c r="C129" i="1"/>
  <c r="AI129" i="1"/>
  <c r="B130" i="1"/>
  <c r="C130" i="1"/>
  <c r="AI130" i="1"/>
  <c r="B131" i="1"/>
  <c r="C131" i="1"/>
  <c r="AI131" i="1"/>
  <c r="B132" i="1"/>
  <c r="C132" i="1"/>
  <c r="AI132" i="1"/>
  <c r="B133" i="1"/>
  <c r="C133" i="1"/>
  <c r="AI133" i="1"/>
  <c r="B134" i="1"/>
  <c r="C134" i="1"/>
  <c r="AI134" i="1"/>
  <c r="B135" i="1"/>
  <c r="C135" i="1"/>
  <c r="AI135" i="1"/>
  <c r="B136" i="1"/>
  <c r="C136" i="1"/>
  <c r="AI136" i="1"/>
  <c r="B137" i="1"/>
  <c r="C137" i="1"/>
  <c r="AI137" i="1"/>
  <c r="B138" i="1"/>
  <c r="C138" i="1"/>
  <c r="AI138" i="1"/>
  <c r="B139" i="1"/>
  <c r="C139" i="1"/>
  <c r="AI139" i="1"/>
  <c r="B140" i="1"/>
  <c r="C140" i="1"/>
  <c r="AI140" i="1"/>
  <c r="B141" i="1"/>
  <c r="C141" i="1"/>
  <c r="AI141" i="1"/>
  <c r="B142" i="1"/>
  <c r="C142" i="1"/>
  <c r="AI142" i="1"/>
  <c r="B143" i="1"/>
  <c r="C143" i="1"/>
  <c r="AI143" i="1"/>
  <c r="B144" i="1"/>
  <c r="C144" i="1"/>
  <c r="AI144" i="1"/>
  <c r="B145" i="1"/>
  <c r="C145" i="1"/>
  <c r="AI145" i="1"/>
  <c r="B146" i="1"/>
  <c r="C146" i="1"/>
  <c r="AI146" i="1"/>
  <c r="B147" i="1"/>
  <c r="C147" i="1"/>
  <c r="AI147" i="1"/>
  <c r="B148" i="1"/>
  <c r="C148" i="1"/>
  <c r="AI148" i="1"/>
  <c r="B149" i="1"/>
  <c r="C149" i="1"/>
  <c r="AI149" i="1"/>
  <c r="B150" i="1"/>
  <c r="C150" i="1"/>
  <c r="AI150" i="1"/>
  <c r="B151" i="1"/>
  <c r="C151" i="1"/>
  <c r="AI151" i="1"/>
  <c r="B152" i="1"/>
  <c r="C152" i="1"/>
  <c r="AI152" i="1"/>
  <c r="B153" i="1"/>
  <c r="C153" i="1"/>
  <c r="AI153" i="1"/>
  <c r="B154" i="1"/>
  <c r="C154" i="1"/>
  <c r="AI154" i="1"/>
  <c r="B155" i="1"/>
  <c r="C155" i="1"/>
  <c r="AI155" i="1"/>
  <c r="B156" i="1"/>
  <c r="C156" i="1"/>
  <c r="AI156" i="1"/>
  <c r="B157" i="1"/>
  <c r="C157" i="1"/>
  <c r="AI157" i="1"/>
  <c r="B158" i="1"/>
  <c r="C158" i="1"/>
  <c r="AI158" i="1"/>
  <c r="B159" i="1"/>
  <c r="C159" i="1"/>
  <c r="AI159" i="1"/>
  <c r="B160" i="1"/>
  <c r="C160" i="1"/>
  <c r="AI160" i="1"/>
  <c r="B161" i="1"/>
  <c r="C161" i="1"/>
  <c r="AI161" i="1"/>
  <c r="B162" i="1"/>
  <c r="C162" i="1"/>
  <c r="AI162" i="1"/>
  <c r="B163" i="1"/>
  <c r="C163" i="1"/>
  <c r="AI163" i="1"/>
  <c r="B164" i="1"/>
  <c r="C164" i="1"/>
  <c r="AI164" i="1"/>
  <c r="B165" i="1"/>
  <c r="C165" i="1"/>
  <c r="AI165" i="1"/>
  <c r="B166" i="1"/>
  <c r="C166" i="1"/>
  <c r="AI166" i="1"/>
  <c r="B167" i="1"/>
  <c r="C167" i="1"/>
  <c r="AI167" i="1"/>
  <c r="B168" i="1"/>
  <c r="C168" i="1"/>
  <c r="AI168" i="1"/>
  <c r="B169" i="1"/>
  <c r="C169" i="1"/>
  <c r="AI169" i="1"/>
  <c r="B170" i="1"/>
  <c r="C170" i="1"/>
  <c r="AI170" i="1"/>
  <c r="B171" i="1"/>
  <c r="C171" i="1"/>
  <c r="AI171" i="1"/>
  <c r="B172" i="1"/>
  <c r="C172" i="1"/>
  <c r="AI172" i="1"/>
  <c r="B173" i="1"/>
  <c r="C173" i="1"/>
  <c r="AI173" i="1"/>
  <c r="B174" i="1"/>
  <c r="C174" i="1"/>
  <c r="AI174" i="1"/>
  <c r="B175" i="1"/>
  <c r="C175" i="1"/>
  <c r="AI175" i="1"/>
  <c r="B176" i="1"/>
  <c r="C176" i="1"/>
  <c r="AI176" i="1"/>
  <c r="B177" i="1"/>
  <c r="C177" i="1"/>
  <c r="AI177" i="1"/>
  <c r="B178" i="1"/>
  <c r="C178" i="1"/>
  <c r="AI178" i="1"/>
  <c r="B179" i="1"/>
  <c r="C179" i="1"/>
  <c r="AI179" i="1"/>
  <c r="B180" i="1"/>
  <c r="C180" i="1"/>
  <c r="AI180" i="1"/>
  <c r="B181" i="1"/>
  <c r="C181" i="1"/>
  <c r="AI181" i="1"/>
  <c r="B182" i="1"/>
  <c r="C182" i="1"/>
  <c r="AI182" i="1"/>
  <c r="B183" i="1"/>
  <c r="C183" i="1"/>
  <c r="AI183" i="1"/>
  <c r="B184" i="1"/>
  <c r="C184" i="1"/>
  <c r="AI184" i="1"/>
  <c r="B185" i="1"/>
  <c r="C185" i="1"/>
  <c r="AI185" i="1"/>
  <c r="B186" i="1"/>
  <c r="C186" i="1"/>
  <c r="AI186" i="1"/>
  <c r="B187" i="1"/>
  <c r="C187" i="1"/>
  <c r="AI187" i="1"/>
  <c r="B188" i="1"/>
  <c r="C188" i="1"/>
  <c r="AI188" i="1"/>
  <c r="B189" i="1"/>
  <c r="C189" i="1"/>
  <c r="AI189" i="1"/>
  <c r="B190" i="1"/>
  <c r="C190" i="1"/>
  <c r="AI190" i="1"/>
  <c r="B191" i="1"/>
  <c r="C191" i="1"/>
  <c r="AI191" i="1"/>
  <c r="B192" i="1"/>
  <c r="C192" i="1"/>
  <c r="AI192" i="1"/>
  <c r="B193" i="1"/>
  <c r="C193" i="1"/>
  <c r="AI193" i="1"/>
  <c r="B194" i="1"/>
  <c r="C194" i="1"/>
  <c r="AI194" i="1"/>
  <c r="B195" i="1"/>
  <c r="C195" i="1"/>
  <c r="AI195" i="1"/>
  <c r="B196" i="1"/>
  <c r="C196" i="1"/>
  <c r="AI196" i="1"/>
  <c r="B197" i="1"/>
  <c r="C197" i="1"/>
  <c r="AI197" i="1"/>
  <c r="B198" i="1"/>
  <c r="C198" i="1"/>
  <c r="AI198" i="1"/>
  <c r="B199" i="1"/>
  <c r="C199" i="1"/>
  <c r="AI199" i="1"/>
  <c r="B200" i="1"/>
  <c r="C200" i="1"/>
  <c r="AI200" i="1"/>
  <c r="B201" i="1"/>
  <c r="C201" i="1"/>
  <c r="AI201" i="1"/>
  <c r="B202" i="1"/>
  <c r="C202" i="1"/>
  <c r="AI202" i="1"/>
  <c r="B203" i="1"/>
  <c r="C203" i="1"/>
  <c r="AI203" i="1"/>
  <c r="B204" i="1"/>
  <c r="C204" i="1"/>
  <c r="AI204" i="1"/>
  <c r="B205" i="1"/>
  <c r="C205" i="1"/>
  <c r="AI205" i="1"/>
  <c r="B206" i="1"/>
  <c r="C206" i="1"/>
  <c r="AI206" i="1"/>
  <c r="B207" i="1"/>
  <c r="C207" i="1"/>
  <c r="AI207" i="1"/>
  <c r="B208" i="1"/>
  <c r="C208" i="1"/>
  <c r="AI208" i="1"/>
  <c r="B209" i="1"/>
  <c r="C209" i="1"/>
  <c r="AI209" i="1"/>
  <c r="B210" i="1"/>
  <c r="C210" i="1"/>
  <c r="AI210" i="1"/>
  <c r="B211" i="1"/>
  <c r="C211" i="1"/>
  <c r="AI211" i="1"/>
  <c r="B212" i="1"/>
  <c r="C212" i="1"/>
  <c r="AI212" i="1"/>
  <c r="B213" i="1"/>
  <c r="C213" i="1"/>
  <c r="AI213" i="1"/>
  <c r="B214" i="1"/>
  <c r="C214" i="1"/>
  <c r="AI214" i="1"/>
  <c r="B215" i="1"/>
  <c r="C215" i="1"/>
  <c r="AI215" i="1"/>
  <c r="B216" i="1"/>
  <c r="C216" i="1"/>
  <c r="AI216" i="1"/>
  <c r="B217" i="1"/>
  <c r="C217" i="1"/>
  <c r="AI217" i="1"/>
  <c r="B218" i="1"/>
  <c r="C218" i="1"/>
  <c r="AI218" i="1"/>
  <c r="B219" i="1"/>
  <c r="C219" i="1"/>
  <c r="AI219" i="1"/>
  <c r="B220" i="1"/>
  <c r="C220" i="1"/>
  <c r="AI220" i="1"/>
  <c r="B221" i="1"/>
  <c r="C221" i="1"/>
  <c r="AI221" i="1"/>
  <c r="B222" i="1"/>
  <c r="C222" i="1"/>
  <c r="AI222" i="1"/>
  <c r="B223" i="1"/>
  <c r="C223" i="1"/>
  <c r="AI223" i="1"/>
  <c r="B224" i="1"/>
  <c r="C224" i="1"/>
  <c r="AI224" i="1"/>
  <c r="B225" i="1"/>
  <c r="C225" i="1"/>
  <c r="AI225" i="1"/>
  <c r="B226" i="1"/>
  <c r="C226" i="1"/>
  <c r="AI226" i="1"/>
  <c r="B227" i="1"/>
  <c r="C227" i="1"/>
  <c r="AI227" i="1"/>
  <c r="B228" i="1"/>
  <c r="C228" i="1"/>
  <c r="AI228" i="1"/>
  <c r="B229" i="1"/>
  <c r="C229" i="1"/>
  <c r="AI229" i="1"/>
  <c r="B230" i="1"/>
  <c r="C230" i="1"/>
  <c r="AI230" i="1"/>
  <c r="B231" i="1"/>
  <c r="C231" i="1"/>
  <c r="AI231" i="1"/>
  <c r="B232" i="1"/>
  <c r="C232" i="1"/>
  <c r="AI232" i="1"/>
  <c r="B233" i="1"/>
  <c r="C233" i="1"/>
  <c r="AI233" i="1"/>
  <c r="B234" i="1"/>
  <c r="C234" i="1"/>
  <c r="AI234" i="1"/>
  <c r="B235" i="1"/>
  <c r="C235" i="1"/>
  <c r="AI235" i="1"/>
  <c r="B236" i="1"/>
  <c r="C236" i="1"/>
  <c r="AI236" i="1"/>
  <c r="B237" i="1"/>
  <c r="C237" i="1"/>
  <c r="AI237" i="1"/>
  <c r="B238" i="1"/>
  <c r="C238" i="1"/>
  <c r="AI238" i="1"/>
  <c r="B239" i="1"/>
  <c r="C239" i="1"/>
  <c r="AI239" i="1"/>
  <c r="B240" i="1"/>
  <c r="C240" i="1"/>
  <c r="AI240" i="1"/>
  <c r="B241" i="1"/>
  <c r="C241" i="1"/>
  <c r="AI241" i="1"/>
  <c r="B242" i="1"/>
  <c r="C242" i="1"/>
  <c r="AI242" i="1"/>
  <c r="B243" i="1"/>
  <c r="C243" i="1"/>
  <c r="AI243" i="1"/>
  <c r="B244" i="1"/>
  <c r="C244" i="1"/>
  <c r="AI244" i="1"/>
  <c r="B245" i="1"/>
  <c r="C245" i="1"/>
  <c r="AI245" i="1"/>
  <c r="B246" i="1"/>
  <c r="C246" i="1"/>
  <c r="AI246" i="1"/>
  <c r="B247" i="1"/>
  <c r="C247" i="1"/>
  <c r="AI247" i="1"/>
  <c r="B248" i="1"/>
  <c r="C248" i="1"/>
  <c r="AI248" i="1"/>
  <c r="B249" i="1"/>
  <c r="C249" i="1"/>
  <c r="AI249" i="1"/>
  <c r="B250" i="1"/>
  <c r="C250" i="1"/>
  <c r="AI250" i="1"/>
  <c r="B251" i="1"/>
  <c r="C251" i="1"/>
  <c r="AI251" i="1"/>
  <c r="B252" i="1"/>
  <c r="C252" i="1"/>
  <c r="AI252" i="1"/>
  <c r="B253" i="1"/>
  <c r="C253" i="1"/>
  <c r="AI253" i="1"/>
  <c r="B254" i="1"/>
  <c r="C254" i="1"/>
  <c r="AI254" i="1"/>
  <c r="B255" i="1"/>
  <c r="C255" i="1"/>
  <c r="AI255" i="1"/>
  <c r="B256" i="1"/>
  <c r="C256" i="1"/>
  <c r="AI256" i="1"/>
  <c r="B257" i="1"/>
  <c r="C257" i="1"/>
  <c r="AI257" i="1"/>
  <c r="B258" i="1"/>
  <c r="C258" i="1"/>
  <c r="AI258" i="1"/>
  <c r="B259" i="1"/>
  <c r="C259" i="1"/>
  <c r="AI259" i="1"/>
  <c r="B260" i="1"/>
  <c r="C260" i="1"/>
  <c r="AI260" i="1"/>
  <c r="B261" i="1"/>
  <c r="C261" i="1"/>
  <c r="AI261" i="1"/>
  <c r="B262" i="1"/>
  <c r="C262" i="1"/>
  <c r="AI262" i="1"/>
  <c r="B263" i="1"/>
  <c r="C263" i="1"/>
  <c r="AI263" i="1"/>
  <c r="B264" i="1"/>
  <c r="C264" i="1"/>
  <c r="AI264" i="1"/>
  <c r="B265" i="1"/>
  <c r="C265" i="1"/>
  <c r="AI265" i="1"/>
  <c r="B266" i="1"/>
  <c r="C266" i="1"/>
  <c r="AI266" i="1"/>
  <c r="B267" i="1"/>
  <c r="C267" i="1"/>
  <c r="AI267" i="1"/>
  <c r="B268" i="1"/>
  <c r="C268" i="1"/>
  <c r="AI268" i="1"/>
  <c r="B269" i="1"/>
  <c r="C269" i="1"/>
  <c r="AI269" i="1"/>
  <c r="B270" i="1"/>
  <c r="C270" i="1"/>
  <c r="AI270" i="1"/>
  <c r="B271" i="1"/>
  <c r="C271" i="1"/>
  <c r="AI271" i="1"/>
  <c r="B272" i="1"/>
  <c r="C272" i="1"/>
  <c r="AI272" i="1"/>
  <c r="B273" i="1"/>
  <c r="C273" i="1"/>
  <c r="AI273" i="1"/>
  <c r="B274" i="1"/>
  <c r="C274" i="1"/>
  <c r="AI274" i="1"/>
  <c r="B275" i="1"/>
  <c r="C275" i="1"/>
  <c r="AI275" i="1"/>
  <c r="B276" i="1"/>
  <c r="C276" i="1"/>
  <c r="AI276" i="1"/>
  <c r="B277" i="1"/>
  <c r="C277" i="1"/>
  <c r="AI277" i="1"/>
  <c r="B278" i="1"/>
  <c r="C278" i="1"/>
  <c r="AI278" i="1"/>
  <c r="B279" i="1"/>
  <c r="C279" i="1"/>
  <c r="AI279" i="1"/>
  <c r="B280" i="1"/>
  <c r="C280" i="1"/>
  <c r="AI280" i="1"/>
  <c r="B281" i="1"/>
  <c r="C281" i="1"/>
  <c r="AI281" i="1"/>
  <c r="B282" i="1"/>
  <c r="C282" i="1"/>
  <c r="AI282" i="1"/>
  <c r="B283" i="1"/>
  <c r="C283" i="1"/>
  <c r="AI283" i="1"/>
  <c r="B284" i="1"/>
  <c r="C284" i="1"/>
  <c r="AI284" i="1"/>
  <c r="B285" i="1"/>
  <c r="C285" i="1"/>
  <c r="AI285" i="1"/>
  <c r="B286" i="1"/>
  <c r="C286" i="1"/>
  <c r="AI286" i="1"/>
  <c r="B287" i="1"/>
  <c r="C287" i="1"/>
  <c r="AI287" i="1"/>
  <c r="B288" i="1"/>
  <c r="C288" i="1"/>
  <c r="AI288" i="1"/>
  <c r="B289" i="1"/>
  <c r="C289" i="1"/>
  <c r="AI289" i="1"/>
  <c r="B290" i="1"/>
  <c r="C290" i="1"/>
  <c r="AI290" i="1"/>
  <c r="B291" i="1"/>
  <c r="C291" i="1"/>
  <c r="AI291" i="1"/>
  <c r="B292" i="1"/>
  <c r="C292" i="1"/>
  <c r="AI292" i="1"/>
  <c r="B293" i="1"/>
  <c r="C293" i="1"/>
  <c r="AI293" i="1"/>
  <c r="B294" i="1"/>
  <c r="C294" i="1"/>
  <c r="AI294" i="1"/>
  <c r="B295" i="1"/>
  <c r="C295" i="1"/>
  <c r="AI295" i="1"/>
  <c r="B296" i="1"/>
  <c r="C296" i="1"/>
  <c r="AI296" i="1"/>
  <c r="B297" i="1"/>
  <c r="C297" i="1"/>
  <c r="AI297" i="1"/>
  <c r="B298" i="1"/>
  <c r="C298" i="1"/>
  <c r="AI298" i="1"/>
  <c r="B299" i="1"/>
  <c r="C299" i="1"/>
  <c r="AI299" i="1"/>
  <c r="B300" i="1"/>
  <c r="C300" i="1"/>
  <c r="AI300" i="1"/>
  <c r="B301" i="1"/>
  <c r="C301" i="1"/>
  <c r="AI301" i="1"/>
  <c r="B302" i="1"/>
  <c r="C302" i="1"/>
  <c r="AI302" i="1"/>
  <c r="B303" i="1"/>
  <c r="C303" i="1"/>
  <c r="AI303" i="1"/>
  <c r="B304" i="1"/>
  <c r="C304" i="1"/>
  <c r="AI304" i="1"/>
  <c r="B305" i="1"/>
  <c r="C305" i="1"/>
  <c r="AI305" i="1"/>
  <c r="B306" i="1"/>
  <c r="C306" i="1"/>
  <c r="AI306" i="1"/>
  <c r="B307" i="1"/>
  <c r="C307" i="1"/>
  <c r="AI307" i="1"/>
  <c r="B308" i="1"/>
  <c r="C308" i="1"/>
  <c r="AI308" i="1"/>
  <c r="B309" i="1"/>
  <c r="C309" i="1"/>
  <c r="AI309" i="1"/>
  <c r="B310" i="1"/>
  <c r="C310" i="1"/>
  <c r="AI310" i="1"/>
  <c r="B311" i="1"/>
  <c r="C311" i="1"/>
  <c r="AI311" i="1"/>
  <c r="B312" i="1"/>
  <c r="C312" i="1"/>
  <c r="AI312" i="1"/>
  <c r="B313" i="1"/>
  <c r="C313" i="1"/>
  <c r="AI313" i="1"/>
  <c r="B314" i="1"/>
  <c r="C314" i="1"/>
  <c r="AI314" i="1"/>
  <c r="B315" i="1"/>
  <c r="C315" i="1"/>
  <c r="AI315" i="1"/>
  <c r="B316" i="1"/>
  <c r="C316" i="1"/>
  <c r="AI316" i="1"/>
  <c r="B317" i="1"/>
  <c r="C317" i="1"/>
  <c r="AI317" i="1"/>
  <c r="B318" i="1"/>
  <c r="C318" i="1"/>
  <c r="AI318" i="1"/>
  <c r="B319" i="1"/>
  <c r="C319" i="1"/>
  <c r="AI319" i="1"/>
  <c r="B320" i="1"/>
  <c r="C320" i="1"/>
  <c r="AI320" i="1"/>
  <c r="B321" i="1"/>
  <c r="C321" i="1"/>
  <c r="AI321" i="1"/>
  <c r="B322" i="1"/>
  <c r="C322" i="1"/>
  <c r="AI322" i="1"/>
  <c r="B323" i="1"/>
  <c r="C323" i="1"/>
  <c r="AI323" i="1"/>
  <c r="B324" i="1"/>
  <c r="C324" i="1"/>
  <c r="AI324" i="1"/>
  <c r="B325" i="1"/>
  <c r="C325" i="1"/>
  <c r="AI325" i="1"/>
  <c r="B326" i="1"/>
  <c r="C326" i="1"/>
  <c r="AI326" i="1"/>
  <c r="B327" i="1"/>
  <c r="C327" i="1"/>
  <c r="AI327" i="1"/>
  <c r="B328" i="1"/>
  <c r="C328" i="1"/>
  <c r="AI328" i="1"/>
  <c r="B329" i="1"/>
  <c r="C329" i="1"/>
  <c r="AI329" i="1"/>
  <c r="B330" i="1"/>
  <c r="C330" i="1"/>
  <c r="AI330" i="1"/>
  <c r="B331" i="1"/>
  <c r="C331" i="1"/>
  <c r="AI331" i="1"/>
  <c r="B332" i="1"/>
  <c r="C332" i="1"/>
  <c r="AI332" i="1"/>
  <c r="B333" i="1"/>
  <c r="C333" i="1"/>
  <c r="AI333" i="1"/>
  <c r="B334" i="1"/>
  <c r="C334" i="1"/>
  <c r="AI334" i="1"/>
  <c r="B335" i="1"/>
  <c r="C335" i="1"/>
  <c r="AI335" i="1"/>
  <c r="B336" i="1"/>
  <c r="C336" i="1"/>
  <c r="AI336" i="1"/>
  <c r="B337" i="1"/>
  <c r="C337" i="1"/>
  <c r="AI337" i="1"/>
  <c r="B338" i="1"/>
  <c r="C338" i="1"/>
  <c r="AI338" i="1"/>
  <c r="B339" i="1"/>
  <c r="C339" i="1"/>
  <c r="AI339" i="1"/>
  <c r="B340" i="1"/>
  <c r="C340" i="1"/>
  <c r="AI340" i="1"/>
  <c r="B341" i="1"/>
  <c r="C341" i="1"/>
  <c r="AI341" i="1"/>
  <c r="B342" i="1"/>
  <c r="C342" i="1"/>
  <c r="AI342" i="1"/>
  <c r="B343" i="1"/>
  <c r="C343" i="1"/>
  <c r="AI343" i="1"/>
  <c r="B344" i="1"/>
  <c r="C344" i="1"/>
  <c r="AI344" i="1"/>
  <c r="B345" i="1"/>
  <c r="C345" i="1"/>
  <c r="AI345" i="1"/>
  <c r="B346" i="1"/>
  <c r="C346" i="1"/>
  <c r="AI346" i="1"/>
  <c r="B347" i="1"/>
  <c r="C347" i="1"/>
  <c r="AI347" i="1"/>
  <c r="B348" i="1"/>
  <c r="C348" i="1"/>
  <c r="AI348" i="1"/>
  <c r="B349" i="1"/>
  <c r="C349" i="1"/>
  <c r="AI349" i="1"/>
  <c r="B350" i="1"/>
  <c r="C350" i="1"/>
  <c r="AI350" i="1"/>
  <c r="B351" i="1"/>
  <c r="C351" i="1"/>
  <c r="AI351" i="1"/>
  <c r="B352" i="1"/>
  <c r="C352" i="1"/>
  <c r="AI352" i="1"/>
  <c r="B353" i="1"/>
  <c r="C353" i="1"/>
  <c r="AI353" i="1"/>
  <c r="B354" i="1"/>
  <c r="C354" i="1"/>
  <c r="AI354" i="1"/>
  <c r="B355" i="1"/>
  <c r="C355" i="1"/>
  <c r="AI355" i="1"/>
  <c r="B356" i="1"/>
  <c r="C356" i="1"/>
  <c r="AI356" i="1"/>
  <c r="B357" i="1"/>
  <c r="C357" i="1"/>
  <c r="AI357" i="1"/>
  <c r="B358" i="1"/>
  <c r="C358" i="1"/>
  <c r="AI358" i="1"/>
  <c r="B359" i="1"/>
  <c r="C359" i="1"/>
  <c r="AI359" i="1"/>
  <c r="B360" i="1"/>
  <c r="C360" i="1"/>
  <c r="AI360" i="1"/>
  <c r="B361" i="1"/>
  <c r="C361" i="1"/>
  <c r="AI361" i="1"/>
  <c r="B362" i="1"/>
  <c r="C362" i="1"/>
  <c r="AI362" i="1"/>
  <c r="B363" i="1"/>
  <c r="C363" i="1"/>
  <c r="AI363" i="1"/>
  <c r="B364" i="1"/>
  <c r="C364" i="1"/>
  <c r="AI364" i="1"/>
  <c r="B365" i="1"/>
  <c r="C365" i="1"/>
  <c r="AI365" i="1"/>
  <c r="B366" i="1"/>
  <c r="C366" i="1"/>
  <c r="AI366" i="1"/>
  <c r="B367" i="1"/>
  <c r="C367" i="1"/>
  <c r="AI367" i="1"/>
  <c r="B368" i="1"/>
  <c r="C368" i="1"/>
  <c r="AI368" i="1"/>
  <c r="B369" i="1"/>
  <c r="C369" i="1"/>
  <c r="AI369" i="1"/>
  <c r="B370" i="1"/>
  <c r="C370" i="1"/>
  <c r="AI370" i="1"/>
  <c r="B371" i="1"/>
  <c r="C371" i="1"/>
  <c r="AI371" i="1"/>
  <c r="B372" i="1"/>
  <c r="C372" i="1"/>
  <c r="AI372" i="1"/>
  <c r="B373" i="1"/>
  <c r="C373" i="1"/>
  <c r="AI373" i="1"/>
  <c r="B374" i="1"/>
  <c r="C374" i="1"/>
  <c r="AI374" i="1"/>
  <c r="B375" i="1"/>
  <c r="C375" i="1"/>
  <c r="AI375" i="1"/>
  <c r="B376" i="1"/>
  <c r="C376" i="1"/>
  <c r="AI376" i="1"/>
  <c r="B377" i="1"/>
  <c r="C377" i="1"/>
  <c r="AI377" i="1"/>
  <c r="B378" i="1"/>
  <c r="C378" i="1"/>
  <c r="AI378" i="1"/>
  <c r="B379" i="1"/>
  <c r="C379" i="1"/>
  <c r="AI379" i="1"/>
  <c r="B380" i="1"/>
  <c r="C380" i="1"/>
  <c r="AI380" i="1"/>
  <c r="B381" i="1"/>
  <c r="C381" i="1"/>
  <c r="AI381" i="1"/>
  <c r="B382" i="1"/>
  <c r="C382" i="1"/>
  <c r="AI382" i="1"/>
  <c r="B383" i="1"/>
  <c r="C383" i="1"/>
  <c r="AI383" i="1"/>
  <c r="B384" i="1"/>
  <c r="C384" i="1"/>
  <c r="AI384" i="1"/>
  <c r="B385" i="1"/>
  <c r="C385" i="1"/>
  <c r="AI385" i="1"/>
  <c r="B386" i="1"/>
  <c r="C386" i="1"/>
  <c r="AI386" i="1"/>
  <c r="B387" i="1"/>
  <c r="C387" i="1"/>
  <c r="AI387" i="1"/>
  <c r="B388" i="1"/>
  <c r="C388" i="1"/>
  <c r="AI388" i="1"/>
  <c r="B389" i="1"/>
  <c r="C389" i="1"/>
  <c r="AI389" i="1"/>
  <c r="B390" i="1"/>
  <c r="C390" i="1"/>
  <c r="AI390" i="1"/>
  <c r="B391" i="1"/>
  <c r="C391" i="1"/>
  <c r="AI391" i="1"/>
  <c r="B392" i="1"/>
  <c r="C392" i="1"/>
  <c r="AI392" i="1"/>
  <c r="B393" i="1"/>
  <c r="C393" i="1"/>
  <c r="AI393" i="1"/>
  <c r="B394" i="1"/>
  <c r="C394" i="1"/>
  <c r="AI394" i="1"/>
  <c r="B395" i="1"/>
  <c r="C395" i="1"/>
  <c r="AI395" i="1"/>
  <c r="B396" i="1"/>
  <c r="C396" i="1"/>
  <c r="AI396" i="1"/>
  <c r="B397" i="1"/>
  <c r="C397" i="1"/>
  <c r="AI397" i="1"/>
  <c r="B398" i="1"/>
  <c r="C398" i="1"/>
  <c r="AI398" i="1"/>
  <c r="B399" i="1"/>
  <c r="C399" i="1"/>
  <c r="AI399" i="1"/>
  <c r="B400" i="1"/>
  <c r="C400" i="1"/>
  <c r="AI400" i="1"/>
  <c r="B401" i="1"/>
  <c r="C401" i="1"/>
  <c r="AI401" i="1"/>
  <c r="B402" i="1"/>
  <c r="C402" i="1"/>
  <c r="AI402" i="1"/>
  <c r="B403" i="1"/>
  <c r="C403" i="1"/>
  <c r="AI403" i="1"/>
  <c r="B404" i="1"/>
  <c r="C404" i="1"/>
  <c r="AI404" i="1"/>
  <c r="B405" i="1"/>
  <c r="C405" i="1"/>
  <c r="AI405" i="1"/>
  <c r="B406" i="1"/>
  <c r="C406" i="1"/>
  <c r="AI406" i="1"/>
  <c r="B407" i="1"/>
  <c r="C407" i="1"/>
  <c r="AI407" i="1"/>
  <c r="B408" i="1"/>
  <c r="C408" i="1"/>
  <c r="AI408" i="1"/>
  <c r="B409" i="1"/>
  <c r="C409" i="1"/>
  <c r="AI409" i="1"/>
  <c r="B410" i="1"/>
  <c r="C410" i="1"/>
  <c r="AI410" i="1"/>
  <c r="B411" i="1"/>
  <c r="C411" i="1"/>
  <c r="AI411" i="1"/>
  <c r="B412" i="1"/>
  <c r="C412" i="1"/>
  <c r="AI412" i="1"/>
  <c r="B413" i="1"/>
  <c r="C413" i="1"/>
  <c r="AI413" i="1"/>
  <c r="B414" i="1"/>
  <c r="C414" i="1"/>
  <c r="AI414" i="1"/>
  <c r="B415" i="1"/>
  <c r="C415" i="1"/>
  <c r="AI415" i="1"/>
  <c r="B416" i="1"/>
  <c r="C416" i="1"/>
  <c r="AI416" i="1"/>
  <c r="B417" i="1"/>
  <c r="C417" i="1"/>
  <c r="AI417" i="1"/>
  <c r="B418" i="1"/>
  <c r="C418" i="1"/>
  <c r="AI418" i="1"/>
  <c r="B419" i="1"/>
  <c r="C419" i="1"/>
  <c r="AI419" i="1"/>
  <c r="B420" i="1"/>
  <c r="C420" i="1"/>
  <c r="AI420" i="1"/>
  <c r="B421" i="1"/>
  <c r="C421" i="1"/>
  <c r="AI421" i="1"/>
  <c r="B422" i="1"/>
  <c r="C422" i="1"/>
  <c r="AI422" i="1"/>
  <c r="B423" i="1"/>
  <c r="C423" i="1"/>
  <c r="AI423" i="1"/>
  <c r="B424" i="1"/>
  <c r="C424" i="1"/>
  <c r="AI424" i="1"/>
  <c r="B425" i="1"/>
  <c r="C425" i="1"/>
  <c r="AI425" i="1"/>
  <c r="B426" i="1"/>
  <c r="C426" i="1"/>
  <c r="AI426" i="1"/>
  <c r="B427" i="1"/>
  <c r="C427" i="1"/>
  <c r="AI427" i="1"/>
  <c r="B428" i="1"/>
  <c r="C428" i="1"/>
  <c r="AI428" i="1"/>
  <c r="B429" i="1"/>
  <c r="C429" i="1"/>
  <c r="AI429" i="1"/>
  <c r="B430" i="1"/>
  <c r="C430" i="1"/>
  <c r="AI430" i="1"/>
  <c r="B431" i="1"/>
  <c r="C431" i="1"/>
  <c r="AI431" i="1"/>
  <c r="B432" i="1"/>
  <c r="C432" i="1"/>
  <c r="AI432" i="1"/>
  <c r="B433" i="1"/>
  <c r="C433" i="1"/>
  <c r="AI433" i="1"/>
  <c r="B434" i="1"/>
  <c r="C434" i="1"/>
  <c r="AI434" i="1"/>
  <c r="B435" i="1"/>
  <c r="C435" i="1"/>
  <c r="AI435" i="1"/>
  <c r="B436" i="1"/>
  <c r="C436" i="1"/>
  <c r="AI436" i="1"/>
  <c r="B437" i="1"/>
  <c r="C437" i="1"/>
  <c r="AI437" i="1"/>
  <c r="B438" i="1"/>
  <c r="C438" i="1"/>
  <c r="AI438" i="1"/>
  <c r="B439" i="1"/>
  <c r="C439" i="1"/>
  <c r="AI439" i="1"/>
  <c r="B440" i="1"/>
  <c r="C440" i="1"/>
  <c r="AI440" i="1"/>
  <c r="B441" i="1"/>
  <c r="C441" i="1"/>
  <c r="AI441" i="1"/>
  <c r="B442" i="1"/>
  <c r="C442" i="1"/>
  <c r="AI442" i="1"/>
  <c r="B443" i="1"/>
  <c r="C443" i="1"/>
  <c r="AI443" i="1"/>
  <c r="B444" i="1"/>
  <c r="C444" i="1"/>
  <c r="AI444" i="1"/>
  <c r="B445" i="1"/>
  <c r="C445" i="1"/>
  <c r="AI445" i="1"/>
  <c r="B446" i="1"/>
  <c r="C446" i="1"/>
  <c r="AI446" i="1"/>
  <c r="B447" i="1"/>
  <c r="C447" i="1"/>
  <c r="AI447" i="1"/>
  <c r="B448" i="1"/>
  <c r="C448" i="1"/>
  <c r="AI448" i="1"/>
  <c r="B449" i="1"/>
  <c r="C449" i="1"/>
  <c r="AI449" i="1"/>
  <c r="B450" i="1"/>
  <c r="C450" i="1"/>
  <c r="AI450" i="1"/>
  <c r="B451" i="1"/>
  <c r="C451" i="1"/>
  <c r="AI451" i="1"/>
  <c r="B452" i="1"/>
  <c r="C452" i="1"/>
  <c r="AI452" i="1"/>
  <c r="B453" i="1"/>
  <c r="C453" i="1"/>
  <c r="AI453" i="1"/>
  <c r="B454" i="1"/>
  <c r="C454" i="1"/>
  <c r="AI454" i="1"/>
  <c r="B455" i="1"/>
  <c r="C455" i="1"/>
  <c r="AI455" i="1"/>
  <c r="B456" i="1"/>
  <c r="C456" i="1"/>
  <c r="AI456" i="1"/>
  <c r="B457" i="1"/>
  <c r="C457" i="1"/>
  <c r="AI457" i="1"/>
  <c r="B458" i="1"/>
  <c r="C458" i="1"/>
  <c r="AI458" i="1"/>
  <c r="B459" i="1"/>
  <c r="C459" i="1"/>
  <c r="AI459" i="1"/>
  <c r="B460" i="1"/>
  <c r="C460" i="1"/>
  <c r="AI460" i="1"/>
  <c r="B461" i="1"/>
  <c r="C461" i="1"/>
  <c r="AI461" i="1"/>
  <c r="B462" i="1"/>
  <c r="C462" i="1"/>
  <c r="AI462" i="1"/>
  <c r="B463" i="1"/>
  <c r="C463" i="1"/>
  <c r="AI463" i="1"/>
  <c r="B464" i="1"/>
  <c r="C464" i="1"/>
  <c r="AI464" i="1"/>
  <c r="B465" i="1"/>
  <c r="C465" i="1"/>
  <c r="AI465" i="1"/>
  <c r="B466" i="1"/>
  <c r="C466" i="1"/>
  <c r="AI466" i="1"/>
  <c r="B467" i="1"/>
  <c r="C467" i="1"/>
  <c r="AI467" i="1"/>
  <c r="B468" i="1"/>
  <c r="C468" i="1"/>
  <c r="AI468" i="1"/>
  <c r="B469" i="1"/>
  <c r="C469" i="1"/>
  <c r="AI469" i="1"/>
  <c r="B470" i="1"/>
  <c r="C470" i="1"/>
  <c r="AI470" i="1"/>
  <c r="B471" i="1"/>
  <c r="C471" i="1"/>
  <c r="AI471" i="1"/>
  <c r="B472" i="1"/>
  <c r="C472" i="1"/>
  <c r="AI472" i="1"/>
  <c r="B473" i="1"/>
  <c r="C473" i="1"/>
  <c r="AI473" i="1"/>
  <c r="B474" i="1"/>
  <c r="C474" i="1"/>
  <c r="AI474" i="1"/>
  <c r="B475" i="1"/>
  <c r="C475" i="1"/>
  <c r="AI475" i="1"/>
  <c r="B476" i="1"/>
  <c r="C476" i="1"/>
  <c r="AI476" i="1"/>
  <c r="B477" i="1"/>
  <c r="C477" i="1"/>
  <c r="AI477" i="1"/>
  <c r="B478" i="1"/>
  <c r="C478" i="1"/>
  <c r="AI478" i="1"/>
  <c r="B479" i="1"/>
  <c r="C479" i="1"/>
  <c r="AI479" i="1"/>
  <c r="B480" i="1"/>
  <c r="C480" i="1"/>
  <c r="AI480" i="1"/>
  <c r="B481" i="1"/>
  <c r="C481" i="1"/>
  <c r="AI481" i="1"/>
  <c r="B482" i="1"/>
  <c r="C482" i="1"/>
  <c r="AI482" i="1"/>
  <c r="B483" i="1"/>
  <c r="C483" i="1"/>
  <c r="AI483" i="1"/>
  <c r="B484" i="1"/>
  <c r="C484" i="1"/>
  <c r="AI484" i="1"/>
  <c r="B485" i="1"/>
  <c r="C485" i="1"/>
  <c r="AI485" i="1"/>
  <c r="B486" i="1"/>
  <c r="C486" i="1"/>
  <c r="AI486" i="1"/>
  <c r="B487" i="1"/>
  <c r="C487" i="1"/>
  <c r="AI487" i="1"/>
  <c r="B488" i="1"/>
  <c r="C488" i="1"/>
  <c r="AI488" i="1"/>
  <c r="B489" i="1"/>
  <c r="C489" i="1"/>
  <c r="AI489" i="1"/>
  <c r="B490" i="1"/>
  <c r="C490" i="1"/>
  <c r="AI490" i="1"/>
  <c r="B491" i="1"/>
  <c r="C491" i="1"/>
  <c r="AI491" i="1"/>
  <c r="B492" i="1"/>
  <c r="C492" i="1"/>
  <c r="AI492" i="1"/>
  <c r="B493" i="1"/>
  <c r="C493" i="1"/>
  <c r="AI493" i="1"/>
  <c r="B494" i="1"/>
  <c r="C494" i="1"/>
  <c r="AI494" i="1"/>
  <c r="B495" i="1"/>
  <c r="C495" i="1"/>
  <c r="AI495" i="1"/>
  <c r="B496" i="1"/>
  <c r="C496" i="1"/>
  <c r="AI496" i="1"/>
  <c r="B497" i="1"/>
  <c r="C497" i="1"/>
  <c r="AI497" i="1"/>
  <c r="B498" i="1"/>
  <c r="C498" i="1"/>
  <c r="AI498" i="1"/>
  <c r="B499" i="1"/>
  <c r="C499" i="1"/>
  <c r="AI499" i="1"/>
  <c r="B500" i="1"/>
  <c r="C500" i="1"/>
  <c r="AI500" i="1"/>
  <c r="B501" i="1"/>
  <c r="C501" i="1"/>
  <c r="AI501" i="1"/>
  <c r="B502" i="1"/>
  <c r="C502" i="1"/>
  <c r="AI502" i="1"/>
  <c r="B503" i="1"/>
  <c r="C503" i="1"/>
  <c r="AI503" i="1"/>
  <c r="B504" i="1"/>
  <c r="C504" i="1"/>
  <c r="AI504" i="1"/>
  <c r="B505" i="1"/>
  <c r="C505" i="1"/>
  <c r="AI505" i="1"/>
  <c r="B506" i="1"/>
  <c r="C506" i="1"/>
  <c r="AI506" i="1"/>
  <c r="B507" i="1"/>
  <c r="C507" i="1"/>
  <c r="AI507" i="1"/>
  <c r="B508" i="1"/>
  <c r="C508" i="1"/>
  <c r="AI508" i="1"/>
  <c r="B509" i="1"/>
  <c r="C509" i="1"/>
  <c r="AI509" i="1"/>
  <c r="B510" i="1"/>
  <c r="C510" i="1"/>
  <c r="AI510" i="1"/>
  <c r="B511" i="1"/>
  <c r="C511" i="1"/>
  <c r="AI511" i="1"/>
  <c r="B512" i="1"/>
  <c r="C512" i="1"/>
  <c r="AI512" i="1"/>
  <c r="B513" i="1"/>
  <c r="C513" i="1"/>
  <c r="AI513" i="1"/>
  <c r="B514" i="1"/>
  <c r="C514" i="1"/>
  <c r="AI514" i="1"/>
  <c r="B515" i="1"/>
  <c r="C515" i="1"/>
  <c r="AI515" i="1"/>
  <c r="B516" i="1"/>
  <c r="C516" i="1"/>
  <c r="AI516" i="1"/>
  <c r="B517" i="1"/>
  <c r="C517" i="1"/>
  <c r="AI517" i="1"/>
  <c r="B518" i="1"/>
  <c r="C518" i="1"/>
  <c r="AI518" i="1"/>
  <c r="B519" i="1"/>
  <c r="C519" i="1"/>
  <c r="AI519" i="1"/>
  <c r="B520" i="1"/>
  <c r="C520" i="1"/>
  <c r="AI520" i="1"/>
  <c r="B521" i="1"/>
  <c r="C521" i="1"/>
  <c r="AI521" i="1"/>
  <c r="B522" i="1"/>
  <c r="C522" i="1"/>
  <c r="AI522" i="1"/>
  <c r="B523" i="1"/>
  <c r="C523" i="1"/>
  <c r="AI523" i="1"/>
  <c r="B524" i="1"/>
  <c r="C524" i="1"/>
  <c r="AI524" i="1"/>
  <c r="B525" i="1"/>
  <c r="C525" i="1"/>
  <c r="AI525" i="1"/>
  <c r="B526" i="1"/>
  <c r="C526" i="1"/>
  <c r="AI526" i="1"/>
  <c r="B527" i="1"/>
  <c r="C527" i="1"/>
  <c r="AI527" i="1"/>
  <c r="B528" i="1"/>
  <c r="C528" i="1"/>
  <c r="AI528" i="1"/>
  <c r="B529" i="1"/>
  <c r="C529" i="1"/>
  <c r="AI529" i="1"/>
  <c r="B530" i="1"/>
  <c r="C530" i="1"/>
  <c r="AI530" i="1"/>
  <c r="B531" i="1"/>
  <c r="C531" i="1"/>
  <c r="AI531" i="1"/>
  <c r="B532" i="1"/>
  <c r="C532" i="1"/>
  <c r="AI532" i="1"/>
  <c r="B533" i="1"/>
  <c r="C533" i="1"/>
  <c r="AI533" i="1"/>
  <c r="B534" i="1"/>
  <c r="C534" i="1"/>
  <c r="AI534" i="1"/>
  <c r="B535" i="1"/>
  <c r="C535" i="1"/>
  <c r="AI535" i="1"/>
  <c r="B536" i="1"/>
  <c r="C536" i="1"/>
  <c r="AI536" i="1"/>
  <c r="B537" i="1"/>
  <c r="C537" i="1"/>
  <c r="AI537" i="1"/>
  <c r="B538" i="1"/>
  <c r="C538" i="1"/>
  <c r="AI538" i="1"/>
  <c r="B539" i="1"/>
  <c r="C539" i="1"/>
  <c r="AI539" i="1"/>
  <c r="B540" i="1"/>
  <c r="C540" i="1"/>
  <c r="AI540" i="1"/>
  <c r="B541" i="1"/>
  <c r="C541" i="1"/>
  <c r="AI541" i="1"/>
  <c r="B542" i="1"/>
  <c r="C542" i="1"/>
  <c r="AI542" i="1"/>
  <c r="B543" i="1"/>
  <c r="C543" i="1"/>
  <c r="AI543" i="1"/>
  <c r="B544" i="1"/>
  <c r="C544" i="1"/>
  <c r="AI544" i="1"/>
  <c r="B545" i="1"/>
  <c r="C545" i="1"/>
  <c r="AI545" i="1"/>
  <c r="B546" i="1"/>
  <c r="C546" i="1"/>
  <c r="AI546" i="1"/>
  <c r="B547" i="1"/>
  <c r="C547" i="1"/>
  <c r="AI547" i="1"/>
  <c r="B548" i="1"/>
  <c r="C548" i="1"/>
  <c r="AI548" i="1"/>
  <c r="B549" i="1"/>
  <c r="C549" i="1"/>
  <c r="AI549" i="1"/>
  <c r="B550" i="1"/>
  <c r="C550" i="1"/>
  <c r="AI550" i="1"/>
  <c r="B551" i="1"/>
  <c r="C551" i="1"/>
  <c r="AI551" i="1"/>
  <c r="B552" i="1"/>
  <c r="C552" i="1"/>
  <c r="AI552" i="1"/>
  <c r="B553" i="1"/>
  <c r="C553" i="1"/>
  <c r="AI553" i="1"/>
  <c r="B554" i="1"/>
  <c r="C554" i="1"/>
  <c r="AI554" i="1"/>
  <c r="B555" i="1"/>
  <c r="C555" i="1"/>
  <c r="AI555" i="1"/>
  <c r="B556" i="1"/>
  <c r="C556" i="1"/>
  <c r="AI556" i="1"/>
  <c r="B557" i="1"/>
  <c r="C557" i="1"/>
  <c r="AI557" i="1"/>
  <c r="B558" i="1"/>
  <c r="C558" i="1"/>
  <c r="AI558" i="1"/>
  <c r="B559" i="1"/>
  <c r="C559" i="1"/>
  <c r="AI559" i="1"/>
  <c r="B560" i="1"/>
  <c r="C560" i="1"/>
  <c r="AI560" i="1"/>
  <c r="B561" i="1"/>
  <c r="C561" i="1"/>
  <c r="AI561" i="1"/>
  <c r="B562" i="1"/>
  <c r="C562" i="1"/>
  <c r="AI562" i="1"/>
  <c r="B563" i="1"/>
  <c r="C563" i="1"/>
  <c r="AI563" i="1"/>
  <c r="B564" i="1"/>
  <c r="C564" i="1"/>
  <c r="AI564" i="1"/>
  <c r="B565" i="1"/>
  <c r="C565" i="1"/>
  <c r="AI565" i="1"/>
  <c r="B566" i="1"/>
  <c r="C566" i="1"/>
  <c r="AI566" i="1"/>
  <c r="B567" i="1"/>
  <c r="C567" i="1"/>
  <c r="AI567" i="1"/>
  <c r="B568" i="1"/>
  <c r="C568" i="1"/>
  <c r="AI568" i="1"/>
  <c r="B569" i="1"/>
  <c r="C569" i="1"/>
  <c r="AI569" i="1"/>
  <c r="B570" i="1"/>
  <c r="C570" i="1"/>
  <c r="AI570" i="1"/>
  <c r="B571" i="1"/>
  <c r="C571" i="1"/>
  <c r="AI571" i="1"/>
  <c r="B572" i="1"/>
  <c r="C572" i="1"/>
  <c r="AI572" i="1"/>
  <c r="B573" i="1"/>
  <c r="C573" i="1"/>
  <c r="AI573" i="1"/>
  <c r="B574" i="1"/>
  <c r="C574" i="1"/>
  <c r="AI574" i="1"/>
  <c r="B575" i="1"/>
  <c r="C575" i="1"/>
  <c r="AI575" i="1"/>
  <c r="B576" i="1"/>
  <c r="C576" i="1"/>
  <c r="AI576" i="1"/>
  <c r="B577" i="1"/>
  <c r="C577" i="1"/>
  <c r="AI577" i="1"/>
  <c r="B578" i="1"/>
  <c r="C578" i="1"/>
  <c r="AI578" i="1"/>
  <c r="B579" i="1"/>
  <c r="C579" i="1"/>
  <c r="AI579" i="1"/>
  <c r="B580" i="1"/>
  <c r="C580" i="1"/>
  <c r="AI580" i="1"/>
  <c r="B581" i="1"/>
  <c r="C581" i="1"/>
  <c r="AI581" i="1"/>
  <c r="B582" i="1"/>
  <c r="C582" i="1"/>
  <c r="AI582" i="1"/>
  <c r="B583" i="1"/>
  <c r="C583" i="1"/>
  <c r="AI583" i="1"/>
  <c r="B584" i="1"/>
  <c r="C584" i="1"/>
  <c r="AI584" i="1"/>
  <c r="B585" i="1"/>
  <c r="C585" i="1"/>
  <c r="AI585" i="1"/>
  <c r="B586" i="1"/>
  <c r="C586" i="1"/>
  <c r="AI586" i="1"/>
  <c r="B587" i="1"/>
  <c r="C587" i="1"/>
  <c r="AI587" i="1"/>
  <c r="B588" i="1"/>
  <c r="C588" i="1"/>
  <c r="AI588" i="1"/>
  <c r="B589" i="1"/>
  <c r="C589" i="1"/>
  <c r="AI589" i="1"/>
  <c r="B590" i="1"/>
  <c r="C590" i="1"/>
  <c r="AI590" i="1"/>
  <c r="B591" i="1"/>
  <c r="C591" i="1"/>
  <c r="AI591" i="1"/>
  <c r="B592" i="1"/>
  <c r="C592" i="1"/>
  <c r="AI592" i="1"/>
  <c r="B593" i="1"/>
  <c r="C593" i="1"/>
  <c r="AI593" i="1"/>
  <c r="B594" i="1"/>
  <c r="C594" i="1"/>
  <c r="AI594" i="1"/>
  <c r="B595" i="1"/>
  <c r="C595" i="1"/>
  <c r="AI595" i="1"/>
  <c r="B596" i="1"/>
  <c r="C596" i="1"/>
  <c r="AI596" i="1"/>
  <c r="B597" i="1"/>
  <c r="C597" i="1"/>
  <c r="AI597" i="1"/>
  <c r="B598" i="1"/>
  <c r="C598" i="1"/>
  <c r="AI598" i="1"/>
  <c r="B599" i="1"/>
  <c r="C599" i="1"/>
  <c r="AI599" i="1"/>
  <c r="B600" i="1"/>
  <c r="C600" i="1"/>
  <c r="AI600" i="1"/>
  <c r="B601" i="1"/>
  <c r="C601" i="1"/>
  <c r="AI601" i="1"/>
  <c r="B602" i="1"/>
  <c r="C602" i="1"/>
  <c r="AI602" i="1"/>
  <c r="B603" i="1"/>
  <c r="C603" i="1"/>
  <c r="AI603" i="1"/>
  <c r="B604" i="1"/>
  <c r="C604" i="1"/>
  <c r="AI604" i="1"/>
  <c r="B605" i="1"/>
  <c r="C605" i="1"/>
  <c r="AI605" i="1"/>
  <c r="B606" i="1"/>
  <c r="C606" i="1"/>
  <c r="AI606" i="1"/>
  <c r="B607" i="1"/>
  <c r="C607" i="1"/>
  <c r="AI607" i="1"/>
  <c r="B608" i="1"/>
  <c r="C608" i="1"/>
  <c r="AI608" i="1"/>
  <c r="B609" i="1"/>
  <c r="C609" i="1"/>
  <c r="AI609" i="1"/>
  <c r="B610" i="1"/>
  <c r="C610" i="1"/>
  <c r="AI610" i="1"/>
  <c r="B611" i="1"/>
  <c r="C611" i="1"/>
  <c r="AI611" i="1"/>
  <c r="B612" i="1"/>
  <c r="C612" i="1"/>
  <c r="AI612" i="1"/>
  <c r="B613" i="1"/>
  <c r="C613" i="1"/>
  <c r="AI613" i="1"/>
  <c r="B614" i="1"/>
  <c r="C614" i="1"/>
  <c r="AI614" i="1"/>
  <c r="B615" i="1"/>
  <c r="C615" i="1"/>
  <c r="AI615" i="1"/>
  <c r="B616" i="1"/>
  <c r="C616" i="1"/>
  <c r="AI616" i="1"/>
  <c r="B617" i="1"/>
  <c r="C617" i="1"/>
  <c r="AI617" i="1"/>
  <c r="B618" i="1"/>
  <c r="C618" i="1"/>
  <c r="AI618" i="1"/>
  <c r="B619" i="1"/>
  <c r="C619" i="1"/>
  <c r="AI619" i="1"/>
  <c r="B620" i="1"/>
  <c r="C620" i="1"/>
  <c r="AI620" i="1"/>
  <c r="B621" i="1"/>
  <c r="C621" i="1"/>
  <c r="AI621" i="1"/>
  <c r="B622" i="1"/>
  <c r="C622" i="1"/>
  <c r="AI622" i="1"/>
  <c r="B623" i="1"/>
  <c r="C623" i="1"/>
  <c r="AI623" i="1"/>
  <c r="B624" i="1"/>
  <c r="C624" i="1"/>
  <c r="AI624" i="1"/>
  <c r="B625" i="1"/>
  <c r="C625" i="1"/>
  <c r="AI625" i="1"/>
  <c r="B626" i="1"/>
  <c r="C626" i="1"/>
  <c r="AI626" i="1"/>
  <c r="B627" i="1"/>
  <c r="C627" i="1"/>
  <c r="AI627" i="1"/>
  <c r="B628" i="1"/>
  <c r="C628" i="1"/>
  <c r="AI628" i="1"/>
  <c r="B629" i="1"/>
  <c r="C629" i="1"/>
  <c r="AI629" i="1"/>
  <c r="B630" i="1"/>
  <c r="C630" i="1"/>
  <c r="AI630" i="1"/>
  <c r="B631" i="1"/>
  <c r="C631" i="1"/>
  <c r="AI631" i="1"/>
  <c r="B632" i="1"/>
  <c r="C632" i="1"/>
  <c r="AI632" i="1"/>
  <c r="B633" i="1"/>
  <c r="C633" i="1"/>
  <c r="AI633" i="1"/>
  <c r="B634" i="1"/>
  <c r="C634" i="1"/>
  <c r="AI634" i="1"/>
  <c r="B635" i="1"/>
  <c r="C635" i="1"/>
  <c r="AI635" i="1"/>
  <c r="B636" i="1"/>
  <c r="C636" i="1"/>
  <c r="AI636" i="1"/>
  <c r="B637" i="1"/>
  <c r="C637" i="1"/>
  <c r="AI637" i="1"/>
  <c r="B638" i="1"/>
  <c r="C638" i="1"/>
  <c r="AI638" i="1"/>
  <c r="B639" i="1"/>
  <c r="C639" i="1"/>
  <c r="AI639" i="1"/>
  <c r="B640" i="1"/>
  <c r="C640" i="1"/>
  <c r="AI640" i="1"/>
  <c r="B641" i="1"/>
  <c r="C641" i="1"/>
  <c r="AI641" i="1"/>
  <c r="B642" i="1"/>
  <c r="C642" i="1"/>
  <c r="AI642" i="1"/>
  <c r="B643" i="1"/>
  <c r="C643" i="1"/>
  <c r="AI643" i="1"/>
  <c r="B644" i="1"/>
  <c r="C644" i="1"/>
  <c r="AI644" i="1"/>
  <c r="B645" i="1"/>
  <c r="C645" i="1"/>
  <c r="AI645" i="1"/>
  <c r="B646" i="1"/>
  <c r="C646" i="1"/>
  <c r="AI646" i="1"/>
  <c r="B647" i="1"/>
  <c r="C647" i="1"/>
  <c r="AI647" i="1"/>
  <c r="B648" i="1"/>
  <c r="C648" i="1"/>
  <c r="AI648" i="1"/>
  <c r="B649" i="1"/>
  <c r="C649" i="1"/>
  <c r="AI649" i="1"/>
  <c r="B650" i="1"/>
  <c r="C650" i="1"/>
  <c r="AI650" i="1"/>
  <c r="B651" i="1"/>
  <c r="C651" i="1"/>
  <c r="AI651" i="1"/>
  <c r="B652" i="1"/>
  <c r="C652" i="1"/>
  <c r="AI652" i="1"/>
  <c r="B653" i="1"/>
  <c r="C653" i="1"/>
  <c r="AI653" i="1"/>
  <c r="B654" i="1"/>
  <c r="C654" i="1"/>
  <c r="AI654" i="1"/>
  <c r="B655" i="1"/>
  <c r="C655" i="1"/>
  <c r="AI655" i="1"/>
  <c r="B656" i="1"/>
  <c r="C656" i="1"/>
  <c r="AI656" i="1"/>
  <c r="B657" i="1"/>
  <c r="C657" i="1"/>
  <c r="AI657" i="1"/>
  <c r="B658" i="1"/>
  <c r="C658" i="1"/>
  <c r="AI658" i="1"/>
  <c r="B659" i="1"/>
  <c r="C659" i="1"/>
  <c r="AI659" i="1"/>
  <c r="B660" i="1"/>
  <c r="C660" i="1"/>
  <c r="AI660" i="1"/>
  <c r="B661" i="1"/>
  <c r="C661" i="1"/>
  <c r="AI661" i="1"/>
  <c r="B662" i="1"/>
  <c r="C662" i="1"/>
  <c r="AI662" i="1"/>
  <c r="B663" i="1"/>
  <c r="C663" i="1"/>
  <c r="AI663" i="1"/>
  <c r="B664" i="1"/>
  <c r="C664" i="1"/>
  <c r="AI664" i="1"/>
  <c r="B665" i="1"/>
  <c r="C665" i="1"/>
  <c r="AI665" i="1"/>
  <c r="B666" i="1"/>
  <c r="C666" i="1"/>
  <c r="AI666" i="1"/>
  <c r="B667" i="1"/>
  <c r="C667" i="1"/>
  <c r="AI667" i="1"/>
  <c r="B668" i="1"/>
  <c r="C668" i="1"/>
  <c r="AI668" i="1"/>
  <c r="B669" i="1"/>
  <c r="C669" i="1"/>
  <c r="AI669" i="1"/>
  <c r="B670" i="1"/>
  <c r="C670" i="1"/>
  <c r="AI670" i="1"/>
  <c r="B671" i="1"/>
  <c r="C671" i="1"/>
  <c r="AI671" i="1"/>
  <c r="B672" i="1"/>
  <c r="C672" i="1"/>
  <c r="AI672" i="1"/>
  <c r="B673" i="1"/>
  <c r="C673" i="1"/>
  <c r="AI673" i="1"/>
  <c r="B674" i="1"/>
  <c r="C674" i="1"/>
  <c r="AI674" i="1"/>
  <c r="B675" i="1"/>
  <c r="C675" i="1"/>
  <c r="AI675" i="1"/>
  <c r="B676" i="1"/>
  <c r="C676" i="1"/>
  <c r="AI676" i="1"/>
  <c r="B677" i="1"/>
  <c r="C677" i="1"/>
  <c r="AI677" i="1"/>
  <c r="B678" i="1"/>
  <c r="C678" i="1"/>
  <c r="AI678" i="1"/>
  <c r="B679" i="1"/>
  <c r="C679" i="1"/>
  <c r="AI679" i="1"/>
  <c r="B680" i="1"/>
  <c r="C680" i="1"/>
  <c r="AI680" i="1"/>
  <c r="B681" i="1"/>
  <c r="C681" i="1"/>
  <c r="AI681" i="1"/>
  <c r="B682" i="1"/>
  <c r="C682" i="1"/>
  <c r="AI682" i="1"/>
  <c r="B683" i="1"/>
  <c r="C683" i="1"/>
  <c r="AI683" i="1"/>
  <c r="B684" i="1"/>
  <c r="C684" i="1"/>
  <c r="AI684" i="1"/>
  <c r="B685" i="1"/>
  <c r="C685" i="1"/>
  <c r="AI685" i="1"/>
  <c r="B686" i="1"/>
  <c r="C686" i="1"/>
  <c r="AI686" i="1"/>
  <c r="B687" i="1"/>
  <c r="C687" i="1"/>
  <c r="AI687" i="1"/>
  <c r="B688" i="1"/>
  <c r="C688" i="1"/>
  <c r="AI688" i="1"/>
  <c r="B689" i="1"/>
  <c r="C689" i="1"/>
  <c r="AI689" i="1"/>
  <c r="B690" i="1"/>
  <c r="C690" i="1"/>
  <c r="AI690" i="1"/>
  <c r="B691" i="1"/>
  <c r="C691" i="1"/>
  <c r="AI691" i="1"/>
  <c r="B692" i="1"/>
  <c r="C692" i="1"/>
  <c r="AI692" i="1"/>
  <c r="B693" i="1"/>
  <c r="C693" i="1"/>
  <c r="AI693" i="1"/>
  <c r="B694" i="1"/>
  <c r="C694" i="1"/>
  <c r="AI694" i="1"/>
  <c r="B695" i="1"/>
  <c r="C695" i="1"/>
  <c r="AI695" i="1"/>
  <c r="B696" i="1"/>
  <c r="C696" i="1"/>
  <c r="AI696" i="1"/>
  <c r="B697" i="1"/>
  <c r="C697" i="1"/>
  <c r="AI697" i="1"/>
  <c r="B698" i="1"/>
  <c r="C698" i="1"/>
  <c r="AI698" i="1"/>
  <c r="B699" i="1"/>
  <c r="C699" i="1"/>
  <c r="AI699" i="1"/>
  <c r="B700" i="1"/>
  <c r="C700" i="1"/>
  <c r="AI700" i="1"/>
  <c r="B701" i="1"/>
  <c r="C701" i="1"/>
  <c r="AI701" i="1"/>
  <c r="B702" i="1"/>
  <c r="C702" i="1"/>
  <c r="AI702" i="1"/>
  <c r="B703" i="1"/>
  <c r="C703" i="1"/>
  <c r="AI703" i="1"/>
  <c r="B704" i="1"/>
  <c r="C704" i="1"/>
  <c r="AI704" i="1"/>
  <c r="B705" i="1"/>
  <c r="C705" i="1"/>
  <c r="AI705" i="1"/>
  <c r="B706" i="1"/>
  <c r="C706" i="1"/>
  <c r="AI706" i="1"/>
  <c r="B707" i="1"/>
  <c r="C707" i="1"/>
  <c r="AI707" i="1"/>
  <c r="B708" i="1"/>
  <c r="C708" i="1"/>
  <c r="AI708" i="1"/>
  <c r="B709" i="1"/>
  <c r="C709" i="1"/>
  <c r="AI709" i="1"/>
  <c r="B710" i="1"/>
  <c r="C710" i="1"/>
  <c r="AI710" i="1"/>
  <c r="B711" i="1"/>
  <c r="C711" i="1"/>
  <c r="AI711" i="1"/>
  <c r="B712" i="1"/>
  <c r="C712" i="1"/>
  <c r="AI712" i="1"/>
  <c r="B713" i="1"/>
  <c r="C713" i="1"/>
  <c r="AI713" i="1"/>
  <c r="B714" i="1"/>
  <c r="C714" i="1"/>
  <c r="AI714" i="1"/>
  <c r="B715" i="1"/>
  <c r="C715" i="1"/>
  <c r="AI715" i="1"/>
  <c r="B716" i="1"/>
  <c r="C716" i="1"/>
  <c r="AI716" i="1"/>
  <c r="B717" i="1"/>
  <c r="C717" i="1"/>
  <c r="AI717" i="1"/>
  <c r="B718" i="1"/>
  <c r="C718" i="1"/>
  <c r="AI718" i="1"/>
  <c r="B719" i="1"/>
  <c r="C719" i="1"/>
  <c r="AI719" i="1"/>
  <c r="B720" i="1"/>
  <c r="C720" i="1"/>
  <c r="AI720" i="1"/>
  <c r="B721" i="1"/>
  <c r="C721" i="1"/>
  <c r="AI721" i="1"/>
  <c r="B722" i="1"/>
  <c r="C722" i="1"/>
  <c r="AI722" i="1"/>
  <c r="B723" i="1"/>
  <c r="C723" i="1"/>
  <c r="AI723" i="1"/>
  <c r="B724" i="1"/>
  <c r="C724" i="1"/>
  <c r="AI724" i="1"/>
  <c r="B725" i="1"/>
  <c r="C725" i="1"/>
  <c r="AI725" i="1"/>
  <c r="B726" i="1"/>
  <c r="C726" i="1"/>
  <c r="AI726" i="1"/>
  <c r="B727" i="1"/>
  <c r="C727" i="1"/>
  <c r="AI727" i="1"/>
  <c r="B728" i="1"/>
  <c r="C728" i="1"/>
  <c r="AI728" i="1"/>
  <c r="B729" i="1"/>
  <c r="C729" i="1"/>
  <c r="AI729" i="1"/>
  <c r="B730" i="1"/>
  <c r="C730" i="1"/>
  <c r="AI730" i="1"/>
  <c r="B731" i="1"/>
  <c r="C731" i="1"/>
  <c r="AI731" i="1"/>
  <c r="B732" i="1"/>
  <c r="C732" i="1"/>
  <c r="AI732" i="1"/>
  <c r="B733" i="1"/>
  <c r="C733" i="1"/>
  <c r="AI733" i="1"/>
  <c r="B734" i="1"/>
  <c r="C734" i="1"/>
  <c r="AI734" i="1"/>
  <c r="B735" i="1"/>
  <c r="C735" i="1"/>
  <c r="AI735" i="1"/>
  <c r="B736" i="1"/>
  <c r="C736" i="1"/>
  <c r="AI736" i="1"/>
  <c r="B737" i="1"/>
  <c r="C737" i="1"/>
  <c r="AI737" i="1"/>
  <c r="B738" i="1"/>
  <c r="C738" i="1"/>
  <c r="AI738" i="1"/>
  <c r="B739" i="1"/>
  <c r="C739" i="1"/>
  <c r="AI739" i="1"/>
  <c r="B740" i="1"/>
  <c r="C740" i="1"/>
  <c r="AI740" i="1"/>
  <c r="B741" i="1"/>
  <c r="C741" i="1"/>
  <c r="AI741" i="1"/>
  <c r="B742" i="1"/>
  <c r="C742" i="1"/>
  <c r="AI742" i="1"/>
  <c r="B743" i="1"/>
  <c r="C743" i="1"/>
  <c r="AI743" i="1"/>
  <c r="B744" i="1"/>
  <c r="C744" i="1"/>
  <c r="AI744" i="1"/>
  <c r="B745" i="1"/>
  <c r="C745" i="1"/>
  <c r="AI745" i="1"/>
  <c r="B746" i="1"/>
  <c r="C746" i="1"/>
  <c r="AI746" i="1"/>
  <c r="B747" i="1"/>
  <c r="C747" i="1"/>
  <c r="AI747" i="1"/>
  <c r="B748" i="1"/>
  <c r="C748" i="1"/>
  <c r="AI748" i="1"/>
  <c r="B749" i="1"/>
  <c r="C749" i="1"/>
  <c r="AI749" i="1"/>
  <c r="B750" i="1"/>
  <c r="C750" i="1"/>
  <c r="AI750" i="1"/>
  <c r="B751" i="1"/>
  <c r="C751" i="1"/>
  <c r="AI751" i="1"/>
  <c r="B752" i="1"/>
  <c r="C752" i="1"/>
  <c r="AI752" i="1"/>
  <c r="B753" i="1"/>
  <c r="C753" i="1"/>
  <c r="AI753" i="1"/>
  <c r="B754" i="1"/>
  <c r="C754" i="1"/>
  <c r="AI754" i="1"/>
  <c r="B755" i="1"/>
  <c r="C755" i="1"/>
  <c r="AI755" i="1"/>
  <c r="B756" i="1"/>
  <c r="C756" i="1"/>
  <c r="AI756" i="1"/>
  <c r="B757" i="1"/>
  <c r="C757" i="1"/>
  <c r="AI757" i="1"/>
  <c r="B758" i="1"/>
  <c r="C758" i="1"/>
  <c r="AI758" i="1"/>
  <c r="B759" i="1"/>
  <c r="C759" i="1"/>
  <c r="AI759" i="1"/>
  <c r="B760" i="1"/>
  <c r="C760" i="1"/>
  <c r="AI760" i="1"/>
  <c r="B761" i="1"/>
  <c r="C761" i="1"/>
  <c r="AI761" i="1"/>
  <c r="B762" i="1"/>
  <c r="C762" i="1"/>
  <c r="AI762" i="1"/>
  <c r="B763" i="1"/>
  <c r="C763" i="1"/>
  <c r="AI763" i="1"/>
  <c r="B764" i="1"/>
  <c r="C764" i="1"/>
  <c r="AI764" i="1"/>
  <c r="B765" i="1"/>
  <c r="C765" i="1"/>
  <c r="AI765" i="1"/>
  <c r="B766" i="1"/>
  <c r="C766" i="1"/>
  <c r="AI766" i="1"/>
  <c r="B767" i="1"/>
  <c r="C767" i="1"/>
  <c r="AI767" i="1"/>
  <c r="B768" i="1"/>
  <c r="C768" i="1"/>
  <c r="AI768" i="1"/>
  <c r="B769" i="1"/>
  <c r="C769" i="1"/>
  <c r="AI769" i="1"/>
  <c r="B770" i="1"/>
  <c r="C770" i="1"/>
  <c r="AI770" i="1"/>
  <c r="B771" i="1"/>
  <c r="C771" i="1"/>
  <c r="AI771" i="1"/>
  <c r="B772" i="1"/>
  <c r="C772" i="1"/>
  <c r="AI772" i="1"/>
  <c r="B773" i="1"/>
  <c r="C773" i="1"/>
  <c r="AI773" i="1"/>
  <c r="B774" i="1"/>
  <c r="C774" i="1"/>
  <c r="AI774" i="1"/>
  <c r="B775" i="1"/>
  <c r="C775" i="1"/>
  <c r="AI775" i="1"/>
  <c r="B776" i="1"/>
  <c r="C776" i="1"/>
  <c r="AI776" i="1"/>
  <c r="B777" i="1"/>
  <c r="C777" i="1"/>
  <c r="AI777" i="1"/>
  <c r="B778" i="1"/>
  <c r="C778" i="1"/>
  <c r="AI778" i="1"/>
  <c r="B779" i="1"/>
  <c r="C779" i="1"/>
  <c r="AI779" i="1"/>
  <c r="B780" i="1"/>
  <c r="C780" i="1"/>
  <c r="AI780" i="1"/>
  <c r="B781" i="1"/>
  <c r="C781" i="1"/>
  <c r="AI781" i="1"/>
  <c r="B782" i="1"/>
  <c r="C782" i="1"/>
  <c r="AI782" i="1"/>
  <c r="B783" i="1"/>
  <c r="C783" i="1"/>
  <c r="AI783" i="1"/>
  <c r="B784" i="1"/>
  <c r="C784" i="1"/>
  <c r="AI784" i="1"/>
  <c r="B785" i="1"/>
  <c r="C785" i="1"/>
  <c r="AI785" i="1"/>
  <c r="B786" i="1"/>
  <c r="C786" i="1"/>
  <c r="AI786" i="1"/>
  <c r="B787" i="1"/>
  <c r="C787" i="1"/>
  <c r="AI787" i="1"/>
  <c r="B788" i="1"/>
  <c r="C788" i="1"/>
  <c r="AI788" i="1"/>
  <c r="B789" i="1"/>
  <c r="C789" i="1"/>
  <c r="AI789" i="1"/>
  <c r="B790" i="1"/>
  <c r="C790" i="1"/>
  <c r="AI790" i="1"/>
  <c r="B791" i="1"/>
  <c r="C791" i="1"/>
  <c r="AI791" i="1"/>
  <c r="B792" i="1"/>
  <c r="C792" i="1"/>
  <c r="AI792" i="1"/>
  <c r="B793" i="1"/>
  <c r="C793" i="1"/>
  <c r="AI793" i="1"/>
  <c r="B794" i="1"/>
  <c r="C794" i="1"/>
  <c r="AI794" i="1"/>
  <c r="B795" i="1"/>
  <c r="C795" i="1"/>
  <c r="AI795" i="1"/>
  <c r="B796" i="1"/>
  <c r="C796" i="1"/>
  <c r="AI796" i="1"/>
  <c r="B797" i="1"/>
  <c r="C797" i="1"/>
  <c r="AI797" i="1"/>
  <c r="B798" i="1"/>
  <c r="C798" i="1"/>
  <c r="AI798" i="1"/>
  <c r="B799" i="1"/>
  <c r="C799" i="1"/>
  <c r="AI799" i="1"/>
  <c r="B800" i="1"/>
  <c r="C800" i="1"/>
  <c r="AI800" i="1"/>
  <c r="B801" i="1"/>
  <c r="C801" i="1"/>
  <c r="AI801" i="1"/>
  <c r="B802" i="1"/>
  <c r="C802" i="1"/>
  <c r="AI802" i="1"/>
  <c r="B803" i="1"/>
  <c r="C803" i="1"/>
  <c r="AI803" i="1"/>
  <c r="B804" i="1"/>
  <c r="C804" i="1"/>
  <c r="AI804" i="1"/>
  <c r="B805" i="1"/>
  <c r="C805" i="1"/>
  <c r="AI805" i="1"/>
  <c r="B806" i="1"/>
  <c r="C806" i="1"/>
  <c r="AI806" i="1"/>
  <c r="B807" i="1"/>
  <c r="C807" i="1"/>
  <c r="AI807" i="1"/>
  <c r="B808" i="1"/>
  <c r="C808" i="1"/>
  <c r="AI808" i="1"/>
  <c r="B809" i="1"/>
  <c r="C809" i="1"/>
  <c r="AI809" i="1"/>
  <c r="B810" i="1"/>
  <c r="C810" i="1"/>
  <c r="AI810" i="1"/>
  <c r="B811" i="1"/>
  <c r="C811" i="1"/>
  <c r="AI811" i="1"/>
  <c r="B812" i="1"/>
  <c r="C812" i="1"/>
  <c r="AI812" i="1"/>
  <c r="B813" i="1"/>
  <c r="C813" i="1"/>
  <c r="AI813" i="1"/>
  <c r="B814" i="1"/>
  <c r="C814" i="1"/>
  <c r="AI814" i="1"/>
  <c r="B815" i="1"/>
  <c r="C815" i="1"/>
  <c r="AI815" i="1"/>
  <c r="B816" i="1"/>
  <c r="C816" i="1"/>
  <c r="AI816" i="1"/>
  <c r="B817" i="1"/>
  <c r="C817" i="1"/>
  <c r="AI817" i="1"/>
  <c r="B818" i="1"/>
  <c r="C818" i="1"/>
  <c r="AI818" i="1"/>
  <c r="B819" i="1"/>
  <c r="C819" i="1"/>
  <c r="AI819" i="1"/>
  <c r="B820" i="1"/>
  <c r="C820" i="1"/>
  <c r="AI820" i="1"/>
  <c r="B821" i="1"/>
  <c r="C821" i="1"/>
  <c r="AI821" i="1"/>
  <c r="B822" i="1"/>
  <c r="C822" i="1"/>
  <c r="AI822" i="1"/>
  <c r="B823" i="1"/>
  <c r="C823" i="1"/>
  <c r="AI823" i="1"/>
  <c r="B824" i="1"/>
  <c r="C824" i="1"/>
  <c r="AI824" i="1"/>
  <c r="B825" i="1"/>
  <c r="C825" i="1"/>
  <c r="AI825" i="1"/>
  <c r="B826" i="1"/>
  <c r="C826" i="1"/>
  <c r="AI826" i="1"/>
  <c r="B827" i="1"/>
  <c r="C827" i="1"/>
  <c r="AI827" i="1"/>
  <c r="B828" i="1"/>
  <c r="C828" i="1"/>
  <c r="AI828" i="1"/>
  <c r="B829" i="1"/>
  <c r="C829" i="1"/>
  <c r="AI829" i="1"/>
  <c r="B830" i="1"/>
  <c r="C830" i="1"/>
  <c r="AI830" i="1"/>
  <c r="B831" i="1"/>
  <c r="C831" i="1"/>
  <c r="AI831" i="1"/>
  <c r="B832" i="1"/>
  <c r="C832" i="1"/>
  <c r="AI832" i="1"/>
  <c r="B833" i="1"/>
  <c r="C833" i="1"/>
  <c r="AI833" i="1"/>
  <c r="B834" i="1"/>
  <c r="C834" i="1"/>
  <c r="AI834" i="1"/>
  <c r="B835" i="1"/>
  <c r="C835" i="1"/>
  <c r="AI835" i="1"/>
  <c r="B836" i="1"/>
  <c r="C836" i="1"/>
  <c r="AI836" i="1"/>
  <c r="B837" i="1"/>
  <c r="C837" i="1"/>
  <c r="AI837" i="1"/>
  <c r="B838" i="1"/>
  <c r="C838" i="1"/>
  <c r="AI838" i="1"/>
  <c r="B839" i="1"/>
  <c r="C839" i="1"/>
  <c r="AI839" i="1"/>
  <c r="B840" i="1"/>
  <c r="C840" i="1"/>
  <c r="AI840" i="1"/>
  <c r="B841" i="1"/>
  <c r="C841" i="1"/>
  <c r="AI841" i="1"/>
  <c r="B842" i="1"/>
  <c r="C842" i="1"/>
  <c r="AI842" i="1"/>
  <c r="B843" i="1"/>
  <c r="C843" i="1"/>
  <c r="AI843" i="1"/>
  <c r="B844" i="1"/>
  <c r="C844" i="1"/>
  <c r="AI844" i="1"/>
  <c r="B845" i="1"/>
  <c r="C845" i="1"/>
  <c r="AI845" i="1"/>
  <c r="B846" i="1"/>
  <c r="C846" i="1"/>
  <c r="AI846" i="1"/>
  <c r="B847" i="1"/>
  <c r="C847" i="1"/>
  <c r="AI847" i="1"/>
  <c r="B848" i="1"/>
  <c r="C848" i="1"/>
  <c r="AI848" i="1"/>
  <c r="B849" i="1"/>
  <c r="C849" i="1"/>
  <c r="AI849" i="1"/>
  <c r="B850" i="1"/>
  <c r="C850" i="1"/>
  <c r="AI850" i="1"/>
  <c r="B851" i="1"/>
  <c r="C851" i="1"/>
  <c r="AI851" i="1"/>
  <c r="B852" i="1"/>
  <c r="C852" i="1"/>
  <c r="AI852" i="1"/>
  <c r="B853" i="1"/>
  <c r="C853" i="1"/>
  <c r="AI853" i="1"/>
  <c r="B854" i="1"/>
  <c r="C854" i="1"/>
  <c r="AI854" i="1"/>
  <c r="B855" i="1"/>
  <c r="C855" i="1"/>
  <c r="AI855" i="1"/>
  <c r="B856" i="1"/>
  <c r="C856" i="1"/>
  <c r="AI856" i="1"/>
  <c r="B857" i="1"/>
  <c r="C857" i="1"/>
  <c r="AI857" i="1"/>
  <c r="B858" i="1"/>
  <c r="C858" i="1"/>
  <c r="AI858" i="1"/>
  <c r="B859" i="1"/>
  <c r="C859" i="1"/>
  <c r="AI859" i="1"/>
  <c r="B860" i="1"/>
  <c r="C860" i="1"/>
  <c r="AI860" i="1"/>
  <c r="B861" i="1"/>
  <c r="C861" i="1"/>
  <c r="AI861" i="1"/>
  <c r="B862" i="1"/>
  <c r="C862" i="1"/>
  <c r="AI862" i="1"/>
  <c r="B863" i="1"/>
  <c r="C863" i="1"/>
  <c r="AI863" i="1"/>
  <c r="B864" i="1"/>
  <c r="C864" i="1"/>
  <c r="AI864" i="1"/>
  <c r="B865" i="1"/>
  <c r="C865" i="1"/>
  <c r="AI865" i="1"/>
  <c r="B866" i="1"/>
  <c r="C866" i="1"/>
  <c r="AI866" i="1"/>
  <c r="B867" i="1"/>
  <c r="C867" i="1"/>
  <c r="AI867" i="1"/>
  <c r="B868" i="1"/>
  <c r="C868" i="1"/>
  <c r="AI868" i="1"/>
  <c r="B869" i="1"/>
  <c r="C869" i="1"/>
  <c r="AI869" i="1"/>
  <c r="B870" i="1"/>
  <c r="C870" i="1"/>
  <c r="AI870" i="1"/>
  <c r="B871" i="1"/>
  <c r="C871" i="1"/>
  <c r="AI871" i="1"/>
  <c r="B872" i="1"/>
  <c r="C872" i="1"/>
  <c r="AI872" i="1"/>
  <c r="B873" i="1"/>
  <c r="C873" i="1"/>
  <c r="AI873" i="1"/>
  <c r="B874" i="1"/>
  <c r="C874" i="1"/>
  <c r="AI874" i="1"/>
  <c r="B875" i="1"/>
  <c r="C875" i="1"/>
  <c r="AI875" i="1"/>
  <c r="B876" i="1"/>
  <c r="C876" i="1"/>
  <c r="AI876" i="1"/>
  <c r="B877" i="1"/>
  <c r="C877" i="1"/>
  <c r="AI877" i="1"/>
  <c r="B878" i="1"/>
  <c r="C878" i="1"/>
  <c r="AI878" i="1"/>
  <c r="B879" i="1"/>
  <c r="C879" i="1"/>
  <c r="AI879" i="1"/>
  <c r="B880" i="1"/>
  <c r="C880" i="1"/>
  <c r="AI880" i="1"/>
  <c r="B881" i="1"/>
  <c r="C881" i="1"/>
  <c r="AI881" i="1"/>
  <c r="B882" i="1"/>
  <c r="C882" i="1"/>
  <c r="AI882" i="1"/>
  <c r="B883" i="1"/>
  <c r="C883" i="1"/>
  <c r="AI883" i="1"/>
  <c r="B884" i="1"/>
  <c r="C884" i="1"/>
  <c r="AI884" i="1"/>
  <c r="B885" i="1"/>
  <c r="C885" i="1"/>
  <c r="AI885" i="1"/>
  <c r="B886" i="1"/>
  <c r="C886" i="1"/>
  <c r="AI886" i="1"/>
  <c r="B887" i="1"/>
  <c r="C887" i="1"/>
  <c r="AI887" i="1"/>
  <c r="B888" i="1"/>
  <c r="C888" i="1"/>
  <c r="AI888" i="1"/>
  <c r="B889" i="1"/>
  <c r="C889" i="1"/>
  <c r="AI889" i="1"/>
  <c r="B890" i="1"/>
  <c r="C890" i="1"/>
  <c r="AI890" i="1"/>
  <c r="B891" i="1"/>
  <c r="C891" i="1"/>
  <c r="AI891" i="1"/>
  <c r="B892" i="1"/>
  <c r="C892" i="1"/>
  <c r="AI892" i="1"/>
  <c r="B893" i="1"/>
  <c r="C893" i="1"/>
  <c r="AI893" i="1"/>
  <c r="B894" i="1"/>
  <c r="C894" i="1"/>
  <c r="AI894" i="1"/>
  <c r="B895" i="1"/>
  <c r="C895" i="1"/>
  <c r="AI895" i="1"/>
  <c r="B896" i="1"/>
  <c r="C896" i="1"/>
  <c r="AI896" i="1"/>
  <c r="B897" i="1"/>
  <c r="C897" i="1"/>
  <c r="AI897" i="1"/>
  <c r="B898" i="1"/>
  <c r="C898" i="1"/>
  <c r="AI898" i="1"/>
  <c r="B899" i="1"/>
  <c r="C899" i="1"/>
  <c r="AI899" i="1"/>
  <c r="B900" i="1"/>
  <c r="C900" i="1"/>
  <c r="AI900" i="1"/>
  <c r="B901" i="1"/>
  <c r="C901" i="1"/>
  <c r="AI901" i="1"/>
  <c r="B902" i="1"/>
  <c r="C902" i="1"/>
  <c r="AI902" i="1"/>
  <c r="B903" i="1"/>
  <c r="C903" i="1"/>
  <c r="AI903" i="1"/>
  <c r="B904" i="1"/>
  <c r="C904" i="1"/>
  <c r="AI904" i="1"/>
  <c r="B905" i="1"/>
  <c r="C905" i="1"/>
  <c r="AI905" i="1"/>
  <c r="B906" i="1"/>
  <c r="C906" i="1"/>
  <c r="AI906" i="1"/>
  <c r="B907" i="1"/>
  <c r="C907" i="1"/>
  <c r="AI907" i="1"/>
  <c r="B908" i="1"/>
  <c r="C908" i="1"/>
  <c r="AI908" i="1"/>
  <c r="B909" i="1"/>
  <c r="C909" i="1"/>
  <c r="AI909" i="1"/>
  <c r="B910" i="1"/>
  <c r="C910" i="1"/>
  <c r="AI910" i="1"/>
  <c r="B911" i="1"/>
  <c r="C911" i="1"/>
  <c r="AI911" i="1"/>
  <c r="B912" i="1"/>
  <c r="C912" i="1"/>
  <c r="AI912" i="1"/>
  <c r="B913" i="1"/>
  <c r="C913" i="1"/>
  <c r="AI913" i="1"/>
  <c r="B914" i="1"/>
  <c r="C914" i="1"/>
  <c r="AI914" i="1"/>
  <c r="B915" i="1"/>
  <c r="C915" i="1"/>
  <c r="AI915" i="1"/>
  <c r="B916" i="1"/>
  <c r="C916" i="1"/>
  <c r="AI916" i="1"/>
  <c r="B917" i="1"/>
  <c r="C917" i="1"/>
  <c r="AI917" i="1"/>
  <c r="B918" i="1"/>
  <c r="C918" i="1"/>
  <c r="AI918" i="1"/>
  <c r="B919" i="1"/>
  <c r="C919" i="1"/>
  <c r="AI919" i="1"/>
  <c r="B920" i="1"/>
  <c r="C920" i="1"/>
  <c r="AI920" i="1"/>
  <c r="B921" i="1"/>
  <c r="C921" i="1"/>
  <c r="AI921" i="1"/>
  <c r="B922" i="1"/>
  <c r="C922" i="1"/>
  <c r="AI922" i="1"/>
  <c r="B923" i="1"/>
  <c r="C923" i="1"/>
  <c r="AI923" i="1"/>
  <c r="B924" i="1"/>
  <c r="C924" i="1"/>
  <c r="AI924" i="1"/>
  <c r="B925" i="1"/>
  <c r="C925" i="1"/>
  <c r="AI925" i="1"/>
  <c r="B926" i="1"/>
  <c r="C926" i="1"/>
  <c r="AI926" i="1"/>
  <c r="B927" i="1"/>
  <c r="C927" i="1"/>
  <c r="AI927" i="1"/>
  <c r="B928" i="1"/>
  <c r="C928" i="1"/>
  <c r="AI928" i="1"/>
  <c r="B929" i="1"/>
  <c r="C929" i="1"/>
  <c r="AI929" i="1"/>
  <c r="B930" i="1"/>
  <c r="C930" i="1"/>
  <c r="AI930" i="1"/>
  <c r="B931" i="1"/>
  <c r="C931" i="1"/>
  <c r="AI931" i="1"/>
  <c r="B932" i="1"/>
  <c r="C932" i="1"/>
  <c r="AI932" i="1"/>
  <c r="B933" i="1"/>
  <c r="C933" i="1"/>
  <c r="AI933" i="1"/>
  <c r="B934" i="1"/>
  <c r="C934" i="1"/>
  <c r="AI934" i="1"/>
  <c r="B935" i="1"/>
  <c r="C935" i="1"/>
  <c r="AI935" i="1"/>
  <c r="B936" i="1"/>
  <c r="C936" i="1"/>
  <c r="AI936" i="1"/>
  <c r="B937" i="1"/>
  <c r="C937" i="1"/>
  <c r="AI937" i="1"/>
  <c r="B938" i="1"/>
  <c r="C938" i="1"/>
  <c r="AI938" i="1"/>
  <c r="B939" i="1"/>
  <c r="C939" i="1"/>
  <c r="AI939" i="1"/>
  <c r="B940" i="1"/>
  <c r="C940" i="1"/>
  <c r="AI940" i="1"/>
  <c r="B941" i="1"/>
  <c r="C941" i="1"/>
  <c r="AI941" i="1"/>
  <c r="B942" i="1"/>
  <c r="C942" i="1"/>
  <c r="AI942" i="1"/>
  <c r="B943" i="1"/>
  <c r="C943" i="1"/>
  <c r="AI943" i="1"/>
  <c r="B944" i="1"/>
  <c r="C944" i="1"/>
  <c r="AI944" i="1"/>
  <c r="B945" i="1"/>
  <c r="C945" i="1"/>
  <c r="AI945" i="1"/>
  <c r="B946" i="1"/>
  <c r="C946" i="1"/>
  <c r="AI946" i="1"/>
  <c r="B947" i="1"/>
  <c r="C947" i="1"/>
  <c r="AI947" i="1"/>
  <c r="B948" i="1"/>
  <c r="C948" i="1"/>
  <c r="AI948" i="1"/>
  <c r="B949" i="1"/>
  <c r="C949" i="1"/>
  <c r="AI949" i="1"/>
  <c r="B950" i="1"/>
  <c r="C950" i="1"/>
  <c r="AI950" i="1"/>
  <c r="B951" i="1"/>
  <c r="C951" i="1"/>
  <c r="AI951" i="1"/>
  <c r="B952" i="1"/>
  <c r="C952" i="1"/>
  <c r="AI952" i="1"/>
  <c r="B953" i="1"/>
  <c r="C953" i="1"/>
  <c r="AI953" i="1"/>
  <c r="B954" i="1"/>
  <c r="C954" i="1"/>
  <c r="AI954" i="1"/>
  <c r="B955" i="1"/>
  <c r="C955" i="1"/>
  <c r="AI955" i="1"/>
  <c r="B956" i="1"/>
  <c r="C956" i="1"/>
  <c r="AI956" i="1"/>
  <c r="B957" i="1"/>
  <c r="C957" i="1"/>
  <c r="AI957" i="1"/>
  <c r="B958" i="1"/>
  <c r="C958" i="1"/>
  <c r="AI958" i="1"/>
  <c r="B959" i="1"/>
  <c r="C959" i="1"/>
  <c r="AI959" i="1"/>
  <c r="B960" i="1"/>
  <c r="C960" i="1"/>
  <c r="AI960" i="1"/>
  <c r="B961" i="1"/>
  <c r="C961" i="1"/>
  <c r="AI961" i="1"/>
  <c r="B962" i="1"/>
  <c r="C962" i="1"/>
  <c r="AI962" i="1"/>
  <c r="B963" i="1"/>
  <c r="C963" i="1"/>
  <c r="AI963" i="1"/>
  <c r="B964" i="1"/>
  <c r="C964" i="1"/>
  <c r="AI964" i="1"/>
  <c r="B965" i="1"/>
  <c r="C965" i="1"/>
  <c r="AI965" i="1"/>
  <c r="B966" i="1"/>
  <c r="C966" i="1"/>
  <c r="AI966" i="1"/>
  <c r="B967" i="1"/>
  <c r="C967" i="1"/>
  <c r="AI967" i="1"/>
  <c r="B968" i="1"/>
  <c r="C968" i="1"/>
  <c r="AI968" i="1"/>
  <c r="B969" i="1"/>
  <c r="C969" i="1"/>
  <c r="AI969" i="1"/>
  <c r="B970" i="1"/>
  <c r="C970" i="1"/>
  <c r="AI970" i="1"/>
  <c r="B971" i="1"/>
  <c r="C971" i="1"/>
  <c r="AI971" i="1"/>
  <c r="B972" i="1"/>
  <c r="C972" i="1"/>
  <c r="AI972" i="1"/>
  <c r="B973" i="1"/>
  <c r="C973" i="1"/>
  <c r="AI973" i="1"/>
  <c r="B974" i="1"/>
  <c r="C974" i="1"/>
  <c r="AI974" i="1"/>
  <c r="B975" i="1"/>
  <c r="C975" i="1"/>
  <c r="AI975" i="1"/>
  <c r="B976" i="1"/>
  <c r="C976" i="1"/>
  <c r="AI976" i="1"/>
  <c r="B977" i="1"/>
  <c r="C977" i="1"/>
  <c r="AI977" i="1"/>
  <c r="B978" i="1"/>
  <c r="C978" i="1"/>
  <c r="AI978" i="1"/>
  <c r="B979" i="1"/>
  <c r="C979" i="1"/>
  <c r="AI979" i="1"/>
  <c r="B980" i="1"/>
  <c r="C980" i="1"/>
  <c r="AI980" i="1"/>
  <c r="B981" i="1"/>
  <c r="C981" i="1"/>
  <c r="AI981" i="1"/>
  <c r="B982" i="1"/>
  <c r="C982" i="1"/>
  <c r="AI982" i="1"/>
  <c r="B983" i="1"/>
  <c r="C983" i="1"/>
  <c r="AI983" i="1"/>
  <c r="B984" i="1"/>
  <c r="C984" i="1"/>
  <c r="AI984" i="1"/>
  <c r="B985" i="1"/>
  <c r="C985" i="1"/>
  <c r="AI985" i="1"/>
  <c r="B986" i="1"/>
  <c r="C986" i="1"/>
  <c r="AI986" i="1"/>
  <c r="B987" i="1"/>
  <c r="C987" i="1"/>
  <c r="AI987" i="1"/>
  <c r="B988" i="1"/>
  <c r="C988" i="1"/>
  <c r="AI988" i="1"/>
  <c r="B989" i="1"/>
  <c r="C989" i="1"/>
  <c r="AI989" i="1"/>
  <c r="B990" i="1"/>
  <c r="C990" i="1"/>
  <c r="AI990" i="1"/>
  <c r="B991" i="1"/>
  <c r="C991" i="1"/>
  <c r="AI991" i="1"/>
  <c r="B992" i="1"/>
  <c r="C992" i="1"/>
  <c r="AI992" i="1"/>
  <c r="B993" i="1"/>
  <c r="C993" i="1"/>
  <c r="AI993" i="1"/>
  <c r="B994" i="1"/>
  <c r="C994" i="1"/>
  <c r="AI994" i="1"/>
  <c r="B995" i="1"/>
  <c r="C995" i="1"/>
  <c r="AI995" i="1"/>
  <c r="B996" i="1"/>
  <c r="C996" i="1"/>
  <c r="AI996" i="1"/>
  <c r="B997" i="1"/>
  <c r="C997" i="1"/>
  <c r="AI997" i="1"/>
  <c r="B998" i="1"/>
  <c r="C998" i="1"/>
  <c r="AI998" i="1"/>
  <c r="B999" i="1"/>
  <c r="C999" i="1"/>
  <c r="AI999" i="1"/>
  <c r="B1000" i="1"/>
  <c r="C1000" i="1"/>
  <c r="AI1000" i="1"/>
  <c r="B1001" i="1"/>
  <c r="C1001" i="1"/>
  <c r="AI1001" i="1"/>
  <c r="B1002" i="1"/>
  <c r="C1002" i="1"/>
  <c r="AI1002" i="1"/>
  <c r="B1003" i="1"/>
  <c r="C1003" i="1"/>
  <c r="AI1003" i="1"/>
  <c r="B1004" i="1"/>
  <c r="C1004" i="1"/>
  <c r="AI1004" i="1"/>
  <c r="B1005" i="1"/>
  <c r="C1005" i="1"/>
  <c r="AI1005" i="1"/>
  <c r="B1006" i="1"/>
  <c r="C1006" i="1"/>
  <c r="AI1006" i="1"/>
  <c r="B1007" i="1"/>
  <c r="C1007" i="1"/>
  <c r="AI1007" i="1"/>
  <c r="B1008" i="1"/>
  <c r="C1008" i="1"/>
  <c r="AI1008" i="1"/>
  <c r="B1009" i="1"/>
  <c r="C1009" i="1"/>
  <c r="AI1009" i="1"/>
  <c r="B1010" i="1"/>
  <c r="C1010" i="1"/>
  <c r="AI1010" i="1"/>
  <c r="B1011" i="1"/>
  <c r="C1011" i="1"/>
  <c r="AI1011" i="1"/>
  <c r="B1012" i="1"/>
  <c r="C1012" i="1"/>
  <c r="AI1012" i="1"/>
  <c r="B1013" i="1"/>
  <c r="C1013" i="1"/>
  <c r="AI1013" i="1"/>
  <c r="B1014" i="1"/>
  <c r="C1014" i="1"/>
  <c r="AI1014" i="1"/>
  <c r="B1015" i="1"/>
  <c r="C1015" i="1"/>
  <c r="AI1015" i="1"/>
  <c r="B1016" i="1"/>
  <c r="C1016" i="1"/>
  <c r="AI1016" i="1"/>
  <c r="AI1017" i="1"/>
  <c r="B1018" i="1"/>
  <c r="C1018" i="1"/>
  <c r="AI1018" i="1"/>
  <c r="B1019" i="1"/>
  <c r="C1019" i="1"/>
  <c r="AI1019" i="1"/>
  <c r="B1020" i="1"/>
  <c r="C1020" i="1"/>
  <c r="AI1020" i="1"/>
  <c r="B1021" i="1"/>
  <c r="C1021" i="1"/>
  <c r="AI1021" i="1"/>
  <c r="B1022" i="1"/>
  <c r="C1022" i="1"/>
  <c r="AI1022" i="1"/>
  <c r="B1023" i="1"/>
  <c r="C1023" i="1"/>
  <c r="AI1023" i="1"/>
  <c r="B1024" i="1"/>
  <c r="C1024" i="1"/>
  <c r="AI1024" i="1"/>
  <c r="B1025" i="1"/>
  <c r="C1025" i="1"/>
  <c r="AI1025" i="1"/>
  <c r="B1026" i="1"/>
  <c r="C1026" i="1"/>
  <c r="AI1026" i="1"/>
  <c r="B1027" i="1"/>
  <c r="C1027" i="1"/>
  <c r="AI1027" i="1"/>
  <c r="B1028" i="1"/>
  <c r="C1028" i="1"/>
  <c r="AI1028" i="1"/>
  <c r="B1029" i="1"/>
  <c r="C1029" i="1"/>
  <c r="AI1029" i="1"/>
  <c r="B1030" i="1"/>
  <c r="C1030" i="1"/>
  <c r="AI1030" i="1"/>
  <c r="B1031" i="1"/>
  <c r="C1031" i="1"/>
  <c r="AI1031" i="1"/>
  <c r="B1032" i="1"/>
  <c r="C1032" i="1"/>
  <c r="AI1032" i="1"/>
  <c r="B1033" i="1"/>
  <c r="C1033" i="1"/>
  <c r="AI1033" i="1"/>
  <c r="B1034" i="1"/>
  <c r="C1034" i="1"/>
  <c r="AI1034" i="1"/>
  <c r="B1035" i="1"/>
  <c r="C1035" i="1"/>
  <c r="AI1035" i="1"/>
  <c r="B1036" i="1"/>
  <c r="C1036" i="1"/>
  <c r="AI1036" i="1"/>
  <c r="B1037" i="1"/>
  <c r="C1037" i="1"/>
  <c r="AI1037" i="1"/>
  <c r="B1038" i="1"/>
  <c r="C1038" i="1"/>
  <c r="AI1038" i="1"/>
  <c r="B1039" i="1"/>
  <c r="C1039" i="1"/>
  <c r="AI1039" i="1"/>
  <c r="B1040" i="1"/>
  <c r="C1040" i="1"/>
  <c r="AI1040" i="1"/>
  <c r="B1041" i="1"/>
  <c r="C1041" i="1"/>
  <c r="AI1041" i="1"/>
  <c r="B1042" i="1"/>
  <c r="C1042" i="1"/>
  <c r="AI1042" i="1"/>
  <c r="AI1043" i="1"/>
  <c r="B24" i="1"/>
  <c r="C24" i="1"/>
  <c r="AI26" i="1"/>
  <c r="AI25" i="1"/>
  <c r="AB3" i="1"/>
  <c r="AB4" i="1"/>
  <c r="AB6" i="1"/>
  <c r="AB7" i="1"/>
  <c r="Y26" i="1"/>
  <c r="AA26" i="1"/>
  <c r="AB26" i="1"/>
  <c r="AC26" i="1"/>
  <c r="AD26" i="1"/>
  <c r="AF26" i="1"/>
  <c r="AG26" i="1"/>
  <c r="Y27" i="1"/>
  <c r="AA27" i="1"/>
  <c r="AB27" i="1"/>
  <c r="AC27" i="1"/>
  <c r="AD27" i="1"/>
  <c r="AF27" i="1"/>
  <c r="AG27" i="1"/>
  <c r="Y28" i="1"/>
  <c r="AA28" i="1"/>
  <c r="AB28" i="1"/>
  <c r="AC28" i="1"/>
  <c r="AD28" i="1"/>
  <c r="AF28" i="1"/>
  <c r="AG28" i="1"/>
  <c r="Y29" i="1"/>
  <c r="AA29" i="1"/>
  <c r="AB29" i="1"/>
  <c r="AC29" i="1"/>
  <c r="AD29" i="1"/>
  <c r="AF29" i="1"/>
  <c r="AG29" i="1"/>
  <c r="Y30" i="1"/>
  <c r="AA30" i="1"/>
  <c r="AB30" i="1"/>
  <c r="AC30" i="1"/>
  <c r="AD30" i="1"/>
  <c r="AF30" i="1"/>
  <c r="AG30" i="1"/>
  <c r="Y31" i="1"/>
  <c r="AA31" i="1"/>
  <c r="AB31" i="1"/>
  <c r="AC31" i="1"/>
  <c r="AD31" i="1"/>
  <c r="AF31" i="1"/>
  <c r="AG31" i="1"/>
  <c r="Y32" i="1"/>
  <c r="AA32" i="1"/>
  <c r="AB32" i="1"/>
  <c r="AC32" i="1"/>
  <c r="AD32" i="1"/>
  <c r="AF32" i="1"/>
  <c r="AG32" i="1"/>
  <c r="Y33" i="1"/>
  <c r="AA33" i="1"/>
  <c r="AB33" i="1"/>
  <c r="AC33" i="1"/>
  <c r="AD33" i="1"/>
  <c r="AF33" i="1"/>
  <c r="AG33" i="1"/>
  <c r="Y34" i="1"/>
  <c r="AA34" i="1"/>
  <c r="AB34" i="1"/>
  <c r="AC34" i="1"/>
  <c r="AD34" i="1"/>
  <c r="AF34" i="1"/>
  <c r="AG34" i="1"/>
  <c r="Y35" i="1"/>
  <c r="AA35" i="1"/>
  <c r="AB35" i="1"/>
  <c r="AC35" i="1"/>
  <c r="AD35" i="1"/>
  <c r="AF35" i="1"/>
  <c r="AG35" i="1"/>
  <c r="Y36" i="1"/>
  <c r="AA36" i="1"/>
  <c r="AB36" i="1"/>
  <c r="AC36" i="1"/>
  <c r="AD36" i="1"/>
  <c r="AF36" i="1"/>
  <c r="AG36" i="1"/>
  <c r="Y37" i="1"/>
  <c r="AA37" i="1"/>
  <c r="AB37" i="1"/>
  <c r="AC37" i="1"/>
  <c r="AD37" i="1"/>
  <c r="AF37" i="1"/>
  <c r="AG37" i="1"/>
  <c r="Y38" i="1"/>
  <c r="AA38" i="1"/>
  <c r="AB38" i="1"/>
  <c r="AC38" i="1"/>
  <c r="AD38" i="1"/>
  <c r="AF38" i="1"/>
  <c r="AG38" i="1"/>
  <c r="Y39" i="1"/>
  <c r="AA39" i="1"/>
  <c r="AB39" i="1"/>
  <c r="AC39" i="1"/>
  <c r="AD39" i="1"/>
  <c r="AF39" i="1"/>
  <c r="AG39" i="1"/>
  <c r="Y40" i="1"/>
  <c r="AA40" i="1"/>
  <c r="AB40" i="1"/>
  <c r="AC40" i="1"/>
  <c r="AD40" i="1"/>
  <c r="AF40" i="1"/>
  <c r="AG40" i="1"/>
  <c r="Y41" i="1"/>
  <c r="AA41" i="1"/>
  <c r="AB41" i="1"/>
  <c r="AC41" i="1"/>
  <c r="AD41" i="1"/>
  <c r="AF41" i="1"/>
  <c r="AG41" i="1"/>
  <c r="Y42" i="1"/>
  <c r="AA42" i="1"/>
  <c r="AB42" i="1"/>
  <c r="AC42" i="1"/>
  <c r="AD42" i="1"/>
  <c r="AF42" i="1"/>
  <c r="AG42" i="1"/>
  <c r="Y43" i="1"/>
  <c r="AA43" i="1"/>
  <c r="AB43" i="1"/>
  <c r="AC43" i="1"/>
  <c r="AD43" i="1"/>
  <c r="AF43" i="1"/>
  <c r="AG43" i="1"/>
  <c r="Y44" i="1"/>
  <c r="AA44" i="1"/>
  <c r="AB44" i="1"/>
  <c r="AC44" i="1"/>
  <c r="AD44" i="1"/>
  <c r="AF44" i="1"/>
  <c r="AG44" i="1"/>
  <c r="Y45" i="1"/>
  <c r="AA45" i="1"/>
  <c r="AB45" i="1"/>
  <c r="AC45" i="1"/>
  <c r="AD45" i="1"/>
  <c r="AF45" i="1"/>
  <c r="AG45" i="1"/>
  <c r="Y46" i="1"/>
  <c r="AA46" i="1"/>
  <c r="AB46" i="1"/>
  <c r="AC46" i="1"/>
  <c r="AD46" i="1"/>
  <c r="AF46" i="1"/>
  <c r="AG46" i="1"/>
  <c r="Y47" i="1"/>
  <c r="AA47" i="1"/>
  <c r="AB47" i="1"/>
  <c r="AC47" i="1"/>
  <c r="AD47" i="1"/>
  <c r="AF47" i="1"/>
  <c r="AG47" i="1"/>
  <c r="Y48" i="1"/>
  <c r="AA48" i="1"/>
  <c r="AB48" i="1"/>
  <c r="AC48" i="1"/>
  <c r="AD48" i="1"/>
  <c r="AF48" i="1"/>
  <c r="AG48" i="1"/>
  <c r="Y49" i="1"/>
  <c r="AA49" i="1"/>
  <c r="AB49" i="1"/>
  <c r="AC49" i="1"/>
  <c r="AD49" i="1"/>
  <c r="AF49" i="1"/>
  <c r="AG49" i="1"/>
  <c r="Y50" i="1"/>
  <c r="AA50" i="1"/>
  <c r="AB50" i="1"/>
  <c r="AC50" i="1"/>
  <c r="AD50" i="1"/>
  <c r="AF50" i="1"/>
  <c r="AG50" i="1"/>
  <c r="Y51" i="1"/>
  <c r="AA51" i="1"/>
  <c r="AB51" i="1"/>
  <c r="AC51" i="1"/>
  <c r="AD51" i="1"/>
  <c r="AF51" i="1"/>
  <c r="AG51" i="1"/>
  <c r="Y52" i="1"/>
  <c r="AA52" i="1"/>
  <c r="AB52" i="1"/>
  <c r="AC52" i="1"/>
  <c r="AD52" i="1"/>
  <c r="AF52" i="1"/>
  <c r="AG52" i="1"/>
  <c r="Y53" i="1"/>
  <c r="AA53" i="1"/>
  <c r="AB53" i="1"/>
  <c r="AC53" i="1"/>
  <c r="AD53" i="1"/>
  <c r="AF53" i="1"/>
  <c r="AG53" i="1"/>
  <c r="Y54" i="1"/>
  <c r="AA54" i="1"/>
  <c r="AB54" i="1"/>
  <c r="AC54" i="1"/>
  <c r="AD54" i="1"/>
  <c r="AF54" i="1"/>
  <c r="AG54" i="1"/>
  <c r="Y55" i="1"/>
  <c r="AA55" i="1"/>
  <c r="AB55" i="1"/>
  <c r="AC55" i="1"/>
  <c r="AD55" i="1"/>
  <c r="AF55" i="1"/>
  <c r="AG55" i="1"/>
  <c r="Y56" i="1"/>
  <c r="AA56" i="1"/>
  <c r="AB56" i="1"/>
  <c r="AC56" i="1"/>
  <c r="AD56" i="1"/>
  <c r="AF56" i="1"/>
  <c r="AG56" i="1"/>
  <c r="Y57" i="1"/>
  <c r="AA57" i="1"/>
  <c r="AB57" i="1"/>
  <c r="AC57" i="1"/>
  <c r="AD57" i="1"/>
  <c r="AF57" i="1"/>
  <c r="AG57" i="1"/>
  <c r="Y58" i="1"/>
  <c r="AA58" i="1"/>
  <c r="AB58" i="1"/>
  <c r="AC58" i="1"/>
  <c r="AD58" i="1"/>
  <c r="AF58" i="1"/>
  <c r="AG58" i="1"/>
  <c r="Y59" i="1"/>
  <c r="AA59" i="1"/>
  <c r="AB59" i="1"/>
  <c r="AC59" i="1"/>
  <c r="AD59" i="1"/>
  <c r="AF59" i="1"/>
  <c r="AG59" i="1"/>
  <c r="Y60" i="1"/>
  <c r="AA60" i="1"/>
  <c r="AB60" i="1"/>
  <c r="AC60" i="1"/>
  <c r="AD60" i="1"/>
  <c r="AF60" i="1"/>
  <c r="AG60" i="1"/>
  <c r="Y61" i="1"/>
  <c r="AA61" i="1"/>
  <c r="AB61" i="1"/>
  <c r="AC61" i="1"/>
  <c r="AD61" i="1"/>
  <c r="AF61" i="1"/>
  <c r="AG61" i="1"/>
  <c r="Y62" i="1"/>
  <c r="AA62" i="1"/>
  <c r="AB62" i="1"/>
  <c r="AC62" i="1"/>
  <c r="AD62" i="1"/>
  <c r="AF62" i="1"/>
  <c r="AG62" i="1"/>
  <c r="Y63" i="1"/>
  <c r="AA63" i="1"/>
  <c r="AB63" i="1"/>
  <c r="AC63" i="1"/>
  <c r="AD63" i="1"/>
  <c r="AF63" i="1"/>
  <c r="AG63" i="1"/>
  <c r="Y64" i="1"/>
  <c r="AA64" i="1"/>
  <c r="AB64" i="1"/>
  <c r="AC64" i="1"/>
  <c r="AD64" i="1"/>
  <c r="AF64" i="1"/>
  <c r="AG64" i="1"/>
  <c r="Y65" i="1"/>
  <c r="AA65" i="1"/>
  <c r="AB65" i="1"/>
  <c r="AC65" i="1"/>
  <c r="AD65" i="1"/>
  <c r="AF65" i="1"/>
  <c r="AG65" i="1"/>
  <c r="Y66" i="1"/>
  <c r="AA66" i="1"/>
  <c r="AB66" i="1"/>
  <c r="AC66" i="1"/>
  <c r="AD66" i="1"/>
  <c r="AF66" i="1"/>
  <c r="AG66" i="1"/>
  <c r="Y67" i="1"/>
  <c r="AA67" i="1"/>
  <c r="AB67" i="1"/>
  <c r="AC67" i="1"/>
  <c r="AD67" i="1"/>
  <c r="AF67" i="1"/>
  <c r="AG67" i="1"/>
  <c r="Y68" i="1"/>
  <c r="AA68" i="1"/>
  <c r="AB68" i="1"/>
  <c r="AC68" i="1"/>
  <c r="AD68" i="1"/>
  <c r="AF68" i="1"/>
  <c r="AG68" i="1"/>
  <c r="Y69" i="1"/>
  <c r="AA69" i="1"/>
  <c r="AB69" i="1"/>
  <c r="AC69" i="1"/>
  <c r="AD69" i="1"/>
  <c r="AF69" i="1"/>
  <c r="AG69" i="1"/>
  <c r="Y70" i="1"/>
  <c r="AA70" i="1"/>
  <c r="AB70" i="1"/>
  <c r="AC70" i="1"/>
  <c r="AD70" i="1"/>
  <c r="AF70" i="1"/>
  <c r="AG70" i="1"/>
  <c r="Y71" i="1"/>
  <c r="AA71" i="1"/>
  <c r="AB71" i="1"/>
  <c r="AC71" i="1"/>
  <c r="AD71" i="1"/>
  <c r="AF71" i="1"/>
  <c r="AG71" i="1"/>
  <c r="Y72" i="1"/>
  <c r="AA72" i="1"/>
  <c r="AB72" i="1"/>
  <c r="AC72" i="1"/>
  <c r="AD72" i="1"/>
  <c r="AF72" i="1"/>
  <c r="AG72" i="1"/>
  <c r="Y73" i="1"/>
  <c r="AA73" i="1"/>
  <c r="AB73" i="1"/>
  <c r="AC73" i="1"/>
  <c r="AD73" i="1"/>
  <c r="AF73" i="1"/>
  <c r="AG73" i="1"/>
  <c r="Y74" i="1"/>
  <c r="AA74" i="1"/>
  <c r="AB74" i="1"/>
  <c r="AC74" i="1"/>
  <c r="AD74" i="1"/>
  <c r="AF74" i="1"/>
  <c r="AG74" i="1"/>
  <c r="Y75" i="1"/>
  <c r="AA75" i="1"/>
  <c r="AB75" i="1"/>
  <c r="AC75" i="1"/>
  <c r="AD75" i="1"/>
  <c r="AF75" i="1"/>
  <c r="AG75" i="1"/>
  <c r="Y76" i="1"/>
  <c r="AA76" i="1"/>
  <c r="AB76" i="1"/>
  <c r="AC76" i="1"/>
  <c r="AD76" i="1"/>
  <c r="AF76" i="1"/>
  <c r="AG76" i="1"/>
  <c r="Y77" i="1"/>
  <c r="AA77" i="1"/>
  <c r="AB77" i="1"/>
  <c r="AC77" i="1"/>
  <c r="AD77" i="1"/>
  <c r="AF77" i="1"/>
  <c r="AG77" i="1"/>
  <c r="Y78" i="1"/>
  <c r="AA78" i="1"/>
  <c r="AB78" i="1"/>
  <c r="AC78" i="1"/>
  <c r="AD78" i="1"/>
  <c r="AF78" i="1"/>
  <c r="AG78" i="1"/>
  <c r="Y79" i="1"/>
  <c r="AA79" i="1"/>
  <c r="AB79" i="1"/>
  <c r="AC79" i="1"/>
  <c r="AD79" i="1"/>
  <c r="AF79" i="1"/>
  <c r="AG79" i="1"/>
  <c r="Y80" i="1"/>
  <c r="AA80" i="1"/>
  <c r="AB80" i="1"/>
  <c r="AC80" i="1"/>
  <c r="AD80" i="1"/>
  <c r="AF80" i="1"/>
  <c r="AG80" i="1"/>
  <c r="Y81" i="1"/>
  <c r="AA81" i="1"/>
  <c r="AB81" i="1"/>
  <c r="AC81" i="1"/>
  <c r="AD81" i="1"/>
  <c r="AF81" i="1"/>
  <c r="AG81" i="1"/>
  <c r="Y82" i="1"/>
  <c r="AA82" i="1"/>
  <c r="AB82" i="1"/>
  <c r="AC82" i="1"/>
  <c r="AD82" i="1"/>
  <c r="AF82" i="1"/>
  <c r="AG82" i="1"/>
  <c r="Y83" i="1"/>
  <c r="AA83" i="1"/>
  <c r="AB83" i="1"/>
  <c r="AC83" i="1"/>
  <c r="AD83" i="1"/>
  <c r="AF83" i="1"/>
  <c r="AG83" i="1"/>
  <c r="Y84" i="1"/>
  <c r="AA84" i="1"/>
  <c r="AB84" i="1"/>
  <c r="AC84" i="1"/>
  <c r="AD84" i="1"/>
  <c r="AF84" i="1"/>
  <c r="AG84" i="1"/>
  <c r="Y85" i="1"/>
  <c r="AA85" i="1"/>
  <c r="AB85" i="1"/>
  <c r="AC85" i="1"/>
  <c r="AD85" i="1"/>
  <c r="AF85" i="1"/>
  <c r="AG85" i="1"/>
  <c r="Y86" i="1"/>
  <c r="AA86" i="1"/>
  <c r="AB86" i="1"/>
  <c r="AC86" i="1"/>
  <c r="AD86" i="1"/>
  <c r="AF86" i="1"/>
  <c r="AG86" i="1"/>
  <c r="Y87" i="1"/>
  <c r="AA87" i="1"/>
  <c r="AB87" i="1"/>
  <c r="AC87" i="1"/>
  <c r="AD87" i="1"/>
  <c r="AF87" i="1"/>
  <c r="AG87" i="1"/>
  <c r="Y88" i="1"/>
  <c r="AA88" i="1"/>
  <c r="AB88" i="1"/>
  <c r="AC88" i="1"/>
  <c r="AD88" i="1"/>
  <c r="AF88" i="1"/>
  <c r="AG88" i="1"/>
  <c r="Y89" i="1"/>
  <c r="AA89" i="1"/>
  <c r="AB89" i="1"/>
  <c r="AC89" i="1"/>
  <c r="AD89" i="1"/>
  <c r="AF89" i="1"/>
  <c r="AG89" i="1"/>
  <c r="Y90" i="1"/>
  <c r="AA90" i="1"/>
  <c r="AB90" i="1"/>
  <c r="AC90" i="1"/>
  <c r="AD90" i="1"/>
  <c r="AF90" i="1"/>
  <c r="AG90" i="1"/>
  <c r="Y91" i="1"/>
  <c r="AA91" i="1"/>
  <c r="AB91" i="1"/>
  <c r="AC91" i="1"/>
  <c r="AD91" i="1"/>
  <c r="AF91" i="1"/>
  <c r="AG91" i="1"/>
  <c r="Y92" i="1"/>
  <c r="AA92" i="1"/>
  <c r="AB92" i="1"/>
  <c r="AC92" i="1"/>
  <c r="AD92" i="1"/>
  <c r="AF92" i="1"/>
  <c r="AG92" i="1"/>
  <c r="Y93" i="1"/>
  <c r="AA93" i="1"/>
  <c r="AB93" i="1"/>
  <c r="AC93" i="1"/>
  <c r="AD93" i="1"/>
  <c r="AF93" i="1"/>
  <c r="AG93" i="1"/>
  <c r="Y94" i="1"/>
  <c r="AA94" i="1"/>
  <c r="AB94" i="1"/>
  <c r="AC94" i="1"/>
  <c r="AD94" i="1"/>
  <c r="AF94" i="1"/>
  <c r="AG94" i="1"/>
  <c r="Y95" i="1"/>
  <c r="AA95" i="1"/>
  <c r="AB95" i="1"/>
  <c r="AC95" i="1"/>
  <c r="AD95" i="1"/>
  <c r="AF95" i="1"/>
  <c r="AG95" i="1"/>
  <c r="Y96" i="1"/>
  <c r="AA96" i="1"/>
  <c r="AB96" i="1"/>
  <c r="AC96" i="1"/>
  <c r="AD96" i="1"/>
  <c r="AF96" i="1"/>
  <c r="AG96" i="1"/>
  <c r="Y97" i="1"/>
  <c r="AA97" i="1"/>
  <c r="AB97" i="1"/>
  <c r="AC97" i="1"/>
  <c r="AD97" i="1"/>
  <c r="AF97" i="1"/>
  <c r="AG97" i="1"/>
  <c r="Y98" i="1"/>
  <c r="AA98" i="1"/>
  <c r="AB98" i="1"/>
  <c r="AC98" i="1"/>
  <c r="AD98" i="1"/>
  <c r="AF98" i="1"/>
  <c r="AG98" i="1"/>
  <c r="Y99" i="1"/>
  <c r="AA99" i="1"/>
  <c r="AB99" i="1"/>
  <c r="AC99" i="1"/>
  <c r="AD99" i="1"/>
  <c r="AF99" i="1"/>
  <c r="AG99" i="1"/>
  <c r="Y100" i="1"/>
  <c r="AA100" i="1"/>
  <c r="AB100" i="1"/>
  <c r="AC100" i="1"/>
  <c r="AD100" i="1"/>
  <c r="AF100" i="1"/>
  <c r="AG100" i="1"/>
  <c r="Y101" i="1"/>
  <c r="AA101" i="1"/>
  <c r="AB101" i="1"/>
  <c r="AC101" i="1"/>
  <c r="AD101" i="1"/>
  <c r="AF101" i="1"/>
  <c r="AG101" i="1"/>
  <c r="Y102" i="1"/>
  <c r="AA102" i="1"/>
  <c r="AB102" i="1"/>
  <c r="AC102" i="1"/>
  <c r="AD102" i="1"/>
  <c r="AF102" i="1"/>
  <c r="AG102" i="1"/>
  <c r="Y103" i="1"/>
  <c r="AA103" i="1"/>
  <c r="AB103" i="1"/>
  <c r="AC103" i="1"/>
  <c r="AD103" i="1"/>
  <c r="AF103" i="1"/>
  <c r="AG103" i="1"/>
  <c r="Y104" i="1"/>
  <c r="AA104" i="1"/>
  <c r="AB104" i="1"/>
  <c r="AC104" i="1"/>
  <c r="AD104" i="1"/>
  <c r="AF104" i="1"/>
  <c r="AG104" i="1"/>
  <c r="Y105" i="1"/>
  <c r="AA105" i="1"/>
  <c r="AB105" i="1"/>
  <c r="AC105" i="1"/>
  <c r="AD105" i="1"/>
  <c r="AF105" i="1"/>
  <c r="AG105" i="1"/>
  <c r="Y106" i="1"/>
  <c r="AA106" i="1"/>
  <c r="AB106" i="1"/>
  <c r="AC106" i="1"/>
  <c r="AD106" i="1"/>
  <c r="AF106" i="1"/>
  <c r="AG106" i="1"/>
  <c r="Y107" i="1"/>
  <c r="AA107" i="1"/>
  <c r="AB107" i="1"/>
  <c r="AC107" i="1"/>
  <c r="AD107" i="1"/>
  <c r="AF107" i="1"/>
  <c r="AG107" i="1"/>
  <c r="Y108" i="1"/>
  <c r="AA108" i="1"/>
  <c r="AB108" i="1"/>
  <c r="AC108" i="1"/>
  <c r="AD108" i="1"/>
  <c r="AF108" i="1"/>
  <c r="AG108" i="1"/>
  <c r="Y109" i="1"/>
  <c r="AA109" i="1"/>
  <c r="AB109" i="1"/>
  <c r="AC109" i="1"/>
  <c r="AD109" i="1"/>
  <c r="AF109" i="1"/>
  <c r="AG109" i="1"/>
  <c r="Y110" i="1"/>
  <c r="AA110" i="1"/>
  <c r="AB110" i="1"/>
  <c r="AC110" i="1"/>
  <c r="AD110" i="1"/>
  <c r="AF110" i="1"/>
  <c r="AG110" i="1"/>
  <c r="Y111" i="1"/>
  <c r="AA111" i="1"/>
  <c r="AB111" i="1"/>
  <c r="AC111" i="1"/>
  <c r="AD111" i="1"/>
  <c r="AF111" i="1"/>
  <c r="AG111" i="1"/>
  <c r="Y112" i="1"/>
  <c r="AA112" i="1"/>
  <c r="AB112" i="1"/>
  <c r="AC112" i="1"/>
  <c r="AD112" i="1"/>
  <c r="AF112" i="1"/>
  <c r="AG112" i="1"/>
  <c r="Y113" i="1"/>
  <c r="AA113" i="1"/>
  <c r="AB113" i="1"/>
  <c r="AC113" i="1"/>
  <c r="AD113" i="1"/>
  <c r="AF113" i="1"/>
  <c r="AG113" i="1"/>
  <c r="Y114" i="1"/>
  <c r="AA114" i="1"/>
  <c r="AB114" i="1"/>
  <c r="AC114" i="1"/>
  <c r="AD114" i="1"/>
  <c r="AF114" i="1"/>
  <c r="AG114" i="1"/>
  <c r="Y115" i="1"/>
  <c r="AA115" i="1"/>
  <c r="AB115" i="1"/>
  <c r="AC115" i="1"/>
  <c r="AD115" i="1"/>
  <c r="AF115" i="1"/>
  <c r="AG115" i="1"/>
  <c r="Y116" i="1"/>
  <c r="AA116" i="1"/>
  <c r="AB116" i="1"/>
  <c r="AC116" i="1"/>
  <c r="AD116" i="1"/>
  <c r="AF116" i="1"/>
  <c r="AG116" i="1"/>
  <c r="Y117" i="1"/>
  <c r="AA117" i="1"/>
  <c r="AB117" i="1"/>
  <c r="AC117" i="1"/>
  <c r="AD117" i="1"/>
  <c r="AF117" i="1"/>
  <c r="AG117" i="1"/>
  <c r="Y118" i="1"/>
  <c r="AA118" i="1"/>
  <c r="AB118" i="1"/>
  <c r="AC118" i="1"/>
  <c r="AD118" i="1"/>
  <c r="AF118" i="1"/>
  <c r="AG118" i="1"/>
  <c r="Y119" i="1"/>
  <c r="AA119" i="1"/>
  <c r="AB119" i="1"/>
  <c r="AC119" i="1"/>
  <c r="AD119" i="1"/>
  <c r="AF119" i="1"/>
  <c r="AG119" i="1"/>
  <c r="Y120" i="1"/>
  <c r="AA120" i="1"/>
  <c r="AB120" i="1"/>
  <c r="AC120" i="1"/>
  <c r="AD120" i="1"/>
  <c r="AF120" i="1"/>
  <c r="AG120" i="1"/>
  <c r="Y121" i="1"/>
  <c r="AA121" i="1"/>
  <c r="AB121" i="1"/>
  <c r="AC121" i="1"/>
  <c r="AD121" i="1"/>
  <c r="AF121" i="1"/>
  <c r="AG121" i="1"/>
  <c r="Y122" i="1"/>
  <c r="AA122" i="1"/>
  <c r="AB122" i="1"/>
  <c r="AC122" i="1"/>
  <c r="AD122" i="1"/>
  <c r="AF122" i="1"/>
  <c r="AG122" i="1"/>
  <c r="Y123" i="1"/>
  <c r="AA123" i="1"/>
  <c r="AB123" i="1"/>
  <c r="AC123" i="1"/>
  <c r="AD123" i="1"/>
  <c r="AF123" i="1"/>
  <c r="AG123" i="1"/>
  <c r="Y124" i="1"/>
  <c r="AA124" i="1"/>
  <c r="AB124" i="1"/>
  <c r="AC124" i="1"/>
  <c r="AD124" i="1"/>
  <c r="AF124" i="1"/>
  <c r="AG124" i="1"/>
  <c r="Y125" i="1"/>
  <c r="AA125" i="1"/>
  <c r="AB125" i="1"/>
  <c r="AC125" i="1"/>
  <c r="AD125" i="1"/>
  <c r="AF125" i="1"/>
  <c r="AG125" i="1"/>
  <c r="Y126" i="1"/>
  <c r="AA126" i="1"/>
  <c r="AB126" i="1"/>
  <c r="AC126" i="1"/>
  <c r="AD126" i="1"/>
  <c r="AF126" i="1"/>
  <c r="AG126" i="1"/>
  <c r="Y127" i="1"/>
  <c r="AA127" i="1"/>
  <c r="AB127" i="1"/>
  <c r="AC127" i="1"/>
  <c r="AD127" i="1"/>
  <c r="AF127" i="1"/>
  <c r="AG127" i="1"/>
  <c r="Y128" i="1"/>
  <c r="AA128" i="1"/>
  <c r="AB128" i="1"/>
  <c r="AC128" i="1"/>
  <c r="AD128" i="1"/>
  <c r="AF128" i="1"/>
  <c r="AG128" i="1"/>
  <c r="Y129" i="1"/>
  <c r="AA129" i="1"/>
  <c r="AB129" i="1"/>
  <c r="AC129" i="1"/>
  <c r="AD129" i="1"/>
  <c r="AF129" i="1"/>
  <c r="AG129" i="1"/>
  <c r="Y130" i="1"/>
  <c r="AA130" i="1"/>
  <c r="AB130" i="1"/>
  <c r="AC130" i="1"/>
  <c r="AD130" i="1"/>
  <c r="AF130" i="1"/>
  <c r="AG130" i="1"/>
  <c r="Y131" i="1"/>
  <c r="AA131" i="1"/>
  <c r="AB131" i="1"/>
  <c r="AC131" i="1"/>
  <c r="AD131" i="1"/>
  <c r="AF131" i="1"/>
  <c r="AG131" i="1"/>
  <c r="Y132" i="1"/>
  <c r="AA132" i="1"/>
  <c r="AB132" i="1"/>
  <c r="AC132" i="1"/>
  <c r="AD132" i="1"/>
  <c r="AF132" i="1"/>
  <c r="AG132" i="1"/>
  <c r="Y133" i="1"/>
  <c r="AA133" i="1"/>
  <c r="AB133" i="1"/>
  <c r="AC133" i="1"/>
  <c r="AD133" i="1"/>
  <c r="AF133" i="1"/>
  <c r="AG133" i="1"/>
  <c r="Y134" i="1"/>
  <c r="AA134" i="1"/>
  <c r="AB134" i="1"/>
  <c r="AC134" i="1"/>
  <c r="AD134" i="1"/>
  <c r="AF134" i="1"/>
  <c r="AG134" i="1"/>
  <c r="Y135" i="1"/>
  <c r="AA135" i="1"/>
  <c r="AB135" i="1"/>
  <c r="AC135" i="1"/>
  <c r="AD135" i="1"/>
  <c r="AF135" i="1"/>
  <c r="AG135" i="1"/>
  <c r="Y136" i="1"/>
  <c r="AA136" i="1"/>
  <c r="AB136" i="1"/>
  <c r="AC136" i="1"/>
  <c r="AD136" i="1"/>
  <c r="AF136" i="1"/>
  <c r="AG136" i="1"/>
  <c r="Y137" i="1"/>
  <c r="AA137" i="1"/>
  <c r="AB137" i="1"/>
  <c r="AC137" i="1"/>
  <c r="AD137" i="1"/>
  <c r="AF137" i="1"/>
  <c r="AG137" i="1"/>
  <c r="Y138" i="1"/>
  <c r="AA138" i="1"/>
  <c r="AB138" i="1"/>
  <c r="AC138" i="1"/>
  <c r="AD138" i="1"/>
  <c r="AF138" i="1"/>
  <c r="AG138" i="1"/>
  <c r="Y139" i="1"/>
  <c r="AA139" i="1"/>
  <c r="AB139" i="1"/>
  <c r="AC139" i="1"/>
  <c r="AD139" i="1"/>
  <c r="AF139" i="1"/>
  <c r="AG139" i="1"/>
  <c r="Y140" i="1"/>
  <c r="AA140" i="1"/>
  <c r="AB140" i="1"/>
  <c r="AC140" i="1"/>
  <c r="AD140" i="1"/>
  <c r="AF140" i="1"/>
  <c r="AG140" i="1"/>
  <c r="Y141" i="1"/>
  <c r="AA141" i="1"/>
  <c r="AB141" i="1"/>
  <c r="AC141" i="1"/>
  <c r="AD141" i="1"/>
  <c r="AF141" i="1"/>
  <c r="AG141" i="1"/>
  <c r="Y142" i="1"/>
  <c r="AA142" i="1"/>
  <c r="AB142" i="1"/>
  <c r="AC142" i="1"/>
  <c r="AD142" i="1"/>
  <c r="AF142" i="1"/>
  <c r="AG142" i="1"/>
  <c r="Y143" i="1"/>
  <c r="AA143" i="1"/>
  <c r="AB143" i="1"/>
  <c r="AC143" i="1"/>
  <c r="AD143" i="1"/>
  <c r="AF143" i="1"/>
  <c r="AG143" i="1"/>
  <c r="Y144" i="1"/>
  <c r="AA144" i="1"/>
  <c r="AB144" i="1"/>
  <c r="AC144" i="1"/>
  <c r="AD144" i="1"/>
  <c r="AF144" i="1"/>
  <c r="AG144" i="1"/>
  <c r="Y145" i="1"/>
  <c r="AA145" i="1"/>
  <c r="AB145" i="1"/>
  <c r="AC145" i="1"/>
  <c r="AD145" i="1"/>
  <c r="AF145" i="1"/>
  <c r="AG145" i="1"/>
  <c r="Y146" i="1"/>
  <c r="AA146" i="1"/>
  <c r="AB146" i="1"/>
  <c r="AC146" i="1"/>
  <c r="AD146" i="1"/>
  <c r="AF146" i="1"/>
  <c r="AG146" i="1"/>
  <c r="Y147" i="1"/>
  <c r="AA147" i="1"/>
  <c r="AB147" i="1"/>
  <c r="AC147" i="1"/>
  <c r="AD147" i="1"/>
  <c r="AF147" i="1"/>
  <c r="AG147" i="1"/>
  <c r="Y148" i="1"/>
  <c r="AA148" i="1"/>
  <c r="AB148" i="1"/>
  <c r="AC148" i="1"/>
  <c r="AD148" i="1"/>
  <c r="AF148" i="1"/>
  <c r="AG148" i="1"/>
  <c r="Y149" i="1"/>
  <c r="AA149" i="1"/>
  <c r="AB149" i="1"/>
  <c r="AC149" i="1"/>
  <c r="AD149" i="1"/>
  <c r="AF149" i="1"/>
  <c r="AG149" i="1"/>
  <c r="Y150" i="1"/>
  <c r="AA150" i="1"/>
  <c r="AB150" i="1"/>
  <c r="AC150" i="1"/>
  <c r="AD150" i="1"/>
  <c r="AF150" i="1"/>
  <c r="AG150" i="1"/>
  <c r="Y151" i="1"/>
  <c r="AA151" i="1"/>
  <c r="AB151" i="1"/>
  <c r="AC151" i="1"/>
  <c r="AD151" i="1"/>
  <c r="AF151" i="1"/>
  <c r="AG151" i="1"/>
  <c r="Y152" i="1"/>
  <c r="AA152" i="1"/>
  <c r="AB152" i="1"/>
  <c r="AC152" i="1"/>
  <c r="AD152" i="1"/>
  <c r="AF152" i="1"/>
  <c r="AG152" i="1"/>
  <c r="Y153" i="1"/>
  <c r="AA153" i="1"/>
  <c r="AB153" i="1"/>
  <c r="AC153" i="1"/>
  <c r="AD153" i="1"/>
  <c r="AF153" i="1"/>
  <c r="AG153" i="1"/>
  <c r="Y154" i="1"/>
  <c r="AA154" i="1"/>
  <c r="AB154" i="1"/>
  <c r="AC154" i="1"/>
  <c r="AD154" i="1"/>
  <c r="AF154" i="1"/>
  <c r="AG154" i="1"/>
  <c r="Y155" i="1"/>
  <c r="AA155" i="1"/>
  <c r="AB155" i="1"/>
  <c r="AC155" i="1"/>
  <c r="AD155" i="1"/>
  <c r="AF155" i="1"/>
  <c r="AG155" i="1"/>
  <c r="Y156" i="1"/>
  <c r="AA156" i="1"/>
  <c r="AB156" i="1"/>
  <c r="AC156" i="1"/>
  <c r="AD156" i="1"/>
  <c r="AF156" i="1"/>
  <c r="AG156" i="1"/>
  <c r="Y157" i="1"/>
  <c r="AA157" i="1"/>
  <c r="AB157" i="1"/>
  <c r="AC157" i="1"/>
  <c r="AD157" i="1"/>
  <c r="AF157" i="1"/>
  <c r="AG157" i="1"/>
  <c r="Y158" i="1"/>
  <c r="AA158" i="1"/>
  <c r="AB158" i="1"/>
  <c r="AC158" i="1"/>
  <c r="AD158" i="1"/>
  <c r="AF158" i="1"/>
  <c r="AG158" i="1"/>
  <c r="Y159" i="1"/>
  <c r="AA159" i="1"/>
  <c r="AB159" i="1"/>
  <c r="AC159" i="1"/>
  <c r="AD159" i="1"/>
  <c r="AF159" i="1"/>
  <c r="AG159" i="1"/>
  <c r="Y160" i="1"/>
  <c r="AA160" i="1"/>
  <c r="AB160" i="1"/>
  <c r="AC160" i="1"/>
  <c r="AD160" i="1"/>
  <c r="AF160" i="1"/>
  <c r="AG160" i="1"/>
  <c r="Y161" i="1"/>
  <c r="AA161" i="1"/>
  <c r="AB161" i="1"/>
  <c r="AC161" i="1"/>
  <c r="AD161" i="1"/>
  <c r="AF161" i="1"/>
  <c r="AG161" i="1"/>
  <c r="Y162" i="1"/>
  <c r="AA162" i="1"/>
  <c r="AB162" i="1"/>
  <c r="AC162" i="1"/>
  <c r="AD162" i="1"/>
  <c r="AF162" i="1"/>
  <c r="AG162" i="1"/>
  <c r="Y163" i="1"/>
  <c r="AA163" i="1"/>
  <c r="AB163" i="1"/>
  <c r="AC163" i="1"/>
  <c r="AD163" i="1"/>
  <c r="AF163" i="1"/>
  <c r="AG163" i="1"/>
  <c r="Y164" i="1"/>
  <c r="AA164" i="1"/>
  <c r="AB164" i="1"/>
  <c r="AC164" i="1"/>
  <c r="AD164" i="1"/>
  <c r="AF164" i="1"/>
  <c r="AG164" i="1"/>
  <c r="Y165" i="1"/>
  <c r="AA165" i="1"/>
  <c r="AB165" i="1"/>
  <c r="AC165" i="1"/>
  <c r="AD165" i="1"/>
  <c r="AF165" i="1"/>
  <c r="AG165" i="1"/>
  <c r="Y166" i="1"/>
  <c r="AA166" i="1"/>
  <c r="AB166" i="1"/>
  <c r="AC166" i="1"/>
  <c r="AD166" i="1"/>
  <c r="AF166" i="1"/>
  <c r="AG166" i="1"/>
  <c r="Y167" i="1"/>
  <c r="AA167" i="1"/>
  <c r="AB167" i="1"/>
  <c r="AC167" i="1"/>
  <c r="AD167" i="1"/>
  <c r="AF167" i="1"/>
  <c r="AG167" i="1"/>
  <c r="Y168" i="1"/>
  <c r="AA168" i="1"/>
  <c r="AB168" i="1"/>
  <c r="AC168" i="1"/>
  <c r="AD168" i="1"/>
  <c r="AF168" i="1"/>
  <c r="AG168" i="1"/>
  <c r="Y169" i="1"/>
  <c r="AA169" i="1"/>
  <c r="AB169" i="1"/>
  <c r="AC169" i="1"/>
  <c r="AD169" i="1"/>
  <c r="AF169" i="1"/>
  <c r="AG169" i="1"/>
  <c r="Y170" i="1"/>
  <c r="AA170" i="1"/>
  <c r="AB170" i="1"/>
  <c r="AC170" i="1"/>
  <c r="AD170" i="1"/>
  <c r="AF170" i="1"/>
  <c r="AG170" i="1"/>
  <c r="Y171" i="1"/>
  <c r="AA171" i="1"/>
  <c r="AB171" i="1"/>
  <c r="AC171" i="1"/>
  <c r="AD171" i="1"/>
  <c r="AF171" i="1"/>
  <c r="AG171" i="1"/>
  <c r="Y172" i="1"/>
  <c r="AA172" i="1"/>
  <c r="AB172" i="1"/>
  <c r="AC172" i="1"/>
  <c r="AD172" i="1"/>
  <c r="AF172" i="1"/>
  <c r="AG172" i="1"/>
  <c r="Y173" i="1"/>
  <c r="AA173" i="1"/>
  <c r="AB173" i="1"/>
  <c r="AC173" i="1"/>
  <c r="AD173" i="1"/>
  <c r="AF173" i="1"/>
  <c r="AG173" i="1"/>
  <c r="Y174" i="1"/>
  <c r="AA174" i="1"/>
  <c r="AB174" i="1"/>
  <c r="AC174" i="1"/>
  <c r="AD174" i="1"/>
  <c r="AF174" i="1"/>
  <c r="AG174" i="1"/>
  <c r="Y175" i="1"/>
  <c r="AA175" i="1"/>
  <c r="AB175" i="1"/>
  <c r="AC175" i="1"/>
  <c r="AD175" i="1"/>
  <c r="AF175" i="1"/>
  <c r="AG175" i="1"/>
  <c r="Y176" i="1"/>
  <c r="AA176" i="1"/>
  <c r="AB176" i="1"/>
  <c r="AC176" i="1"/>
  <c r="AD176" i="1"/>
  <c r="AF176" i="1"/>
  <c r="AG176" i="1"/>
  <c r="Y177" i="1"/>
  <c r="AA177" i="1"/>
  <c r="AB177" i="1"/>
  <c r="AC177" i="1"/>
  <c r="AD177" i="1"/>
  <c r="AF177" i="1"/>
  <c r="AG177" i="1"/>
  <c r="Y178" i="1"/>
  <c r="AA178" i="1"/>
  <c r="AB178" i="1"/>
  <c r="AC178" i="1"/>
  <c r="AD178" i="1"/>
  <c r="AF178" i="1"/>
  <c r="AG178" i="1"/>
  <c r="Y179" i="1"/>
  <c r="AA179" i="1"/>
  <c r="AB179" i="1"/>
  <c r="AC179" i="1"/>
  <c r="AD179" i="1"/>
  <c r="AF179" i="1"/>
  <c r="AG179" i="1"/>
  <c r="Y180" i="1"/>
  <c r="AA180" i="1"/>
  <c r="AB180" i="1"/>
  <c r="AC180" i="1"/>
  <c r="AD180" i="1"/>
  <c r="AF180" i="1"/>
  <c r="AG180" i="1"/>
  <c r="Y181" i="1"/>
  <c r="AA181" i="1"/>
  <c r="AB181" i="1"/>
  <c r="AC181" i="1"/>
  <c r="AD181" i="1"/>
  <c r="AF181" i="1"/>
  <c r="AG181" i="1"/>
  <c r="Y182" i="1"/>
  <c r="AA182" i="1"/>
  <c r="AB182" i="1"/>
  <c r="AC182" i="1"/>
  <c r="AD182" i="1"/>
  <c r="AF182" i="1"/>
  <c r="AG182" i="1"/>
  <c r="Y183" i="1"/>
  <c r="AA183" i="1"/>
  <c r="AB183" i="1"/>
  <c r="AC183" i="1"/>
  <c r="AD183" i="1"/>
  <c r="AF183" i="1"/>
  <c r="AG183" i="1"/>
  <c r="Y184" i="1"/>
  <c r="AA184" i="1"/>
  <c r="AB184" i="1"/>
  <c r="AC184" i="1"/>
  <c r="AD184" i="1"/>
  <c r="AF184" i="1"/>
  <c r="AG184" i="1"/>
  <c r="Y185" i="1"/>
  <c r="AA185" i="1"/>
  <c r="AB185" i="1"/>
  <c r="AC185" i="1"/>
  <c r="AD185" i="1"/>
  <c r="AF185" i="1"/>
  <c r="AG185" i="1"/>
  <c r="Y186" i="1"/>
  <c r="AA186" i="1"/>
  <c r="AB186" i="1"/>
  <c r="AC186" i="1"/>
  <c r="AD186" i="1"/>
  <c r="AF186" i="1"/>
  <c r="AG186" i="1"/>
  <c r="Y187" i="1"/>
  <c r="AA187" i="1"/>
  <c r="AB187" i="1"/>
  <c r="AC187" i="1"/>
  <c r="AD187" i="1"/>
  <c r="AF187" i="1"/>
  <c r="AG187" i="1"/>
  <c r="Y188" i="1"/>
  <c r="AA188" i="1"/>
  <c r="AB188" i="1"/>
  <c r="AC188" i="1"/>
  <c r="AD188" i="1"/>
  <c r="AF188" i="1"/>
  <c r="AG188" i="1"/>
  <c r="Y189" i="1"/>
  <c r="AA189" i="1"/>
  <c r="AB189" i="1"/>
  <c r="AC189" i="1"/>
  <c r="AD189" i="1"/>
  <c r="AF189" i="1"/>
  <c r="AG189" i="1"/>
  <c r="Y190" i="1"/>
  <c r="AA190" i="1"/>
  <c r="AB190" i="1"/>
  <c r="AC190" i="1"/>
  <c r="AD190" i="1"/>
  <c r="AF190" i="1"/>
  <c r="AG190" i="1"/>
  <c r="Y191" i="1"/>
  <c r="AA191" i="1"/>
  <c r="AB191" i="1"/>
  <c r="AC191" i="1"/>
  <c r="AD191" i="1"/>
  <c r="AF191" i="1"/>
  <c r="AG191" i="1"/>
  <c r="Y192" i="1"/>
  <c r="AA192" i="1"/>
  <c r="AB192" i="1"/>
  <c r="AC192" i="1"/>
  <c r="AD192" i="1"/>
  <c r="AF192" i="1"/>
  <c r="AG192" i="1"/>
  <c r="Y193" i="1"/>
  <c r="AA193" i="1"/>
  <c r="AB193" i="1"/>
  <c r="AC193" i="1"/>
  <c r="AD193" i="1"/>
  <c r="AF193" i="1"/>
  <c r="AG193" i="1"/>
  <c r="Y194" i="1"/>
  <c r="AA194" i="1"/>
  <c r="AB194" i="1"/>
  <c r="AC194" i="1"/>
  <c r="AD194" i="1"/>
  <c r="AF194" i="1"/>
  <c r="AG194" i="1"/>
  <c r="Y195" i="1"/>
  <c r="AA195" i="1"/>
  <c r="AB195" i="1"/>
  <c r="AC195" i="1"/>
  <c r="AD195" i="1"/>
  <c r="AF195" i="1"/>
  <c r="AG195" i="1"/>
  <c r="Y196" i="1"/>
  <c r="AA196" i="1"/>
  <c r="AB196" i="1"/>
  <c r="AC196" i="1"/>
  <c r="AD196" i="1"/>
  <c r="AF196" i="1"/>
  <c r="AG196" i="1"/>
  <c r="Y197" i="1"/>
  <c r="AA197" i="1"/>
  <c r="AB197" i="1"/>
  <c r="AC197" i="1"/>
  <c r="AD197" i="1"/>
  <c r="AF197" i="1"/>
  <c r="AG197" i="1"/>
  <c r="Y198" i="1"/>
  <c r="AA198" i="1"/>
  <c r="AB198" i="1"/>
  <c r="AC198" i="1"/>
  <c r="AD198" i="1"/>
  <c r="AF198" i="1"/>
  <c r="AG198" i="1"/>
  <c r="Y199" i="1"/>
  <c r="AA199" i="1"/>
  <c r="AB199" i="1"/>
  <c r="AC199" i="1"/>
  <c r="AD199" i="1"/>
  <c r="AF199" i="1"/>
  <c r="AG199" i="1"/>
  <c r="Y200" i="1"/>
  <c r="AA200" i="1"/>
  <c r="AB200" i="1"/>
  <c r="AC200" i="1"/>
  <c r="AD200" i="1"/>
  <c r="AF200" i="1"/>
  <c r="AG200" i="1"/>
  <c r="Y201" i="1"/>
  <c r="AA201" i="1"/>
  <c r="AB201" i="1"/>
  <c r="AC201" i="1"/>
  <c r="AD201" i="1"/>
  <c r="AF201" i="1"/>
  <c r="AG201" i="1"/>
  <c r="Y202" i="1"/>
  <c r="AA202" i="1"/>
  <c r="AB202" i="1"/>
  <c r="AC202" i="1"/>
  <c r="AD202" i="1"/>
  <c r="AF202" i="1"/>
  <c r="AG202" i="1"/>
  <c r="Y203" i="1"/>
  <c r="AA203" i="1"/>
  <c r="AB203" i="1"/>
  <c r="AC203" i="1"/>
  <c r="AD203" i="1"/>
  <c r="AF203" i="1"/>
  <c r="AG203" i="1"/>
  <c r="Y204" i="1"/>
  <c r="AA204" i="1"/>
  <c r="AB204" i="1"/>
  <c r="AC204" i="1"/>
  <c r="AD204" i="1"/>
  <c r="AF204" i="1"/>
  <c r="AG204" i="1"/>
  <c r="Y205" i="1"/>
  <c r="AA205" i="1"/>
  <c r="AB205" i="1"/>
  <c r="AC205" i="1"/>
  <c r="AD205" i="1"/>
  <c r="AF205" i="1"/>
  <c r="AG205" i="1"/>
  <c r="Y206" i="1"/>
  <c r="AA206" i="1"/>
  <c r="AB206" i="1"/>
  <c r="AC206" i="1"/>
  <c r="AD206" i="1"/>
  <c r="AF206" i="1"/>
  <c r="AG206" i="1"/>
  <c r="Y207" i="1"/>
  <c r="AA207" i="1"/>
  <c r="AB207" i="1"/>
  <c r="AC207" i="1"/>
  <c r="AD207" i="1"/>
  <c r="AF207" i="1"/>
  <c r="AG207" i="1"/>
  <c r="Y208" i="1"/>
  <c r="AA208" i="1"/>
  <c r="AB208" i="1"/>
  <c r="AC208" i="1"/>
  <c r="AD208" i="1"/>
  <c r="AF208" i="1"/>
  <c r="AG208" i="1"/>
  <c r="Y209" i="1"/>
  <c r="AA209" i="1"/>
  <c r="AB209" i="1"/>
  <c r="AC209" i="1"/>
  <c r="AD209" i="1"/>
  <c r="AF209" i="1"/>
  <c r="AG209" i="1"/>
  <c r="Y210" i="1"/>
  <c r="AA210" i="1"/>
  <c r="AB210" i="1"/>
  <c r="AC210" i="1"/>
  <c r="AD210" i="1"/>
  <c r="AF210" i="1"/>
  <c r="AG210" i="1"/>
  <c r="Y211" i="1"/>
  <c r="AA211" i="1"/>
  <c r="AB211" i="1"/>
  <c r="AC211" i="1"/>
  <c r="AD211" i="1"/>
  <c r="AF211" i="1"/>
  <c r="AG211" i="1"/>
  <c r="Y212" i="1"/>
  <c r="AA212" i="1"/>
  <c r="AB212" i="1"/>
  <c r="AC212" i="1"/>
  <c r="AD212" i="1"/>
  <c r="AF212" i="1"/>
  <c r="AG212" i="1"/>
  <c r="Y213" i="1"/>
  <c r="AA213" i="1"/>
  <c r="AB213" i="1"/>
  <c r="AC213" i="1"/>
  <c r="AD213" i="1"/>
  <c r="AF213" i="1"/>
  <c r="AG213" i="1"/>
  <c r="Y214" i="1"/>
  <c r="AA214" i="1"/>
  <c r="AB214" i="1"/>
  <c r="AC214" i="1"/>
  <c r="AD214" i="1"/>
  <c r="AF214" i="1"/>
  <c r="AG214" i="1"/>
  <c r="Y215" i="1"/>
  <c r="AA215" i="1"/>
  <c r="AB215" i="1"/>
  <c r="AC215" i="1"/>
  <c r="AD215" i="1"/>
  <c r="AF215" i="1"/>
  <c r="AG215" i="1"/>
  <c r="Y216" i="1"/>
  <c r="AA216" i="1"/>
  <c r="AB216" i="1"/>
  <c r="AC216" i="1"/>
  <c r="AD216" i="1"/>
  <c r="AF216" i="1"/>
  <c r="AG216" i="1"/>
  <c r="Y217" i="1"/>
  <c r="AA217" i="1"/>
  <c r="AB217" i="1"/>
  <c r="AC217" i="1"/>
  <c r="AD217" i="1"/>
  <c r="AF217" i="1"/>
  <c r="AG217" i="1"/>
  <c r="Y218" i="1"/>
  <c r="AA218" i="1"/>
  <c r="AB218" i="1"/>
  <c r="AC218" i="1"/>
  <c r="AD218" i="1"/>
  <c r="AF218" i="1"/>
  <c r="AG218" i="1"/>
  <c r="Y219" i="1"/>
  <c r="AA219" i="1"/>
  <c r="AB219" i="1"/>
  <c r="AC219" i="1"/>
  <c r="AD219" i="1"/>
  <c r="AF219" i="1"/>
  <c r="AG219" i="1"/>
  <c r="Y220" i="1"/>
  <c r="AA220" i="1"/>
  <c r="AB220" i="1"/>
  <c r="AC220" i="1"/>
  <c r="AD220" i="1"/>
  <c r="AF220" i="1"/>
  <c r="AG220" i="1"/>
  <c r="Y221" i="1"/>
  <c r="AA221" i="1"/>
  <c r="AB221" i="1"/>
  <c r="AC221" i="1"/>
  <c r="AD221" i="1"/>
  <c r="AF221" i="1"/>
  <c r="AG221" i="1"/>
  <c r="Y222" i="1"/>
  <c r="AA222" i="1"/>
  <c r="AB222" i="1"/>
  <c r="AC222" i="1"/>
  <c r="AD222" i="1"/>
  <c r="AF222" i="1"/>
  <c r="AG222" i="1"/>
  <c r="Y223" i="1"/>
  <c r="AA223" i="1"/>
  <c r="AB223" i="1"/>
  <c r="AC223" i="1"/>
  <c r="AD223" i="1"/>
  <c r="AF223" i="1"/>
  <c r="AG223" i="1"/>
  <c r="Y224" i="1"/>
  <c r="AA224" i="1"/>
  <c r="AB224" i="1"/>
  <c r="AC224" i="1"/>
  <c r="AD224" i="1"/>
  <c r="AF224" i="1"/>
  <c r="AG224" i="1"/>
  <c r="Y225" i="1"/>
  <c r="AA225" i="1"/>
  <c r="AB225" i="1"/>
  <c r="AC225" i="1"/>
  <c r="AD225" i="1"/>
  <c r="AF225" i="1"/>
  <c r="AG225" i="1"/>
  <c r="Y226" i="1"/>
  <c r="AA226" i="1"/>
  <c r="AB226" i="1"/>
  <c r="AC226" i="1"/>
  <c r="AD226" i="1"/>
  <c r="AF226" i="1"/>
  <c r="AG226" i="1"/>
  <c r="Y227" i="1"/>
  <c r="AA227" i="1"/>
  <c r="AB227" i="1"/>
  <c r="AC227" i="1"/>
  <c r="AD227" i="1"/>
  <c r="AF227" i="1"/>
  <c r="AG227" i="1"/>
  <c r="Y228" i="1"/>
  <c r="AA228" i="1"/>
  <c r="AB228" i="1"/>
  <c r="AC228" i="1"/>
  <c r="AD228" i="1"/>
  <c r="AF228" i="1"/>
  <c r="AG228" i="1"/>
  <c r="Y229" i="1"/>
  <c r="AA229" i="1"/>
  <c r="AB229" i="1"/>
  <c r="AC229" i="1"/>
  <c r="AD229" i="1"/>
  <c r="AF229" i="1"/>
  <c r="AG229" i="1"/>
  <c r="Y230" i="1"/>
  <c r="AA230" i="1"/>
  <c r="AB230" i="1"/>
  <c r="AC230" i="1"/>
  <c r="AD230" i="1"/>
  <c r="AF230" i="1"/>
  <c r="AG230" i="1"/>
  <c r="Y231" i="1"/>
  <c r="AA231" i="1"/>
  <c r="AB231" i="1"/>
  <c r="AC231" i="1"/>
  <c r="AD231" i="1"/>
  <c r="AF231" i="1"/>
  <c r="AG231" i="1"/>
  <c r="Y232" i="1"/>
  <c r="AA232" i="1"/>
  <c r="AB232" i="1"/>
  <c r="AC232" i="1"/>
  <c r="AD232" i="1"/>
  <c r="AF232" i="1"/>
  <c r="AG232" i="1"/>
  <c r="Y233" i="1"/>
  <c r="AA233" i="1"/>
  <c r="AB233" i="1"/>
  <c r="AC233" i="1"/>
  <c r="AD233" i="1"/>
  <c r="AF233" i="1"/>
  <c r="AG233" i="1"/>
  <c r="Y234" i="1"/>
  <c r="AA234" i="1"/>
  <c r="AB234" i="1"/>
  <c r="AC234" i="1"/>
  <c r="AD234" i="1"/>
  <c r="AF234" i="1"/>
  <c r="AG234" i="1"/>
  <c r="Y235" i="1"/>
  <c r="AA235" i="1"/>
  <c r="AB235" i="1"/>
  <c r="AC235" i="1"/>
  <c r="AD235" i="1"/>
  <c r="AF235" i="1"/>
  <c r="AG235" i="1"/>
  <c r="Y236" i="1"/>
  <c r="AA236" i="1"/>
  <c r="AB236" i="1"/>
  <c r="AC236" i="1"/>
  <c r="AD236" i="1"/>
  <c r="AF236" i="1"/>
  <c r="AG236" i="1"/>
  <c r="Y237" i="1"/>
  <c r="AA237" i="1"/>
  <c r="AB237" i="1"/>
  <c r="AC237" i="1"/>
  <c r="AD237" i="1"/>
  <c r="AF237" i="1"/>
  <c r="AG237" i="1"/>
  <c r="Y238" i="1"/>
  <c r="AA238" i="1"/>
  <c r="AB238" i="1"/>
  <c r="AC238" i="1"/>
  <c r="AD238" i="1"/>
  <c r="AF238" i="1"/>
  <c r="AG238" i="1"/>
  <c r="Y239" i="1"/>
  <c r="AA239" i="1"/>
  <c r="AB239" i="1"/>
  <c r="AC239" i="1"/>
  <c r="AD239" i="1"/>
  <c r="AF239" i="1"/>
  <c r="AG239" i="1"/>
  <c r="Y240" i="1"/>
  <c r="AA240" i="1"/>
  <c r="AB240" i="1"/>
  <c r="AC240" i="1"/>
  <c r="AD240" i="1"/>
  <c r="AF240" i="1"/>
  <c r="AG240" i="1"/>
  <c r="Y241" i="1"/>
  <c r="AA241" i="1"/>
  <c r="AB241" i="1"/>
  <c r="AC241" i="1"/>
  <c r="AD241" i="1"/>
  <c r="AF241" i="1"/>
  <c r="AG241" i="1"/>
  <c r="Y242" i="1"/>
  <c r="AA242" i="1"/>
  <c r="AB242" i="1"/>
  <c r="AC242" i="1"/>
  <c r="AD242" i="1"/>
  <c r="AF242" i="1"/>
  <c r="AG242" i="1"/>
  <c r="Y243" i="1"/>
  <c r="AA243" i="1"/>
  <c r="AB243" i="1"/>
  <c r="AC243" i="1"/>
  <c r="AD243" i="1"/>
  <c r="AF243" i="1"/>
  <c r="AG243" i="1"/>
  <c r="Y244" i="1"/>
  <c r="AA244" i="1"/>
  <c r="AB244" i="1"/>
  <c r="AC244" i="1"/>
  <c r="AD244" i="1"/>
  <c r="AF244" i="1"/>
  <c r="AG244" i="1"/>
  <c r="Y245" i="1"/>
  <c r="AA245" i="1"/>
  <c r="AB245" i="1"/>
  <c r="AC245" i="1"/>
  <c r="AD245" i="1"/>
  <c r="AF245" i="1"/>
  <c r="AG245" i="1"/>
  <c r="Y246" i="1"/>
  <c r="AA246" i="1"/>
  <c r="AB246" i="1"/>
  <c r="AC246" i="1"/>
  <c r="AD246" i="1"/>
  <c r="AF246" i="1"/>
  <c r="AG246" i="1"/>
  <c r="Y247" i="1"/>
  <c r="AA247" i="1"/>
  <c r="AB247" i="1"/>
  <c r="AC247" i="1"/>
  <c r="AD247" i="1"/>
  <c r="AF247" i="1"/>
  <c r="AG247" i="1"/>
  <c r="Y248" i="1"/>
  <c r="AA248" i="1"/>
  <c r="AB248" i="1"/>
  <c r="AC248" i="1"/>
  <c r="AD248" i="1"/>
  <c r="AF248" i="1"/>
  <c r="AG248" i="1"/>
  <c r="Y249" i="1"/>
  <c r="AA249" i="1"/>
  <c r="AB249" i="1"/>
  <c r="AC249" i="1"/>
  <c r="AD249" i="1"/>
  <c r="AF249" i="1"/>
  <c r="AG249" i="1"/>
  <c r="Y250" i="1"/>
  <c r="AA250" i="1"/>
  <c r="AB250" i="1"/>
  <c r="AC250" i="1"/>
  <c r="AD250" i="1"/>
  <c r="AF250" i="1"/>
  <c r="AG250" i="1"/>
  <c r="Y251" i="1"/>
  <c r="AA251" i="1"/>
  <c r="AB251" i="1"/>
  <c r="AC251" i="1"/>
  <c r="AD251" i="1"/>
  <c r="AF251" i="1"/>
  <c r="AG251" i="1"/>
  <c r="Y252" i="1"/>
  <c r="AA252" i="1"/>
  <c r="AB252" i="1"/>
  <c r="AC252" i="1"/>
  <c r="AD252" i="1"/>
  <c r="AF252" i="1"/>
  <c r="AG252" i="1"/>
  <c r="Y253" i="1"/>
  <c r="AA253" i="1"/>
  <c r="AB253" i="1"/>
  <c r="AC253" i="1"/>
  <c r="AD253" i="1"/>
  <c r="AF253" i="1"/>
  <c r="AG253" i="1"/>
  <c r="Y254" i="1"/>
  <c r="AA254" i="1"/>
  <c r="AB254" i="1"/>
  <c r="AC254" i="1"/>
  <c r="AD254" i="1"/>
  <c r="AF254" i="1"/>
  <c r="AG254" i="1"/>
  <c r="Y255" i="1"/>
  <c r="AA255" i="1"/>
  <c r="AB255" i="1"/>
  <c r="AC255" i="1"/>
  <c r="AD255" i="1"/>
  <c r="AF255" i="1"/>
  <c r="AG255" i="1"/>
  <c r="Y256" i="1"/>
  <c r="AA256" i="1"/>
  <c r="AB256" i="1"/>
  <c r="AC256" i="1"/>
  <c r="AD256" i="1"/>
  <c r="AF256" i="1"/>
  <c r="AG256" i="1"/>
  <c r="Y257" i="1"/>
  <c r="AA257" i="1"/>
  <c r="AB257" i="1"/>
  <c r="AC257" i="1"/>
  <c r="AD257" i="1"/>
  <c r="AF257" i="1"/>
  <c r="AG257" i="1"/>
  <c r="Y258" i="1"/>
  <c r="AA258" i="1"/>
  <c r="AB258" i="1"/>
  <c r="AC258" i="1"/>
  <c r="AD258" i="1"/>
  <c r="AF258" i="1"/>
  <c r="AG258" i="1"/>
  <c r="Y259" i="1"/>
  <c r="AA259" i="1"/>
  <c r="AB259" i="1"/>
  <c r="AC259" i="1"/>
  <c r="AD259" i="1"/>
  <c r="AF259" i="1"/>
  <c r="AG259" i="1"/>
  <c r="Y260" i="1"/>
  <c r="AA260" i="1"/>
  <c r="AB260" i="1"/>
  <c r="AC260" i="1"/>
  <c r="AD260" i="1"/>
  <c r="AF260" i="1"/>
  <c r="AG260" i="1"/>
  <c r="Y261" i="1"/>
  <c r="AA261" i="1"/>
  <c r="AB261" i="1"/>
  <c r="AC261" i="1"/>
  <c r="AD261" i="1"/>
  <c r="AF261" i="1"/>
  <c r="AG261" i="1"/>
  <c r="Y262" i="1"/>
  <c r="AA262" i="1"/>
  <c r="AB262" i="1"/>
  <c r="AC262" i="1"/>
  <c r="AD262" i="1"/>
  <c r="AF262" i="1"/>
  <c r="AG262" i="1"/>
  <c r="Y263" i="1"/>
  <c r="AA263" i="1"/>
  <c r="AB263" i="1"/>
  <c r="AC263" i="1"/>
  <c r="AD263" i="1"/>
  <c r="AF263" i="1"/>
  <c r="AG263" i="1"/>
  <c r="Y264" i="1"/>
  <c r="AA264" i="1"/>
  <c r="AB264" i="1"/>
  <c r="AC264" i="1"/>
  <c r="AD264" i="1"/>
  <c r="AF264" i="1"/>
  <c r="AG264" i="1"/>
  <c r="Y265" i="1"/>
  <c r="AA265" i="1"/>
  <c r="AB265" i="1"/>
  <c r="AC265" i="1"/>
  <c r="AD265" i="1"/>
  <c r="AF265" i="1"/>
  <c r="AG265" i="1"/>
  <c r="Y266" i="1"/>
  <c r="AA266" i="1"/>
  <c r="AB266" i="1"/>
  <c r="AC266" i="1"/>
  <c r="AD266" i="1"/>
  <c r="AF266" i="1"/>
  <c r="AG266" i="1"/>
  <c r="Y267" i="1"/>
  <c r="AA267" i="1"/>
  <c r="AB267" i="1"/>
  <c r="AC267" i="1"/>
  <c r="AD267" i="1"/>
  <c r="AF267" i="1"/>
  <c r="AG267" i="1"/>
  <c r="Y268" i="1"/>
  <c r="AA268" i="1"/>
  <c r="AB268" i="1"/>
  <c r="AC268" i="1"/>
  <c r="AD268" i="1"/>
  <c r="AF268" i="1"/>
  <c r="AG268" i="1"/>
  <c r="Y269" i="1"/>
  <c r="AA269" i="1"/>
  <c r="AB269" i="1"/>
  <c r="AC269" i="1"/>
  <c r="AD269" i="1"/>
  <c r="AF269" i="1"/>
  <c r="AG269" i="1"/>
  <c r="Y270" i="1"/>
  <c r="AA270" i="1"/>
  <c r="AB270" i="1"/>
  <c r="AC270" i="1"/>
  <c r="AD270" i="1"/>
  <c r="AF270" i="1"/>
  <c r="AG270" i="1"/>
  <c r="Y271" i="1"/>
  <c r="AA271" i="1"/>
  <c r="AB271" i="1"/>
  <c r="AC271" i="1"/>
  <c r="AD271" i="1"/>
  <c r="AF271" i="1"/>
  <c r="AG271" i="1"/>
  <c r="Y272" i="1"/>
  <c r="AA272" i="1"/>
  <c r="AB272" i="1"/>
  <c r="AC272" i="1"/>
  <c r="AD272" i="1"/>
  <c r="AF272" i="1"/>
  <c r="AG272" i="1"/>
  <c r="Y273" i="1"/>
  <c r="AA273" i="1"/>
  <c r="AB273" i="1"/>
  <c r="AC273" i="1"/>
  <c r="AD273" i="1"/>
  <c r="AF273" i="1"/>
  <c r="AG273" i="1"/>
  <c r="Y274" i="1"/>
  <c r="AA274" i="1"/>
  <c r="AB274" i="1"/>
  <c r="AC274" i="1"/>
  <c r="AD274" i="1"/>
  <c r="AF274" i="1"/>
  <c r="AG274" i="1"/>
  <c r="Y275" i="1"/>
  <c r="AA275" i="1"/>
  <c r="AB275" i="1"/>
  <c r="AC275" i="1"/>
  <c r="AD275" i="1"/>
  <c r="AF275" i="1"/>
  <c r="AG275" i="1"/>
  <c r="Y276" i="1"/>
  <c r="AA276" i="1"/>
  <c r="AB276" i="1"/>
  <c r="AC276" i="1"/>
  <c r="AD276" i="1"/>
  <c r="AF276" i="1"/>
  <c r="AG276" i="1"/>
  <c r="Y277" i="1"/>
  <c r="AA277" i="1"/>
  <c r="AB277" i="1"/>
  <c r="AC277" i="1"/>
  <c r="AD277" i="1"/>
  <c r="AF277" i="1"/>
  <c r="AG277" i="1"/>
  <c r="Y278" i="1"/>
  <c r="AA278" i="1"/>
  <c r="AB278" i="1"/>
  <c r="AC278" i="1"/>
  <c r="AD278" i="1"/>
  <c r="AF278" i="1"/>
  <c r="AG278" i="1"/>
  <c r="Y279" i="1"/>
  <c r="AA279" i="1"/>
  <c r="AB279" i="1"/>
  <c r="AC279" i="1"/>
  <c r="AD279" i="1"/>
  <c r="AF279" i="1"/>
  <c r="AG279" i="1"/>
  <c r="Y280" i="1"/>
  <c r="AA280" i="1"/>
  <c r="AB280" i="1"/>
  <c r="AC280" i="1"/>
  <c r="AD280" i="1"/>
  <c r="AF280" i="1"/>
  <c r="AG280" i="1"/>
  <c r="Y281" i="1"/>
  <c r="AA281" i="1"/>
  <c r="AB281" i="1"/>
  <c r="AC281" i="1"/>
  <c r="AD281" i="1"/>
  <c r="AF281" i="1"/>
  <c r="AG281" i="1"/>
  <c r="Y282" i="1"/>
  <c r="AA282" i="1"/>
  <c r="AB282" i="1"/>
  <c r="AC282" i="1"/>
  <c r="AD282" i="1"/>
  <c r="AF282" i="1"/>
  <c r="AG282" i="1"/>
  <c r="Y283" i="1"/>
  <c r="AA283" i="1"/>
  <c r="AB283" i="1"/>
  <c r="AC283" i="1"/>
  <c r="AD283" i="1"/>
  <c r="AF283" i="1"/>
  <c r="AG283" i="1"/>
  <c r="Y284" i="1"/>
  <c r="AA284" i="1"/>
  <c r="AB284" i="1"/>
  <c r="AC284" i="1"/>
  <c r="AD284" i="1"/>
  <c r="AF284" i="1"/>
  <c r="AG284" i="1"/>
  <c r="Y285" i="1"/>
  <c r="AA285" i="1"/>
  <c r="AB285" i="1"/>
  <c r="AC285" i="1"/>
  <c r="AD285" i="1"/>
  <c r="AF285" i="1"/>
  <c r="AG285" i="1"/>
  <c r="Y286" i="1"/>
  <c r="AA286" i="1"/>
  <c r="AB286" i="1"/>
  <c r="AC286" i="1"/>
  <c r="AD286" i="1"/>
  <c r="AF286" i="1"/>
  <c r="AG286" i="1"/>
  <c r="Y287" i="1"/>
  <c r="AA287" i="1"/>
  <c r="AB287" i="1"/>
  <c r="AC287" i="1"/>
  <c r="AD287" i="1"/>
  <c r="AF287" i="1"/>
  <c r="AG287" i="1"/>
  <c r="Y288" i="1"/>
  <c r="AA288" i="1"/>
  <c r="AB288" i="1"/>
  <c r="AC288" i="1"/>
  <c r="AD288" i="1"/>
  <c r="AF288" i="1"/>
  <c r="AG288" i="1"/>
  <c r="Y289" i="1"/>
  <c r="AA289" i="1"/>
  <c r="AB289" i="1"/>
  <c r="AC289" i="1"/>
  <c r="AD289" i="1"/>
  <c r="AF289" i="1"/>
  <c r="AG289" i="1"/>
  <c r="Y290" i="1"/>
  <c r="AA290" i="1"/>
  <c r="AB290" i="1"/>
  <c r="AC290" i="1"/>
  <c r="AD290" i="1"/>
  <c r="AF290" i="1"/>
  <c r="AG290" i="1"/>
  <c r="Y291" i="1"/>
  <c r="AA291" i="1"/>
  <c r="AB291" i="1"/>
  <c r="AC291" i="1"/>
  <c r="AD291" i="1"/>
  <c r="AF291" i="1"/>
  <c r="AG291" i="1"/>
  <c r="Y292" i="1"/>
  <c r="AA292" i="1"/>
  <c r="AB292" i="1"/>
  <c r="AC292" i="1"/>
  <c r="AD292" i="1"/>
  <c r="AF292" i="1"/>
  <c r="AG292" i="1"/>
  <c r="Y293" i="1"/>
  <c r="AA293" i="1"/>
  <c r="AB293" i="1"/>
  <c r="AC293" i="1"/>
  <c r="AD293" i="1"/>
  <c r="AF293" i="1"/>
  <c r="AG293" i="1"/>
  <c r="Y294" i="1"/>
  <c r="AA294" i="1"/>
  <c r="AB294" i="1"/>
  <c r="AC294" i="1"/>
  <c r="AD294" i="1"/>
  <c r="AF294" i="1"/>
  <c r="AG294" i="1"/>
  <c r="Y295" i="1"/>
  <c r="AA295" i="1"/>
  <c r="AB295" i="1"/>
  <c r="AC295" i="1"/>
  <c r="AD295" i="1"/>
  <c r="AF295" i="1"/>
  <c r="AG295" i="1"/>
  <c r="Y296" i="1"/>
  <c r="AA296" i="1"/>
  <c r="AB296" i="1"/>
  <c r="AC296" i="1"/>
  <c r="AD296" i="1"/>
  <c r="AF296" i="1"/>
  <c r="AG296" i="1"/>
  <c r="Y297" i="1"/>
  <c r="AA297" i="1"/>
  <c r="AB297" i="1"/>
  <c r="AC297" i="1"/>
  <c r="AD297" i="1"/>
  <c r="AF297" i="1"/>
  <c r="AG297" i="1"/>
  <c r="Y298" i="1"/>
  <c r="AA298" i="1"/>
  <c r="AB298" i="1"/>
  <c r="AC298" i="1"/>
  <c r="AD298" i="1"/>
  <c r="AF298" i="1"/>
  <c r="AG298" i="1"/>
  <c r="Y299" i="1"/>
  <c r="AA299" i="1"/>
  <c r="AB299" i="1"/>
  <c r="AC299" i="1"/>
  <c r="AD299" i="1"/>
  <c r="AF299" i="1"/>
  <c r="AG299" i="1"/>
  <c r="Y300" i="1"/>
  <c r="AA300" i="1"/>
  <c r="AB300" i="1"/>
  <c r="AC300" i="1"/>
  <c r="AD300" i="1"/>
  <c r="AF300" i="1"/>
  <c r="AG300" i="1"/>
  <c r="Y301" i="1"/>
  <c r="AA301" i="1"/>
  <c r="AB301" i="1"/>
  <c r="AC301" i="1"/>
  <c r="AD301" i="1"/>
  <c r="AF301" i="1"/>
  <c r="AG301" i="1"/>
  <c r="Y302" i="1"/>
  <c r="AA302" i="1"/>
  <c r="AB302" i="1"/>
  <c r="AC302" i="1"/>
  <c r="AD302" i="1"/>
  <c r="AF302" i="1"/>
  <c r="AG302" i="1"/>
  <c r="Y303" i="1"/>
  <c r="AA303" i="1"/>
  <c r="AB303" i="1"/>
  <c r="AC303" i="1"/>
  <c r="AD303" i="1"/>
  <c r="AF303" i="1"/>
  <c r="AG303" i="1"/>
  <c r="Y304" i="1"/>
  <c r="AA304" i="1"/>
  <c r="AB304" i="1"/>
  <c r="AC304" i="1"/>
  <c r="AD304" i="1"/>
  <c r="AF304" i="1"/>
  <c r="AG304" i="1"/>
  <c r="Y305" i="1"/>
  <c r="AA305" i="1"/>
  <c r="AB305" i="1"/>
  <c r="AC305" i="1"/>
  <c r="AD305" i="1"/>
  <c r="AF305" i="1"/>
  <c r="AG305" i="1"/>
  <c r="Y306" i="1"/>
  <c r="AA306" i="1"/>
  <c r="AB306" i="1"/>
  <c r="AC306" i="1"/>
  <c r="AD306" i="1"/>
  <c r="AF306" i="1"/>
  <c r="AG306" i="1"/>
  <c r="Y307" i="1"/>
  <c r="AA307" i="1"/>
  <c r="AB307" i="1"/>
  <c r="AC307" i="1"/>
  <c r="AD307" i="1"/>
  <c r="AF307" i="1"/>
  <c r="AG307" i="1"/>
  <c r="Y308" i="1"/>
  <c r="AA308" i="1"/>
  <c r="AB308" i="1"/>
  <c r="AC308" i="1"/>
  <c r="AD308" i="1"/>
  <c r="AF308" i="1"/>
  <c r="AG308" i="1"/>
  <c r="Y309" i="1"/>
  <c r="AA309" i="1"/>
  <c r="AB309" i="1"/>
  <c r="AC309" i="1"/>
  <c r="AD309" i="1"/>
  <c r="AF309" i="1"/>
  <c r="AG309" i="1"/>
  <c r="Y310" i="1"/>
  <c r="AA310" i="1"/>
  <c r="AB310" i="1"/>
  <c r="AC310" i="1"/>
  <c r="AD310" i="1"/>
  <c r="AF310" i="1"/>
  <c r="AG310" i="1"/>
  <c r="Y311" i="1"/>
  <c r="AA311" i="1"/>
  <c r="AB311" i="1"/>
  <c r="AC311" i="1"/>
  <c r="AD311" i="1"/>
  <c r="AF311" i="1"/>
  <c r="AG311" i="1"/>
  <c r="Y312" i="1"/>
  <c r="AA312" i="1"/>
  <c r="AB312" i="1"/>
  <c r="AC312" i="1"/>
  <c r="AD312" i="1"/>
  <c r="AF312" i="1"/>
  <c r="AG312" i="1"/>
  <c r="Y313" i="1"/>
  <c r="AA313" i="1"/>
  <c r="AB313" i="1"/>
  <c r="AC313" i="1"/>
  <c r="AD313" i="1"/>
  <c r="AF313" i="1"/>
  <c r="AG313" i="1"/>
  <c r="Y314" i="1"/>
  <c r="AA314" i="1"/>
  <c r="AB314" i="1"/>
  <c r="AC314" i="1"/>
  <c r="AD314" i="1"/>
  <c r="AF314" i="1"/>
  <c r="AG314" i="1"/>
  <c r="Y315" i="1"/>
  <c r="AA315" i="1"/>
  <c r="AB315" i="1"/>
  <c r="AC315" i="1"/>
  <c r="AD315" i="1"/>
  <c r="AF315" i="1"/>
  <c r="AG315" i="1"/>
  <c r="Y316" i="1"/>
  <c r="AA316" i="1"/>
  <c r="AB316" i="1"/>
  <c r="AC316" i="1"/>
  <c r="AD316" i="1"/>
  <c r="AF316" i="1"/>
  <c r="AG316" i="1"/>
  <c r="Y317" i="1"/>
  <c r="AA317" i="1"/>
  <c r="AB317" i="1"/>
  <c r="AC317" i="1"/>
  <c r="AD317" i="1"/>
  <c r="AF317" i="1"/>
  <c r="AG317" i="1"/>
  <c r="Y318" i="1"/>
  <c r="AA318" i="1"/>
  <c r="AB318" i="1"/>
  <c r="AC318" i="1"/>
  <c r="AD318" i="1"/>
  <c r="AF318" i="1"/>
  <c r="AG318" i="1"/>
  <c r="Y319" i="1"/>
  <c r="AA319" i="1"/>
  <c r="AB319" i="1"/>
  <c r="AC319" i="1"/>
  <c r="AD319" i="1"/>
  <c r="AF319" i="1"/>
  <c r="AG319" i="1"/>
  <c r="Y320" i="1"/>
  <c r="AA320" i="1"/>
  <c r="AB320" i="1"/>
  <c r="AC320" i="1"/>
  <c r="AD320" i="1"/>
  <c r="AF320" i="1"/>
  <c r="AG320" i="1"/>
  <c r="Y321" i="1"/>
  <c r="AA321" i="1"/>
  <c r="AB321" i="1"/>
  <c r="AC321" i="1"/>
  <c r="AD321" i="1"/>
  <c r="AF321" i="1"/>
  <c r="AG321" i="1"/>
  <c r="Y322" i="1"/>
  <c r="AA322" i="1"/>
  <c r="AB322" i="1"/>
  <c r="AC322" i="1"/>
  <c r="AD322" i="1"/>
  <c r="AF322" i="1"/>
  <c r="AG322" i="1"/>
  <c r="Y323" i="1"/>
  <c r="AA323" i="1"/>
  <c r="AB323" i="1"/>
  <c r="AC323" i="1"/>
  <c r="AD323" i="1"/>
  <c r="AF323" i="1"/>
  <c r="AG323" i="1"/>
  <c r="Y324" i="1"/>
  <c r="AA324" i="1"/>
  <c r="AB324" i="1"/>
  <c r="AC324" i="1"/>
  <c r="AD324" i="1"/>
  <c r="AF324" i="1"/>
  <c r="AG324" i="1"/>
  <c r="Y325" i="1"/>
  <c r="AA325" i="1"/>
  <c r="AB325" i="1"/>
  <c r="AC325" i="1"/>
  <c r="AD325" i="1"/>
  <c r="AF325" i="1"/>
  <c r="AG325" i="1"/>
  <c r="Y326" i="1"/>
  <c r="AA326" i="1"/>
  <c r="AB326" i="1"/>
  <c r="AC326" i="1"/>
  <c r="AD326" i="1"/>
  <c r="AF326" i="1"/>
  <c r="AG326" i="1"/>
  <c r="Y327" i="1"/>
  <c r="AA327" i="1"/>
  <c r="AB327" i="1"/>
  <c r="AC327" i="1"/>
  <c r="AD327" i="1"/>
  <c r="AF327" i="1"/>
  <c r="AG327" i="1"/>
  <c r="Y328" i="1"/>
  <c r="AA328" i="1"/>
  <c r="AB328" i="1"/>
  <c r="AC328" i="1"/>
  <c r="AD328" i="1"/>
  <c r="AF328" i="1"/>
  <c r="AG328" i="1"/>
  <c r="Y329" i="1"/>
  <c r="AA329" i="1"/>
  <c r="AB329" i="1"/>
  <c r="AC329" i="1"/>
  <c r="AD329" i="1"/>
  <c r="AF329" i="1"/>
  <c r="AG329" i="1"/>
  <c r="Y330" i="1"/>
  <c r="AA330" i="1"/>
  <c r="AB330" i="1"/>
  <c r="AC330" i="1"/>
  <c r="AD330" i="1"/>
  <c r="AF330" i="1"/>
  <c r="AG330" i="1"/>
  <c r="Y331" i="1"/>
  <c r="AA331" i="1"/>
  <c r="AB331" i="1"/>
  <c r="AC331" i="1"/>
  <c r="AD331" i="1"/>
  <c r="AF331" i="1"/>
  <c r="AG331" i="1"/>
  <c r="Y332" i="1"/>
  <c r="AA332" i="1"/>
  <c r="AB332" i="1"/>
  <c r="AC332" i="1"/>
  <c r="AD332" i="1"/>
  <c r="AF332" i="1"/>
  <c r="AG332" i="1"/>
  <c r="Y333" i="1"/>
  <c r="AA333" i="1"/>
  <c r="AB333" i="1"/>
  <c r="AC333" i="1"/>
  <c r="AD333" i="1"/>
  <c r="AF333" i="1"/>
  <c r="AG333" i="1"/>
  <c r="Y334" i="1"/>
  <c r="AA334" i="1"/>
  <c r="AB334" i="1"/>
  <c r="AC334" i="1"/>
  <c r="AD334" i="1"/>
  <c r="AF334" i="1"/>
  <c r="AG334" i="1"/>
  <c r="Y335" i="1"/>
  <c r="AA335" i="1"/>
  <c r="AB335" i="1"/>
  <c r="AC335" i="1"/>
  <c r="AD335" i="1"/>
  <c r="AF335" i="1"/>
  <c r="AG335" i="1"/>
  <c r="Y336" i="1"/>
  <c r="AA336" i="1"/>
  <c r="AB336" i="1"/>
  <c r="AC336" i="1"/>
  <c r="AD336" i="1"/>
  <c r="AF336" i="1"/>
  <c r="AG336" i="1"/>
  <c r="Y337" i="1"/>
  <c r="AA337" i="1"/>
  <c r="AB337" i="1"/>
  <c r="AC337" i="1"/>
  <c r="AD337" i="1"/>
  <c r="AF337" i="1"/>
  <c r="AG337" i="1"/>
  <c r="Y338" i="1"/>
  <c r="AA338" i="1"/>
  <c r="AB338" i="1"/>
  <c r="AC338" i="1"/>
  <c r="AD338" i="1"/>
  <c r="AF338" i="1"/>
  <c r="AG338" i="1"/>
  <c r="Y339" i="1"/>
  <c r="AA339" i="1"/>
  <c r="AB339" i="1"/>
  <c r="AC339" i="1"/>
  <c r="AD339" i="1"/>
  <c r="AF339" i="1"/>
  <c r="AG339" i="1"/>
  <c r="Y340" i="1"/>
  <c r="AA340" i="1"/>
  <c r="AB340" i="1"/>
  <c r="AC340" i="1"/>
  <c r="AD340" i="1"/>
  <c r="AF340" i="1"/>
  <c r="AG340" i="1"/>
  <c r="Y341" i="1"/>
  <c r="AA341" i="1"/>
  <c r="AB341" i="1"/>
  <c r="AC341" i="1"/>
  <c r="AD341" i="1"/>
  <c r="AF341" i="1"/>
  <c r="AG341" i="1"/>
  <c r="Y342" i="1"/>
  <c r="AA342" i="1"/>
  <c r="AB342" i="1"/>
  <c r="AC342" i="1"/>
  <c r="AD342" i="1"/>
  <c r="AF342" i="1"/>
  <c r="AG342" i="1"/>
  <c r="Y343" i="1"/>
  <c r="AA343" i="1"/>
  <c r="AB343" i="1"/>
  <c r="AC343" i="1"/>
  <c r="AD343" i="1"/>
  <c r="AF343" i="1"/>
  <c r="AG343" i="1"/>
  <c r="Y344" i="1"/>
  <c r="AA344" i="1"/>
  <c r="AB344" i="1"/>
  <c r="AC344" i="1"/>
  <c r="AD344" i="1"/>
  <c r="AF344" i="1"/>
  <c r="AG344" i="1"/>
  <c r="Y345" i="1"/>
  <c r="AA345" i="1"/>
  <c r="AB345" i="1"/>
  <c r="AC345" i="1"/>
  <c r="AD345" i="1"/>
  <c r="AF345" i="1"/>
  <c r="AG345" i="1"/>
  <c r="Y346" i="1"/>
  <c r="AA346" i="1"/>
  <c r="AB346" i="1"/>
  <c r="AC346" i="1"/>
  <c r="AD346" i="1"/>
  <c r="AF346" i="1"/>
  <c r="AG346" i="1"/>
  <c r="Y347" i="1"/>
  <c r="AA347" i="1"/>
  <c r="AB347" i="1"/>
  <c r="AC347" i="1"/>
  <c r="AD347" i="1"/>
  <c r="AF347" i="1"/>
  <c r="AG347" i="1"/>
  <c r="Y348" i="1"/>
  <c r="AA348" i="1"/>
  <c r="AB348" i="1"/>
  <c r="AC348" i="1"/>
  <c r="AD348" i="1"/>
  <c r="AF348" i="1"/>
  <c r="AG348" i="1"/>
  <c r="Y349" i="1"/>
  <c r="AA349" i="1"/>
  <c r="AB349" i="1"/>
  <c r="AC349" i="1"/>
  <c r="AD349" i="1"/>
  <c r="AF349" i="1"/>
  <c r="AG349" i="1"/>
  <c r="Y350" i="1"/>
  <c r="AA350" i="1"/>
  <c r="AB350" i="1"/>
  <c r="AC350" i="1"/>
  <c r="AD350" i="1"/>
  <c r="AF350" i="1"/>
  <c r="AG350" i="1"/>
  <c r="Y351" i="1"/>
  <c r="AA351" i="1"/>
  <c r="AB351" i="1"/>
  <c r="AC351" i="1"/>
  <c r="AD351" i="1"/>
  <c r="AF351" i="1"/>
  <c r="AG351" i="1"/>
  <c r="Y352" i="1"/>
  <c r="AA352" i="1"/>
  <c r="AB352" i="1"/>
  <c r="AC352" i="1"/>
  <c r="AD352" i="1"/>
  <c r="AF352" i="1"/>
  <c r="AG352" i="1"/>
  <c r="Y353" i="1"/>
  <c r="AA353" i="1"/>
  <c r="AB353" i="1"/>
  <c r="AC353" i="1"/>
  <c r="AD353" i="1"/>
  <c r="AF353" i="1"/>
  <c r="AG353" i="1"/>
  <c r="Y354" i="1"/>
  <c r="AA354" i="1"/>
  <c r="AB354" i="1"/>
  <c r="AC354" i="1"/>
  <c r="AD354" i="1"/>
  <c r="AF354" i="1"/>
  <c r="AG354" i="1"/>
  <c r="Y355" i="1"/>
  <c r="AA355" i="1"/>
  <c r="AB355" i="1"/>
  <c r="AC355" i="1"/>
  <c r="AD355" i="1"/>
  <c r="AF355" i="1"/>
  <c r="AG355" i="1"/>
  <c r="Y356" i="1"/>
  <c r="AA356" i="1"/>
  <c r="AB356" i="1"/>
  <c r="AC356" i="1"/>
  <c r="AD356" i="1"/>
  <c r="AF356" i="1"/>
  <c r="AG356" i="1"/>
  <c r="Y357" i="1"/>
  <c r="AA357" i="1"/>
  <c r="AB357" i="1"/>
  <c r="AC357" i="1"/>
  <c r="AD357" i="1"/>
  <c r="AF357" i="1"/>
  <c r="AG357" i="1"/>
  <c r="Y358" i="1"/>
  <c r="AA358" i="1"/>
  <c r="AB358" i="1"/>
  <c r="AC358" i="1"/>
  <c r="AD358" i="1"/>
  <c r="AF358" i="1"/>
  <c r="AG358" i="1"/>
  <c r="Y359" i="1"/>
  <c r="AA359" i="1"/>
  <c r="AB359" i="1"/>
  <c r="AC359" i="1"/>
  <c r="AD359" i="1"/>
  <c r="AF359" i="1"/>
  <c r="AG359" i="1"/>
  <c r="Y360" i="1"/>
  <c r="AA360" i="1"/>
  <c r="AB360" i="1"/>
  <c r="AC360" i="1"/>
  <c r="AD360" i="1"/>
  <c r="AF360" i="1"/>
  <c r="AG360" i="1"/>
  <c r="Y361" i="1"/>
  <c r="AA361" i="1"/>
  <c r="AB361" i="1"/>
  <c r="AC361" i="1"/>
  <c r="AD361" i="1"/>
  <c r="AF361" i="1"/>
  <c r="AG361" i="1"/>
  <c r="Y362" i="1"/>
  <c r="AA362" i="1"/>
  <c r="AB362" i="1"/>
  <c r="AC362" i="1"/>
  <c r="AD362" i="1"/>
  <c r="AF362" i="1"/>
  <c r="AG362" i="1"/>
  <c r="Y363" i="1"/>
  <c r="AA363" i="1"/>
  <c r="AB363" i="1"/>
  <c r="AC363" i="1"/>
  <c r="AD363" i="1"/>
  <c r="AF363" i="1"/>
  <c r="AG363" i="1"/>
  <c r="Y364" i="1"/>
  <c r="AA364" i="1"/>
  <c r="AB364" i="1"/>
  <c r="AC364" i="1"/>
  <c r="AD364" i="1"/>
  <c r="AF364" i="1"/>
  <c r="AG364" i="1"/>
  <c r="Y365" i="1"/>
  <c r="AA365" i="1"/>
  <c r="AB365" i="1"/>
  <c r="AC365" i="1"/>
  <c r="AD365" i="1"/>
  <c r="AF365" i="1"/>
  <c r="AG365" i="1"/>
  <c r="Y366" i="1"/>
  <c r="AA366" i="1"/>
  <c r="AB366" i="1"/>
  <c r="AC366" i="1"/>
  <c r="AD366" i="1"/>
  <c r="AF366" i="1"/>
  <c r="AG366" i="1"/>
  <c r="Y367" i="1"/>
  <c r="AA367" i="1"/>
  <c r="AB367" i="1"/>
  <c r="AC367" i="1"/>
  <c r="AD367" i="1"/>
  <c r="AF367" i="1"/>
  <c r="AG367" i="1"/>
  <c r="Y368" i="1"/>
  <c r="AA368" i="1"/>
  <c r="AB368" i="1"/>
  <c r="AC368" i="1"/>
  <c r="AD368" i="1"/>
  <c r="AF368" i="1"/>
  <c r="AG368" i="1"/>
  <c r="Y369" i="1"/>
  <c r="AA369" i="1"/>
  <c r="AB369" i="1"/>
  <c r="AC369" i="1"/>
  <c r="AD369" i="1"/>
  <c r="AF369" i="1"/>
  <c r="AG369" i="1"/>
  <c r="Y370" i="1"/>
  <c r="AA370" i="1"/>
  <c r="AB370" i="1"/>
  <c r="AC370" i="1"/>
  <c r="AD370" i="1"/>
  <c r="AF370" i="1"/>
  <c r="AG370" i="1"/>
  <c r="Y371" i="1"/>
  <c r="AA371" i="1"/>
  <c r="AB371" i="1"/>
  <c r="AC371" i="1"/>
  <c r="AD371" i="1"/>
  <c r="AF371" i="1"/>
  <c r="AG371" i="1"/>
  <c r="Y372" i="1"/>
  <c r="AA372" i="1"/>
  <c r="AB372" i="1"/>
  <c r="AC372" i="1"/>
  <c r="AD372" i="1"/>
  <c r="AF372" i="1"/>
  <c r="AG372" i="1"/>
  <c r="Y373" i="1"/>
  <c r="AA373" i="1"/>
  <c r="AB373" i="1"/>
  <c r="AC373" i="1"/>
  <c r="AD373" i="1"/>
  <c r="AF373" i="1"/>
  <c r="AG373" i="1"/>
  <c r="Y374" i="1"/>
  <c r="AA374" i="1"/>
  <c r="AB374" i="1"/>
  <c r="AC374" i="1"/>
  <c r="AD374" i="1"/>
  <c r="AF374" i="1"/>
  <c r="AG374" i="1"/>
  <c r="Y375" i="1"/>
  <c r="AA375" i="1"/>
  <c r="AB375" i="1"/>
  <c r="AC375" i="1"/>
  <c r="AD375" i="1"/>
  <c r="AF375" i="1"/>
  <c r="AG375" i="1"/>
  <c r="Y376" i="1"/>
  <c r="AA376" i="1"/>
  <c r="AB376" i="1"/>
  <c r="AC376" i="1"/>
  <c r="AD376" i="1"/>
  <c r="AF376" i="1"/>
  <c r="AG376" i="1"/>
  <c r="Y377" i="1"/>
  <c r="AA377" i="1"/>
  <c r="AB377" i="1"/>
  <c r="AC377" i="1"/>
  <c r="AD377" i="1"/>
  <c r="AF377" i="1"/>
  <c r="AG377" i="1"/>
  <c r="Y378" i="1"/>
  <c r="AA378" i="1"/>
  <c r="AB378" i="1"/>
  <c r="AC378" i="1"/>
  <c r="AD378" i="1"/>
  <c r="AF378" i="1"/>
  <c r="AG378" i="1"/>
  <c r="Y379" i="1"/>
  <c r="AA379" i="1"/>
  <c r="AB379" i="1"/>
  <c r="AC379" i="1"/>
  <c r="AD379" i="1"/>
  <c r="AF379" i="1"/>
  <c r="AG379" i="1"/>
  <c r="Y380" i="1"/>
  <c r="AA380" i="1"/>
  <c r="AB380" i="1"/>
  <c r="AC380" i="1"/>
  <c r="AD380" i="1"/>
  <c r="AF380" i="1"/>
  <c r="AG380" i="1"/>
  <c r="Y381" i="1"/>
  <c r="AA381" i="1"/>
  <c r="AB381" i="1"/>
  <c r="AC381" i="1"/>
  <c r="AD381" i="1"/>
  <c r="AF381" i="1"/>
  <c r="AG381" i="1"/>
  <c r="Y382" i="1"/>
  <c r="AA382" i="1"/>
  <c r="AB382" i="1"/>
  <c r="AC382" i="1"/>
  <c r="AD382" i="1"/>
  <c r="AF382" i="1"/>
  <c r="AG382" i="1"/>
  <c r="Y383" i="1"/>
  <c r="AA383" i="1"/>
  <c r="AB383" i="1"/>
  <c r="AC383" i="1"/>
  <c r="AD383" i="1"/>
  <c r="AF383" i="1"/>
  <c r="AG383" i="1"/>
  <c r="Y384" i="1"/>
  <c r="AA384" i="1"/>
  <c r="AB384" i="1"/>
  <c r="AC384" i="1"/>
  <c r="AD384" i="1"/>
  <c r="AF384" i="1"/>
  <c r="AG384" i="1"/>
  <c r="Y385" i="1"/>
  <c r="AA385" i="1"/>
  <c r="AB385" i="1"/>
  <c r="AC385" i="1"/>
  <c r="AD385" i="1"/>
  <c r="AF385" i="1"/>
  <c r="AG385" i="1"/>
  <c r="Y386" i="1"/>
  <c r="AA386" i="1"/>
  <c r="AB386" i="1"/>
  <c r="AC386" i="1"/>
  <c r="AD386" i="1"/>
  <c r="AF386" i="1"/>
  <c r="AG386" i="1"/>
  <c r="Y387" i="1"/>
  <c r="AA387" i="1"/>
  <c r="AB387" i="1"/>
  <c r="AC387" i="1"/>
  <c r="AD387" i="1"/>
  <c r="AF387" i="1"/>
  <c r="AG387" i="1"/>
  <c r="Y388" i="1"/>
  <c r="AA388" i="1"/>
  <c r="AB388" i="1"/>
  <c r="AC388" i="1"/>
  <c r="AD388" i="1"/>
  <c r="AF388" i="1"/>
  <c r="AG388" i="1"/>
  <c r="Y389" i="1"/>
  <c r="AA389" i="1"/>
  <c r="AB389" i="1"/>
  <c r="AC389" i="1"/>
  <c r="AD389" i="1"/>
  <c r="AF389" i="1"/>
  <c r="AG389" i="1"/>
  <c r="Y390" i="1"/>
  <c r="AA390" i="1"/>
  <c r="AB390" i="1"/>
  <c r="AC390" i="1"/>
  <c r="AD390" i="1"/>
  <c r="AF390" i="1"/>
  <c r="AG390" i="1"/>
  <c r="Y391" i="1"/>
  <c r="AA391" i="1"/>
  <c r="AB391" i="1"/>
  <c r="AC391" i="1"/>
  <c r="AD391" i="1"/>
  <c r="AF391" i="1"/>
  <c r="AG391" i="1"/>
  <c r="Y392" i="1"/>
  <c r="AA392" i="1"/>
  <c r="AB392" i="1"/>
  <c r="AC392" i="1"/>
  <c r="AD392" i="1"/>
  <c r="AF392" i="1"/>
  <c r="AG392" i="1"/>
  <c r="Y393" i="1"/>
  <c r="AA393" i="1"/>
  <c r="AB393" i="1"/>
  <c r="AC393" i="1"/>
  <c r="AD393" i="1"/>
  <c r="AF393" i="1"/>
  <c r="AG393" i="1"/>
  <c r="Y394" i="1"/>
  <c r="AA394" i="1"/>
  <c r="AB394" i="1"/>
  <c r="AC394" i="1"/>
  <c r="AD394" i="1"/>
  <c r="AF394" i="1"/>
  <c r="AG394" i="1"/>
  <c r="Y395" i="1"/>
  <c r="AA395" i="1"/>
  <c r="AB395" i="1"/>
  <c r="AC395" i="1"/>
  <c r="AD395" i="1"/>
  <c r="AF395" i="1"/>
  <c r="AG395" i="1"/>
  <c r="Y396" i="1"/>
  <c r="AA396" i="1"/>
  <c r="AB396" i="1"/>
  <c r="AC396" i="1"/>
  <c r="AD396" i="1"/>
  <c r="AF396" i="1"/>
  <c r="AG396" i="1"/>
  <c r="Y397" i="1"/>
  <c r="AA397" i="1"/>
  <c r="AB397" i="1"/>
  <c r="AC397" i="1"/>
  <c r="AD397" i="1"/>
  <c r="AF397" i="1"/>
  <c r="AG397" i="1"/>
  <c r="Y398" i="1"/>
  <c r="AA398" i="1"/>
  <c r="AB398" i="1"/>
  <c r="AC398" i="1"/>
  <c r="AD398" i="1"/>
  <c r="AF398" i="1"/>
  <c r="AG398" i="1"/>
  <c r="Y399" i="1"/>
  <c r="AA399" i="1"/>
  <c r="AB399" i="1"/>
  <c r="AC399" i="1"/>
  <c r="AD399" i="1"/>
  <c r="AF399" i="1"/>
  <c r="AG399" i="1"/>
  <c r="Y400" i="1"/>
  <c r="AA400" i="1"/>
  <c r="AB400" i="1"/>
  <c r="AC400" i="1"/>
  <c r="AD400" i="1"/>
  <c r="AF400" i="1"/>
  <c r="AG400" i="1"/>
  <c r="Y401" i="1"/>
  <c r="AA401" i="1"/>
  <c r="AB401" i="1"/>
  <c r="AC401" i="1"/>
  <c r="AD401" i="1"/>
  <c r="AF401" i="1"/>
  <c r="AG401" i="1"/>
  <c r="Y402" i="1"/>
  <c r="AA402" i="1"/>
  <c r="AB402" i="1"/>
  <c r="AC402" i="1"/>
  <c r="AD402" i="1"/>
  <c r="AF402" i="1"/>
  <c r="AG402" i="1"/>
  <c r="Y403" i="1"/>
  <c r="AA403" i="1"/>
  <c r="AB403" i="1"/>
  <c r="AC403" i="1"/>
  <c r="AD403" i="1"/>
  <c r="AF403" i="1"/>
  <c r="AG403" i="1"/>
  <c r="Y404" i="1"/>
  <c r="AA404" i="1"/>
  <c r="AB404" i="1"/>
  <c r="AC404" i="1"/>
  <c r="AD404" i="1"/>
  <c r="AF404" i="1"/>
  <c r="AG404" i="1"/>
  <c r="Y405" i="1"/>
  <c r="AA405" i="1"/>
  <c r="AB405" i="1"/>
  <c r="AC405" i="1"/>
  <c r="AD405" i="1"/>
  <c r="AF405" i="1"/>
  <c r="AG405" i="1"/>
  <c r="Y406" i="1"/>
  <c r="AA406" i="1"/>
  <c r="AB406" i="1"/>
  <c r="AC406" i="1"/>
  <c r="AD406" i="1"/>
  <c r="AF406" i="1"/>
  <c r="AG406" i="1"/>
  <c r="Y407" i="1"/>
  <c r="AA407" i="1"/>
  <c r="AB407" i="1"/>
  <c r="AC407" i="1"/>
  <c r="AD407" i="1"/>
  <c r="AF407" i="1"/>
  <c r="AG407" i="1"/>
  <c r="Y408" i="1"/>
  <c r="AA408" i="1"/>
  <c r="AB408" i="1"/>
  <c r="AC408" i="1"/>
  <c r="AD408" i="1"/>
  <c r="AF408" i="1"/>
  <c r="AG408" i="1"/>
  <c r="Y409" i="1"/>
  <c r="AA409" i="1"/>
  <c r="AB409" i="1"/>
  <c r="AC409" i="1"/>
  <c r="AD409" i="1"/>
  <c r="AF409" i="1"/>
  <c r="AG409" i="1"/>
  <c r="Y410" i="1"/>
  <c r="AA410" i="1"/>
  <c r="AB410" i="1"/>
  <c r="AC410" i="1"/>
  <c r="AD410" i="1"/>
  <c r="AF410" i="1"/>
  <c r="AG410" i="1"/>
  <c r="Y411" i="1"/>
  <c r="AA411" i="1"/>
  <c r="AB411" i="1"/>
  <c r="AC411" i="1"/>
  <c r="AD411" i="1"/>
  <c r="AF411" i="1"/>
  <c r="AG411" i="1"/>
  <c r="Y412" i="1"/>
  <c r="AA412" i="1"/>
  <c r="AB412" i="1"/>
  <c r="AC412" i="1"/>
  <c r="AD412" i="1"/>
  <c r="AF412" i="1"/>
  <c r="AG412" i="1"/>
  <c r="Y413" i="1"/>
  <c r="AA413" i="1"/>
  <c r="AB413" i="1"/>
  <c r="AC413" i="1"/>
  <c r="AD413" i="1"/>
  <c r="AF413" i="1"/>
  <c r="AG413" i="1"/>
  <c r="Y414" i="1"/>
  <c r="AA414" i="1"/>
  <c r="AB414" i="1"/>
  <c r="AC414" i="1"/>
  <c r="AD414" i="1"/>
  <c r="AF414" i="1"/>
  <c r="AG414" i="1"/>
  <c r="Y415" i="1"/>
  <c r="AA415" i="1"/>
  <c r="AB415" i="1"/>
  <c r="AC415" i="1"/>
  <c r="AD415" i="1"/>
  <c r="AF415" i="1"/>
  <c r="AG415" i="1"/>
  <c r="Y416" i="1"/>
  <c r="AA416" i="1"/>
  <c r="AB416" i="1"/>
  <c r="AC416" i="1"/>
  <c r="AD416" i="1"/>
  <c r="AF416" i="1"/>
  <c r="AG416" i="1"/>
  <c r="Y417" i="1"/>
  <c r="AA417" i="1"/>
  <c r="AB417" i="1"/>
  <c r="AC417" i="1"/>
  <c r="AD417" i="1"/>
  <c r="AF417" i="1"/>
  <c r="AG417" i="1"/>
  <c r="Y418" i="1"/>
  <c r="AA418" i="1"/>
  <c r="AB418" i="1"/>
  <c r="AC418" i="1"/>
  <c r="AD418" i="1"/>
  <c r="AF418" i="1"/>
  <c r="AG418" i="1"/>
  <c r="Y419" i="1"/>
  <c r="AA419" i="1"/>
  <c r="AB419" i="1"/>
  <c r="AC419" i="1"/>
  <c r="AD419" i="1"/>
  <c r="AF419" i="1"/>
  <c r="AG419" i="1"/>
  <c r="Y420" i="1"/>
  <c r="AA420" i="1"/>
  <c r="AB420" i="1"/>
  <c r="AC420" i="1"/>
  <c r="AD420" i="1"/>
  <c r="AF420" i="1"/>
  <c r="AG420" i="1"/>
  <c r="Y421" i="1"/>
  <c r="AA421" i="1"/>
  <c r="AB421" i="1"/>
  <c r="AC421" i="1"/>
  <c r="AD421" i="1"/>
  <c r="AF421" i="1"/>
  <c r="AG421" i="1"/>
  <c r="Y422" i="1"/>
  <c r="AA422" i="1"/>
  <c r="AB422" i="1"/>
  <c r="AC422" i="1"/>
  <c r="AD422" i="1"/>
  <c r="AF422" i="1"/>
  <c r="AG422" i="1"/>
  <c r="Y423" i="1"/>
  <c r="AA423" i="1"/>
  <c r="AB423" i="1"/>
  <c r="AC423" i="1"/>
  <c r="AD423" i="1"/>
  <c r="AF423" i="1"/>
  <c r="AG423" i="1"/>
  <c r="Y424" i="1"/>
  <c r="AA424" i="1"/>
  <c r="AB424" i="1"/>
  <c r="AC424" i="1"/>
  <c r="AD424" i="1"/>
  <c r="AF424" i="1"/>
  <c r="AG424" i="1"/>
  <c r="Y425" i="1"/>
  <c r="AA425" i="1"/>
  <c r="AB425" i="1"/>
  <c r="AC425" i="1"/>
  <c r="AD425" i="1"/>
  <c r="AF425" i="1"/>
  <c r="AG425" i="1"/>
  <c r="Y426" i="1"/>
  <c r="AA426" i="1"/>
  <c r="AB426" i="1"/>
  <c r="AC426" i="1"/>
  <c r="AD426" i="1"/>
  <c r="AF426" i="1"/>
  <c r="AG426" i="1"/>
  <c r="Y427" i="1"/>
  <c r="AA427" i="1"/>
  <c r="AB427" i="1"/>
  <c r="AC427" i="1"/>
  <c r="AD427" i="1"/>
  <c r="AF427" i="1"/>
  <c r="AG427" i="1"/>
  <c r="Y428" i="1"/>
  <c r="AA428" i="1"/>
  <c r="AB428" i="1"/>
  <c r="AC428" i="1"/>
  <c r="AD428" i="1"/>
  <c r="AF428" i="1"/>
  <c r="AG428" i="1"/>
  <c r="Y429" i="1"/>
  <c r="AA429" i="1"/>
  <c r="AB429" i="1"/>
  <c r="AC429" i="1"/>
  <c r="AD429" i="1"/>
  <c r="AF429" i="1"/>
  <c r="AG429" i="1"/>
  <c r="Y430" i="1"/>
  <c r="AA430" i="1"/>
  <c r="AB430" i="1"/>
  <c r="AC430" i="1"/>
  <c r="AD430" i="1"/>
  <c r="AF430" i="1"/>
  <c r="AG430" i="1"/>
  <c r="Y431" i="1"/>
  <c r="AA431" i="1"/>
  <c r="AB431" i="1"/>
  <c r="AC431" i="1"/>
  <c r="AD431" i="1"/>
  <c r="AF431" i="1"/>
  <c r="AG431" i="1"/>
  <c r="Y432" i="1"/>
  <c r="AA432" i="1"/>
  <c r="AB432" i="1"/>
  <c r="AC432" i="1"/>
  <c r="AD432" i="1"/>
  <c r="AF432" i="1"/>
  <c r="AG432" i="1"/>
  <c r="Y433" i="1"/>
  <c r="AA433" i="1"/>
  <c r="AB433" i="1"/>
  <c r="AC433" i="1"/>
  <c r="AD433" i="1"/>
  <c r="AF433" i="1"/>
  <c r="AG433" i="1"/>
  <c r="Y434" i="1"/>
  <c r="AA434" i="1"/>
  <c r="AB434" i="1"/>
  <c r="AC434" i="1"/>
  <c r="AD434" i="1"/>
  <c r="AF434" i="1"/>
  <c r="AG434" i="1"/>
  <c r="Y435" i="1"/>
  <c r="AA435" i="1"/>
  <c r="AB435" i="1"/>
  <c r="AC435" i="1"/>
  <c r="AD435" i="1"/>
  <c r="AF435" i="1"/>
  <c r="AG435" i="1"/>
  <c r="Y436" i="1"/>
  <c r="AA436" i="1"/>
  <c r="AB436" i="1"/>
  <c r="AC436" i="1"/>
  <c r="AD436" i="1"/>
  <c r="AF436" i="1"/>
  <c r="AG436" i="1"/>
  <c r="Y437" i="1"/>
  <c r="AA437" i="1"/>
  <c r="AB437" i="1"/>
  <c r="AC437" i="1"/>
  <c r="AD437" i="1"/>
  <c r="AF437" i="1"/>
  <c r="AG437" i="1"/>
  <c r="Y438" i="1"/>
  <c r="AA438" i="1"/>
  <c r="AB438" i="1"/>
  <c r="AC438" i="1"/>
  <c r="AD438" i="1"/>
  <c r="AF438" i="1"/>
  <c r="AG438" i="1"/>
  <c r="Y439" i="1"/>
  <c r="AA439" i="1"/>
  <c r="AB439" i="1"/>
  <c r="AC439" i="1"/>
  <c r="AD439" i="1"/>
  <c r="AF439" i="1"/>
  <c r="AG439" i="1"/>
  <c r="Y440" i="1"/>
  <c r="AA440" i="1"/>
  <c r="AB440" i="1"/>
  <c r="AC440" i="1"/>
  <c r="AD440" i="1"/>
  <c r="AF440" i="1"/>
  <c r="AG440" i="1"/>
  <c r="Y441" i="1"/>
  <c r="AA441" i="1"/>
  <c r="AB441" i="1"/>
  <c r="AC441" i="1"/>
  <c r="AD441" i="1"/>
  <c r="AF441" i="1"/>
  <c r="AG441" i="1"/>
  <c r="Y442" i="1"/>
  <c r="AA442" i="1"/>
  <c r="AB442" i="1"/>
  <c r="AC442" i="1"/>
  <c r="AD442" i="1"/>
  <c r="AF442" i="1"/>
  <c r="AG442" i="1"/>
  <c r="Y443" i="1"/>
  <c r="AA443" i="1"/>
  <c r="AB443" i="1"/>
  <c r="AC443" i="1"/>
  <c r="AD443" i="1"/>
  <c r="AF443" i="1"/>
  <c r="AG443" i="1"/>
  <c r="Y444" i="1"/>
  <c r="AA444" i="1"/>
  <c r="AB444" i="1"/>
  <c r="AC444" i="1"/>
  <c r="AD444" i="1"/>
  <c r="AF444" i="1"/>
  <c r="AG444" i="1"/>
  <c r="Y445" i="1"/>
  <c r="AA445" i="1"/>
  <c r="AB445" i="1"/>
  <c r="AC445" i="1"/>
  <c r="AD445" i="1"/>
  <c r="AF445" i="1"/>
  <c r="AG445" i="1"/>
  <c r="Y446" i="1"/>
  <c r="AA446" i="1"/>
  <c r="AB446" i="1"/>
  <c r="AC446" i="1"/>
  <c r="AD446" i="1"/>
  <c r="AF446" i="1"/>
  <c r="AG446" i="1"/>
  <c r="Y447" i="1"/>
  <c r="AA447" i="1"/>
  <c r="AB447" i="1"/>
  <c r="AC447" i="1"/>
  <c r="AD447" i="1"/>
  <c r="AF447" i="1"/>
  <c r="AG447" i="1"/>
  <c r="Y448" i="1"/>
  <c r="AA448" i="1"/>
  <c r="AB448" i="1"/>
  <c r="AC448" i="1"/>
  <c r="AD448" i="1"/>
  <c r="AF448" i="1"/>
  <c r="AG448" i="1"/>
  <c r="Y449" i="1"/>
  <c r="AA449" i="1"/>
  <c r="AB449" i="1"/>
  <c r="AC449" i="1"/>
  <c r="AD449" i="1"/>
  <c r="AF449" i="1"/>
  <c r="AG449" i="1"/>
  <c r="Y450" i="1"/>
  <c r="AA450" i="1"/>
  <c r="AB450" i="1"/>
  <c r="AC450" i="1"/>
  <c r="AD450" i="1"/>
  <c r="AF450" i="1"/>
  <c r="AG450" i="1"/>
  <c r="Y451" i="1"/>
  <c r="AA451" i="1"/>
  <c r="AB451" i="1"/>
  <c r="AC451" i="1"/>
  <c r="AD451" i="1"/>
  <c r="AF451" i="1"/>
  <c r="AG451" i="1"/>
  <c r="Y452" i="1"/>
  <c r="AA452" i="1"/>
  <c r="AB452" i="1"/>
  <c r="AC452" i="1"/>
  <c r="AD452" i="1"/>
  <c r="AF452" i="1"/>
  <c r="AG452" i="1"/>
  <c r="Y453" i="1"/>
  <c r="AA453" i="1"/>
  <c r="AB453" i="1"/>
  <c r="AC453" i="1"/>
  <c r="AD453" i="1"/>
  <c r="AF453" i="1"/>
  <c r="AG453" i="1"/>
  <c r="Y454" i="1"/>
  <c r="AA454" i="1"/>
  <c r="AB454" i="1"/>
  <c r="AC454" i="1"/>
  <c r="AD454" i="1"/>
  <c r="AF454" i="1"/>
  <c r="AG454" i="1"/>
  <c r="Y455" i="1"/>
  <c r="AA455" i="1"/>
  <c r="AB455" i="1"/>
  <c r="AC455" i="1"/>
  <c r="AD455" i="1"/>
  <c r="AF455" i="1"/>
  <c r="AG455" i="1"/>
  <c r="Y456" i="1"/>
  <c r="AA456" i="1"/>
  <c r="AB456" i="1"/>
  <c r="AC456" i="1"/>
  <c r="AD456" i="1"/>
  <c r="AF456" i="1"/>
  <c r="AG456" i="1"/>
  <c r="Y457" i="1"/>
  <c r="AA457" i="1"/>
  <c r="AB457" i="1"/>
  <c r="AC457" i="1"/>
  <c r="AD457" i="1"/>
  <c r="AF457" i="1"/>
  <c r="AG457" i="1"/>
  <c r="Y458" i="1"/>
  <c r="AA458" i="1"/>
  <c r="AB458" i="1"/>
  <c r="AC458" i="1"/>
  <c r="AD458" i="1"/>
  <c r="AF458" i="1"/>
  <c r="AG458" i="1"/>
  <c r="Y459" i="1"/>
  <c r="AA459" i="1"/>
  <c r="AB459" i="1"/>
  <c r="AC459" i="1"/>
  <c r="AD459" i="1"/>
  <c r="AF459" i="1"/>
  <c r="AG459" i="1"/>
  <c r="Y460" i="1"/>
  <c r="AA460" i="1"/>
  <c r="AB460" i="1"/>
  <c r="AC460" i="1"/>
  <c r="AD460" i="1"/>
  <c r="AF460" i="1"/>
  <c r="AG460" i="1"/>
  <c r="Y461" i="1"/>
  <c r="AA461" i="1"/>
  <c r="AB461" i="1"/>
  <c r="AC461" i="1"/>
  <c r="AD461" i="1"/>
  <c r="AF461" i="1"/>
  <c r="AG461" i="1"/>
  <c r="Y462" i="1"/>
  <c r="AA462" i="1"/>
  <c r="AB462" i="1"/>
  <c r="AC462" i="1"/>
  <c r="AD462" i="1"/>
  <c r="AF462" i="1"/>
  <c r="AG462" i="1"/>
  <c r="Y463" i="1"/>
  <c r="AA463" i="1"/>
  <c r="AB463" i="1"/>
  <c r="AC463" i="1"/>
  <c r="AD463" i="1"/>
  <c r="AF463" i="1"/>
  <c r="AG463" i="1"/>
  <c r="Y464" i="1"/>
  <c r="AA464" i="1"/>
  <c r="AB464" i="1"/>
  <c r="AC464" i="1"/>
  <c r="AD464" i="1"/>
  <c r="AF464" i="1"/>
  <c r="AG464" i="1"/>
  <c r="Y465" i="1"/>
  <c r="AA465" i="1"/>
  <c r="AB465" i="1"/>
  <c r="AC465" i="1"/>
  <c r="AD465" i="1"/>
  <c r="AF465" i="1"/>
  <c r="AG465" i="1"/>
  <c r="Y466" i="1"/>
  <c r="AA466" i="1"/>
  <c r="AB466" i="1"/>
  <c r="AC466" i="1"/>
  <c r="AD466" i="1"/>
  <c r="AF466" i="1"/>
  <c r="AG466" i="1"/>
  <c r="Y467" i="1"/>
  <c r="AA467" i="1"/>
  <c r="AB467" i="1"/>
  <c r="AC467" i="1"/>
  <c r="AD467" i="1"/>
  <c r="AF467" i="1"/>
  <c r="AG467" i="1"/>
  <c r="Y468" i="1"/>
  <c r="AA468" i="1"/>
  <c r="AB468" i="1"/>
  <c r="AC468" i="1"/>
  <c r="AD468" i="1"/>
  <c r="AF468" i="1"/>
  <c r="AG468" i="1"/>
  <c r="Y469" i="1"/>
  <c r="AA469" i="1"/>
  <c r="AB469" i="1"/>
  <c r="AC469" i="1"/>
  <c r="AD469" i="1"/>
  <c r="AF469" i="1"/>
  <c r="AG469" i="1"/>
  <c r="Y470" i="1"/>
  <c r="AA470" i="1"/>
  <c r="AB470" i="1"/>
  <c r="AC470" i="1"/>
  <c r="AD470" i="1"/>
  <c r="AF470" i="1"/>
  <c r="AG470" i="1"/>
  <c r="Y471" i="1"/>
  <c r="AA471" i="1"/>
  <c r="AB471" i="1"/>
  <c r="AC471" i="1"/>
  <c r="AD471" i="1"/>
  <c r="AF471" i="1"/>
  <c r="AG471" i="1"/>
  <c r="Y472" i="1"/>
  <c r="AA472" i="1"/>
  <c r="AB472" i="1"/>
  <c r="AC472" i="1"/>
  <c r="AD472" i="1"/>
  <c r="AF472" i="1"/>
  <c r="AG472" i="1"/>
  <c r="Y473" i="1"/>
  <c r="AA473" i="1"/>
  <c r="AB473" i="1"/>
  <c r="AC473" i="1"/>
  <c r="AD473" i="1"/>
  <c r="AF473" i="1"/>
  <c r="AG473" i="1"/>
  <c r="Y474" i="1"/>
  <c r="AA474" i="1"/>
  <c r="AB474" i="1"/>
  <c r="AC474" i="1"/>
  <c r="AD474" i="1"/>
  <c r="AF474" i="1"/>
  <c r="AG474" i="1"/>
  <c r="Y475" i="1"/>
  <c r="AA475" i="1"/>
  <c r="AB475" i="1"/>
  <c r="AC475" i="1"/>
  <c r="AD475" i="1"/>
  <c r="AF475" i="1"/>
  <c r="AG475" i="1"/>
  <c r="Y476" i="1"/>
  <c r="AA476" i="1"/>
  <c r="AB476" i="1"/>
  <c r="AC476" i="1"/>
  <c r="AD476" i="1"/>
  <c r="AF476" i="1"/>
  <c r="AG476" i="1"/>
  <c r="Y477" i="1"/>
  <c r="AA477" i="1"/>
  <c r="AB477" i="1"/>
  <c r="AC477" i="1"/>
  <c r="AD477" i="1"/>
  <c r="AF477" i="1"/>
  <c r="AG477" i="1"/>
  <c r="Y478" i="1"/>
  <c r="AA478" i="1"/>
  <c r="AB478" i="1"/>
  <c r="AC478" i="1"/>
  <c r="AD478" i="1"/>
  <c r="AF478" i="1"/>
  <c r="AG478" i="1"/>
  <c r="Y479" i="1"/>
  <c r="AA479" i="1"/>
  <c r="AB479" i="1"/>
  <c r="AC479" i="1"/>
  <c r="AD479" i="1"/>
  <c r="AF479" i="1"/>
  <c r="AG479" i="1"/>
  <c r="Y480" i="1"/>
  <c r="AA480" i="1"/>
  <c r="AB480" i="1"/>
  <c r="AC480" i="1"/>
  <c r="AD480" i="1"/>
  <c r="AF480" i="1"/>
  <c r="AG480" i="1"/>
  <c r="Y481" i="1"/>
  <c r="AA481" i="1"/>
  <c r="AB481" i="1"/>
  <c r="AC481" i="1"/>
  <c r="AD481" i="1"/>
  <c r="AF481" i="1"/>
  <c r="AG481" i="1"/>
  <c r="Y482" i="1"/>
  <c r="AA482" i="1"/>
  <c r="AB482" i="1"/>
  <c r="AC482" i="1"/>
  <c r="AD482" i="1"/>
  <c r="AF482" i="1"/>
  <c r="AG482" i="1"/>
  <c r="Y483" i="1"/>
  <c r="AA483" i="1"/>
  <c r="AB483" i="1"/>
  <c r="AC483" i="1"/>
  <c r="AD483" i="1"/>
  <c r="AF483" i="1"/>
  <c r="AG483" i="1"/>
  <c r="Y484" i="1"/>
  <c r="AA484" i="1"/>
  <c r="AB484" i="1"/>
  <c r="AC484" i="1"/>
  <c r="AD484" i="1"/>
  <c r="AF484" i="1"/>
  <c r="AG484" i="1"/>
  <c r="Y485" i="1"/>
  <c r="AA485" i="1"/>
  <c r="AB485" i="1"/>
  <c r="AC485" i="1"/>
  <c r="AD485" i="1"/>
  <c r="AF485" i="1"/>
  <c r="AG485" i="1"/>
  <c r="Y486" i="1"/>
  <c r="AA486" i="1"/>
  <c r="AB486" i="1"/>
  <c r="AC486" i="1"/>
  <c r="AD486" i="1"/>
  <c r="AF486" i="1"/>
  <c r="AG486" i="1"/>
  <c r="Y487" i="1"/>
  <c r="AA487" i="1"/>
  <c r="AB487" i="1"/>
  <c r="AC487" i="1"/>
  <c r="AD487" i="1"/>
  <c r="AF487" i="1"/>
  <c r="AG487" i="1"/>
  <c r="Y488" i="1"/>
  <c r="AA488" i="1"/>
  <c r="AB488" i="1"/>
  <c r="AC488" i="1"/>
  <c r="AD488" i="1"/>
  <c r="AF488" i="1"/>
  <c r="AG488" i="1"/>
  <c r="Y489" i="1"/>
  <c r="AA489" i="1"/>
  <c r="AB489" i="1"/>
  <c r="AC489" i="1"/>
  <c r="AD489" i="1"/>
  <c r="AF489" i="1"/>
  <c r="AG489" i="1"/>
  <c r="Y490" i="1"/>
  <c r="AA490" i="1"/>
  <c r="AB490" i="1"/>
  <c r="AC490" i="1"/>
  <c r="AD490" i="1"/>
  <c r="AF490" i="1"/>
  <c r="AG490" i="1"/>
  <c r="Y491" i="1"/>
  <c r="AA491" i="1"/>
  <c r="AB491" i="1"/>
  <c r="AC491" i="1"/>
  <c r="AD491" i="1"/>
  <c r="AF491" i="1"/>
  <c r="AG491" i="1"/>
  <c r="Y492" i="1"/>
  <c r="AA492" i="1"/>
  <c r="AB492" i="1"/>
  <c r="AC492" i="1"/>
  <c r="AD492" i="1"/>
  <c r="AF492" i="1"/>
  <c r="AG492" i="1"/>
  <c r="Y493" i="1"/>
  <c r="AA493" i="1"/>
  <c r="AB493" i="1"/>
  <c r="AC493" i="1"/>
  <c r="AD493" i="1"/>
  <c r="AF493" i="1"/>
  <c r="AG493" i="1"/>
  <c r="Y494" i="1"/>
  <c r="AA494" i="1"/>
  <c r="AB494" i="1"/>
  <c r="AC494" i="1"/>
  <c r="AD494" i="1"/>
  <c r="AF494" i="1"/>
  <c r="AG494" i="1"/>
  <c r="Y495" i="1"/>
  <c r="AA495" i="1"/>
  <c r="AB495" i="1"/>
  <c r="AC495" i="1"/>
  <c r="AD495" i="1"/>
  <c r="AF495" i="1"/>
  <c r="AG495" i="1"/>
  <c r="Y496" i="1"/>
  <c r="AA496" i="1"/>
  <c r="AB496" i="1"/>
  <c r="AC496" i="1"/>
  <c r="AD496" i="1"/>
  <c r="AF496" i="1"/>
  <c r="AG496" i="1"/>
  <c r="Y497" i="1"/>
  <c r="AA497" i="1"/>
  <c r="AB497" i="1"/>
  <c r="AC497" i="1"/>
  <c r="AD497" i="1"/>
  <c r="AF497" i="1"/>
  <c r="AG497" i="1"/>
  <c r="Y498" i="1"/>
  <c r="AA498" i="1"/>
  <c r="AB498" i="1"/>
  <c r="AC498" i="1"/>
  <c r="AD498" i="1"/>
  <c r="AF498" i="1"/>
  <c r="AG498" i="1"/>
  <c r="Y499" i="1"/>
  <c r="AA499" i="1"/>
  <c r="AB499" i="1"/>
  <c r="AC499" i="1"/>
  <c r="AD499" i="1"/>
  <c r="AF499" i="1"/>
  <c r="AG499" i="1"/>
  <c r="Y500" i="1"/>
  <c r="AA500" i="1"/>
  <c r="AB500" i="1"/>
  <c r="AC500" i="1"/>
  <c r="AD500" i="1"/>
  <c r="AF500" i="1"/>
  <c r="AG500" i="1"/>
  <c r="Y501" i="1"/>
  <c r="AA501" i="1"/>
  <c r="AB501" i="1"/>
  <c r="AC501" i="1"/>
  <c r="AD501" i="1"/>
  <c r="AF501" i="1"/>
  <c r="AG501" i="1"/>
  <c r="Y502" i="1"/>
  <c r="AA502" i="1"/>
  <c r="AB502" i="1"/>
  <c r="AC502" i="1"/>
  <c r="AD502" i="1"/>
  <c r="AF502" i="1"/>
  <c r="AG502" i="1"/>
  <c r="Y503" i="1"/>
  <c r="AA503" i="1"/>
  <c r="AB503" i="1"/>
  <c r="AC503" i="1"/>
  <c r="AD503" i="1"/>
  <c r="AF503" i="1"/>
  <c r="AG503" i="1"/>
  <c r="Y504" i="1"/>
  <c r="AA504" i="1"/>
  <c r="AB504" i="1"/>
  <c r="AC504" i="1"/>
  <c r="AD504" i="1"/>
  <c r="AF504" i="1"/>
  <c r="AG504" i="1"/>
  <c r="Y505" i="1"/>
  <c r="AA505" i="1"/>
  <c r="AB505" i="1"/>
  <c r="AC505" i="1"/>
  <c r="AD505" i="1"/>
  <c r="AF505" i="1"/>
  <c r="AG505" i="1"/>
  <c r="Y506" i="1"/>
  <c r="AA506" i="1"/>
  <c r="AB506" i="1"/>
  <c r="AC506" i="1"/>
  <c r="AD506" i="1"/>
  <c r="AF506" i="1"/>
  <c r="AG506" i="1"/>
  <c r="Y507" i="1"/>
  <c r="AA507" i="1"/>
  <c r="AB507" i="1"/>
  <c r="AC507" i="1"/>
  <c r="AD507" i="1"/>
  <c r="AF507" i="1"/>
  <c r="AG507" i="1"/>
  <c r="Y508" i="1"/>
  <c r="AA508" i="1"/>
  <c r="AB508" i="1"/>
  <c r="AC508" i="1"/>
  <c r="AD508" i="1"/>
  <c r="AF508" i="1"/>
  <c r="AG508" i="1"/>
  <c r="Y509" i="1"/>
  <c r="AA509" i="1"/>
  <c r="AB509" i="1"/>
  <c r="AC509" i="1"/>
  <c r="AD509" i="1"/>
  <c r="AF509" i="1"/>
  <c r="AG509" i="1"/>
  <c r="Y510" i="1"/>
  <c r="AA510" i="1"/>
  <c r="AB510" i="1"/>
  <c r="AC510" i="1"/>
  <c r="AD510" i="1"/>
  <c r="AF510" i="1"/>
  <c r="AG510" i="1"/>
  <c r="Y511" i="1"/>
  <c r="AA511" i="1"/>
  <c r="AB511" i="1"/>
  <c r="AC511" i="1"/>
  <c r="AD511" i="1"/>
  <c r="AF511" i="1"/>
  <c r="AG511" i="1"/>
  <c r="Y512" i="1"/>
  <c r="AA512" i="1"/>
  <c r="AB512" i="1"/>
  <c r="AC512" i="1"/>
  <c r="AD512" i="1"/>
  <c r="AF512" i="1"/>
  <c r="AG512" i="1"/>
  <c r="Y513" i="1"/>
  <c r="AA513" i="1"/>
  <c r="AB513" i="1"/>
  <c r="AC513" i="1"/>
  <c r="AD513" i="1"/>
  <c r="AF513" i="1"/>
  <c r="AG513" i="1"/>
  <c r="Y514" i="1"/>
  <c r="AA514" i="1"/>
  <c r="AB514" i="1"/>
  <c r="AC514" i="1"/>
  <c r="AD514" i="1"/>
  <c r="AF514" i="1"/>
  <c r="AG514" i="1"/>
  <c r="Y515" i="1"/>
  <c r="AA515" i="1"/>
  <c r="AB515" i="1"/>
  <c r="AC515" i="1"/>
  <c r="AD515" i="1"/>
  <c r="AF515" i="1"/>
  <c r="AG515" i="1"/>
  <c r="Y516" i="1"/>
  <c r="AA516" i="1"/>
  <c r="AB516" i="1"/>
  <c r="AC516" i="1"/>
  <c r="AD516" i="1"/>
  <c r="AF516" i="1"/>
  <c r="AG516" i="1"/>
  <c r="Y517" i="1"/>
  <c r="AA517" i="1"/>
  <c r="AB517" i="1"/>
  <c r="AC517" i="1"/>
  <c r="AD517" i="1"/>
  <c r="AF517" i="1"/>
  <c r="AG517" i="1"/>
  <c r="Y518" i="1"/>
  <c r="AA518" i="1"/>
  <c r="AB518" i="1"/>
  <c r="AC518" i="1"/>
  <c r="AD518" i="1"/>
  <c r="AF518" i="1"/>
  <c r="AG518" i="1"/>
  <c r="Y519" i="1"/>
  <c r="AA519" i="1"/>
  <c r="AB519" i="1"/>
  <c r="AC519" i="1"/>
  <c r="AD519" i="1"/>
  <c r="AF519" i="1"/>
  <c r="AG519" i="1"/>
  <c r="Y520" i="1"/>
  <c r="AA520" i="1"/>
  <c r="AB520" i="1"/>
  <c r="AC520" i="1"/>
  <c r="AD520" i="1"/>
  <c r="AF520" i="1"/>
  <c r="AG520" i="1"/>
  <c r="Y521" i="1"/>
  <c r="AA521" i="1"/>
  <c r="AB521" i="1"/>
  <c r="AC521" i="1"/>
  <c r="AD521" i="1"/>
  <c r="AF521" i="1"/>
  <c r="AG521" i="1"/>
  <c r="Y522" i="1"/>
  <c r="AA522" i="1"/>
  <c r="AB522" i="1"/>
  <c r="AC522" i="1"/>
  <c r="AD522" i="1"/>
  <c r="AF522" i="1"/>
  <c r="AG522" i="1"/>
  <c r="Y523" i="1"/>
  <c r="AA523" i="1"/>
  <c r="AB523" i="1"/>
  <c r="AC523" i="1"/>
  <c r="AD523" i="1"/>
  <c r="AF523" i="1"/>
  <c r="AG523" i="1"/>
  <c r="Y524" i="1"/>
  <c r="AA524" i="1"/>
  <c r="AB524" i="1"/>
  <c r="AC524" i="1"/>
  <c r="AD524" i="1"/>
  <c r="AF524" i="1"/>
  <c r="AG524" i="1"/>
  <c r="Y525" i="1"/>
  <c r="AA525" i="1"/>
  <c r="AB525" i="1"/>
  <c r="AC525" i="1"/>
  <c r="AD525" i="1"/>
  <c r="AF525" i="1"/>
  <c r="AG525" i="1"/>
  <c r="Y526" i="1"/>
  <c r="AA526" i="1"/>
  <c r="AB526" i="1"/>
  <c r="AC526" i="1"/>
  <c r="AD526" i="1"/>
  <c r="AF526" i="1"/>
  <c r="AG526" i="1"/>
  <c r="Y527" i="1"/>
  <c r="AA527" i="1"/>
  <c r="AB527" i="1"/>
  <c r="AC527" i="1"/>
  <c r="AD527" i="1"/>
  <c r="AF527" i="1"/>
  <c r="AG527" i="1"/>
  <c r="Y528" i="1"/>
  <c r="AA528" i="1"/>
  <c r="AB528" i="1"/>
  <c r="AC528" i="1"/>
  <c r="AD528" i="1"/>
  <c r="AF528" i="1"/>
  <c r="AG528" i="1"/>
  <c r="Y529" i="1"/>
  <c r="AA529" i="1"/>
  <c r="AB529" i="1"/>
  <c r="AC529" i="1"/>
  <c r="AD529" i="1"/>
  <c r="AF529" i="1"/>
  <c r="AG529" i="1"/>
  <c r="Y530" i="1"/>
  <c r="AA530" i="1"/>
  <c r="AB530" i="1"/>
  <c r="AC530" i="1"/>
  <c r="AD530" i="1"/>
  <c r="AF530" i="1"/>
  <c r="AG530" i="1"/>
  <c r="Y531" i="1"/>
  <c r="AA531" i="1"/>
  <c r="AB531" i="1"/>
  <c r="AC531" i="1"/>
  <c r="AD531" i="1"/>
  <c r="AF531" i="1"/>
  <c r="AG531" i="1"/>
  <c r="Y532" i="1"/>
  <c r="AA532" i="1"/>
  <c r="AB532" i="1"/>
  <c r="AC532" i="1"/>
  <c r="AD532" i="1"/>
  <c r="AF532" i="1"/>
  <c r="AG532" i="1"/>
  <c r="Y533" i="1"/>
  <c r="AA533" i="1"/>
  <c r="AB533" i="1"/>
  <c r="AC533" i="1"/>
  <c r="AD533" i="1"/>
  <c r="AF533" i="1"/>
  <c r="AG533" i="1"/>
  <c r="Y534" i="1"/>
  <c r="AA534" i="1"/>
  <c r="AB534" i="1"/>
  <c r="AC534" i="1"/>
  <c r="AD534" i="1"/>
  <c r="AF534" i="1"/>
  <c r="AG534" i="1"/>
  <c r="Y535" i="1"/>
  <c r="AA535" i="1"/>
  <c r="AB535" i="1"/>
  <c r="AC535" i="1"/>
  <c r="AD535" i="1"/>
  <c r="AF535" i="1"/>
  <c r="AG535" i="1"/>
  <c r="Y536" i="1"/>
  <c r="AA536" i="1"/>
  <c r="AB536" i="1"/>
  <c r="AC536" i="1"/>
  <c r="AD536" i="1"/>
  <c r="AF536" i="1"/>
  <c r="AG536" i="1"/>
  <c r="Y537" i="1"/>
  <c r="AA537" i="1"/>
  <c r="AB537" i="1"/>
  <c r="AC537" i="1"/>
  <c r="AD537" i="1"/>
  <c r="AF537" i="1"/>
  <c r="AG537" i="1"/>
  <c r="Y538" i="1"/>
  <c r="AA538" i="1"/>
  <c r="AB538" i="1"/>
  <c r="AC538" i="1"/>
  <c r="AD538" i="1"/>
  <c r="AF538" i="1"/>
  <c r="AG538" i="1"/>
  <c r="Y539" i="1"/>
  <c r="AA539" i="1"/>
  <c r="AB539" i="1"/>
  <c r="AC539" i="1"/>
  <c r="AD539" i="1"/>
  <c r="AF539" i="1"/>
  <c r="AG539" i="1"/>
  <c r="Y540" i="1"/>
  <c r="AA540" i="1"/>
  <c r="AB540" i="1"/>
  <c r="AC540" i="1"/>
  <c r="AD540" i="1"/>
  <c r="AF540" i="1"/>
  <c r="AG540" i="1"/>
  <c r="Y541" i="1"/>
  <c r="AA541" i="1"/>
  <c r="AB541" i="1"/>
  <c r="AC541" i="1"/>
  <c r="AD541" i="1"/>
  <c r="AF541" i="1"/>
  <c r="AG541" i="1"/>
  <c r="Y542" i="1"/>
  <c r="AA542" i="1"/>
  <c r="AB542" i="1"/>
  <c r="AC542" i="1"/>
  <c r="AD542" i="1"/>
  <c r="AF542" i="1"/>
  <c r="AG542" i="1"/>
  <c r="Y543" i="1"/>
  <c r="AA543" i="1"/>
  <c r="AB543" i="1"/>
  <c r="AC543" i="1"/>
  <c r="AD543" i="1"/>
  <c r="AF543" i="1"/>
  <c r="AG543" i="1"/>
  <c r="Y544" i="1"/>
  <c r="AA544" i="1"/>
  <c r="AB544" i="1"/>
  <c r="AC544" i="1"/>
  <c r="AD544" i="1"/>
  <c r="AF544" i="1"/>
  <c r="AG544" i="1"/>
  <c r="Y545" i="1"/>
  <c r="AA545" i="1"/>
  <c r="AB545" i="1"/>
  <c r="AC545" i="1"/>
  <c r="AD545" i="1"/>
  <c r="AF545" i="1"/>
  <c r="AG545" i="1"/>
  <c r="Y546" i="1"/>
  <c r="AA546" i="1"/>
  <c r="AB546" i="1"/>
  <c r="AC546" i="1"/>
  <c r="AD546" i="1"/>
  <c r="AF546" i="1"/>
  <c r="AG546" i="1"/>
  <c r="Y547" i="1"/>
  <c r="AA547" i="1"/>
  <c r="AB547" i="1"/>
  <c r="AC547" i="1"/>
  <c r="AD547" i="1"/>
  <c r="AF547" i="1"/>
  <c r="AG547" i="1"/>
  <c r="Y548" i="1"/>
  <c r="AA548" i="1"/>
  <c r="AB548" i="1"/>
  <c r="AC548" i="1"/>
  <c r="AD548" i="1"/>
  <c r="AF548" i="1"/>
  <c r="AG548" i="1"/>
  <c r="Y549" i="1"/>
  <c r="AA549" i="1"/>
  <c r="AB549" i="1"/>
  <c r="AC549" i="1"/>
  <c r="AD549" i="1"/>
  <c r="AF549" i="1"/>
  <c r="AG549" i="1"/>
  <c r="Y550" i="1"/>
  <c r="AA550" i="1"/>
  <c r="AB550" i="1"/>
  <c r="AC550" i="1"/>
  <c r="AD550" i="1"/>
  <c r="AF550" i="1"/>
  <c r="AG550" i="1"/>
  <c r="Y551" i="1"/>
  <c r="AA551" i="1"/>
  <c r="AB551" i="1"/>
  <c r="AC551" i="1"/>
  <c r="AD551" i="1"/>
  <c r="AF551" i="1"/>
  <c r="AG551" i="1"/>
  <c r="Y552" i="1"/>
  <c r="AA552" i="1"/>
  <c r="AB552" i="1"/>
  <c r="AC552" i="1"/>
  <c r="AD552" i="1"/>
  <c r="AF552" i="1"/>
  <c r="AG552" i="1"/>
  <c r="Y553" i="1"/>
  <c r="AA553" i="1"/>
  <c r="AB553" i="1"/>
  <c r="AC553" i="1"/>
  <c r="AD553" i="1"/>
  <c r="AF553" i="1"/>
  <c r="AG553" i="1"/>
  <c r="Y554" i="1"/>
  <c r="AA554" i="1"/>
  <c r="AB554" i="1"/>
  <c r="AC554" i="1"/>
  <c r="AD554" i="1"/>
  <c r="AF554" i="1"/>
  <c r="AG554" i="1"/>
  <c r="Y555" i="1"/>
  <c r="AA555" i="1"/>
  <c r="AB555" i="1"/>
  <c r="AC555" i="1"/>
  <c r="AD555" i="1"/>
  <c r="AF555" i="1"/>
  <c r="AG555" i="1"/>
  <c r="Y556" i="1"/>
  <c r="AA556" i="1"/>
  <c r="AB556" i="1"/>
  <c r="AC556" i="1"/>
  <c r="AD556" i="1"/>
  <c r="AF556" i="1"/>
  <c r="AG556" i="1"/>
  <c r="Y557" i="1"/>
  <c r="AA557" i="1"/>
  <c r="AB557" i="1"/>
  <c r="AC557" i="1"/>
  <c r="AD557" i="1"/>
  <c r="AF557" i="1"/>
  <c r="AG557" i="1"/>
  <c r="Y558" i="1"/>
  <c r="AA558" i="1"/>
  <c r="AB558" i="1"/>
  <c r="AC558" i="1"/>
  <c r="AD558" i="1"/>
  <c r="AF558" i="1"/>
  <c r="AG558" i="1"/>
  <c r="Y559" i="1"/>
  <c r="AA559" i="1"/>
  <c r="AB559" i="1"/>
  <c r="AC559" i="1"/>
  <c r="AD559" i="1"/>
  <c r="AF559" i="1"/>
  <c r="AG559" i="1"/>
  <c r="Y560" i="1"/>
  <c r="AA560" i="1"/>
  <c r="AB560" i="1"/>
  <c r="AC560" i="1"/>
  <c r="AD560" i="1"/>
  <c r="AF560" i="1"/>
  <c r="AG560" i="1"/>
  <c r="Y561" i="1"/>
  <c r="AA561" i="1"/>
  <c r="AB561" i="1"/>
  <c r="AC561" i="1"/>
  <c r="AD561" i="1"/>
  <c r="AF561" i="1"/>
  <c r="AG561" i="1"/>
  <c r="Y562" i="1"/>
  <c r="AA562" i="1"/>
  <c r="AB562" i="1"/>
  <c r="AC562" i="1"/>
  <c r="AD562" i="1"/>
  <c r="AF562" i="1"/>
  <c r="AG562" i="1"/>
  <c r="Y563" i="1"/>
  <c r="AA563" i="1"/>
  <c r="AB563" i="1"/>
  <c r="AC563" i="1"/>
  <c r="AD563" i="1"/>
  <c r="AF563" i="1"/>
  <c r="AG563" i="1"/>
  <c r="Y564" i="1"/>
  <c r="AA564" i="1"/>
  <c r="AB564" i="1"/>
  <c r="AC564" i="1"/>
  <c r="AD564" i="1"/>
  <c r="AF564" i="1"/>
  <c r="AG564" i="1"/>
  <c r="Y565" i="1"/>
  <c r="AA565" i="1"/>
  <c r="AB565" i="1"/>
  <c r="AC565" i="1"/>
  <c r="AD565" i="1"/>
  <c r="AF565" i="1"/>
  <c r="AG565" i="1"/>
  <c r="Y566" i="1"/>
  <c r="AA566" i="1"/>
  <c r="AB566" i="1"/>
  <c r="AC566" i="1"/>
  <c r="AD566" i="1"/>
  <c r="AF566" i="1"/>
  <c r="AG566" i="1"/>
  <c r="Y567" i="1"/>
  <c r="AA567" i="1"/>
  <c r="AB567" i="1"/>
  <c r="AC567" i="1"/>
  <c r="AD567" i="1"/>
  <c r="AF567" i="1"/>
  <c r="AG567" i="1"/>
  <c r="Y568" i="1"/>
  <c r="AA568" i="1"/>
  <c r="AB568" i="1"/>
  <c r="AC568" i="1"/>
  <c r="AD568" i="1"/>
  <c r="AF568" i="1"/>
  <c r="AG568" i="1"/>
  <c r="Y569" i="1"/>
  <c r="AA569" i="1"/>
  <c r="AB569" i="1"/>
  <c r="AC569" i="1"/>
  <c r="AD569" i="1"/>
  <c r="AF569" i="1"/>
  <c r="AG569" i="1"/>
  <c r="Y570" i="1"/>
  <c r="AA570" i="1"/>
  <c r="AB570" i="1"/>
  <c r="AC570" i="1"/>
  <c r="AD570" i="1"/>
  <c r="AF570" i="1"/>
  <c r="AG570" i="1"/>
  <c r="Y571" i="1"/>
  <c r="AA571" i="1"/>
  <c r="AB571" i="1"/>
  <c r="AC571" i="1"/>
  <c r="AD571" i="1"/>
  <c r="AF571" i="1"/>
  <c r="AG571" i="1"/>
  <c r="Y572" i="1"/>
  <c r="AA572" i="1"/>
  <c r="AB572" i="1"/>
  <c r="AC572" i="1"/>
  <c r="AD572" i="1"/>
  <c r="AF572" i="1"/>
  <c r="AG572" i="1"/>
  <c r="Y573" i="1"/>
  <c r="AA573" i="1"/>
  <c r="AB573" i="1"/>
  <c r="AC573" i="1"/>
  <c r="AD573" i="1"/>
  <c r="AF573" i="1"/>
  <c r="AG573" i="1"/>
  <c r="Y574" i="1"/>
  <c r="AA574" i="1"/>
  <c r="AB574" i="1"/>
  <c r="AC574" i="1"/>
  <c r="AD574" i="1"/>
  <c r="AF574" i="1"/>
  <c r="AG574" i="1"/>
  <c r="Y575" i="1"/>
  <c r="AA575" i="1"/>
  <c r="AB575" i="1"/>
  <c r="AC575" i="1"/>
  <c r="AD575" i="1"/>
  <c r="AF575" i="1"/>
  <c r="AG575" i="1"/>
  <c r="Y576" i="1"/>
  <c r="AA576" i="1"/>
  <c r="AB576" i="1"/>
  <c r="AC576" i="1"/>
  <c r="AD576" i="1"/>
  <c r="AF576" i="1"/>
  <c r="AG576" i="1"/>
  <c r="Y577" i="1"/>
  <c r="AA577" i="1"/>
  <c r="AB577" i="1"/>
  <c r="AC577" i="1"/>
  <c r="AD577" i="1"/>
  <c r="AF577" i="1"/>
  <c r="AG577" i="1"/>
  <c r="Y578" i="1"/>
  <c r="AA578" i="1"/>
  <c r="AB578" i="1"/>
  <c r="AC578" i="1"/>
  <c r="AD578" i="1"/>
  <c r="AF578" i="1"/>
  <c r="AG578" i="1"/>
  <c r="Y579" i="1"/>
  <c r="AA579" i="1"/>
  <c r="AB579" i="1"/>
  <c r="AC579" i="1"/>
  <c r="AD579" i="1"/>
  <c r="AF579" i="1"/>
  <c r="AG579" i="1"/>
  <c r="Y580" i="1"/>
  <c r="AA580" i="1"/>
  <c r="AB580" i="1"/>
  <c r="AC580" i="1"/>
  <c r="AD580" i="1"/>
  <c r="AF580" i="1"/>
  <c r="AG580" i="1"/>
  <c r="Y581" i="1"/>
  <c r="AA581" i="1"/>
  <c r="AB581" i="1"/>
  <c r="AC581" i="1"/>
  <c r="AD581" i="1"/>
  <c r="AF581" i="1"/>
  <c r="AG581" i="1"/>
  <c r="Y582" i="1"/>
  <c r="AA582" i="1"/>
  <c r="AB582" i="1"/>
  <c r="AC582" i="1"/>
  <c r="AD582" i="1"/>
  <c r="AF582" i="1"/>
  <c r="AG582" i="1"/>
  <c r="Y583" i="1"/>
  <c r="AA583" i="1"/>
  <c r="AB583" i="1"/>
  <c r="AC583" i="1"/>
  <c r="AD583" i="1"/>
  <c r="AF583" i="1"/>
  <c r="AG583" i="1"/>
  <c r="Y584" i="1"/>
  <c r="AA584" i="1"/>
  <c r="AB584" i="1"/>
  <c r="AC584" i="1"/>
  <c r="AD584" i="1"/>
  <c r="AF584" i="1"/>
  <c r="AG584" i="1"/>
  <c r="Y585" i="1"/>
  <c r="AA585" i="1"/>
  <c r="AB585" i="1"/>
  <c r="AC585" i="1"/>
  <c r="AD585" i="1"/>
  <c r="AF585" i="1"/>
  <c r="AG585" i="1"/>
  <c r="Y586" i="1"/>
  <c r="AA586" i="1"/>
  <c r="AB586" i="1"/>
  <c r="AC586" i="1"/>
  <c r="AD586" i="1"/>
  <c r="AF586" i="1"/>
  <c r="AG586" i="1"/>
  <c r="Y587" i="1"/>
  <c r="AA587" i="1"/>
  <c r="AB587" i="1"/>
  <c r="AC587" i="1"/>
  <c r="AD587" i="1"/>
  <c r="AF587" i="1"/>
  <c r="AG587" i="1"/>
  <c r="Y588" i="1"/>
  <c r="AA588" i="1"/>
  <c r="AB588" i="1"/>
  <c r="AC588" i="1"/>
  <c r="AD588" i="1"/>
  <c r="AF588" i="1"/>
  <c r="AG588" i="1"/>
  <c r="Y589" i="1"/>
  <c r="AA589" i="1"/>
  <c r="AB589" i="1"/>
  <c r="AC589" i="1"/>
  <c r="AD589" i="1"/>
  <c r="AF589" i="1"/>
  <c r="AG589" i="1"/>
  <c r="Y590" i="1"/>
  <c r="AA590" i="1"/>
  <c r="AB590" i="1"/>
  <c r="AC590" i="1"/>
  <c r="AD590" i="1"/>
  <c r="AF590" i="1"/>
  <c r="AG590" i="1"/>
  <c r="Y591" i="1"/>
  <c r="AA591" i="1"/>
  <c r="AB591" i="1"/>
  <c r="AC591" i="1"/>
  <c r="AD591" i="1"/>
  <c r="AF591" i="1"/>
  <c r="AG591" i="1"/>
  <c r="Y592" i="1"/>
  <c r="AA592" i="1"/>
  <c r="AB592" i="1"/>
  <c r="AC592" i="1"/>
  <c r="AD592" i="1"/>
  <c r="AF592" i="1"/>
  <c r="AG592" i="1"/>
  <c r="Y593" i="1"/>
  <c r="AA593" i="1"/>
  <c r="AB593" i="1"/>
  <c r="AC593" i="1"/>
  <c r="AD593" i="1"/>
  <c r="AF593" i="1"/>
  <c r="AG593" i="1"/>
  <c r="Y594" i="1"/>
  <c r="AA594" i="1"/>
  <c r="AB594" i="1"/>
  <c r="AC594" i="1"/>
  <c r="AD594" i="1"/>
  <c r="AF594" i="1"/>
  <c r="AG594" i="1"/>
  <c r="Y595" i="1"/>
  <c r="AA595" i="1"/>
  <c r="AB595" i="1"/>
  <c r="AC595" i="1"/>
  <c r="AD595" i="1"/>
  <c r="AF595" i="1"/>
  <c r="AG595" i="1"/>
  <c r="Y596" i="1"/>
  <c r="AA596" i="1"/>
  <c r="AB596" i="1"/>
  <c r="AC596" i="1"/>
  <c r="AD596" i="1"/>
  <c r="AF596" i="1"/>
  <c r="AG596" i="1"/>
  <c r="Y597" i="1"/>
  <c r="AA597" i="1"/>
  <c r="AB597" i="1"/>
  <c r="AC597" i="1"/>
  <c r="AD597" i="1"/>
  <c r="AF597" i="1"/>
  <c r="AG597" i="1"/>
  <c r="Y598" i="1"/>
  <c r="AA598" i="1"/>
  <c r="AB598" i="1"/>
  <c r="AC598" i="1"/>
  <c r="AD598" i="1"/>
  <c r="AF598" i="1"/>
  <c r="AG598" i="1"/>
  <c r="Y599" i="1"/>
  <c r="AA599" i="1"/>
  <c r="AB599" i="1"/>
  <c r="AC599" i="1"/>
  <c r="AD599" i="1"/>
  <c r="AF599" i="1"/>
  <c r="AG599" i="1"/>
  <c r="Y600" i="1"/>
  <c r="AA600" i="1"/>
  <c r="AB600" i="1"/>
  <c r="AC600" i="1"/>
  <c r="AD600" i="1"/>
  <c r="AF600" i="1"/>
  <c r="AG600" i="1"/>
  <c r="Y601" i="1"/>
  <c r="AA601" i="1"/>
  <c r="AB601" i="1"/>
  <c r="AC601" i="1"/>
  <c r="AD601" i="1"/>
  <c r="AF601" i="1"/>
  <c r="AG601" i="1"/>
  <c r="Y602" i="1"/>
  <c r="AA602" i="1"/>
  <c r="AB602" i="1"/>
  <c r="AC602" i="1"/>
  <c r="AD602" i="1"/>
  <c r="AF602" i="1"/>
  <c r="AG602" i="1"/>
  <c r="Y603" i="1"/>
  <c r="AA603" i="1"/>
  <c r="AB603" i="1"/>
  <c r="AC603" i="1"/>
  <c r="AD603" i="1"/>
  <c r="AF603" i="1"/>
  <c r="AG603" i="1"/>
  <c r="Y604" i="1"/>
  <c r="AA604" i="1"/>
  <c r="AB604" i="1"/>
  <c r="AC604" i="1"/>
  <c r="AD604" i="1"/>
  <c r="AF604" i="1"/>
  <c r="AG604" i="1"/>
  <c r="Y605" i="1"/>
  <c r="AA605" i="1"/>
  <c r="AB605" i="1"/>
  <c r="AC605" i="1"/>
  <c r="AD605" i="1"/>
  <c r="AF605" i="1"/>
  <c r="AG605" i="1"/>
  <c r="Y606" i="1"/>
  <c r="AA606" i="1"/>
  <c r="AB606" i="1"/>
  <c r="AC606" i="1"/>
  <c r="AD606" i="1"/>
  <c r="AF606" i="1"/>
  <c r="AG606" i="1"/>
  <c r="Y607" i="1"/>
  <c r="AA607" i="1"/>
  <c r="AB607" i="1"/>
  <c r="AC607" i="1"/>
  <c r="AD607" i="1"/>
  <c r="AF607" i="1"/>
  <c r="AG607" i="1"/>
  <c r="Y608" i="1"/>
  <c r="AA608" i="1"/>
  <c r="AB608" i="1"/>
  <c r="AC608" i="1"/>
  <c r="AD608" i="1"/>
  <c r="AF608" i="1"/>
  <c r="AG608" i="1"/>
  <c r="Y609" i="1"/>
  <c r="AA609" i="1"/>
  <c r="AB609" i="1"/>
  <c r="AC609" i="1"/>
  <c r="AD609" i="1"/>
  <c r="AF609" i="1"/>
  <c r="AG609" i="1"/>
  <c r="Y610" i="1"/>
  <c r="AA610" i="1"/>
  <c r="AB610" i="1"/>
  <c r="AC610" i="1"/>
  <c r="AD610" i="1"/>
  <c r="AF610" i="1"/>
  <c r="AG610" i="1"/>
  <c r="Y611" i="1"/>
  <c r="AA611" i="1"/>
  <c r="AB611" i="1"/>
  <c r="AC611" i="1"/>
  <c r="AD611" i="1"/>
  <c r="AF611" i="1"/>
  <c r="AG611" i="1"/>
  <c r="Y612" i="1"/>
  <c r="AA612" i="1"/>
  <c r="AB612" i="1"/>
  <c r="AC612" i="1"/>
  <c r="AD612" i="1"/>
  <c r="AF612" i="1"/>
  <c r="AG612" i="1"/>
  <c r="Y613" i="1"/>
  <c r="AA613" i="1"/>
  <c r="AB613" i="1"/>
  <c r="AC613" i="1"/>
  <c r="AD613" i="1"/>
  <c r="AF613" i="1"/>
  <c r="AG613" i="1"/>
  <c r="Y614" i="1"/>
  <c r="AA614" i="1"/>
  <c r="AB614" i="1"/>
  <c r="AC614" i="1"/>
  <c r="AD614" i="1"/>
  <c r="AF614" i="1"/>
  <c r="AG614" i="1"/>
  <c r="Y615" i="1"/>
  <c r="AA615" i="1"/>
  <c r="AB615" i="1"/>
  <c r="AC615" i="1"/>
  <c r="AD615" i="1"/>
  <c r="AF615" i="1"/>
  <c r="AG615" i="1"/>
  <c r="Y616" i="1"/>
  <c r="AA616" i="1"/>
  <c r="AB616" i="1"/>
  <c r="AC616" i="1"/>
  <c r="AD616" i="1"/>
  <c r="AF616" i="1"/>
  <c r="AG616" i="1"/>
  <c r="Y617" i="1"/>
  <c r="AA617" i="1"/>
  <c r="AB617" i="1"/>
  <c r="AC617" i="1"/>
  <c r="AD617" i="1"/>
  <c r="AF617" i="1"/>
  <c r="AG617" i="1"/>
  <c r="Y618" i="1"/>
  <c r="AA618" i="1"/>
  <c r="AB618" i="1"/>
  <c r="AC618" i="1"/>
  <c r="AD618" i="1"/>
  <c r="AF618" i="1"/>
  <c r="AG618" i="1"/>
  <c r="Y619" i="1"/>
  <c r="AA619" i="1"/>
  <c r="AB619" i="1"/>
  <c r="AC619" i="1"/>
  <c r="AD619" i="1"/>
  <c r="AF619" i="1"/>
  <c r="AG619" i="1"/>
  <c r="Y620" i="1"/>
  <c r="AA620" i="1"/>
  <c r="AB620" i="1"/>
  <c r="AC620" i="1"/>
  <c r="AD620" i="1"/>
  <c r="AF620" i="1"/>
  <c r="AG620" i="1"/>
  <c r="Y621" i="1"/>
  <c r="AA621" i="1"/>
  <c r="AB621" i="1"/>
  <c r="AC621" i="1"/>
  <c r="AD621" i="1"/>
  <c r="AF621" i="1"/>
  <c r="AG621" i="1"/>
  <c r="Y622" i="1"/>
  <c r="AA622" i="1"/>
  <c r="AB622" i="1"/>
  <c r="AC622" i="1"/>
  <c r="AD622" i="1"/>
  <c r="AF622" i="1"/>
  <c r="AG622" i="1"/>
  <c r="Y623" i="1"/>
  <c r="AA623" i="1"/>
  <c r="AB623" i="1"/>
  <c r="AC623" i="1"/>
  <c r="AD623" i="1"/>
  <c r="AF623" i="1"/>
  <c r="AG623" i="1"/>
  <c r="Y624" i="1"/>
  <c r="AA624" i="1"/>
  <c r="AB624" i="1"/>
  <c r="AC624" i="1"/>
  <c r="AD624" i="1"/>
  <c r="AF624" i="1"/>
  <c r="AG624" i="1"/>
  <c r="Y625" i="1"/>
  <c r="AA625" i="1"/>
  <c r="AB625" i="1"/>
  <c r="AC625" i="1"/>
  <c r="AD625" i="1"/>
  <c r="AF625" i="1"/>
  <c r="AG625" i="1"/>
  <c r="Y626" i="1"/>
  <c r="AA626" i="1"/>
  <c r="AB626" i="1"/>
  <c r="AC626" i="1"/>
  <c r="AD626" i="1"/>
  <c r="AF626" i="1"/>
  <c r="AG626" i="1"/>
  <c r="Y627" i="1"/>
  <c r="AA627" i="1"/>
  <c r="AB627" i="1"/>
  <c r="AC627" i="1"/>
  <c r="AD627" i="1"/>
  <c r="AF627" i="1"/>
  <c r="AG627" i="1"/>
  <c r="Y628" i="1"/>
  <c r="AA628" i="1"/>
  <c r="AB628" i="1"/>
  <c r="AC628" i="1"/>
  <c r="AD628" i="1"/>
  <c r="AF628" i="1"/>
  <c r="AG628" i="1"/>
  <c r="Y629" i="1"/>
  <c r="AA629" i="1"/>
  <c r="AB629" i="1"/>
  <c r="AC629" i="1"/>
  <c r="AD629" i="1"/>
  <c r="AF629" i="1"/>
  <c r="AG629" i="1"/>
  <c r="Y630" i="1"/>
  <c r="AA630" i="1"/>
  <c r="AB630" i="1"/>
  <c r="AC630" i="1"/>
  <c r="AD630" i="1"/>
  <c r="AF630" i="1"/>
  <c r="AG630" i="1"/>
  <c r="Y631" i="1"/>
  <c r="AA631" i="1"/>
  <c r="AB631" i="1"/>
  <c r="AC631" i="1"/>
  <c r="AD631" i="1"/>
  <c r="AF631" i="1"/>
  <c r="AG631" i="1"/>
  <c r="Y632" i="1"/>
  <c r="AA632" i="1"/>
  <c r="AB632" i="1"/>
  <c r="AC632" i="1"/>
  <c r="AD632" i="1"/>
  <c r="AF632" i="1"/>
  <c r="AG632" i="1"/>
  <c r="Y633" i="1"/>
  <c r="AA633" i="1"/>
  <c r="AB633" i="1"/>
  <c r="AC633" i="1"/>
  <c r="AD633" i="1"/>
  <c r="AF633" i="1"/>
  <c r="AG633" i="1"/>
  <c r="Y634" i="1"/>
  <c r="AA634" i="1"/>
  <c r="AB634" i="1"/>
  <c r="AC634" i="1"/>
  <c r="AD634" i="1"/>
  <c r="AF634" i="1"/>
  <c r="AG634" i="1"/>
  <c r="Y635" i="1"/>
  <c r="AA635" i="1"/>
  <c r="AB635" i="1"/>
  <c r="AC635" i="1"/>
  <c r="AD635" i="1"/>
  <c r="AF635" i="1"/>
  <c r="AG635" i="1"/>
  <c r="Y636" i="1"/>
  <c r="AA636" i="1"/>
  <c r="AB636" i="1"/>
  <c r="AC636" i="1"/>
  <c r="AD636" i="1"/>
  <c r="AF636" i="1"/>
  <c r="AG636" i="1"/>
  <c r="Y637" i="1"/>
  <c r="AA637" i="1"/>
  <c r="AB637" i="1"/>
  <c r="AC637" i="1"/>
  <c r="AD637" i="1"/>
  <c r="AF637" i="1"/>
  <c r="AG637" i="1"/>
  <c r="Y638" i="1"/>
  <c r="AA638" i="1"/>
  <c r="AB638" i="1"/>
  <c r="AC638" i="1"/>
  <c r="AD638" i="1"/>
  <c r="AF638" i="1"/>
  <c r="AG638" i="1"/>
  <c r="Y639" i="1"/>
  <c r="AA639" i="1"/>
  <c r="AB639" i="1"/>
  <c r="AC639" i="1"/>
  <c r="AD639" i="1"/>
  <c r="AF639" i="1"/>
  <c r="AG639" i="1"/>
  <c r="Y640" i="1"/>
  <c r="AA640" i="1"/>
  <c r="AB640" i="1"/>
  <c r="AC640" i="1"/>
  <c r="AD640" i="1"/>
  <c r="AF640" i="1"/>
  <c r="AG640" i="1"/>
  <c r="Y641" i="1"/>
  <c r="AA641" i="1"/>
  <c r="AB641" i="1"/>
  <c r="AC641" i="1"/>
  <c r="AD641" i="1"/>
  <c r="AF641" i="1"/>
  <c r="AG641" i="1"/>
  <c r="Y642" i="1"/>
  <c r="AA642" i="1"/>
  <c r="AB642" i="1"/>
  <c r="AC642" i="1"/>
  <c r="AD642" i="1"/>
  <c r="AF642" i="1"/>
  <c r="AG642" i="1"/>
  <c r="Y643" i="1"/>
  <c r="AA643" i="1"/>
  <c r="AB643" i="1"/>
  <c r="AC643" i="1"/>
  <c r="AD643" i="1"/>
  <c r="AF643" i="1"/>
  <c r="AG643" i="1"/>
  <c r="Y644" i="1"/>
  <c r="AA644" i="1"/>
  <c r="AB644" i="1"/>
  <c r="AC644" i="1"/>
  <c r="AD644" i="1"/>
  <c r="AF644" i="1"/>
  <c r="AG644" i="1"/>
  <c r="Y645" i="1"/>
  <c r="AA645" i="1"/>
  <c r="AB645" i="1"/>
  <c r="AC645" i="1"/>
  <c r="AD645" i="1"/>
  <c r="AF645" i="1"/>
  <c r="AG645" i="1"/>
  <c r="Y646" i="1"/>
  <c r="AA646" i="1"/>
  <c r="AB646" i="1"/>
  <c r="AC646" i="1"/>
  <c r="AD646" i="1"/>
  <c r="AF646" i="1"/>
  <c r="AG646" i="1"/>
  <c r="Y647" i="1"/>
  <c r="AA647" i="1"/>
  <c r="AB647" i="1"/>
  <c r="AC647" i="1"/>
  <c r="AD647" i="1"/>
  <c r="AF647" i="1"/>
  <c r="AG647" i="1"/>
  <c r="Y648" i="1"/>
  <c r="AA648" i="1"/>
  <c r="AB648" i="1"/>
  <c r="AC648" i="1"/>
  <c r="AD648" i="1"/>
  <c r="AF648" i="1"/>
  <c r="AG648" i="1"/>
  <c r="Y649" i="1"/>
  <c r="AA649" i="1"/>
  <c r="AB649" i="1"/>
  <c r="AC649" i="1"/>
  <c r="AD649" i="1"/>
  <c r="AF649" i="1"/>
  <c r="AG649" i="1"/>
  <c r="Y650" i="1"/>
  <c r="AA650" i="1"/>
  <c r="AB650" i="1"/>
  <c r="AC650" i="1"/>
  <c r="AD650" i="1"/>
  <c r="AF650" i="1"/>
  <c r="AG650" i="1"/>
  <c r="Y651" i="1"/>
  <c r="AA651" i="1"/>
  <c r="AB651" i="1"/>
  <c r="AC651" i="1"/>
  <c r="AD651" i="1"/>
  <c r="AF651" i="1"/>
  <c r="AG651" i="1"/>
  <c r="Y652" i="1"/>
  <c r="AA652" i="1"/>
  <c r="AB652" i="1"/>
  <c r="AC652" i="1"/>
  <c r="AD652" i="1"/>
  <c r="AF652" i="1"/>
  <c r="AG652" i="1"/>
  <c r="Y653" i="1"/>
  <c r="AA653" i="1"/>
  <c r="AB653" i="1"/>
  <c r="AC653" i="1"/>
  <c r="AD653" i="1"/>
  <c r="AF653" i="1"/>
  <c r="AG653" i="1"/>
  <c r="Y654" i="1"/>
  <c r="AA654" i="1"/>
  <c r="AB654" i="1"/>
  <c r="AC654" i="1"/>
  <c r="AD654" i="1"/>
  <c r="AF654" i="1"/>
  <c r="AG654" i="1"/>
  <c r="Y655" i="1"/>
  <c r="AA655" i="1"/>
  <c r="AB655" i="1"/>
  <c r="AC655" i="1"/>
  <c r="AD655" i="1"/>
  <c r="AF655" i="1"/>
  <c r="AG655" i="1"/>
  <c r="Y656" i="1"/>
  <c r="AA656" i="1"/>
  <c r="AB656" i="1"/>
  <c r="AC656" i="1"/>
  <c r="AD656" i="1"/>
  <c r="AF656" i="1"/>
  <c r="AG656" i="1"/>
  <c r="Y657" i="1"/>
  <c r="AA657" i="1"/>
  <c r="AB657" i="1"/>
  <c r="AC657" i="1"/>
  <c r="AD657" i="1"/>
  <c r="AF657" i="1"/>
  <c r="AG657" i="1"/>
  <c r="Y658" i="1"/>
  <c r="AA658" i="1"/>
  <c r="AB658" i="1"/>
  <c r="AC658" i="1"/>
  <c r="AD658" i="1"/>
  <c r="AF658" i="1"/>
  <c r="AG658" i="1"/>
  <c r="Y659" i="1"/>
  <c r="AA659" i="1"/>
  <c r="AB659" i="1"/>
  <c r="AC659" i="1"/>
  <c r="AD659" i="1"/>
  <c r="AF659" i="1"/>
  <c r="AG659" i="1"/>
  <c r="Y660" i="1"/>
  <c r="AA660" i="1"/>
  <c r="AB660" i="1"/>
  <c r="AC660" i="1"/>
  <c r="AD660" i="1"/>
  <c r="AF660" i="1"/>
  <c r="AG660" i="1"/>
  <c r="Y661" i="1"/>
  <c r="AA661" i="1"/>
  <c r="AB661" i="1"/>
  <c r="AC661" i="1"/>
  <c r="AD661" i="1"/>
  <c r="AF661" i="1"/>
  <c r="AG661" i="1"/>
  <c r="Y662" i="1"/>
  <c r="AA662" i="1"/>
  <c r="AB662" i="1"/>
  <c r="AC662" i="1"/>
  <c r="AD662" i="1"/>
  <c r="AF662" i="1"/>
  <c r="AG662" i="1"/>
  <c r="Y663" i="1"/>
  <c r="AA663" i="1"/>
  <c r="AB663" i="1"/>
  <c r="AC663" i="1"/>
  <c r="AD663" i="1"/>
  <c r="AF663" i="1"/>
  <c r="AG663" i="1"/>
  <c r="Y664" i="1"/>
  <c r="AA664" i="1"/>
  <c r="AB664" i="1"/>
  <c r="AC664" i="1"/>
  <c r="AD664" i="1"/>
  <c r="AF664" i="1"/>
  <c r="AG664" i="1"/>
  <c r="Y665" i="1"/>
  <c r="AA665" i="1"/>
  <c r="AB665" i="1"/>
  <c r="AC665" i="1"/>
  <c r="AD665" i="1"/>
  <c r="AF665" i="1"/>
  <c r="AG665" i="1"/>
  <c r="Y666" i="1"/>
  <c r="AA666" i="1"/>
  <c r="AB666" i="1"/>
  <c r="AC666" i="1"/>
  <c r="AD666" i="1"/>
  <c r="AF666" i="1"/>
  <c r="AG666" i="1"/>
  <c r="Y667" i="1"/>
  <c r="AA667" i="1"/>
  <c r="AB667" i="1"/>
  <c r="AC667" i="1"/>
  <c r="AD667" i="1"/>
  <c r="AF667" i="1"/>
  <c r="AG667" i="1"/>
  <c r="Y668" i="1"/>
  <c r="AA668" i="1"/>
  <c r="AB668" i="1"/>
  <c r="AC668" i="1"/>
  <c r="AD668" i="1"/>
  <c r="AF668" i="1"/>
  <c r="AG668" i="1"/>
  <c r="Y669" i="1"/>
  <c r="AA669" i="1"/>
  <c r="AB669" i="1"/>
  <c r="AC669" i="1"/>
  <c r="AD669" i="1"/>
  <c r="AF669" i="1"/>
  <c r="AG669" i="1"/>
  <c r="Y670" i="1"/>
  <c r="AA670" i="1"/>
  <c r="AB670" i="1"/>
  <c r="AC670" i="1"/>
  <c r="AD670" i="1"/>
  <c r="AF670" i="1"/>
  <c r="AG670" i="1"/>
  <c r="Y671" i="1"/>
  <c r="AA671" i="1"/>
  <c r="AB671" i="1"/>
  <c r="AC671" i="1"/>
  <c r="AD671" i="1"/>
  <c r="AF671" i="1"/>
  <c r="AG671" i="1"/>
  <c r="Y672" i="1"/>
  <c r="AA672" i="1"/>
  <c r="AB672" i="1"/>
  <c r="AC672" i="1"/>
  <c r="AD672" i="1"/>
  <c r="AF672" i="1"/>
  <c r="AG672" i="1"/>
  <c r="Y673" i="1"/>
  <c r="AA673" i="1"/>
  <c r="AB673" i="1"/>
  <c r="AC673" i="1"/>
  <c r="AD673" i="1"/>
  <c r="AF673" i="1"/>
  <c r="AG673" i="1"/>
  <c r="Y674" i="1"/>
  <c r="AA674" i="1"/>
  <c r="AB674" i="1"/>
  <c r="AC674" i="1"/>
  <c r="AD674" i="1"/>
  <c r="AF674" i="1"/>
  <c r="AG674" i="1"/>
  <c r="Y675" i="1"/>
  <c r="AA675" i="1"/>
  <c r="AB675" i="1"/>
  <c r="AC675" i="1"/>
  <c r="AD675" i="1"/>
  <c r="AF675" i="1"/>
  <c r="AG675" i="1"/>
  <c r="Y676" i="1"/>
  <c r="AA676" i="1"/>
  <c r="AB676" i="1"/>
  <c r="AC676" i="1"/>
  <c r="AD676" i="1"/>
  <c r="AF676" i="1"/>
  <c r="AG676" i="1"/>
  <c r="Y677" i="1"/>
  <c r="AA677" i="1"/>
  <c r="AB677" i="1"/>
  <c r="AC677" i="1"/>
  <c r="AD677" i="1"/>
  <c r="AF677" i="1"/>
  <c r="AG677" i="1"/>
  <c r="Y678" i="1"/>
  <c r="AA678" i="1"/>
  <c r="AB678" i="1"/>
  <c r="AC678" i="1"/>
  <c r="AD678" i="1"/>
  <c r="AF678" i="1"/>
  <c r="AG678" i="1"/>
  <c r="Y679" i="1"/>
  <c r="AA679" i="1"/>
  <c r="AB679" i="1"/>
  <c r="AC679" i="1"/>
  <c r="AD679" i="1"/>
  <c r="AF679" i="1"/>
  <c r="AG679" i="1"/>
  <c r="Y680" i="1"/>
  <c r="AA680" i="1"/>
  <c r="AB680" i="1"/>
  <c r="AC680" i="1"/>
  <c r="AD680" i="1"/>
  <c r="AF680" i="1"/>
  <c r="AG680" i="1"/>
  <c r="Y681" i="1"/>
  <c r="AA681" i="1"/>
  <c r="AB681" i="1"/>
  <c r="AC681" i="1"/>
  <c r="AD681" i="1"/>
  <c r="AF681" i="1"/>
  <c r="AG681" i="1"/>
  <c r="Y682" i="1"/>
  <c r="AA682" i="1"/>
  <c r="AB682" i="1"/>
  <c r="AC682" i="1"/>
  <c r="AD682" i="1"/>
  <c r="AF682" i="1"/>
  <c r="AG682" i="1"/>
  <c r="Y683" i="1"/>
  <c r="AA683" i="1"/>
  <c r="AB683" i="1"/>
  <c r="AC683" i="1"/>
  <c r="AD683" i="1"/>
  <c r="AF683" i="1"/>
  <c r="AG683" i="1"/>
  <c r="Y684" i="1"/>
  <c r="AA684" i="1"/>
  <c r="AB684" i="1"/>
  <c r="AC684" i="1"/>
  <c r="AD684" i="1"/>
  <c r="AF684" i="1"/>
  <c r="AG684" i="1"/>
  <c r="Y685" i="1"/>
  <c r="AA685" i="1"/>
  <c r="AB685" i="1"/>
  <c r="AC685" i="1"/>
  <c r="AD685" i="1"/>
  <c r="AF685" i="1"/>
  <c r="AG685" i="1"/>
  <c r="Y686" i="1"/>
  <c r="AA686" i="1"/>
  <c r="AB686" i="1"/>
  <c r="AC686" i="1"/>
  <c r="AD686" i="1"/>
  <c r="AF686" i="1"/>
  <c r="AG686" i="1"/>
  <c r="Y687" i="1"/>
  <c r="AA687" i="1"/>
  <c r="AB687" i="1"/>
  <c r="AC687" i="1"/>
  <c r="AD687" i="1"/>
  <c r="AF687" i="1"/>
  <c r="AG687" i="1"/>
  <c r="Y688" i="1"/>
  <c r="AA688" i="1"/>
  <c r="AB688" i="1"/>
  <c r="AC688" i="1"/>
  <c r="AD688" i="1"/>
  <c r="AF688" i="1"/>
  <c r="AG688" i="1"/>
  <c r="Y689" i="1"/>
  <c r="AA689" i="1"/>
  <c r="AB689" i="1"/>
  <c r="AC689" i="1"/>
  <c r="AD689" i="1"/>
  <c r="AF689" i="1"/>
  <c r="AG689" i="1"/>
  <c r="Y690" i="1"/>
  <c r="AA690" i="1"/>
  <c r="AB690" i="1"/>
  <c r="AC690" i="1"/>
  <c r="AD690" i="1"/>
  <c r="AF690" i="1"/>
  <c r="AG690" i="1"/>
  <c r="Y691" i="1"/>
  <c r="AA691" i="1"/>
  <c r="AB691" i="1"/>
  <c r="AC691" i="1"/>
  <c r="AD691" i="1"/>
  <c r="AF691" i="1"/>
  <c r="AG691" i="1"/>
  <c r="Y692" i="1"/>
  <c r="AA692" i="1"/>
  <c r="AB692" i="1"/>
  <c r="AC692" i="1"/>
  <c r="AD692" i="1"/>
  <c r="AF692" i="1"/>
  <c r="AG692" i="1"/>
  <c r="Y693" i="1"/>
  <c r="AA693" i="1"/>
  <c r="AB693" i="1"/>
  <c r="AC693" i="1"/>
  <c r="AD693" i="1"/>
  <c r="AF693" i="1"/>
  <c r="AG693" i="1"/>
  <c r="Y694" i="1"/>
  <c r="AA694" i="1"/>
  <c r="AB694" i="1"/>
  <c r="AC694" i="1"/>
  <c r="AD694" i="1"/>
  <c r="AF694" i="1"/>
  <c r="AG694" i="1"/>
  <c r="Y695" i="1"/>
  <c r="AA695" i="1"/>
  <c r="AB695" i="1"/>
  <c r="AC695" i="1"/>
  <c r="AD695" i="1"/>
  <c r="AF695" i="1"/>
  <c r="AG695" i="1"/>
  <c r="Y696" i="1"/>
  <c r="AA696" i="1"/>
  <c r="AB696" i="1"/>
  <c r="AC696" i="1"/>
  <c r="AD696" i="1"/>
  <c r="AF696" i="1"/>
  <c r="AG696" i="1"/>
  <c r="Y697" i="1"/>
  <c r="AA697" i="1"/>
  <c r="AB697" i="1"/>
  <c r="AC697" i="1"/>
  <c r="AD697" i="1"/>
  <c r="AF697" i="1"/>
  <c r="AG697" i="1"/>
  <c r="Y698" i="1"/>
  <c r="AA698" i="1"/>
  <c r="AB698" i="1"/>
  <c r="AC698" i="1"/>
  <c r="AD698" i="1"/>
  <c r="AF698" i="1"/>
  <c r="AG698" i="1"/>
  <c r="Y699" i="1"/>
  <c r="AA699" i="1"/>
  <c r="AB699" i="1"/>
  <c r="AC699" i="1"/>
  <c r="AD699" i="1"/>
  <c r="AF699" i="1"/>
  <c r="AG699" i="1"/>
  <c r="Y700" i="1"/>
  <c r="AA700" i="1"/>
  <c r="AB700" i="1"/>
  <c r="AC700" i="1"/>
  <c r="AD700" i="1"/>
  <c r="AF700" i="1"/>
  <c r="AG700" i="1"/>
  <c r="Y701" i="1"/>
  <c r="AA701" i="1"/>
  <c r="AB701" i="1"/>
  <c r="AC701" i="1"/>
  <c r="AD701" i="1"/>
  <c r="AF701" i="1"/>
  <c r="AG701" i="1"/>
  <c r="Y702" i="1"/>
  <c r="AA702" i="1"/>
  <c r="AB702" i="1"/>
  <c r="AC702" i="1"/>
  <c r="AD702" i="1"/>
  <c r="AF702" i="1"/>
  <c r="AG702" i="1"/>
  <c r="Y703" i="1"/>
  <c r="AA703" i="1"/>
  <c r="AB703" i="1"/>
  <c r="AC703" i="1"/>
  <c r="AD703" i="1"/>
  <c r="AF703" i="1"/>
  <c r="AG703" i="1"/>
  <c r="Y704" i="1"/>
  <c r="AA704" i="1"/>
  <c r="AB704" i="1"/>
  <c r="AC704" i="1"/>
  <c r="AD704" i="1"/>
  <c r="AF704" i="1"/>
  <c r="AG704" i="1"/>
  <c r="Y705" i="1"/>
  <c r="AA705" i="1"/>
  <c r="AB705" i="1"/>
  <c r="AC705" i="1"/>
  <c r="AD705" i="1"/>
  <c r="AF705" i="1"/>
  <c r="AG705" i="1"/>
  <c r="Y706" i="1"/>
  <c r="AA706" i="1"/>
  <c r="AB706" i="1"/>
  <c r="AC706" i="1"/>
  <c r="AD706" i="1"/>
  <c r="AF706" i="1"/>
  <c r="AG706" i="1"/>
  <c r="Y707" i="1"/>
  <c r="AA707" i="1"/>
  <c r="AB707" i="1"/>
  <c r="AC707" i="1"/>
  <c r="AD707" i="1"/>
  <c r="AF707" i="1"/>
  <c r="AG707" i="1"/>
  <c r="Y708" i="1"/>
  <c r="AA708" i="1"/>
  <c r="AB708" i="1"/>
  <c r="AC708" i="1"/>
  <c r="AD708" i="1"/>
  <c r="AF708" i="1"/>
  <c r="AG708" i="1"/>
  <c r="Y709" i="1"/>
  <c r="AA709" i="1"/>
  <c r="AB709" i="1"/>
  <c r="AC709" i="1"/>
  <c r="AD709" i="1"/>
  <c r="AF709" i="1"/>
  <c r="AG709" i="1"/>
  <c r="Y710" i="1"/>
  <c r="AA710" i="1"/>
  <c r="AB710" i="1"/>
  <c r="AC710" i="1"/>
  <c r="AD710" i="1"/>
  <c r="AF710" i="1"/>
  <c r="AG710" i="1"/>
  <c r="Y711" i="1"/>
  <c r="AA711" i="1"/>
  <c r="AB711" i="1"/>
  <c r="AC711" i="1"/>
  <c r="AD711" i="1"/>
  <c r="AF711" i="1"/>
  <c r="AG711" i="1"/>
  <c r="Y712" i="1"/>
  <c r="AA712" i="1"/>
  <c r="AB712" i="1"/>
  <c r="AC712" i="1"/>
  <c r="AD712" i="1"/>
  <c r="AF712" i="1"/>
  <c r="AG712" i="1"/>
  <c r="Y713" i="1"/>
  <c r="AA713" i="1"/>
  <c r="AB713" i="1"/>
  <c r="AC713" i="1"/>
  <c r="AD713" i="1"/>
  <c r="AF713" i="1"/>
  <c r="AG713" i="1"/>
  <c r="Y714" i="1"/>
  <c r="AA714" i="1"/>
  <c r="AB714" i="1"/>
  <c r="AC714" i="1"/>
  <c r="AD714" i="1"/>
  <c r="AF714" i="1"/>
  <c r="AG714" i="1"/>
  <c r="Y715" i="1"/>
  <c r="AA715" i="1"/>
  <c r="AB715" i="1"/>
  <c r="AC715" i="1"/>
  <c r="AD715" i="1"/>
  <c r="AF715" i="1"/>
  <c r="AG715" i="1"/>
  <c r="Y716" i="1"/>
  <c r="AA716" i="1"/>
  <c r="AB716" i="1"/>
  <c r="AC716" i="1"/>
  <c r="AD716" i="1"/>
  <c r="AF716" i="1"/>
  <c r="AG716" i="1"/>
  <c r="Y717" i="1"/>
  <c r="AA717" i="1"/>
  <c r="AB717" i="1"/>
  <c r="AC717" i="1"/>
  <c r="AD717" i="1"/>
  <c r="AF717" i="1"/>
  <c r="AG717" i="1"/>
  <c r="Y718" i="1"/>
  <c r="AA718" i="1"/>
  <c r="AB718" i="1"/>
  <c r="AC718" i="1"/>
  <c r="AD718" i="1"/>
  <c r="AF718" i="1"/>
  <c r="AG718" i="1"/>
  <c r="Y719" i="1"/>
  <c r="AA719" i="1"/>
  <c r="AB719" i="1"/>
  <c r="AC719" i="1"/>
  <c r="AD719" i="1"/>
  <c r="AF719" i="1"/>
  <c r="AG719" i="1"/>
  <c r="Y720" i="1"/>
  <c r="AA720" i="1"/>
  <c r="AB720" i="1"/>
  <c r="AC720" i="1"/>
  <c r="AD720" i="1"/>
  <c r="AF720" i="1"/>
  <c r="AG720" i="1"/>
  <c r="Y721" i="1"/>
  <c r="AA721" i="1"/>
  <c r="AB721" i="1"/>
  <c r="AC721" i="1"/>
  <c r="AD721" i="1"/>
  <c r="AF721" i="1"/>
  <c r="AG721" i="1"/>
  <c r="Y722" i="1"/>
  <c r="AA722" i="1"/>
  <c r="AB722" i="1"/>
  <c r="AC722" i="1"/>
  <c r="AD722" i="1"/>
  <c r="AF722" i="1"/>
  <c r="AG722" i="1"/>
  <c r="Y723" i="1"/>
  <c r="AA723" i="1"/>
  <c r="AB723" i="1"/>
  <c r="AC723" i="1"/>
  <c r="AD723" i="1"/>
  <c r="AF723" i="1"/>
  <c r="AG723" i="1"/>
  <c r="Y724" i="1"/>
  <c r="AA724" i="1"/>
  <c r="AB724" i="1"/>
  <c r="AC724" i="1"/>
  <c r="AD724" i="1"/>
  <c r="AF724" i="1"/>
  <c r="AG724" i="1"/>
  <c r="Y725" i="1"/>
  <c r="AA725" i="1"/>
  <c r="AB725" i="1"/>
  <c r="AC725" i="1"/>
  <c r="AD725" i="1"/>
  <c r="AF725" i="1"/>
  <c r="AG725" i="1"/>
  <c r="Y726" i="1"/>
  <c r="AA726" i="1"/>
  <c r="AB726" i="1"/>
  <c r="AC726" i="1"/>
  <c r="AD726" i="1"/>
  <c r="AF726" i="1"/>
  <c r="AG726" i="1"/>
  <c r="Y727" i="1"/>
  <c r="AA727" i="1"/>
  <c r="AB727" i="1"/>
  <c r="AC727" i="1"/>
  <c r="AD727" i="1"/>
  <c r="AF727" i="1"/>
  <c r="AG727" i="1"/>
  <c r="Y728" i="1"/>
  <c r="AA728" i="1"/>
  <c r="AB728" i="1"/>
  <c r="AC728" i="1"/>
  <c r="AD728" i="1"/>
  <c r="AF728" i="1"/>
  <c r="AG728" i="1"/>
  <c r="Y729" i="1"/>
  <c r="AA729" i="1"/>
  <c r="AB729" i="1"/>
  <c r="AC729" i="1"/>
  <c r="AD729" i="1"/>
  <c r="AF729" i="1"/>
  <c r="AG729" i="1"/>
  <c r="Y730" i="1"/>
  <c r="AA730" i="1"/>
  <c r="AB730" i="1"/>
  <c r="AC730" i="1"/>
  <c r="AD730" i="1"/>
  <c r="AF730" i="1"/>
  <c r="AG730" i="1"/>
  <c r="Y731" i="1"/>
  <c r="AA731" i="1"/>
  <c r="AB731" i="1"/>
  <c r="AC731" i="1"/>
  <c r="AD731" i="1"/>
  <c r="AF731" i="1"/>
  <c r="AG731" i="1"/>
  <c r="Y732" i="1"/>
  <c r="AA732" i="1"/>
  <c r="AB732" i="1"/>
  <c r="AC732" i="1"/>
  <c r="AD732" i="1"/>
  <c r="AF732" i="1"/>
  <c r="AG732" i="1"/>
  <c r="Y733" i="1"/>
  <c r="AA733" i="1"/>
  <c r="AB733" i="1"/>
  <c r="AC733" i="1"/>
  <c r="AD733" i="1"/>
  <c r="AF733" i="1"/>
  <c r="AG733" i="1"/>
  <c r="Y734" i="1"/>
  <c r="AA734" i="1"/>
  <c r="AB734" i="1"/>
  <c r="AC734" i="1"/>
  <c r="AD734" i="1"/>
  <c r="AF734" i="1"/>
  <c r="AG734" i="1"/>
  <c r="Y735" i="1"/>
  <c r="AA735" i="1"/>
  <c r="AB735" i="1"/>
  <c r="AC735" i="1"/>
  <c r="AD735" i="1"/>
  <c r="AF735" i="1"/>
  <c r="AG735" i="1"/>
  <c r="Y736" i="1"/>
  <c r="AA736" i="1"/>
  <c r="AB736" i="1"/>
  <c r="AC736" i="1"/>
  <c r="AD736" i="1"/>
  <c r="AF736" i="1"/>
  <c r="AG736" i="1"/>
  <c r="Y737" i="1"/>
  <c r="AA737" i="1"/>
  <c r="AB737" i="1"/>
  <c r="AC737" i="1"/>
  <c r="AD737" i="1"/>
  <c r="AF737" i="1"/>
  <c r="AG737" i="1"/>
  <c r="Y738" i="1"/>
  <c r="AA738" i="1"/>
  <c r="AB738" i="1"/>
  <c r="AC738" i="1"/>
  <c r="AD738" i="1"/>
  <c r="AF738" i="1"/>
  <c r="AG738" i="1"/>
  <c r="Y739" i="1"/>
  <c r="AA739" i="1"/>
  <c r="AB739" i="1"/>
  <c r="AC739" i="1"/>
  <c r="AD739" i="1"/>
  <c r="AF739" i="1"/>
  <c r="AG739" i="1"/>
  <c r="Y740" i="1"/>
  <c r="AA740" i="1"/>
  <c r="AB740" i="1"/>
  <c r="AC740" i="1"/>
  <c r="AD740" i="1"/>
  <c r="AF740" i="1"/>
  <c r="AG740" i="1"/>
  <c r="Y741" i="1"/>
  <c r="AA741" i="1"/>
  <c r="AB741" i="1"/>
  <c r="AC741" i="1"/>
  <c r="AD741" i="1"/>
  <c r="AF741" i="1"/>
  <c r="AG741" i="1"/>
  <c r="Y742" i="1"/>
  <c r="AA742" i="1"/>
  <c r="AB742" i="1"/>
  <c r="AC742" i="1"/>
  <c r="AD742" i="1"/>
  <c r="AF742" i="1"/>
  <c r="AG742" i="1"/>
  <c r="Y743" i="1"/>
  <c r="AA743" i="1"/>
  <c r="AB743" i="1"/>
  <c r="AC743" i="1"/>
  <c r="AD743" i="1"/>
  <c r="AF743" i="1"/>
  <c r="AG743" i="1"/>
  <c r="Y744" i="1"/>
  <c r="AA744" i="1"/>
  <c r="AB744" i="1"/>
  <c r="AC744" i="1"/>
  <c r="AD744" i="1"/>
  <c r="AF744" i="1"/>
  <c r="AG744" i="1"/>
  <c r="Y745" i="1"/>
  <c r="AA745" i="1"/>
  <c r="AB745" i="1"/>
  <c r="AC745" i="1"/>
  <c r="AD745" i="1"/>
  <c r="AF745" i="1"/>
  <c r="AG745" i="1"/>
  <c r="Y746" i="1"/>
  <c r="AA746" i="1"/>
  <c r="AB746" i="1"/>
  <c r="AC746" i="1"/>
  <c r="AD746" i="1"/>
  <c r="AF746" i="1"/>
  <c r="AG746" i="1"/>
  <c r="Y747" i="1"/>
  <c r="AA747" i="1"/>
  <c r="AB747" i="1"/>
  <c r="AC747" i="1"/>
  <c r="AD747" i="1"/>
  <c r="AF747" i="1"/>
  <c r="AG747" i="1"/>
  <c r="Y748" i="1"/>
  <c r="AA748" i="1"/>
  <c r="AB748" i="1"/>
  <c r="AC748" i="1"/>
  <c r="AD748" i="1"/>
  <c r="AF748" i="1"/>
  <c r="AG748" i="1"/>
  <c r="Y749" i="1"/>
  <c r="AA749" i="1"/>
  <c r="AB749" i="1"/>
  <c r="AC749" i="1"/>
  <c r="AD749" i="1"/>
  <c r="AF749" i="1"/>
  <c r="AG749" i="1"/>
  <c r="Y750" i="1"/>
  <c r="AA750" i="1"/>
  <c r="AB750" i="1"/>
  <c r="AC750" i="1"/>
  <c r="AD750" i="1"/>
  <c r="AF750" i="1"/>
  <c r="AG750" i="1"/>
  <c r="Y751" i="1"/>
  <c r="AA751" i="1"/>
  <c r="AB751" i="1"/>
  <c r="AC751" i="1"/>
  <c r="AD751" i="1"/>
  <c r="AF751" i="1"/>
  <c r="AG751" i="1"/>
  <c r="Y752" i="1"/>
  <c r="AA752" i="1"/>
  <c r="AB752" i="1"/>
  <c r="AC752" i="1"/>
  <c r="AD752" i="1"/>
  <c r="AF752" i="1"/>
  <c r="AG752" i="1"/>
  <c r="Y753" i="1"/>
  <c r="AA753" i="1"/>
  <c r="AB753" i="1"/>
  <c r="AC753" i="1"/>
  <c r="AD753" i="1"/>
  <c r="AF753" i="1"/>
  <c r="AG753" i="1"/>
  <c r="Y754" i="1"/>
  <c r="AA754" i="1"/>
  <c r="AB754" i="1"/>
  <c r="AC754" i="1"/>
  <c r="AD754" i="1"/>
  <c r="AF754" i="1"/>
  <c r="AG754" i="1"/>
  <c r="Y755" i="1"/>
  <c r="AA755" i="1"/>
  <c r="AB755" i="1"/>
  <c r="AC755" i="1"/>
  <c r="AD755" i="1"/>
  <c r="AF755" i="1"/>
  <c r="AG755" i="1"/>
  <c r="Y756" i="1"/>
  <c r="AA756" i="1"/>
  <c r="AB756" i="1"/>
  <c r="AC756" i="1"/>
  <c r="AD756" i="1"/>
  <c r="AF756" i="1"/>
  <c r="AG756" i="1"/>
  <c r="Y757" i="1"/>
  <c r="AA757" i="1"/>
  <c r="AB757" i="1"/>
  <c r="AC757" i="1"/>
  <c r="AD757" i="1"/>
  <c r="AF757" i="1"/>
  <c r="AG757" i="1"/>
  <c r="Y758" i="1"/>
  <c r="AA758" i="1"/>
  <c r="AB758" i="1"/>
  <c r="AC758" i="1"/>
  <c r="AD758" i="1"/>
  <c r="AF758" i="1"/>
  <c r="AG758" i="1"/>
  <c r="Y759" i="1"/>
  <c r="AA759" i="1"/>
  <c r="AB759" i="1"/>
  <c r="AC759" i="1"/>
  <c r="AD759" i="1"/>
  <c r="AF759" i="1"/>
  <c r="AG759" i="1"/>
  <c r="Y760" i="1"/>
  <c r="AA760" i="1"/>
  <c r="AB760" i="1"/>
  <c r="AC760" i="1"/>
  <c r="AD760" i="1"/>
  <c r="AF760" i="1"/>
  <c r="AG760" i="1"/>
  <c r="Y761" i="1"/>
  <c r="AA761" i="1"/>
  <c r="AB761" i="1"/>
  <c r="AC761" i="1"/>
  <c r="AD761" i="1"/>
  <c r="AF761" i="1"/>
  <c r="AG761" i="1"/>
  <c r="Y762" i="1"/>
  <c r="AA762" i="1"/>
  <c r="AB762" i="1"/>
  <c r="AC762" i="1"/>
  <c r="AD762" i="1"/>
  <c r="AF762" i="1"/>
  <c r="AG762" i="1"/>
  <c r="Y763" i="1"/>
  <c r="AA763" i="1"/>
  <c r="AB763" i="1"/>
  <c r="AC763" i="1"/>
  <c r="AD763" i="1"/>
  <c r="AF763" i="1"/>
  <c r="AG763" i="1"/>
  <c r="Y764" i="1"/>
  <c r="AA764" i="1"/>
  <c r="AB764" i="1"/>
  <c r="AC764" i="1"/>
  <c r="AD764" i="1"/>
  <c r="AF764" i="1"/>
  <c r="AG764" i="1"/>
  <c r="Y765" i="1"/>
  <c r="AA765" i="1"/>
  <c r="AB765" i="1"/>
  <c r="AC765" i="1"/>
  <c r="AD765" i="1"/>
  <c r="AF765" i="1"/>
  <c r="AG765" i="1"/>
  <c r="Y766" i="1"/>
  <c r="AA766" i="1"/>
  <c r="AB766" i="1"/>
  <c r="AC766" i="1"/>
  <c r="AD766" i="1"/>
  <c r="AF766" i="1"/>
  <c r="AG766" i="1"/>
  <c r="Y767" i="1"/>
  <c r="AA767" i="1"/>
  <c r="AB767" i="1"/>
  <c r="AC767" i="1"/>
  <c r="AD767" i="1"/>
  <c r="AF767" i="1"/>
  <c r="AG767" i="1"/>
  <c r="Y768" i="1"/>
  <c r="AA768" i="1"/>
  <c r="AB768" i="1"/>
  <c r="AC768" i="1"/>
  <c r="AD768" i="1"/>
  <c r="AF768" i="1"/>
  <c r="AG768" i="1"/>
  <c r="Y769" i="1"/>
  <c r="AA769" i="1"/>
  <c r="AB769" i="1"/>
  <c r="AC769" i="1"/>
  <c r="AD769" i="1"/>
  <c r="AF769" i="1"/>
  <c r="AG769" i="1"/>
  <c r="Y770" i="1"/>
  <c r="AA770" i="1"/>
  <c r="AB770" i="1"/>
  <c r="AC770" i="1"/>
  <c r="AD770" i="1"/>
  <c r="AF770" i="1"/>
  <c r="AG770" i="1"/>
  <c r="Y771" i="1"/>
  <c r="AA771" i="1"/>
  <c r="AB771" i="1"/>
  <c r="AC771" i="1"/>
  <c r="AD771" i="1"/>
  <c r="AF771" i="1"/>
  <c r="AG771" i="1"/>
  <c r="Y772" i="1"/>
  <c r="AA772" i="1"/>
  <c r="AB772" i="1"/>
  <c r="AC772" i="1"/>
  <c r="AD772" i="1"/>
  <c r="AF772" i="1"/>
  <c r="AG772" i="1"/>
  <c r="Y773" i="1"/>
  <c r="AA773" i="1"/>
  <c r="AB773" i="1"/>
  <c r="AC773" i="1"/>
  <c r="AD773" i="1"/>
  <c r="AF773" i="1"/>
  <c r="AG773" i="1"/>
  <c r="Y774" i="1"/>
  <c r="AA774" i="1"/>
  <c r="AB774" i="1"/>
  <c r="AC774" i="1"/>
  <c r="AD774" i="1"/>
  <c r="AF774" i="1"/>
  <c r="AG774" i="1"/>
  <c r="Y775" i="1"/>
  <c r="AA775" i="1"/>
  <c r="AB775" i="1"/>
  <c r="AC775" i="1"/>
  <c r="AD775" i="1"/>
  <c r="AF775" i="1"/>
  <c r="AG775" i="1"/>
  <c r="Y776" i="1"/>
  <c r="AA776" i="1"/>
  <c r="AB776" i="1"/>
  <c r="AC776" i="1"/>
  <c r="AD776" i="1"/>
  <c r="AF776" i="1"/>
  <c r="AG776" i="1"/>
  <c r="Y777" i="1"/>
  <c r="AA777" i="1"/>
  <c r="AB777" i="1"/>
  <c r="AC777" i="1"/>
  <c r="AD777" i="1"/>
  <c r="AF777" i="1"/>
  <c r="AG777" i="1"/>
  <c r="Y778" i="1"/>
  <c r="AA778" i="1"/>
  <c r="AB778" i="1"/>
  <c r="AC778" i="1"/>
  <c r="AD778" i="1"/>
  <c r="AF778" i="1"/>
  <c r="AG778" i="1"/>
  <c r="Y779" i="1"/>
  <c r="AA779" i="1"/>
  <c r="AB779" i="1"/>
  <c r="AC779" i="1"/>
  <c r="AD779" i="1"/>
  <c r="AF779" i="1"/>
  <c r="AG779" i="1"/>
  <c r="Y780" i="1"/>
  <c r="AA780" i="1"/>
  <c r="AB780" i="1"/>
  <c r="AC780" i="1"/>
  <c r="AD780" i="1"/>
  <c r="AF780" i="1"/>
  <c r="AG780" i="1"/>
  <c r="Y781" i="1"/>
  <c r="AA781" i="1"/>
  <c r="AB781" i="1"/>
  <c r="AC781" i="1"/>
  <c r="AD781" i="1"/>
  <c r="AF781" i="1"/>
  <c r="AG781" i="1"/>
  <c r="Y782" i="1"/>
  <c r="AA782" i="1"/>
  <c r="AB782" i="1"/>
  <c r="AC782" i="1"/>
  <c r="AD782" i="1"/>
  <c r="AF782" i="1"/>
  <c r="AG782" i="1"/>
  <c r="Y783" i="1"/>
  <c r="AA783" i="1"/>
  <c r="AB783" i="1"/>
  <c r="AC783" i="1"/>
  <c r="AD783" i="1"/>
  <c r="AF783" i="1"/>
  <c r="AG783" i="1"/>
  <c r="Y784" i="1"/>
  <c r="AA784" i="1"/>
  <c r="AB784" i="1"/>
  <c r="AC784" i="1"/>
  <c r="AD784" i="1"/>
  <c r="AF784" i="1"/>
  <c r="AG784" i="1"/>
  <c r="Y785" i="1"/>
  <c r="AA785" i="1"/>
  <c r="AB785" i="1"/>
  <c r="AC785" i="1"/>
  <c r="AD785" i="1"/>
  <c r="AF785" i="1"/>
  <c r="AG785" i="1"/>
  <c r="Y786" i="1"/>
  <c r="AA786" i="1"/>
  <c r="AB786" i="1"/>
  <c r="AC786" i="1"/>
  <c r="AD786" i="1"/>
  <c r="AF786" i="1"/>
  <c r="AG786" i="1"/>
  <c r="Y787" i="1"/>
  <c r="AA787" i="1"/>
  <c r="AB787" i="1"/>
  <c r="AC787" i="1"/>
  <c r="AD787" i="1"/>
  <c r="AF787" i="1"/>
  <c r="AG787" i="1"/>
  <c r="Y788" i="1"/>
  <c r="AA788" i="1"/>
  <c r="AB788" i="1"/>
  <c r="AC788" i="1"/>
  <c r="AD788" i="1"/>
  <c r="AF788" i="1"/>
  <c r="AG788" i="1"/>
  <c r="Y789" i="1"/>
  <c r="AA789" i="1"/>
  <c r="AB789" i="1"/>
  <c r="AC789" i="1"/>
  <c r="AD789" i="1"/>
  <c r="AF789" i="1"/>
  <c r="AG789" i="1"/>
  <c r="Y790" i="1"/>
  <c r="AA790" i="1"/>
  <c r="AB790" i="1"/>
  <c r="AC790" i="1"/>
  <c r="AD790" i="1"/>
  <c r="AF790" i="1"/>
  <c r="AG790" i="1"/>
  <c r="Y791" i="1"/>
  <c r="AA791" i="1"/>
  <c r="AB791" i="1"/>
  <c r="AC791" i="1"/>
  <c r="AD791" i="1"/>
  <c r="AF791" i="1"/>
  <c r="AG791" i="1"/>
  <c r="Y792" i="1"/>
  <c r="AA792" i="1"/>
  <c r="AB792" i="1"/>
  <c r="AC792" i="1"/>
  <c r="AD792" i="1"/>
  <c r="AF792" i="1"/>
  <c r="AG792" i="1"/>
  <c r="Y793" i="1"/>
  <c r="AA793" i="1"/>
  <c r="AB793" i="1"/>
  <c r="AC793" i="1"/>
  <c r="AD793" i="1"/>
  <c r="AF793" i="1"/>
  <c r="AG793" i="1"/>
  <c r="Y794" i="1"/>
  <c r="AA794" i="1"/>
  <c r="AB794" i="1"/>
  <c r="AC794" i="1"/>
  <c r="AD794" i="1"/>
  <c r="AF794" i="1"/>
  <c r="AG794" i="1"/>
  <c r="Y795" i="1"/>
  <c r="AA795" i="1"/>
  <c r="AB795" i="1"/>
  <c r="AC795" i="1"/>
  <c r="AD795" i="1"/>
  <c r="AF795" i="1"/>
  <c r="AG795" i="1"/>
  <c r="Y796" i="1"/>
  <c r="AA796" i="1"/>
  <c r="AB796" i="1"/>
  <c r="AC796" i="1"/>
  <c r="AD796" i="1"/>
  <c r="AF796" i="1"/>
  <c r="AG796" i="1"/>
  <c r="Y797" i="1"/>
  <c r="AA797" i="1"/>
  <c r="AB797" i="1"/>
  <c r="AC797" i="1"/>
  <c r="AD797" i="1"/>
  <c r="AF797" i="1"/>
  <c r="AG797" i="1"/>
  <c r="Y798" i="1"/>
  <c r="AA798" i="1"/>
  <c r="AB798" i="1"/>
  <c r="AC798" i="1"/>
  <c r="AD798" i="1"/>
  <c r="AF798" i="1"/>
  <c r="AG798" i="1"/>
  <c r="Y799" i="1"/>
  <c r="AA799" i="1"/>
  <c r="AB799" i="1"/>
  <c r="AC799" i="1"/>
  <c r="AD799" i="1"/>
  <c r="AF799" i="1"/>
  <c r="AG799" i="1"/>
  <c r="Y800" i="1"/>
  <c r="AA800" i="1"/>
  <c r="AB800" i="1"/>
  <c r="AC800" i="1"/>
  <c r="AD800" i="1"/>
  <c r="AF800" i="1"/>
  <c r="AG800" i="1"/>
  <c r="Y801" i="1"/>
  <c r="AA801" i="1"/>
  <c r="AB801" i="1"/>
  <c r="AC801" i="1"/>
  <c r="AD801" i="1"/>
  <c r="AF801" i="1"/>
  <c r="AG801" i="1"/>
  <c r="Y802" i="1"/>
  <c r="AA802" i="1"/>
  <c r="AB802" i="1"/>
  <c r="AC802" i="1"/>
  <c r="AD802" i="1"/>
  <c r="AF802" i="1"/>
  <c r="AG802" i="1"/>
  <c r="Y803" i="1"/>
  <c r="AA803" i="1"/>
  <c r="AB803" i="1"/>
  <c r="AC803" i="1"/>
  <c r="AD803" i="1"/>
  <c r="AF803" i="1"/>
  <c r="AG803" i="1"/>
  <c r="Y804" i="1"/>
  <c r="AA804" i="1"/>
  <c r="AB804" i="1"/>
  <c r="AC804" i="1"/>
  <c r="AD804" i="1"/>
  <c r="AF804" i="1"/>
  <c r="AG804" i="1"/>
  <c r="Y805" i="1"/>
  <c r="AA805" i="1"/>
  <c r="AB805" i="1"/>
  <c r="AC805" i="1"/>
  <c r="AD805" i="1"/>
  <c r="AF805" i="1"/>
  <c r="AG805" i="1"/>
  <c r="Y806" i="1"/>
  <c r="AA806" i="1"/>
  <c r="AB806" i="1"/>
  <c r="AC806" i="1"/>
  <c r="AD806" i="1"/>
  <c r="AF806" i="1"/>
  <c r="AG806" i="1"/>
  <c r="Y807" i="1"/>
  <c r="AA807" i="1"/>
  <c r="AB807" i="1"/>
  <c r="AC807" i="1"/>
  <c r="AD807" i="1"/>
  <c r="AF807" i="1"/>
  <c r="AG807" i="1"/>
  <c r="Y808" i="1"/>
  <c r="AA808" i="1"/>
  <c r="AB808" i="1"/>
  <c r="AC808" i="1"/>
  <c r="AD808" i="1"/>
  <c r="AF808" i="1"/>
  <c r="AG808" i="1"/>
  <c r="Y809" i="1"/>
  <c r="AA809" i="1"/>
  <c r="AB809" i="1"/>
  <c r="AC809" i="1"/>
  <c r="AD809" i="1"/>
  <c r="AF809" i="1"/>
  <c r="AG809" i="1"/>
  <c r="Y810" i="1"/>
  <c r="AA810" i="1"/>
  <c r="AB810" i="1"/>
  <c r="AC810" i="1"/>
  <c r="AD810" i="1"/>
  <c r="AF810" i="1"/>
  <c r="AG810" i="1"/>
  <c r="Y811" i="1"/>
  <c r="AA811" i="1"/>
  <c r="AB811" i="1"/>
  <c r="AC811" i="1"/>
  <c r="AD811" i="1"/>
  <c r="AF811" i="1"/>
  <c r="AG811" i="1"/>
  <c r="Y812" i="1"/>
  <c r="AA812" i="1"/>
  <c r="AB812" i="1"/>
  <c r="AC812" i="1"/>
  <c r="AD812" i="1"/>
  <c r="AF812" i="1"/>
  <c r="AG812" i="1"/>
  <c r="Y813" i="1"/>
  <c r="AA813" i="1"/>
  <c r="AB813" i="1"/>
  <c r="AC813" i="1"/>
  <c r="AD813" i="1"/>
  <c r="AF813" i="1"/>
  <c r="AG813" i="1"/>
  <c r="Y814" i="1"/>
  <c r="AA814" i="1"/>
  <c r="AB814" i="1"/>
  <c r="AC814" i="1"/>
  <c r="AD814" i="1"/>
  <c r="AF814" i="1"/>
  <c r="AG814" i="1"/>
  <c r="Y815" i="1"/>
  <c r="AA815" i="1"/>
  <c r="AB815" i="1"/>
  <c r="AC815" i="1"/>
  <c r="AD815" i="1"/>
  <c r="AF815" i="1"/>
  <c r="AG815" i="1"/>
  <c r="Y816" i="1"/>
  <c r="AA816" i="1"/>
  <c r="AB816" i="1"/>
  <c r="AC816" i="1"/>
  <c r="AD816" i="1"/>
  <c r="AF816" i="1"/>
  <c r="AG816" i="1"/>
  <c r="Y817" i="1"/>
  <c r="AA817" i="1"/>
  <c r="AB817" i="1"/>
  <c r="AC817" i="1"/>
  <c r="AD817" i="1"/>
  <c r="AF817" i="1"/>
  <c r="AG817" i="1"/>
  <c r="Y818" i="1"/>
  <c r="AA818" i="1"/>
  <c r="AB818" i="1"/>
  <c r="AC818" i="1"/>
  <c r="AD818" i="1"/>
  <c r="AF818" i="1"/>
  <c r="AG818" i="1"/>
  <c r="Y819" i="1"/>
  <c r="AA819" i="1"/>
  <c r="AB819" i="1"/>
  <c r="AC819" i="1"/>
  <c r="AD819" i="1"/>
  <c r="AF819" i="1"/>
  <c r="AG819" i="1"/>
  <c r="Y820" i="1"/>
  <c r="AA820" i="1"/>
  <c r="AB820" i="1"/>
  <c r="AC820" i="1"/>
  <c r="AD820" i="1"/>
  <c r="AF820" i="1"/>
  <c r="AG820" i="1"/>
  <c r="Y821" i="1"/>
  <c r="AA821" i="1"/>
  <c r="AB821" i="1"/>
  <c r="AC821" i="1"/>
  <c r="AD821" i="1"/>
  <c r="AF821" i="1"/>
  <c r="AG821" i="1"/>
  <c r="Y822" i="1"/>
  <c r="AA822" i="1"/>
  <c r="AB822" i="1"/>
  <c r="AC822" i="1"/>
  <c r="AD822" i="1"/>
  <c r="AF822" i="1"/>
  <c r="AG822" i="1"/>
  <c r="Y823" i="1"/>
  <c r="AA823" i="1"/>
  <c r="AB823" i="1"/>
  <c r="AC823" i="1"/>
  <c r="AD823" i="1"/>
  <c r="AF823" i="1"/>
  <c r="AG823" i="1"/>
  <c r="Y824" i="1"/>
  <c r="AA824" i="1"/>
  <c r="AB824" i="1"/>
  <c r="AC824" i="1"/>
  <c r="AD824" i="1"/>
  <c r="AF824" i="1"/>
  <c r="AG824" i="1"/>
  <c r="Y825" i="1"/>
  <c r="AA825" i="1"/>
  <c r="AB825" i="1"/>
  <c r="AC825" i="1"/>
  <c r="AD825" i="1"/>
  <c r="AF825" i="1"/>
  <c r="AG825" i="1"/>
  <c r="Y826" i="1"/>
  <c r="AA826" i="1"/>
  <c r="AB826" i="1"/>
  <c r="AC826" i="1"/>
  <c r="AD826" i="1"/>
  <c r="AF826" i="1"/>
  <c r="AG826" i="1"/>
  <c r="Y827" i="1"/>
  <c r="AA827" i="1"/>
  <c r="AB827" i="1"/>
  <c r="AC827" i="1"/>
  <c r="AD827" i="1"/>
  <c r="AF827" i="1"/>
  <c r="AG827" i="1"/>
  <c r="Y828" i="1"/>
  <c r="AA828" i="1"/>
  <c r="AB828" i="1"/>
  <c r="AC828" i="1"/>
  <c r="AD828" i="1"/>
  <c r="AF828" i="1"/>
  <c r="AG828" i="1"/>
  <c r="Y829" i="1"/>
  <c r="AA829" i="1"/>
  <c r="AB829" i="1"/>
  <c r="AC829" i="1"/>
  <c r="AD829" i="1"/>
  <c r="AF829" i="1"/>
  <c r="AG829" i="1"/>
  <c r="Y830" i="1"/>
  <c r="AA830" i="1"/>
  <c r="AB830" i="1"/>
  <c r="AC830" i="1"/>
  <c r="AD830" i="1"/>
  <c r="AF830" i="1"/>
  <c r="AG830" i="1"/>
  <c r="Y831" i="1"/>
  <c r="AA831" i="1"/>
  <c r="AB831" i="1"/>
  <c r="AC831" i="1"/>
  <c r="AD831" i="1"/>
  <c r="AF831" i="1"/>
  <c r="AG831" i="1"/>
  <c r="Y832" i="1"/>
  <c r="AA832" i="1"/>
  <c r="AB832" i="1"/>
  <c r="AC832" i="1"/>
  <c r="AD832" i="1"/>
  <c r="AF832" i="1"/>
  <c r="AG832" i="1"/>
  <c r="Y833" i="1"/>
  <c r="AA833" i="1"/>
  <c r="AB833" i="1"/>
  <c r="AC833" i="1"/>
  <c r="AD833" i="1"/>
  <c r="AF833" i="1"/>
  <c r="AG833" i="1"/>
  <c r="Y834" i="1"/>
  <c r="AA834" i="1"/>
  <c r="AB834" i="1"/>
  <c r="AC834" i="1"/>
  <c r="AD834" i="1"/>
  <c r="AF834" i="1"/>
  <c r="AG834" i="1"/>
  <c r="Y835" i="1"/>
  <c r="AA835" i="1"/>
  <c r="AB835" i="1"/>
  <c r="AC835" i="1"/>
  <c r="AD835" i="1"/>
  <c r="AF835" i="1"/>
  <c r="AG835" i="1"/>
  <c r="Y836" i="1"/>
  <c r="AA836" i="1"/>
  <c r="AB836" i="1"/>
  <c r="AC836" i="1"/>
  <c r="AD836" i="1"/>
  <c r="AF836" i="1"/>
  <c r="AG836" i="1"/>
  <c r="Y837" i="1"/>
  <c r="AA837" i="1"/>
  <c r="AB837" i="1"/>
  <c r="AC837" i="1"/>
  <c r="AD837" i="1"/>
  <c r="AF837" i="1"/>
  <c r="AG837" i="1"/>
  <c r="Y838" i="1"/>
  <c r="AA838" i="1"/>
  <c r="AB838" i="1"/>
  <c r="AC838" i="1"/>
  <c r="AD838" i="1"/>
  <c r="AF838" i="1"/>
  <c r="AG838" i="1"/>
  <c r="Y839" i="1"/>
  <c r="AA839" i="1"/>
  <c r="AB839" i="1"/>
  <c r="AC839" i="1"/>
  <c r="AD839" i="1"/>
  <c r="AF839" i="1"/>
  <c r="AG839" i="1"/>
  <c r="Y840" i="1"/>
  <c r="AA840" i="1"/>
  <c r="AB840" i="1"/>
  <c r="AC840" i="1"/>
  <c r="AD840" i="1"/>
  <c r="AF840" i="1"/>
  <c r="AG840" i="1"/>
  <c r="Y841" i="1"/>
  <c r="AA841" i="1"/>
  <c r="AB841" i="1"/>
  <c r="AC841" i="1"/>
  <c r="AD841" i="1"/>
  <c r="AF841" i="1"/>
  <c r="AG841" i="1"/>
  <c r="Y842" i="1"/>
  <c r="AA842" i="1"/>
  <c r="AB842" i="1"/>
  <c r="AC842" i="1"/>
  <c r="AD842" i="1"/>
  <c r="AF842" i="1"/>
  <c r="AG842" i="1"/>
  <c r="Y843" i="1"/>
  <c r="AA843" i="1"/>
  <c r="AB843" i="1"/>
  <c r="AC843" i="1"/>
  <c r="AD843" i="1"/>
  <c r="AF843" i="1"/>
  <c r="AG843" i="1"/>
  <c r="Y844" i="1"/>
  <c r="AA844" i="1"/>
  <c r="AB844" i="1"/>
  <c r="AC844" i="1"/>
  <c r="AD844" i="1"/>
  <c r="AF844" i="1"/>
  <c r="AG844" i="1"/>
  <c r="Y845" i="1"/>
  <c r="AA845" i="1"/>
  <c r="AB845" i="1"/>
  <c r="AC845" i="1"/>
  <c r="AD845" i="1"/>
  <c r="AF845" i="1"/>
  <c r="AG845" i="1"/>
  <c r="Y846" i="1"/>
  <c r="AA846" i="1"/>
  <c r="AB846" i="1"/>
  <c r="AC846" i="1"/>
  <c r="AD846" i="1"/>
  <c r="AF846" i="1"/>
  <c r="AG846" i="1"/>
  <c r="Y847" i="1"/>
  <c r="AA847" i="1"/>
  <c r="AB847" i="1"/>
  <c r="AC847" i="1"/>
  <c r="AD847" i="1"/>
  <c r="AF847" i="1"/>
  <c r="AG847" i="1"/>
  <c r="Y848" i="1"/>
  <c r="AA848" i="1"/>
  <c r="AB848" i="1"/>
  <c r="AC848" i="1"/>
  <c r="AD848" i="1"/>
  <c r="AF848" i="1"/>
  <c r="AG848" i="1"/>
  <c r="Y849" i="1"/>
  <c r="AA849" i="1"/>
  <c r="AB849" i="1"/>
  <c r="AC849" i="1"/>
  <c r="AD849" i="1"/>
  <c r="AF849" i="1"/>
  <c r="AG849" i="1"/>
  <c r="Y850" i="1"/>
  <c r="AA850" i="1"/>
  <c r="AB850" i="1"/>
  <c r="AC850" i="1"/>
  <c r="AD850" i="1"/>
  <c r="AF850" i="1"/>
  <c r="AG850" i="1"/>
  <c r="Y851" i="1"/>
  <c r="AA851" i="1"/>
  <c r="AB851" i="1"/>
  <c r="AC851" i="1"/>
  <c r="AD851" i="1"/>
  <c r="AF851" i="1"/>
  <c r="AG851" i="1"/>
  <c r="Y852" i="1"/>
  <c r="AA852" i="1"/>
  <c r="AB852" i="1"/>
  <c r="AC852" i="1"/>
  <c r="AD852" i="1"/>
  <c r="AF852" i="1"/>
  <c r="AG852" i="1"/>
  <c r="Y853" i="1"/>
  <c r="AA853" i="1"/>
  <c r="AB853" i="1"/>
  <c r="AC853" i="1"/>
  <c r="AD853" i="1"/>
  <c r="AF853" i="1"/>
  <c r="AG853" i="1"/>
  <c r="Y854" i="1"/>
  <c r="AA854" i="1"/>
  <c r="AB854" i="1"/>
  <c r="AC854" i="1"/>
  <c r="AD854" i="1"/>
  <c r="AF854" i="1"/>
  <c r="AG854" i="1"/>
  <c r="Y855" i="1"/>
  <c r="AA855" i="1"/>
  <c r="AB855" i="1"/>
  <c r="AC855" i="1"/>
  <c r="AD855" i="1"/>
  <c r="AF855" i="1"/>
  <c r="AG855" i="1"/>
  <c r="Y856" i="1"/>
  <c r="AA856" i="1"/>
  <c r="AB856" i="1"/>
  <c r="AC856" i="1"/>
  <c r="AD856" i="1"/>
  <c r="AF856" i="1"/>
  <c r="AG856" i="1"/>
  <c r="Y857" i="1"/>
  <c r="AA857" i="1"/>
  <c r="AB857" i="1"/>
  <c r="AC857" i="1"/>
  <c r="AD857" i="1"/>
  <c r="AF857" i="1"/>
  <c r="AG857" i="1"/>
  <c r="Y858" i="1"/>
  <c r="AA858" i="1"/>
  <c r="AB858" i="1"/>
  <c r="AC858" i="1"/>
  <c r="AD858" i="1"/>
  <c r="AF858" i="1"/>
  <c r="AG858" i="1"/>
  <c r="Y859" i="1"/>
  <c r="AA859" i="1"/>
  <c r="AB859" i="1"/>
  <c r="AC859" i="1"/>
  <c r="AD859" i="1"/>
  <c r="AF859" i="1"/>
  <c r="AG859" i="1"/>
  <c r="Y860" i="1"/>
  <c r="AA860" i="1"/>
  <c r="AB860" i="1"/>
  <c r="AC860" i="1"/>
  <c r="AD860" i="1"/>
  <c r="AF860" i="1"/>
  <c r="AG860" i="1"/>
  <c r="Y861" i="1"/>
  <c r="AA861" i="1"/>
  <c r="AB861" i="1"/>
  <c r="AC861" i="1"/>
  <c r="AD861" i="1"/>
  <c r="AF861" i="1"/>
  <c r="AG861" i="1"/>
  <c r="Y862" i="1"/>
  <c r="AA862" i="1"/>
  <c r="AB862" i="1"/>
  <c r="AC862" i="1"/>
  <c r="AD862" i="1"/>
  <c r="AF862" i="1"/>
  <c r="AG862" i="1"/>
  <c r="Y863" i="1"/>
  <c r="AA863" i="1"/>
  <c r="AB863" i="1"/>
  <c r="AC863" i="1"/>
  <c r="AD863" i="1"/>
  <c r="AF863" i="1"/>
  <c r="AG863" i="1"/>
  <c r="Y864" i="1"/>
  <c r="AA864" i="1"/>
  <c r="AB864" i="1"/>
  <c r="AC864" i="1"/>
  <c r="AD864" i="1"/>
  <c r="AF864" i="1"/>
  <c r="AG864" i="1"/>
  <c r="Y865" i="1"/>
  <c r="AA865" i="1"/>
  <c r="AB865" i="1"/>
  <c r="AC865" i="1"/>
  <c r="AD865" i="1"/>
  <c r="AF865" i="1"/>
  <c r="AG865" i="1"/>
  <c r="Y866" i="1"/>
  <c r="AA866" i="1"/>
  <c r="AB866" i="1"/>
  <c r="AC866" i="1"/>
  <c r="AD866" i="1"/>
  <c r="AF866" i="1"/>
  <c r="AG866" i="1"/>
  <c r="Y867" i="1"/>
  <c r="AA867" i="1"/>
  <c r="AB867" i="1"/>
  <c r="AC867" i="1"/>
  <c r="AD867" i="1"/>
  <c r="AF867" i="1"/>
  <c r="AG867" i="1"/>
  <c r="Y868" i="1"/>
  <c r="AA868" i="1"/>
  <c r="AB868" i="1"/>
  <c r="AC868" i="1"/>
  <c r="AD868" i="1"/>
  <c r="AF868" i="1"/>
  <c r="AG868" i="1"/>
  <c r="Y869" i="1"/>
  <c r="AA869" i="1"/>
  <c r="AB869" i="1"/>
  <c r="AC869" i="1"/>
  <c r="AD869" i="1"/>
  <c r="AF869" i="1"/>
  <c r="AG869" i="1"/>
  <c r="Y870" i="1"/>
  <c r="AA870" i="1"/>
  <c r="AB870" i="1"/>
  <c r="AC870" i="1"/>
  <c r="AD870" i="1"/>
  <c r="AF870" i="1"/>
  <c r="AG870" i="1"/>
  <c r="Y871" i="1"/>
  <c r="AA871" i="1"/>
  <c r="AB871" i="1"/>
  <c r="AC871" i="1"/>
  <c r="AD871" i="1"/>
  <c r="AF871" i="1"/>
  <c r="AG871" i="1"/>
  <c r="Y872" i="1"/>
  <c r="AA872" i="1"/>
  <c r="AB872" i="1"/>
  <c r="AC872" i="1"/>
  <c r="AD872" i="1"/>
  <c r="AF872" i="1"/>
  <c r="AG872" i="1"/>
  <c r="Y873" i="1"/>
  <c r="AA873" i="1"/>
  <c r="AB873" i="1"/>
  <c r="AC873" i="1"/>
  <c r="AD873" i="1"/>
  <c r="AF873" i="1"/>
  <c r="AG873" i="1"/>
  <c r="Y874" i="1"/>
  <c r="AA874" i="1"/>
  <c r="AB874" i="1"/>
  <c r="AC874" i="1"/>
  <c r="AD874" i="1"/>
  <c r="AF874" i="1"/>
  <c r="AG874" i="1"/>
  <c r="Y875" i="1"/>
  <c r="AA875" i="1"/>
  <c r="AB875" i="1"/>
  <c r="AC875" i="1"/>
  <c r="AD875" i="1"/>
  <c r="AF875" i="1"/>
  <c r="AG875" i="1"/>
  <c r="Y876" i="1"/>
  <c r="AA876" i="1"/>
  <c r="AB876" i="1"/>
  <c r="AC876" i="1"/>
  <c r="AD876" i="1"/>
  <c r="AF876" i="1"/>
  <c r="AG876" i="1"/>
  <c r="Y877" i="1"/>
  <c r="AA877" i="1"/>
  <c r="AB877" i="1"/>
  <c r="AC877" i="1"/>
  <c r="AD877" i="1"/>
  <c r="AF877" i="1"/>
  <c r="AG877" i="1"/>
  <c r="Y878" i="1"/>
  <c r="AA878" i="1"/>
  <c r="AB878" i="1"/>
  <c r="AC878" i="1"/>
  <c r="AD878" i="1"/>
  <c r="AF878" i="1"/>
  <c r="AG878" i="1"/>
  <c r="Y879" i="1"/>
  <c r="AA879" i="1"/>
  <c r="AB879" i="1"/>
  <c r="AC879" i="1"/>
  <c r="AD879" i="1"/>
  <c r="AF879" i="1"/>
  <c r="AG879" i="1"/>
  <c r="Y880" i="1"/>
  <c r="AA880" i="1"/>
  <c r="AB880" i="1"/>
  <c r="AC880" i="1"/>
  <c r="AD880" i="1"/>
  <c r="AF880" i="1"/>
  <c r="AG880" i="1"/>
  <c r="Y881" i="1"/>
  <c r="AA881" i="1"/>
  <c r="AB881" i="1"/>
  <c r="AC881" i="1"/>
  <c r="AD881" i="1"/>
  <c r="AF881" i="1"/>
  <c r="AG881" i="1"/>
  <c r="Y882" i="1"/>
  <c r="AA882" i="1"/>
  <c r="AB882" i="1"/>
  <c r="AC882" i="1"/>
  <c r="AD882" i="1"/>
  <c r="AF882" i="1"/>
  <c r="AG882" i="1"/>
  <c r="Y883" i="1"/>
  <c r="AA883" i="1"/>
  <c r="AB883" i="1"/>
  <c r="AC883" i="1"/>
  <c r="AD883" i="1"/>
  <c r="AF883" i="1"/>
  <c r="AG883" i="1"/>
  <c r="Y884" i="1"/>
  <c r="AA884" i="1"/>
  <c r="AB884" i="1"/>
  <c r="AC884" i="1"/>
  <c r="AD884" i="1"/>
  <c r="AF884" i="1"/>
  <c r="AG884" i="1"/>
  <c r="Y885" i="1"/>
  <c r="AA885" i="1"/>
  <c r="AB885" i="1"/>
  <c r="AC885" i="1"/>
  <c r="AD885" i="1"/>
  <c r="AF885" i="1"/>
  <c r="AG885" i="1"/>
  <c r="Y886" i="1"/>
  <c r="AA886" i="1"/>
  <c r="AB886" i="1"/>
  <c r="AC886" i="1"/>
  <c r="AD886" i="1"/>
  <c r="AF886" i="1"/>
  <c r="AG886" i="1"/>
  <c r="Y887" i="1"/>
  <c r="AA887" i="1"/>
  <c r="AB887" i="1"/>
  <c r="AC887" i="1"/>
  <c r="AD887" i="1"/>
  <c r="AF887" i="1"/>
  <c r="AG887" i="1"/>
  <c r="Y888" i="1"/>
  <c r="AA888" i="1"/>
  <c r="AB888" i="1"/>
  <c r="AC888" i="1"/>
  <c r="AD888" i="1"/>
  <c r="AF888" i="1"/>
  <c r="AG888" i="1"/>
  <c r="Y889" i="1"/>
  <c r="AA889" i="1"/>
  <c r="AB889" i="1"/>
  <c r="AC889" i="1"/>
  <c r="AD889" i="1"/>
  <c r="AF889" i="1"/>
  <c r="AG889" i="1"/>
  <c r="Y890" i="1"/>
  <c r="AA890" i="1"/>
  <c r="AB890" i="1"/>
  <c r="AC890" i="1"/>
  <c r="AD890" i="1"/>
  <c r="AF890" i="1"/>
  <c r="AG890" i="1"/>
  <c r="Y891" i="1"/>
  <c r="AA891" i="1"/>
  <c r="AB891" i="1"/>
  <c r="AC891" i="1"/>
  <c r="AD891" i="1"/>
  <c r="AF891" i="1"/>
  <c r="AG891" i="1"/>
  <c r="Y892" i="1"/>
  <c r="AA892" i="1"/>
  <c r="AB892" i="1"/>
  <c r="AC892" i="1"/>
  <c r="AD892" i="1"/>
  <c r="AF892" i="1"/>
  <c r="AG892" i="1"/>
  <c r="Y893" i="1"/>
  <c r="AA893" i="1"/>
  <c r="AB893" i="1"/>
  <c r="AC893" i="1"/>
  <c r="AD893" i="1"/>
  <c r="AF893" i="1"/>
  <c r="AG893" i="1"/>
  <c r="Y894" i="1"/>
  <c r="AA894" i="1"/>
  <c r="AB894" i="1"/>
  <c r="AC894" i="1"/>
  <c r="AD894" i="1"/>
  <c r="AF894" i="1"/>
  <c r="AG894" i="1"/>
  <c r="Y895" i="1"/>
  <c r="AA895" i="1"/>
  <c r="AB895" i="1"/>
  <c r="AC895" i="1"/>
  <c r="AD895" i="1"/>
  <c r="AF895" i="1"/>
  <c r="AG895" i="1"/>
  <c r="Y896" i="1"/>
  <c r="AA896" i="1"/>
  <c r="AB896" i="1"/>
  <c r="AC896" i="1"/>
  <c r="AD896" i="1"/>
  <c r="AF896" i="1"/>
  <c r="AG896" i="1"/>
  <c r="Y897" i="1"/>
  <c r="AA897" i="1"/>
  <c r="AB897" i="1"/>
  <c r="AC897" i="1"/>
  <c r="AD897" i="1"/>
  <c r="AF897" i="1"/>
  <c r="AG897" i="1"/>
  <c r="Y898" i="1"/>
  <c r="AA898" i="1"/>
  <c r="AB898" i="1"/>
  <c r="AC898" i="1"/>
  <c r="AD898" i="1"/>
  <c r="AF898" i="1"/>
  <c r="AG898" i="1"/>
  <c r="Y899" i="1"/>
  <c r="AA899" i="1"/>
  <c r="AB899" i="1"/>
  <c r="AC899" i="1"/>
  <c r="AD899" i="1"/>
  <c r="AF899" i="1"/>
  <c r="AG899" i="1"/>
  <c r="Y900" i="1"/>
  <c r="AA900" i="1"/>
  <c r="AB900" i="1"/>
  <c r="AC900" i="1"/>
  <c r="AD900" i="1"/>
  <c r="AF900" i="1"/>
  <c r="AG900" i="1"/>
  <c r="Y901" i="1"/>
  <c r="AA901" i="1"/>
  <c r="AB901" i="1"/>
  <c r="AC901" i="1"/>
  <c r="AD901" i="1"/>
  <c r="AF901" i="1"/>
  <c r="AG901" i="1"/>
  <c r="Y902" i="1"/>
  <c r="AA902" i="1"/>
  <c r="AB902" i="1"/>
  <c r="AC902" i="1"/>
  <c r="AD902" i="1"/>
  <c r="AF902" i="1"/>
  <c r="AG902" i="1"/>
  <c r="Y903" i="1"/>
  <c r="AA903" i="1"/>
  <c r="AB903" i="1"/>
  <c r="AC903" i="1"/>
  <c r="AD903" i="1"/>
  <c r="AF903" i="1"/>
  <c r="AG903" i="1"/>
  <c r="Y904" i="1"/>
  <c r="AA904" i="1"/>
  <c r="AB904" i="1"/>
  <c r="AC904" i="1"/>
  <c r="AD904" i="1"/>
  <c r="AF904" i="1"/>
  <c r="AG904" i="1"/>
  <c r="Y905" i="1"/>
  <c r="AA905" i="1"/>
  <c r="AB905" i="1"/>
  <c r="AC905" i="1"/>
  <c r="AD905" i="1"/>
  <c r="AF905" i="1"/>
  <c r="AG905" i="1"/>
  <c r="Y906" i="1"/>
  <c r="AA906" i="1"/>
  <c r="AB906" i="1"/>
  <c r="AC906" i="1"/>
  <c r="AD906" i="1"/>
  <c r="AF906" i="1"/>
  <c r="AG906" i="1"/>
  <c r="Y907" i="1"/>
  <c r="AA907" i="1"/>
  <c r="AB907" i="1"/>
  <c r="AC907" i="1"/>
  <c r="AD907" i="1"/>
  <c r="AF907" i="1"/>
  <c r="AG907" i="1"/>
  <c r="Y908" i="1"/>
  <c r="AA908" i="1"/>
  <c r="AB908" i="1"/>
  <c r="AC908" i="1"/>
  <c r="AD908" i="1"/>
  <c r="AF908" i="1"/>
  <c r="AG908" i="1"/>
  <c r="Y909" i="1"/>
  <c r="AA909" i="1"/>
  <c r="AB909" i="1"/>
  <c r="AC909" i="1"/>
  <c r="AD909" i="1"/>
  <c r="AF909" i="1"/>
  <c r="AG909" i="1"/>
  <c r="Y910" i="1"/>
  <c r="AA910" i="1"/>
  <c r="AB910" i="1"/>
  <c r="AC910" i="1"/>
  <c r="AD910" i="1"/>
  <c r="AF910" i="1"/>
  <c r="AG910" i="1"/>
  <c r="Y911" i="1"/>
  <c r="AA911" i="1"/>
  <c r="AB911" i="1"/>
  <c r="AC911" i="1"/>
  <c r="AD911" i="1"/>
  <c r="AF911" i="1"/>
  <c r="AG911" i="1"/>
  <c r="Y912" i="1"/>
  <c r="AA912" i="1"/>
  <c r="AB912" i="1"/>
  <c r="AC912" i="1"/>
  <c r="AD912" i="1"/>
  <c r="AF912" i="1"/>
  <c r="AG912" i="1"/>
  <c r="Y913" i="1"/>
  <c r="AA913" i="1"/>
  <c r="AB913" i="1"/>
  <c r="AC913" i="1"/>
  <c r="AD913" i="1"/>
  <c r="AF913" i="1"/>
  <c r="AG913" i="1"/>
  <c r="Y914" i="1"/>
  <c r="AA914" i="1"/>
  <c r="AB914" i="1"/>
  <c r="AC914" i="1"/>
  <c r="AD914" i="1"/>
  <c r="AF914" i="1"/>
  <c r="AG914" i="1"/>
  <c r="Y915" i="1"/>
  <c r="AA915" i="1"/>
  <c r="AB915" i="1"/>
  <c r="AC915" i="1"/>
  <c r="AD915" i="1"/>
  <c r="AF915" i="1"/>
  <c r="AG915" i="1"/>
  <c r="Y916" i="1"/>
  <c r="AA916" i="1"/>
  <c r="AB916" i="1"/>
  <c r="AC916" i="1"/>
  <c r="AD916" i="1"/>
  <c r="AF916" i="1"/>
  <c r="AG916" i="1"/>
  <c r="Y917" i="1"/>
  <c r="AA917" i="1"/>
  <c r="AB917" i="1"/>
  <c r="AC917" i="1"/>
  <c r="AD917" i="1"/>
  <c r="AF917" i="1"/>
  <c r="AG917" i="1"/>
  <c r="Y918" i="1"/>
  <c r="AA918" i="1"/>
  <c r="AB918" i="1"/>
  <c r="AC918" i="1"/>
  <c r="AD918" i="1"/>
  <c r="AF918" i="1"/>
  <c r="AG918" i="1"/>
  <c r="Y919" i="1"/>
  <c r="AA919" i="1"/>
  <c r="AB919" i="1"/>
  <c r="AC919" i="1"/>
  <c r="AD919" i="1"/>
  <c r="AF919" i="1"/>
  <c r="AG919" i="1"/>
  <c r="Y920" i="1"/>
  <c r="AA920" i="1"/>
  <c r="AB920" i="1"/>
  <c r="AC920" i="1"/>
  <c r="AD920" i="1"/>
  <c r="AF920" i="1"/>
  <c r="AG920" i="1"/>
  <c r="Y921" i="1"/>
  <c r="AA921" i="1"/>
  <c r="AB921" i="1"/>
  <c r="AC921" i="1"/>
  <c r="AD921" i="1"/>
  <c r="AF921" i="1"/>
  <c r="AG921" i="1"/>
  <c r="Y922" i="1"/>
  <c r="AA922" i="1"/>
  <c r="AB922" i="1"/>
  <c r="AC922" i="1"/>
  <c r="AD922" i="1"/>
  <c r="AF922" i="1"/>
  <c r="AG922" i="1"/>
  <c r="Y923" i="1"/>
  <c r="AA923" i="1"/>
  <c r="AB923" i="1"/>
  <c r="AC923" i="1"/>
  <c r="AD923" i="1"/>
  <c r="AF923" i="1"/>
  <c r="AG923" i="1"/>
  <c r="Y924" i="1"/>
  <c r="AA924" i="1"/>
  <c r="AB924" i="1"/>
  <c r="AC924" i="1"/>
  <c r="AD924" i="1"/>
  <c r="AF924" i="1"/>
  <c r="AG924" i="1"/>
  <c r="Y925" i="1"/>
  <c r="AA925" i="1"/>
  <c r="AB925" i="1"/>
  <c r="AC925" i="1"/>
  <c r="AD925" i="1"/>
  <c r="AF925" i="1"/>
  <c r="AG925" i="1"/>
  <c r="Y926" i="1"/>
  <c r="AA926" i="1"/>
  <c r="AB926" i="1"/>
  <c r="AC926" i="1"/>
  <c r="AD926" i="1"/>
  <c r="AF926" i="1"/>
  <c r="AG926" i="1"/>
  <c r="Y927" i="1"/>
  <c r="AA927" i="1"/>
  <c r="AB927" i="1"/>
  <c r="AC927" i="1"/>
  <c r="AD927" i="1"/>
  <c r="AF927" i="1"/>
  <c r="AG927" i="1"/>
  <c r="Y928" i="1"/>
  <c r="AA928" i="1"/>
  <c r="AB928" i="1"/>
  <c r="AC928" i="1"/>
  <c r="AD928" i="1"/>
  <c r="AF928" i="1"/>
  <c r="AG928" i="1"/>
  <c r="Y929" i="1"/>
  <c r="AA929" i="1"/>
  <c r="AB929" i="1"/>
  <c r="AC929" i="1"/>
  <c r="AD929" i="1"/>
  <c r="AF929" i="1"/>
  <c r="AG929" i="1"/>
  <c r="Y930" i="1"/>
  <c r="AA930" i="1"/>
  <c r="AB930" i="1"/>
  <c r="AC930" i="1"/>
  <c r="AD930" i="1"/>
  <c r="AF930" i="1"/>
  <c r="AG930" i="1"/>
  <c r="Y931" i="1"/>
  <c r="AA931" i="1"/>
  <c r="AB931" i="1"/>
  <c r="AC931" i="1"/>
  <c r="AD931" i="1"/>
  <c r="AF931" i="1"/>
  <c r="AG931" i="1"/>
  <c r="Y932" i="1"/>
  <c r="AA932" i="1"/>
  <c r="AB932" i="1"/>
  <c r="AC932" i="1"/>
  <c r="AD932" i="1"/>
  <c r="AF932" i="1"/>
  <c r="AG932" i="1"/>
  <c r="Y933" i="1"/>
  <c r="AA933" i="1"/>
  <c r="AB933" i="1"/>
  <c r="AC933" i="1"/>
  <c r="AD933" i="1"/>
  <c r="AF933" i="1"/>
  <c r="AG933" i="1"/>
  <c r="Y934" i="1"/>
  <c r="AA934" i="1"/>
  <c r="AB934" i="1"/>
  <c r="AC934" i="1"/>
  <c r="AD934" i="1"/>
  <c r="AF934" i="1"/>
  <c r="AG934" i="1"/>
  <c r="Y935" i="1"/>
  <c r="AA935" i="1"/>
  <c r="AB935" i="1"/>
  <c r="AC935" i="1"/>
  <c r="AD935" i="1"/>
  <c r="AF935" i="1"/>
  <c r="AG935" i="1"/>
  <c r="Y936" i="1"/>
  <c r="AA936" i="1"/>
  <c r="AB936" i="1"/>
  <c r="AC936" i="1"/>
  <c r="AD936" i="1"/>
  <c r="AF936" i="1"/>
  <c r="AG936" i="1"/>
  <c r="Y937" i="1"/>
  <c r="AA937" i="1"/>
  <c r="AB937" i="1"/>
  <c r="AC937" i="1"/>
  <c r="AD937" i="1"/>
  <c r="AF937" i="1"/>
  <c r="AG937" i="1"/>
  <c r="Y938" i="1"/>
  <c r="AA938" i="1"/>
  <c r="AB938" i="1"/>
  <c r="AC938" i="1"/>
  <c r="AD938" i="1"/>
  <c r="AF938" i="1"/>
  <c r="AG938" i="1"/>
  <c r="Y939" i="1"/>
  <c r="AA939" i="1"/>
  <c r="AB939" i="1"/>
  <c r="AC939" i="1"/>
  <c r="AD939" i="1"/>
  <c r="AF939" i="1"/>
  <c r="AG939" i="1"/>
  <c r="Y940" i="1"/>
  <c r="AA940" i="1"/>
  <c r="AB940" i="1"/>
  <c r="AC940" i="1"/>
  <c r="AD940" i="1"/>
  <c r="AF940" i="1"/>
  <c r="AG940" i="1"/>
  <c r="Y941" i="1"/>
  <c r="AA941" i="1"/>
  <c r="AB941" i="1"/>
  <c r="AC941" i="1"/>
  <c r="AD941" i="1"/>
  <c r="AF941" i="1"/>
  <c r="AG941" i="1"/>
  <c r="Y942" i="1"/>
  <c r="AA942" i="1"/>
  <c r="AB942" i="1"/>
  <c r="AC942" i="1"/>
  <c r="AD942" i="1"/>
  <c r="AF942" i="1"/>
  <c r="AG942" i="1"/>
  <c r="Y943" i="1"/>
  <c r="AA943" i="1"/>
  <c r="AB943" i="1"/>
  <c r="AC943" i="1"/>
  <c r="AD943" i="1"/>
  <c r="AF943" i="1"/>
  <c r="AG943" i="1"/>
  <c r="Y944" i="1"/>
  <c r="AA944" i="1"/>
  <c r="AB944" i="1"/>
  <c r="AC944" i="1"/>
  <c r="AD944" i="1"/>
  <c r="AF944" i="1"/>
  <c r="AG944" i="1"/>
  <c r="Y945" i="1"/>
  <c r="AA945" i="1"/>
  <c r="AB945" i="1"/>
  <c r="AC945" i="1"/>
  <c r="AD945" i="1"/>
  <c r="AF945" i="1"/>
  <c r="AG945" i="1"/>
  <c r="Y946" i="1"/>
  <c r="AA946" i="1"/>
  <c r="AB946" i="1"/>
  <c r="AC946" i="1"/>
  <c r="AD946" i="1"/>
  <c r="AF946" i="1"/>
  <c r="AG946" i="1"/>
  <c r="Y947" i="1"/>
  <c r="AA947" i="1"/>
  <c r="AB947" i="1"/>
  <c r="AC947" i="1"/>
  <c r="AD947" i="1"/>
  <c r="AF947" i="1"/>
  <c r="AG947" i="1"/>
  <c r="Y948" i="1"/>
  <c r="AA948" i="1"/>
  <c r="AB948" i="1"/>
  <c r="AC948" i="1"/>
  <c r="AD948" i="1"/>
  <c r="AF948" i="1"/>
  <c r="AG948" i="1"/>
  <c r="Y949" i="1"/>
  <c r="AA949" i="1"/>
  <c r="AB949" i="1"/>
  <c r="AC949" i="1"/>
  <c r="AD949" i="1"/>
  <c r="AF949" i="1"/>
  <c r="AG949" i="1"/>
  <c r="Y950" i="1"/>
  <c r="AA950" i="1"/>
  <c r="AB950" i="1"/>
  <c r="AC950" i="1"/>
  <c r="AD950" i="1"/>
  <c r="AF950" i="1"/>
  <c r="AG950" i="1"/>
  <c r="Y951" i="1"/>
  <c r="AA951" i="1"/>
  <c r="AB951" i="1"/>
  <c r="AC951" i="1"/>
  <c r="AD951" i="1"/>
  <c r="AF951" i="1"/>
  <c r="AG951" i="1"/>
  <c r="Y952" i="1"/>
  <c r="AA952" i="1"/>
  <c r="AB952" i="1"/>
  <c r="AC952" i="1"/>
  <c r="AD952" i="1"/>
  <c r="AF952" i="1"/>
  <c r="AG952" i="1"/>
  <c r="Y953" i="1"/>
  <c r="AA953" i="1"/>
  <c r="AB953" i="1"/>
  <c r="AC953" i="1"/>
  <c r="AD953" i="1"/>
  <c r="AF953" i="1"/>
  <c r="AG953" i="1"/>
  <c r="Y954" i="1"/>
  <c r="AA954" i="1"/>
  <c r="AB954" i="1"/>
  <c r="AC954" i="1"/>
  <c r="AD954" i="1"/>
  <c r="AF954" i="1"/>
  <c r="AG954" i="1"/>
  <c r="Y955" i="1"/>
  <c r="AA955" i="1"/>
  <c r="AB955" i="1"/>
  <c r="AC955" i="1"/>
  <c r="AD955" i="1"/>
  <c r="AF955" i="1"/>
  <c r="AG955" i="1"/>
  <c r="Y956" i="1"/>
  <c r="AA956" i="1"/>
  <c r="AB956" i="1"/>
  <c r="AC956" i="1"/>
  <c r="AD956" i="1"/>
  <c r="AF956" i="1"/>
  <c r="AG956" i="1"/>
  <c r="Y957" i="1"/>
  <c r="AA957" i="1"/>
  <c r="AB957" i="1"/>
  <c r="AC957" i="1"/>
  <c r="AD957" i="1"/>
  <c r="AF957" i="1"/>
  <c r="AG957" i="1"/>
  <c r="Y958" i="1"/>
  <c r="AA958" i="1"/>
  <c r="AB958" i="1"/>
  <c r="AC958" i="1"/>
  <c r="AD958" i="1"/>
  <c r="AF958" i="1"/>
  <c r="AG958" i="1"/>
  <c r="Y959" i="1"/>
  <c r="AA959" i="1"/>
  <c r="AB959" i="1"/>
  <c r="AC959" i="1"/>
  <c r="AD959" i="1"/>
  <c r="AF959" i="1"/>
  <c r="AG959" i="1"/>
  <c r="Y960" i="1"/>
  <c r="AA960" i="1"/>
  <c r="AB960" i="1"/>
  <c r="AC960" i="1"/>
  <c r="AD960" i="1"/>
  <c r="AF960" i="1"/>
  <c r="AG960" i="1"/>
  <c r="Y961" i="1"/>
  <c r="AA961" i="1"/>
  <c r="AB961" i="1"/>
  <c r="AC961" i="1"/>
  <c r="AD961" i="1"/>
  <c r="AF961" i="1"/>
  <c r="AG961" i="1"/>
  <c r="Y962" i="1"/>
  <c r="AA962" i="1"/>
  <c r="AB962" i="1"/>
  <c r="AC962" i="1"/>
  <c r="AD962" i="1"/>
  <c r="AF962" i="1"/>
  <c r="AG962" i="1"/>
  <c r="Y963" i="1"/>
  <c r="AA963" i="1"/>
  <c r="AB963" i="1"/>
  <c r="AC963" i="1"/>
  <c r="AD963" i="1"/>
  <c r="AF963" i="1"/>
  <c r="AG963" i="1"/>
  <c r="Y964" i="1"/>
  <c r="AA964" i="1"/>
  <c r="AB964" i="1"/>
  <c r="AC964" i="1"/>
  <c r="AD964" i="1"/>
  <c r="AF964" i="1"/>
  <c r="AG964" i="1"/>
  <c r="Y965" i="1"/>
  <c r="AA965" i="1"/>
  <c r="AB965" i="1"/>
  <c r="AC965" i="1"/>
  <c r="AD965" i="1"/>
  <c r="AF965" i="1"/>
  <c r="AG965" i="1"/>
  <c r="Y966" i="1"/>
  <c r="AA966" i="1"/>
  <c r="AB966" i="1"/>
  <c r="AC966" i="1"/>
  <c r="AD966" i="1"/>
  <c r="AF966" i="1"/>
  <c r="AG966" i="1"/>
  <c r="Y967" i="1"/>
  <c r="AA967" i="1"/>
  <c r="AB967" i="1"/>
  <c r="AC967" i="1"/>
  <c r="AD967" i="1"/>
  <c r="AF967" i="1"/>
  <c r="AG967" i="1"/>
  <c r="Y968" i="1"/>
  <c r="AA968" i="1"/>
  <c r="AB968" i="1"/>
  <c r="AC968" i="1"/>
  <c r="AD968" i="1"/>
  <c r="AF968" i="1"/>
  <c r="AG968" i="1"/>
  <c r="Y969" i="1"/>
  <c r="AA969" i="1"/>
  <c r="AB969" i="1"/>
  <c r="AC969" i="1"/>
  <c r="AD969" i="1"/>
  <c r="AF969" i="1"/>
  <c r="AG969" i="1"/>
  <c r="Y970" i="1"/>
  <c r="AA970" i="1"/>
  <c r="AB970" i="1"/>
  <c r="AC970" i="1"/>
  <c r="AD970" i="1"/>
  <c r="AF970" i="1"/>
  <c r="AG970" i="1"/>
  <c r="Y971" i="1"/>
  <c r="AA971" i="1"/>
  <c r="AB971" i="1"/>
  <c r="AC971" i="1"/>
  <c r="AD971" i="1"/>
  <c r="AF971" i="1"/>
  <c r="AG971" i="1"/>
  <c r="Y972" i="1"/>
  <c r="AA972" i="1"/>
  <c r="AB972" i="1"/>
  <c r="AC972" i="1"/>
  <c r="AD972" i="1"/>
  <c r="AF972" i="1"/>
  <c r="AG972" i="1"/>
  <c r="Y973" i="1"/>
  <c r="AA973" i="1"/>
  <c r="AB973" i="1"/>
  <c r="AC973" i="1"/>
  <c r="AD973" i="1"/>
  <c r="AF973" i="1"/>
  <c r="AG973" i="1"/>
  <c r="Y974" i="1"/>
  <c r="AA974" i="1"/>
  <c r="AB974" i="1"/>
  <c r="AC974" i="1"/>
  <c r="AD974" i="1"/>
  <c r="AF974" i="1"/>
  <c r="AG974" i="1"/>
  <c r="Y975" i="1"/>
  <c r="AA975" i="1"/>
  <c r="AB975" i="1"/>
  <c r="AC975" i="1"/>
  <c r="AD975" i="1"/>
  <c r="AF975" i="1"/>
  <c r="AG975" i="1"/>
  <c r="Y976" i="1"/>
  <c r="AA976" i="1"/>
  <c r="AB976" i="1"/>
  <c r="AC976" i="1"/>
  <c r="AD976" i="1"/>
  <c r="AF976" i="1"/>
  <c r="AG976" i="1"/>
  <c r="Y977" i="1"/>
  <c r="AA977" i="1"/>
  <c r="AB977" i="1"/>
  <c r="AC977" i="1"/>
  <c r="AD977" i="1"/>
  <c r="AF977" i="1"/>
  <c r="AG977" i="1"/>
  <c r="Y978" i="1"/>
  <c r="AA978" i="1"/>
  <c r="AB978" i="1"/>
  <c r="AC978" i="1"/>
  <c r="AD978" i="1"/>
  <c r="AF978" i="1"/>
  <c r="AG978" i="1"/>
  <c r="Y979" i="1"/>
  <c r="AA979" i="1"/>
  <c r="AB979" i="1"/>
  <c r="AC979" i="1"/>
  <c r="AD979" i="1"/>
  <c r="AF979" i="1"/>
  <c r="AG979" i="1"/>
  <c r="Y980" i="1"/>
  <c r="AA980" i="1"/>
  <c r="AB980" i="1"/>
  <c r="AC980" i="1"/>
  <c r="AD980" i="1"/>
  <c r="AF980" i="1"/>
  <c r="AG980" i="1"/>
  <c r="Y981" i="1"/>
  <c r="AA981" i="1"/>
  <c r="AB981" i="1"/>
  <c r="AC981" i="1"/>
  <c r="AD981" i="1"/>
  <c r="AF981" i="1"/>
  <c r="AG981" i="1"/>
  <c r="Y982" i="1"/>
  <c r="AA982" i="1"/>
  <c r="AB982" i="1"/>
  <c r="AC982" i="1"/>
  <c r="AD982" i="1"/>
  <c r="AF982" i="1"/>
  <c r="AG982" i="1"/>
  <c r="Y983" i="1"/>
  <c r="AA983" i="1"/>
  <c r="AB983" i="1"/>
  <c r="AC983" i="1"/>
  <c r="AD983" i="1"/>
  <c r="AF983" i="1"/>
  <c r="AG983" i="1"/>
  <c r="Y984" i="1"/>
  <c r="AA984" i="1"/>
  <c r="AB984" i="1"/>
  <c r="AC984" i="1"/>
  <c r="AD984" i="1"/>
  <c r="AF984" i="1"/>
  <c r="AG984" i="1"/>
  <c r="Y985" i="1"/>
  <c r="AA985" i="1"/>
  <c r="AB985" i="1"/>
  <c r="AC985" i="1"/>
  <c r="AD985" i="1"/>
  <c r="AF985" i="1"/>
  <c r="AG985" i="1"/>
  <c r="Y986" i="1"/>
  <c r="AA986" i="1"/>
  <c r="AB986" i="1"/>
  <c r="AC986" i="1"/>
  <c r="AD986" i="1"/>
  <c r="AF986" i="1"/>
  <c r="AG986" i="1"/>
  <c r="Y987" i="1"/>
  <c r="AA987" i="1"/>
  <c r="AB987" i="1"/>
  <c r="AC987" i="1"/>
  <c r="AD987" i="1"/>
  <c r="AF987" i="1"/>
  <c r="AG987" i="1"/>
  <c r="Y988" i="1"/>
  <c r="AA988" i="1"/>
  <c r="AB988" i="1"/>
  <c r="AC988" i="1"/>
  <c r="AD988" i="1"/>
  <c r="AF988" i="1"/>
  <c r="AG988" i="1"/>
  <c r="Y989" i="1"/>
  <c r="AA989" i="1"/>
  <c r="AB989" i="1"/>
  <c r="AC989" i="1"/>
  <c r="AD989" i="1"/>
  <c r="AF989" i="1"/>
  <c r="AG989" i="1"/>
  <c r="Y990" i="1"/>
  <c r="AA990" i="1"/>
  <c r="AB990" i="1"/>
  <c r="AC990" i="1"/>
  <c r="AD990" i="1"/>
  <c r="AF990" i="1"/>
  <c r="AG990" i="1"/>
  <c r="Y991" i="1"/>
  <c r="AA991" i="1"/>
  <c r="AB991" i="1"/>
  <c r="AC991" i="1"/>
  <c r="AD991" i="1"/>
  <c r="AF991" i="1"/>
  <c r="AG991" i="1"/>
  <c r="Y992" i="1"/>
  <c r="AA992" i="1"/>
  <c r="AB992" i="1"/>
  <c r="AC992" i="1"/>
  <c r="AD992" i="1"/>
  <c r="AF992" i="1"/>
  <c r="AG992" i="1"/>
  <c r="Y993" i="1"/>
  <c r="AA993" i="1"/>
  <c r="AB993" i="1"/>
  <c r="AC993" i="1"/>
  <c r="AD993" i="1"/>
  <c r="AF993" i="1"/>
  <c r="AG993" i="1"/>
  <c r="Y994" i="1"/>
  <c r="AA994" i="1"/>
  <c r="AB994" i="1"/>
  <c r="AC994" i="1"/>
  <c r="AD994" i="1"/>
  <c r="AF994" i="1"/>
  <c r="AG994" i="1"/>
  <c r="Y995" i="1"/>
  <c r="AA995" i="1"/>
  <c r="AB995" i="1"/>
  <c r="AC995" i="1"/>
  <c r="AD995" i="1"/>
  <c r="AF995" i="1"/>
  <c r="AG995" i="1"/>
  <c r="Y996" i="1"/>
  <c r="AA996" i="1"/>
  <c r="AB996" i="1"/>
  <c r="AC996" i="1"/>
  <c r="AD996" i="1"/>
  <c r="AF996" i="1"/>
  <c r="AG996" i="1"/>
  <c r="Y997" i="1"/>
  <c r="AA997" i="1"/>
  <c r="AB997" i="1"/>
  <c r="AC997" i="1"/>
  <c r="AD997" i="1"/>
  <c r="AF997" i="1"/>
  <c r="AG997" i="1"/>
  <c r="Y998" i="1"/>
  <c r="AA998" i="1"/>
  <c r="AB998" i="1"/>
  <c r="AC998" i="1"/>
  <c r="AD998" i="1"/>
  <c r="AF998" i="1"/>
  <c r="AG998" i="1"/>
  <c r="Y999" i="1"/>
  <c r="AA999" i="1"/>
  <c r="AB999" i="1"/>
  <c r="AC999" i="1"/>
  <c r="AD999" i="1"/>
  <c r="AF999" i="1"/>
  <c r="AG999" i="1"/>
  <c r="Y1000" i="1"/>
  <c r="AA1000" i="1"/>
  <c r="AB1000" i="1"/>
  <c r="AC1000" i="1"/>
  <c r="AD1000" i="1"/>
  <c r="AF1000" i="1"/>
  <c r="AG1000" i="1"/>
  <c r="Y1001" i="1"/>
  <c r="AA1001" i="1"/>
  <c r="AB1001" i="1"/>
  <c r="AC1001" i="1"/>
  <c r="AD1001" i="1"/>
  <c r="AF1001" i="1"/>
  <c r="AG1001" i="1"/>
  <c r="Y1002" i="1"/>
  <c r="AA1002" i="1"/>
  <c r="AB1002" i="1"/>
  <c r="AC1002" i="1"/>
  <c r="AD1002" i="1"/>
  <c r="AF1002" i="1"/>
  <c r="AG1002" i="1"/>
  <c r="Y1003" i="1"/>
  <c r="AA1003" i="1"/>
  <c r="AB1003" i="1"/>
  <c r="AC1003" i="1"/>
  <c r="AD1003" i="1"/>
  <c r="AF1003" i="1"/>
  <c r="AG1003" i="1"/>
  <c r="Y1004" i="1"/>
  <c r="AA1004" i="1"/>
  <c r="AB1004" i="1"/>
  <c r="AC1004" i="1"/>
  <c r="AD1004" i="1"/>
  <c r="AF1004" i="1"/>
  <c r="AG1004" i="1"/>
  <c r="Y1005" i="1"/>
  <c r="AA1005" i="1"/>
  <c r="AB1005" i="1"/>
  <c r="AC1005" i="1"/>
  <c r="AD1005" i="1"/>
  <c r="AF1005" i="1"/>
  <c r="AG1005" i="1"/>
  <c r="Y1006" i="1"/>
  <c r="AA1006" i="1"/>
  <c r="AB1006" i="1"/>
  <c r="AC1006" i="1"/>
  <c r="AD1006" i="1"/>
  <c r="AF1006" i="1"/>
  <c r="AG1006" i="1"/>
  <c r="Y1007" i="1"/>
  <c r="AA1007" i="1"/>
  <c r="AB1007" i="1"/>
  <c r="AC1007" i="1"/>
  <c r="AD1007" i="1"/>
  <c r="AF1007" i="1"/>
  <c r="AG1007" i="1"/>
  <c r="Y1008" i="1"/>
  <c r="AA1008" i="1"/>
  <c r="AB1008" i="1"/>
  <c r="AC1008" i="1"/>
  <c r="AD1008" i="1"/>
  <c r="AF1008" i="1"/>
  <c r="AG1008" i="1"/>
  <c r="Y1009" i="1"/>
  <c r="AA1009" i="1"/>
  <c r="AB1009" i="1"/>
  <c r="AC1009" i="1"/>
  <c r="AD1009" i="1"/>
  <c r="AF1009" i="1"/>
  <c r="AG1009" i="1"/>
  <c r="Y1010" i="1"/>
  <c r="AA1010" i="1"/>
  <c r="AB1010" i="1"/>
  <c r="AC1010" i="1"/>
  <c r="AD1010" i="1"/>
  <c r="AF1010" i="1"/>
  <c r="AG1010" i="1"/>
  <c r="Y1011" i="1"/>
  <c r="AA1011" i="1"/>
  <c r="AB1011" i="1"/>
  <c r="AC1011" i="1"/>
  <c r="AD1011" i="1"/>
  <c r="AF1011" i="1"/>
  <c r="AG1011" i="1"/>
  <c r="Y1012" i="1"/>
  <c r="AA1012" i="1"/>
  <c r="AB1012" i="1"/>
  <c r="AC1012" i="1"/>
  <c r="AD1012" i="1"/>
  <c r="AF1012" i="1"/>
  <c r="AG1012" i="1"/>
  <c r="Y1013" i="1"/>
  <c r="AA1013" i="1"/>
  <c r="AB1013" i="1"/>
  <c r="AC1013" i="1"/>
  <c r="AD1013" i="1"/>
  <c r="AF1013" i="1"/>
  <c r="AG1013" i="1"/>
  <c r="Y1014" i="1"/>
  <c r="AA1014" i="1"/>
  <c r="AB1014" i="1"/>
  <c r="AC1014" i="1"/>
  <c r="AD1014" i="1"/>
  <c r="AF1014" i="1"/>
  <c r="AG1014" i="1"/>
  <c r="Y1015" i="1"/>
  <c r="AA1015" i="1"/>
  <c r="AB1015" i="1"/>
  <c r="AC1015" i="1"/>
  <c r="AD1015" i="1"/>
  <c r="AF1015" i="1"/>
  <c r="AG1015" i="1"/>
  <c r="Y1016" i="1"/>
  <c r="AA1016" i="1"/>
  <c r="AB1016" i="1"/>
  <c r="AC1016" i="1"/>
  <c r="AD1016" i="1"/>
  <c r="AF1016" i="1"/>
  <c r="AG1016" i="1"/>
  <c r="Y1017" i="1"/>
  <c r="AA1017" i="1"/>
  <c r="AB1017" i="1"/>
  <c r="AC1017" i="1"/>
  <c r="AD1017" i="1"/>
  <c r="AF1017" i="1"/>
  <c r="AG1017" i="1"/>
  <c r="Y1018" i="1"/>
  <c r="AA1018" i="1"/>
  <c r="AB1018" i="1"/>
  <c r="AC1018" i="1"/>
  <c r="AD1018" i="1"/>
  <c r="AF1018" i="1"/>
  <c r="AG1018" i="1"/>
  <c r="Y1019" i="1"/>
  <c r="AA1019" i="1"/>
  <c r="AB1019" i="1"/>
  <c r="AC1019" i="1"/>
  <c r="AD1019" i="1"/>
  <c r="AF1019" i="1"/>
  <c r="AG1019" i="1"/>
  <c r="Y1020" i="1"/>
  <c r="AA1020" i="1"/>
  <c r="AB1020" i="1"/>
  <c r="AC1020" i="1"/>
  <c r="AD1020" i="1"/>
  <c r="AF1020" i="1"/>
  <c r="AG1020" i="1"/>
  <c r="Y1021" i="1"/>
  <c r="AA1021" i="1"/>
  <c r="AB1021" i="1"/>
  <c r="AC1021" i="1"/>
  <c r="AD1021" i="1"/>
  <c r="AF1021" i="1"/>
  <c r="AG1021" i="1"/>
  <c r="Y1022" i="1"/>
  <c r="AA1022" i="1"/>
  <c r="AB1022" i="1"/>
  <c r="AC1022" i="1"/>
  <c r="AD1022" i="1"/>
  <c r="AF1022" i="1"/>
  <c r="AG1022" i="1"/>
  <c r="Y1023" i="1"/>
  <c r="AA1023" i="1"/>
  <c r="AB1023" i="1"/>
  <c r="AC1023" i="1"/>
  <c r="AD1023" i="1"/>
  <c r="AF1023" i="1"/>
  <c r="AG1023" i="1"/>
  <c r="Y1024" i="1"/>
  <c r="AA1024" i="1"/>
  <c r="AB1024" i="1"/>
  <c r="AC1024" i="1"/>
  <c r="AD1024" i="1"/>
  <c r="AF1024" i="1"/>
  <c r="AG1024" i="1"/>
  <c r="Y1025" i="1"/>
  <c r="AA1025" i="1"/>
  <c r="AB1025" i="1"/>
  <c r="AC1025" i="1"/>
  <c r="AD1025" i="1"/>
  <c r="AF1025" i="1"/>
  <c r="AG1025" i="1"/>
  <c r="Y1026" i="1"/>
  <c r="AA1026" i="1"/>
  <c r="AB1026" i="1"/>
  <c r="AC1026" i="1"/>
  <c r="AD1026" i="1"/>
  <c r="AF1026" i="1"/>
  <c r="AG1026" i="1"/>
  <c r="Y1027" i="1"/>
  <c r="AA1027" i="1"/>
  <c r="AB1027" i="1"/>
  <c r="AC1027" i="1"/>
  <c r="AD1027" i="1"/>
  <c r="AF1027" i="1"/>
  <c r="AG1027" i="1"/>
  <c r="Y1028" i="1"/>
  <c r="AA1028" i="1"/>
  <c r="AB1028" i="1"/>
  <c r="AC1028" i="1"/>
  <c r="AD1028" i="1"/>
  <c r="AF1028" i="1"/>
  <c r="AG1028" i="1"/>
  <c r="Y1029" i="1"/>
  <c r="AA1029" i="1"/>
  <c r="AB1029" i="1"/>
  <c r="AC1029" i="1"/>
  <c r="AD1029" i="1"/>
  <c r="AF1029" i="1"/>
  <c r="AG1029" i="1"/>
  <c r="Y1030" i="1"/>
  <c r="AA1030" i="1"/>
  <c r="AB1030" i="1"/>
  <c r="AC1030" i="1"/>
  <c r="AD1030" i="1"/>
  <c r="AF1030" i="1"/>
  <c r="AG1030" i="1"/>
  <c r="Y1031" i="1"/>
  <c r="AA1031" i="1"/>
  <c r="AB1031" i="1"/>
  <c r="AC1031" i="1"/>
  <c r="AD1031" i="1"/>
  <c r="AF1031" i="1"/>
  <c r="AG1031" i="1"/>
  <c r="Y1032" i="1"/>
  <c r="AA1032" i="1"/>
  <c r="AB1032" i="1"/>
  <c r="AC1032" i="1"/>
  <c r="AD1032" i="1"/>
  <c r="AF1032" i="1"/>
  <c r="AG1032" i="1"/>
  <c r="Y1033" i="1"/>
  <c r="AA1033" i="1"/>
  <c r="AB1033" i="1"/>
  <c r="AC1033" i="1"/>
  <c r="AD1033" i="1"/>
  <c r="AF1033" i="1"/>
  <c r="AG1033" i="1"/>
  <c r="Y1034" i="1"/>
  <c r="AA1034" i="1"/>
  <c r="AB1034" i="1"/>
  <c r="AC1034" i="1"/>
  <c r="AD1034" i="1"/>
  <c r="AF1034" i="1"/>
  <c r="AG1034" i="1"/>
  <c r="Y1035" i="1"/>
  <c r="AA1035" i="1"/>
  <c r="AB1035" i="1"/>
  <c r="AC1035" i="1"/>
  <c r="AD1035" i="1"/>
  <c r="AF1035" i="1"/>
  <c r="AG1035" i="1"/>
  <c r="Y1036" i="1"/>
  <c r="AA1036" i="1"/>
  <c r="AB1036" i="1"/>
  <c r="AC1036" i="1"/>
  <c r="AD1036" i="1"/>
  <c r="AF1036" i="1"/>
  <c r="AG1036" i="1"/>
  <c r="Y1037" i="1"/>
  <c r="AA1037" i="1"/>
  <c r="AB1037" i="1"/>
  <c r="AC1037" i="1"/>
  <c r="AD1037" i="1"/>
  <c r="AF1037" i="1"/>
  <c r="AG1037" i="1"/>
  <c r="Y1038" i="1"/>
  <c r="AA1038" i="1"/>
  <c r="AB1038" i="1"/>
  <c r="AC1038" i="1"/>
  <c r="AD1038" i="1"/>
  <c r="AF1038" i="1"/>
  <c r="AG1038" i="1"/>
  <c r="Y1039" i="1"/>
  <c r="AA1039" i="1"/>
  <c r="AB1039" i="1"/>
  <c r="AC1039" i="1"/>
  <c r="AD1039" i="1"/>
  <c r="AF1039" i="1"/>
  <c r="AG1039" i="1"/>
  <c r="Y1040" i="1"/>
  <c r="AA1040" i="1"/>
  <c r="AB1040" i="1"/>
  <c r="AC1040" i="1"/>
  <c r="AD1040" i="1"/>
  <c r="AF1040" i="1"/>
  <c r="AG1040" i="1"/>
  <c r="Y1041" i="1"/>
  <c r="AA1041" i="1"/>
  <c r="AB1041" i="1"/>
  <c r="AC1041" i="1"/>
  <c r="AD1041" i="1"/>
  <c r="AF1041" i="1"/>
  <c r="AG1041" i="1"/>
  <c r="Y1042" i="1"/>
  <c r="AA1042" i="1"/>
  <c r="AB1042" i="1"/>
  <c r="AC1042" i="1"/>
  <c r="AD1042" i="1"/>
  <c r="AF1042" i="1"/>
  <c r="AG1042" i="1"/>
  <c r="Y1043" i="1"/>
  <c r="AA1043" i="1"/>
  <c r="AB1043" i="1"/>
  <c r="AC1043" i="1"/>
  <c r="AD1043" i="1"/>
  <c r="AF1043" i="1"/>
  <c r="AG1043" i="1"/>
  <c r="Y1044" i="1"/>
  <c r="AA1044" i="1"/>
  <c r="AB1044" i="1"/>
  <c r="AC1044" i="1"/>
  <c r="AD1044" i="1"/>
  <c r="AF1044" i="1"/>
  <c r="AG1044" i="1"/>
  <c r="Y25" i="1"/>
  <c r="AA25" i="1"/>
  <c r="AB25" i="1"/>
  <c r="AC25" i="1"/>
  <c r="AD25" i="1"/>
  <c r="AF25" i="1"/>
  <c r="AG25" i="1"/>
  <c r="P9" i="1"/>
  <c r="P8" i="1"/>
  <c r="C8" i="1"/>
  <c r="C9" i="1"/>
  <c r="P21" i="1"/>
  <c r="P22" i="1"/>
  <c r="P19" i="1"/>
  <c r="P20" i="1"/>
  <c r="C12" i="1"/>
  <c r="E25" i="1"/>
  <c r="G25" i="1"/>
  <c r="H25" i="1"/>
  <c r="J25" i="1"/>
  <c r="K25" i="1"/>
  <c r="L25" i="1"/>
  <c r="M25" i="1"/>
  <c r="N25" i="1"/>
  <c r="N1044" i="1"/>
  <c r="N24" i="1"/>
  <c r="P25" i="1"/>
  <c r="E26" i="1"/>
  <c r="G26" i="1"/>
  <c r="H26" i="1"/>
  <c r="J26" i="1"/>
  <c r="K26" i="1"/>
  <c r="L26" i="1"/>
  <c r="M26" i="1"/>
  <c r="N26" i="1"/>
  <c r="P26" i="1"/>
  <c r="E27" i="1"/>
  <c r="G27" i="1"/>
  <c r="H27" i="1"/>
  <c r="J27" i="1"/>
  <c r="K27" i="1"/>
  <c r="L27" i="1"/>
  <c r="M27" i="1"/>
  <c r="N27" i="1"/>
  <c r="P27" i="1"/>
  <c r="E28" i="1"/>
  <c r="G28" i="1"/>
  <c r="H28" i="1"/>
  <c r="J28" i="1"/>
  <c r="K28" i="1"/>
  <c r="L28" i="1"/>
  <c r="M28" i="1"/>
  <c r="N28" i="1"/>
  <c r="P28" i="1"/>
  <c r="E29" i="1"/>
  <c r="G29" i="1"/>
  <c r="H29" i="1"/>
  <c r="J29" i="1"/>
  <c r="K29" i="1"/>
  <c r="L29" i="1"/>
  <c r="M29" i="1"/>
  <c r="N29" i="1"/>
  <c r="P29" i="1"/>
  <c r="E30" i="1"/>
  <c r="G30" i="1"/>
  <c r="H30" i="1"/>
  <c r="J30" i="1"/>
  <c r="K30" i="1"/>
  <c r="L30" i="1"/>
  <c r="M30" i="1"/>
  <c r="N30" i="1"/>
  <c r="P30" i="1"/>
  <c r="E31" i="1"/>
  <c r="G31" i="1"/>
  <c r="H31" i="1"/>
  <c r="J31" i="1"/>
  <c r="K31" i="1"/>
  <c r="L31" i="1"/>
  <c r="M31" i="1"/>
  <c r="N31" i="1"/>
  <c r="P31" i="1"/>
  <c r="E32" i="1"/>
  <c r="G32" i="1"/>
  <c r="H32" i="1"/>
  <c r="J32" i="1"/>
  <c r="K32" i="1"/>
  <c r="L32" i="1"/>
  <c r="M32" i="1"/>
  <c r="N32" i="1"/>
  <c r="P32" i="1"/>
  <c r="E33" i="1"/>
  <c r="G33" i="1"/>
  <c r="H33" i="1"/>
  <c r="J33" i="1"/>
  <c r="K33" i="1"/>
  <c r="L33" i="1"/>
  <c r="M33" i="1"/>
  <c r="N33" i="1"/>
  <c r="P33" i="1"/>
  <c r="E34" i="1"/>
  <c r="G34" i="1"/>
  <c r="H34" i="1"/>
  <c r="J34" i="1"/>
  <c r="K34" i="1"/>
  <c r="L34" i="1"/>
  <c r="M34" i="1"/>
  <c r="N34" i="1"/>
  <c r="P34" i="1"/>
  <c r="E35" i="1"/>
  <c r="G35" i="1"/>
  <c r="H35" i="1"/>
  <c r="J35" i="1"/>
  <c r="K35" i="1"/>
  <c r="L35" i="1"/>
  <c r="M35" i="1"/>
  <c r="N35" i="1"/>
  <c r="P35" i="1"/>
  <c r="E36" i="1"/>
  <c r="G36" i="1"/>
  <c r="H36" i="1"/>
  <c r="J36" i="1"/>
  <c r="K36" i="1"/>
  <c r="L36" i="1"/>
  <c r="M36" i="1"/>
  <c r="N36" i="1"/>
  <c r="P36" i="1"/>
  <c r="E37" i="1"/>
  <c r="G37" i="1"/>
  <c r="H37" i="1"/>
  <c r="J37" i="1"/>
  <c r="K37" i="1"/>
  <c r="L37" i="1"/>
  <c r="M37" i="1"/>
  <c r="N37" i="1"/>
  <c r="P37" i="1"/>
  <c r="E38" i="1"/>
  <c r="G38" i="1"/>
  <c r="H38" i="1"/>
  <c r="J38" i="1"/>
  <c r="K38" i="1"/>
  <c r="L38" i="1"/>
  <c r="M38" i="1"/>
  <c r="N38" i="1"/>
  <c r="P38" i="1"/>
  <c r="E39" i="1"/>
  <c r="G39" i="1"/>
  <c r="H39" i="1"/>
  <c r="J39" i="1"/>
  <c r="K39" i="1"/>
  <c r="L39" i="1"/>
  <c r="M39" i="1"/>
  <c r="N39" i="1"/>
  <c r="P39" i="1"/>
  <c r="E40" i="1"/>
  <c r="G40" i="1"/>
  <c r="H40" i="1"/>
  <c r="J40" i="1"/>
  <c r="K40" i="1"/>
  <c r="L40" i="1"/>
  <c r="M40" i="1"/>
  <c r="N40" i="1"/>
  <c r="P40" i="1"/>
  <c r="E41" i="1"/>
  <c r="G41" i="1"/>
  <c r="H41" i="1"/>
  <c r="J41" i="1"/>
  <c r="K41" i="1"/>
  <c r="L41" i="1"/>
  <c r="M41" i="1"/>
  <c r="N41" i="1"/>
  <c r="P41" i="1"/>
  <c r="E42" i="1"/>
  <c r="G42" i="1"/>
  <c r="H42" i="1"/>
  <c r="J42" i="1"/>
  <c r="K42" i="1"/>
  <c r="L42" i="1"/>
  <c r="M42" i="1"/>
  <c r="N42" i="1"/>
  <c r="P42" i="1"/>
  <c r="E43" i="1"/>
  <c r="G43" i="1"/>
  <c r="H43" i="1"/>
  <c r="J43" i="1"/>
  <c r="K43" i="1"/>
  <c r="L43" i="1"/>
  <c r="M43" i="1"/>
  <c r="N43" i="1"/>
  <c r="P43" i="1"/>
  <c r="E44" i="1"/>
  <c r="G44" i="1"/>
  <c r="H44" i="1"/>
  <c r="J44" i="1"/>
  <c r="K44" i="1"/>
  <c r="L44" i="1"/>
  <c r="M44" i="1"/>
  <c r="N44" i="1"/>
  <c r="P44" i="1"/>
  <c r="E45" i="1"/>
  <c r="G45" i="1"/>
  <c r="H45" i="1"/>
  <c r="J45" i="1"/>
  <c r="K45" i="1"/>
  <c r="L45" i="1"/>
  <c r="M45" i="1"/>
  <c r="N45" i="1"/>
  <c r="P45" i="1"/>
  <c r="E46" i="1"/>
  <c r="G46" i="1"/>
  <c r="H46" i="1"/>
  <c r="J46" i="1"/>
  <c r="K46" i="1"/>
  <c r="L46" i="1"/>
  <c r="M46" i="1"/>
  <c r="N46" i="1"/>
  <c r="P46" i="1"/>
  <c r="E47" i="1"/>
  <c r="G47" i="1"/>
  <c r="H47" i="1"/>
  <c r="J47" i="1"/>
  <c r="K47" i="1"/>
  <c r="L47" i="1"/>
  <c r="M47" i="1"/>
  <c r="N47" i="1"/>
  <c r="P47" i="1"/>
  <c r="E48" i="1"/>
  <c r="G48" i="1"/>
  <c r="H48" i="1"/>
  <c r="J48" i="1"/>
  <c r="K48" i="1"/>
  <c r="L48" i="1"/>
  <c r="M48" i="1"/>
  <c r="N48" i="1"/>
  <c r="P48" i="1"/>
  <c r="E49" i="1"/>
  <c r="G49" i="1"/>
  <c r="H49" i="1"/>
  <c r="J49" i="1"/>
  <c r="K49" i="1"/>
  <c r="L49" i="1"/>
  <c r="M49" i="1"/>
  <c r="N49" i="1"/>
  <c r="P49" i="1"/>
  <c r="E50" i="1"/>
  <c r="G50" i="1"/>
  <c r="H50" i="1"/>
  <c r="J50" i="1"/>
  <c r="K50" i="1"/>
  <c r="L50" i="1"/>
  <c r="M50" i="1"/>
  <c r="N50" i="1"/>
  <c r="P50" i="1"/>
  <c r="E51" i="1"/>
  <c r="G51" i="1"/>
  <c r="H51" i="1"/>
  <c r="J51" i="1"/>
  <c r="K51" i="1"/>
  <c r="L51" i="1"/>
  <c r="M51" i="1"/>
  <c r="N51" i="1"/>
  <c r="P51" i="1"/>
  <c r="E52" i="1"/>
  <c r="G52" i="1"/>
  <c r="H52" i="1"/>
  <c r="J52" i="1"/>
  <c r="K52" i="1"/>
  <c r="L52" i="1"/>
  <c r="M52" i="1"/>
  <c r="N52" i="1"/>
  <c r="P52" i="1"/>
  <c r="E53" i="1"/>
  <c r="G53" i="1"/>
  <c r="H53" i="1"/>
  <c r="J53" i="1"/>
  <c r="K53" i="1"/>
  <c r="L53" i="1"/>
  <c r="M53" i="1"/>
  <c r="N53" i="1"/>
  <c r="P53" i="1"/>
  <c r="E54" i="1"/>
  <c r="G54" i="1"/>
  <c r="H54" i="1"/>
  <c r="J54" i="1"/>
  <c r="K54" i="1"/>
  <c r="L54" i="1"/>
  <c r="M54" i="1"/>
  <c r="N54" i="1"/>
  <c r="P54" i="1"/>
  <c r="E55" i="1"/>
  <c r="G55" i="1"/>
  <c r="H55" i="1"/>
  <c r="J55" i="1"/>
  <c r="K55" i="1"/>
  <c r="L55" i="1"/>
  <c r="M55" i="1"/>
  <c r="N55" i="1"/>
  <c r="P55" i="1"/>
  <c r="E56" i="1"/>
  <c r="G56" i="1"/>
  <c r="H56" i="1"/>
  <c r="J56" i="1"/>
  <c r="K56" i="1"/>
  <c r="L56" i="1"/>
  <c r="M56" i="1"/>
  <c r="N56" i="1"/>
  <c r="P56" i="1"/>
  <c r="E57" i="1"/>
  <c r="G57" i="1"/>
  <c r="H57" i="1"/>
  <c r="J57" i="1"/>
  <c r="K57" i="1"/>
  <c r="L57" i="1"/>
  <c r="M57" i="1"/>
  <c r="N57" i="1"/>
  <c r="P57" i="1"/>
  <c r="E58" i="1"/>
  <c r="G58" i="1"/>
  <c r="H58" i="1"/>
  <c r="J58" i="1"/>
  <c r="K58" i="1"/>
  <c r="L58" i="1"/>
  <c r="M58" i="1"/>
  <c r="N58" i="1"/>
  <c r="P58" i="1"/>
  <c r="E59" i="1"/>
  <c r="G59" i="1"/>
  <c r="H59" i="1"/>
  <c r="J59" i="1"/>
  <c r="K59" i="1"/>
  <c r="L59" i="1"/>
  <c r="M59" i="1"/>
  <c r="N59" i="1"/>
  <c r="P59" i="1"/>
  <c r="E60" i="1"/>
  <c r="G60" i="1"/>
  <c r="H60" i="1"/>
  <c r="J60" i="1"/>
  <c r="K60" i="1"/>
  <c r="L60" i="1"/>
  <c r="M60" i="1"/>
  <c r="N60" i="1"/>
  <c r="P60" i="1"/>
  <c r="E61" i="1"/>
  <c r="G61" i="1"/>
  <c r="H61" i="1"/>
  <c r="J61" i="1"/>
  <c r="K61" i="1"/>
  <c r="L61" i="1"/>
  <c r="M61" i="1"/>
  <c r="N61" i="1"/>
  <c r="P61" i="1"/>
  <c r="E62" i="1"/>
  <c r="G62" i="1"/>
  <c r="H62" i="1"/>
  <c r="J62" i="1"/>
  <c r="K62" i="1"/>
  <c r="L62" i="1"/>
  <c r="M62" i="1"/>
  <c r="N62" i="1"/>
  <c r="P62" i="1"/>
  <c r="E63" i="1"/>
  <c r="G63" i="1"/>
  <c r="H63" i="1"/>
  <c r="J63" i="1"/>
  <c r="K63" i="1"/>
  <c r="L63" i="1"/>
  <c r="M63" i="1"/>
  <c r="N63" i="1"/>
  <c r="P63" i="1"/>
  <c r="E64" i="1"/>
  <c r="G64" i="1"/>
  <c r="H64" i="1"/>
  <c r="J64" i="1"/>
  <c r="K64" i="1"/>
  <c r="L64" i="1"/>
  <c r="M64" i="1"/>
  <c r="N64" i="1"/>
  <c r="P64" i="1"/>
  <c r="E65" i="1"/>
  <c r="G65" i="1"/>
  <c r="H65" i="1"/>
  <c r="J65" i="1"/>
  <c r="K65" i="1"/>
  <c r="L65" i="1"/>
  <c r="M65" i="1"/>
  <c r="N65" i="1"/>
  <c r="P65" i="1"/>
  <c r="E66" i="1"/>
  <c r="G66" i="1"/>
  <c r="H66" i="1"/>
  <c r="J66" i="1"/>
  <c r="K66" i="1"/>
  <c r="L66" i="1"/>
  <c r="M66" i="1"/>
  <c r="N66" i="1"/>
  <c r="P66" i="1"/>
  <c r="E67" i="1"/>
  <c r="G67" i="1"/>
  <c r="H67" i="1"/>
  <c r="J67" i="1"/>
  <c r="K67" i="1"/>
  <c r="L67" i="1"/>
  <c r="M67" i="1"/>
  <c r="N67" i="1"/>
  <c r="P67" i="1"/>
  <c r="E68" i="1"/>
  <c r="G68" i="1"/>
  <c r="H68" i="1"/>
  <c r="J68" i="1"/>
  <c r="K68" i="1"/>
  <c r="L68" i="1"/>
  <c r="M68" i="1"/>
  <c r="N68" i="1"/>
  <c r="P68" i="1"/>
  <c r="E69" i="1"/>
  <c r="G69" i="1"/>
  <c r="H69" i="1"/>
  <c r="J69" i="1"/>
  <c r="K69" i="1"/>
  <c r="L69" i="1"/>
  <c r="M69" i="1"/>
  <c r="N69" i="1"/>
  <c r="P69" i="1"/>
  <c r="E70" i="1"/>
  <c r="G70" i="1"/>
  <c r="H70" i="1"/>
  <c r="J70" i="1"/>
  <c r="K70" i="1"/>
  <c r="L70" i="1"/>
  <c r="M70" i="1"/>
  <c r="N70" i="1"/>
  <c r="P70" i="1"/>
  <c r="E71" i="1"/>
  <c r="G71" i="1"/>
  <c r="H71" i="1"/>
  <c r="J71" i="1"/>
  <c r="K71" i="1"/>
  <c r="L71" i="1"/>
  <c r="M71" i="1"/>
  <c r="N71" i="1"/>
  <c r="P71" i="1"/>
  <c r="E72" i="1"/>
  <c r="G72" i="1"/>
  <c r="H72" i="1"/>
  <c r="J72" i="1"/>
  <c r="K72" i="1"/>
  <c r="L72" i="1"/>
  <c r="M72" i="1"/>
  <c r="N72" i="1"/>
  <c r="P72" i="1"/>
  <c r="E73" i="1"/>
  <c r="G73" i="1"/>
  <c r="H73" i="1"/>
  <c r="J73" i="1"/>
  <c r="K73" i="1"/>
  <c r="L73" i="1"/>
  <c r="M73" i="1"/>
  <c r="N73" i="1"/>
  <c r="P73" i="1"/>
  <c r="E74" i="1"/>
  <c r="G74" i="1"/>
  <c r="H74" i="1"/>
  <c r="J74" i="1"/>
  <c r="K74" i="1"/>
  <c r="L74" i="1"/>
  <c r="M74" i="1"/>
  <c r="N74" i="1"/>
  <c r="P74" i="1"/>
  <c r="E75" i="1"/>
  <c r="G75" i="1"/>
  <c r="H75" i="1"/>
  <c r="J75" i="1"/>
  <c r="K75" i="1"/>
  <c r="L75" i="1"/>
  <c r="M75" i="1"/>
  <c r="N75" i="1"/>
  <c r="P75" i="1"/>
  <c r="E76" i="1"/>
  <c r="G76" i="1"/>
  <c r="H76" i="1"/>
  <c r="J76" i="1"/>
  <c r="K76" i="1"/>
  <c r="L76" i="1"/>
  <c r="M76" i="1"/>
  <c r="N76" i="1"/>
  <c r="P76" i="1"/>
  <c r="E77" i="1"/>
  <c r="G77" i="1"/>
  <c r="H77" i="1"/>
  <c r="J77" i="1"/>
  <c r="K77" i="1"/>
  <c r="L77" i="1"/>
  <c r="M77" i="1"/>
  <c r="N77" i="1"/>
  <c r="P77" i="1"/>
  <c r="E78" i="1"/>
  <c r="G78" i="1"/>
  <c r="H78" i="1"/>
  <c r="J78" i="1"/>
  <c r="K78" i="1"/>
  <c r="L78" i="1"/>
  <c r="M78" i="1"/>
  <c r="N78" i="1"/>
  <c r="P78" i="1"/>
  <c r="E79" i="1"/>
  <c r="G79" i="1"/>
  <c r="H79" i="1"/>
  <c r="J79" i="1"/>
  <c r="K79" i="1"/>
  <c r="L79" i="1"/>
  <c r="M79" i="1"/>
  <c r="N79" i="1"/>
  <c r="P79" i="1"/>
  <c r="E80" i="1"/>
  <c r="G80" i="1"/>
  <c r="H80" i="1"/>
  <c r="J80" i="1"/>
  <c r="K80" i="1"/>
  <c r="L80" i="1"/>
  <c r="M80" i="1"/>
  <c r="N80" i="1"/>
  <c r="P80" i="1"/>
  <c r="E81" i="1"/>
  <c r="G81" i="1"/>
  <c r="H81" i="1"/>
  <c r="J81" i="1"/>
  <c r="K81" i="1"/>
  <c r="L81" i="1"/>
  <c r="M81" i="1"/>
  <c r="N81" i="1"/>
  <c r="P81" i="1"/>
  <c r="E82" i="1"/>
  <c r="G82" i="1"/>
  <c r="H82" i="1"/>
  <c r="J82" i="1"/>
  <c r="K82" i="1"/>
  <c r="L82" i="1"/>
  <c r="M82" i="1"/>
  <c r="N82" i="1"/>
  <c r="P82" i="1"/>
  <c r="E83" i="1"/>
  <c r="G83" i="1"/>
  <c r="H83" i="1"/>
  <c r="J83" i="1"/>
  <c r="K83" i="1"/>
  <c r="L83" i="1"/>
  <c r="M83" i="1"/>
  <c r="N83" i="1"/>
  <c r="P83" i="1"/>
  <c r="E84" i="1"/>
  <c r="G84" i="1"/>
  <c r="H84" i="1"/>
  <c r="J84" i="1"/>
  <c r="K84" i="1"/>
  <c r="L84" i="1"/>
  <c r="M84" i="1"/>
  <c r="N84" i="1"/>
  <c r="P84" i="1"/>
  <c r="E85" i="1"/>
  <c r="G85" i="1"/>
  <c r="H85" i="1"/>
  <c r="J85" i="1"/>
  <c r="K85" i="1"/>
  <c r="L85" i="1"/>
  <c r="M85" i="1"/>
  <c r="N85" i="1"/>
  <c r="P85" i="1"/>
  <c r="E86" i="1"/>
  <c r="G86" i="1"/>
  <c r="H86" i="1"/>
  <c r="J86" i="1"/>
  <c r="K86" i="1"/>
  <c r="L86" i="1"/>
  <c r="M86" i="1"/>
  <c r="N86" i="1"/>
  <c r="P86" i="1"/>
  <c r="E87" i="1"/>
  <c r="G87" i="1"/>
  <c r="H87" i="1"/>
  <c r="J87" i="1"/>
  <c r="K87" i="1"/>
  <c r="L87" i="1"/>
  <c r="M87" i="1"/>
  <c r="N87" i="1"/>
  <c r="P87" i="1"/>
  <c r="E88" i="1"/>
  <c r="G88" i="1"/>
  <c r="H88" i="1"/>
  <c r="J88" i="1"/>
  <c r="K88" i="1"/>
  <c r="L88" i="1"/>
  <c r="M88" i="1"/>
  <c r="N88" i="1"/>
  <c r="P88" i="1"/>
  <c r="E89" i="1"/>
  <c r="G89" i="1"/>
  <c r="H89" i="1"/>
  <c r="J89" i="1"/>
  <c r="K89" i="1"/>
  <c r="L89" i="1"/>
  <c r="M89" i="1"/>
  <c r="N89" i="1"/>
  <c r="P89" i="1"/>
  <c r="E90" i="1"/>
  <c r="G90" i="1"/>
  <c r="H90" i="1"/>
  <c r="J90" i="1"/>
  <c r="K90" i="1"/>
  <c r="L90" i="1"/>
  <c r="M90" i="1"/>
  <c r="N90" i="1"/>
  <c r="P90" i="1"/>
  <c r="E91" i="1"/>
  <c r="G91" i="1"/>
  <c r="H91" i="1"/>
  <c r="J91" i="1"/>
  <c r="K91" i="1"/>
  <c r="L91" i="1"/>
  <c r="M91" i="1"/>
  <c r="N91" i="1"/>
  <c r="P91" i="1"/>
  <c r="E92" i="1"/>
  <c r="G92" i="1"/>
  <c r="H92" i="1"/>
  <c r="J92" i="1"/>
  <c r="K92" i="1"/>
  <c r="L92" i="1"/>
  <c r="M92" i="1"/>
  <c r="N92" i="1"/>
  <c r="P92" i="1"/>
  <c r="E93" i="1"/>
  <c r="G93" i="1"/>
  <c r="H93" i="1"/>
  <c r="J93" i="1"/>
  <c r="K93" i="1"/>
  <c r="L93" i="1"/>
  <c r="M93" i="1"/>
  <c r="N93" i="1"/>
  <c r="P93" i="1"/>
  <c r="E94" i="1"/>
  <c r="G94" i="1"/>
  <c r="H94" i="1"/>
  <c r="J94" i="1"/>
  <c r="K94" i="1"/>
  <c r="L94" i="1"/>
  <c r="M94" i="1"/>
  <c r="N94" i="1"/>
  <c r="P94" i="1"/>
  <c r="E95" i="1"/>
  <c r="G95" i="1"/>
  <c r="H95" i="1"/>
  <c r="J95" i="1"/>
  <c r="K95" i="1"/>
  <c r="L95" i="1"/>
  <c r="M95" i="1"/>
  <c r="N95" i="1"/>
  <c r="P95" i="1"/>
  <c r="E96" i="1"/>
  <c r="G96" i="1"/>
  <c r="H96" i="1"/>
  <c r="J96" i="1"/>
  <c r="K96" i="1"/>
  <c r="L96" i="1"/>
  <c r="M96" i="1"/>
  <c r="N96" i="1"/>
  <c r="P96" i="1"/>
  <c r="E97" i="1"/>
  <c r="G97" i="1"/>
  <c r="H97" i="1"/>
  <c r="J97" i="1"/>
  <c r="K97" i="1"/>
  <c r="L97" i="1"/>
  <c r="M97" i="1"/>
  <c r="N97" i="1"/>
  <c r="P97" i="1"/>
  <c r="E98" i="1"/>
  <c r="G98" i="1"/>
  <c r="H98" i="1"/>
  <c r="J98" i="1"/>
  <c r="K98" i="1"/>
  <c r="L98" i="1"/>
  <c r="M98" i="1"/>
  <c r="N98" i="1"/>
  <c r="P98" i="1"/>
  <c r="E99" i="1"/>
  <c r="G99" i="1"/>
  <c r="H99" i="1"/>
  <c r="J99" i="1"/>
  <c r="K99" i="1"/>
  <c r="L99" i="1"/>
  <c r="M99" i="1"/>
  <c r="N99" i="1"/>
  <c r="P99" i="1"/>
  <c r="E100" i="1"/>
  <c r="G100" i="1"/>
  <c r="H100" i="1"/>
  <c r="J100" i="1"/>
  <c r="K100" i="1"/>
  <c r="L100" i="1"/>
  <c r="M100" i="1"/>
  <c r="N100" i="1"/>
  <c r="P100" i="1"/>
  <c r="E101" i="1"/>
  <c r="G101" i="1"/>
  <c r="H101" i="1"/>
  <c r="J101" i="1"/>
  <c r="K101" i="1"/>
  <c r="L101" i="1"/>
  <c r="M101" i="1"/>
  <c r="N101" i="1"/>
  <c r="P101" i="1"/>
  <c r="E102" i="1"/>
  <c r="G102" i="1"/>
  <c r="H102" i="1"/>
  <c r="J102" i="1"/>
  <c r="K102" i="1"/>
  <c r="L102" i="1"/>
  <c r="M102" i="1"/>
  <c r="N102" i="1"/>
  <c r="P102" i="1"/>
  <c r="E103" i="1"/>
  <c r="G103" i="1"/>
  <c r="H103" i="1"/>
  <c r="J103" i="1"/>
  <c r="K103" i="1"/>
  <c r="L103" i="1"/>
  <c r="M103" i="1"/>
  <c r="N103" i="1"/>
  <c r="P103" i="1"/>
  <c r="E104" i="1"/>
  <c r="G104" i="1"/>
  <c r="H104" i="1"/>
  <c r="J104" i="1"/>
  <c r="K104" i="1"/>
  <c r="L104" i="1"/>
  <c r="M104" i="1"/>
  <c r="N104" i="1"/>
  <c r="P104" i="1"/>
  <c r="E105" i="1"/>
  <c r="G105" i="1"/>
  <c r="H105" i="1"/>
  <c r="J105" i="1"/>
  <c r="K105" i="1"/>
  <c r="L105" i="1"/>
  <c r="M105" i="1"/>
  <c r="N105" i="1"/>
  <c r="P105" i="1"/>
  <c r="E106" i="1"/>
  <c r="G106" i="1"/>
  <c r="H106" i="1"/>
  <c r="J106" i="1"/>
  <c r="K106" i="1"/>
  <c r="L106" i="1"/>
  <c r="M106" i="1"/>
  <c r="N106" i="1"/>
  <c r="P106" i="1"/>
  <c r="E107" i="1"/>
  <c r="G107" i="1"/>
  <c r="H107" i="1"/>
  <c r="J107" i="1"/>
  <c r="K107" i="1"/>
  <c r="L107" i="1"/>
  <c r="M107" i="1"/>
  <c r="N107" i="1"/>
  <c r="P107" i="1"/>
  <c r="E108" i="1"/>
  <c r="G108" i="1"/>
  <c r="H108" i="1"/>
  <c r="J108" i="1"/>
  <c r="K108" i="1"/>
  <c r="L108" i="1"/>
  <c r="M108" i="1"/>
  <c r="N108" i="1"/>
  <c r="P108" i="1"/>
  <c r="E109" i="1"/>
  <c r="G109" i="1"/>
  <c r="H109" i="1"/>
  <c r="J109" i="1"/>
  <c r="K109" i="1"/>
  <c r="L109" i="1"/>
  <c r="M109" i="1"/>
  <c r="N109" i="1"/>
  <c r="P109" i="1"/>
  <c r="E110" i="1"/>
  <c r="G110" i="1"/>
  <c r="H110" i="1"/>
  <c r="J110" i="1"/>
  <c r="K110" i="1"/>
  <c r="L110" i="1"/>
  <c r="M110" i="1"/>
  <c r="N110" i="1"/>
  <c r="P110" i="1"/>
  <c r="E111" i="1"/>
  <c r="G111" i="1"/>
  <c r="H111" i="1"/>
  <c r="J111" i="1"/>
  <c r="K111" i="1"/>
  <c r="L111" i="1"/>
  <c r="M111" i="1"/>
  <c r="N111" i="1"/>
  <c r="P111" i="1"/>
  <c r="E112" i="1"/>
  <c r="G112" i="1"/>
  <c r="H112" i="1"/>
  <c r="J112" i="1"/>
  <c r="K112" i="1"/>
  <c r="L112" i="1"/>
  <c r="M112" i="1"/>
  <c r="N112" i="1"/>
  <c r="P112" i="1"/>
  <c r="E113" i="1"/>
  <c r="G113" i="1"/>
  <c r="H113" i="1"/>
  <c r="J113" i="1"/>
  <c r="K113" i="1"/>
  <c r="L113" i="1"/>
  <c r="M113" i="1"/>
  <c r="N113" i="1"/>
  <c r="P113" i="1"/>
  <c r="E114" i="1"/>
  <c r="G114" i="1"/>
  <c r="H114" i="1"/>
  <c r="J114" i="1"/>
  <c r="K114" i="1"/>
  <c r="L114" i="1"/>
  <c r="M114" i="1"/>
  <c r="N114" i="1"/>
  <c r="P114" i="1"/>
  <c r="E115" i="1"/>
  <c r="G115" i="1"/>
  <c r="H115" i="1"/>
  <c r="J115" i="1"/>
  <c r="K115" i="1"/>
  <c r="L115" i="1"/>
  <c r="M115" i="1"/>
  <c r="N115" i="1"/>
  <c r="P115" i="1"/>
  <c r="E116" i="1"/>
  <c r="G116" i="1"/>
  <c r="H116" i="1"/>
  <c r="J116" i="1"/>
  <c r="K116" i="1"/>
  <c r="L116" i="1"/>
  <c r="M116" i="1"/>
  <c r="N116" i="1"/>
  <c r="P116" i="1"/>
  <c r="E117" i="1"/>
  <c r="G117" i="1"/>
  <c r="H117" i="1"/>
  <c r="J117" i="1"/>
  <c r="K117" i="1"/>
  <c r="L117" i="1"/>
  <c r="M117" i="1"/>
  <c r="N117" i="1"/>
  <c r="P117" i="1"/>
  <c r="E118" i="1"/>
  <c r="G118" i="1"/>
  <c r="H118" i="1"/>
  <c r="J118" i="1"/>
  <c r="K118" i="1"/>
  <c r="L118" i="1"/>
  <c r="M118" i="1"/>
  <c r="N118" i="1"/>
  <c r="P118" i="1"/>
  <c r="E119" i="1"/>
  <c r="G119" i="1"/>
  <c r="H119" i="1"/>
  <c r="J119" i="1"/>
  <c r="K119" i="1"/>
  <c r="L119" i="1"/>
  <c r="M119" i="1"/>
  <c r="N119" i="1"/>
  <c r="P119" i="1"/>
  <c r="E120" i="1"/>
  <c r="G120" i="1"/>
  <c r="H120" i="1"/>
  <c r="J120" i="1"/>
  <c r="K120" i="1"/>
  <c r="L120" i="1"/>
  <c r="M120" i="1"/>
  <c r="N120" i="1"/>
  <c r="P120" i="1"/>
  <c r="E121" i="1"/>
  <c r="G121" i="1"/>
  <c r="H121" i="1"/>
  <c r="J121" i="1"/>
  <c r="K121" i="1"/>
  <c r="L121" i="1"/>
  <c r="M121" i="1"/>
  <c r="N121" i="1"/>
  <c r="P121" i="1"/>
  <c r="E122" i="1"/>
  <c r="G122" i="1"/>
  <c r="H122" i="1"/>
  <c r="J122" i="1"/>
  <c r="K122" i="1"/>
  <c r="L122" i="1"/>
  <c r="M122" i="1"/>
  <c r="N122" i="1"/>
  <c r="P122" i="1"/>
  <c r="E123" i="1"/>
  <c r="G123" i="1"/>
  <c r="H123" i="1"/>
  <c r="J123" i="1"/>
  <c r="K123" i="1"/>
  <c r="L123" i="1"/>
  <c r="M123" i="1"/>
  <c r="N123" i="1"/>
  <c r="P123" i="1"/>
  <c r="E124" i="1"/>
  <c r="G124" i="1"/>
  <c r="H124" i="1"/>
  <c r="J124" i="1"/>
  <c r="K124" i="1"/>
  <c r="L124" i="1"/>
  <c r="M124" i="1"/>
  <c r="N124" i="1"/>
  <c r="P124" i="1"/>
  <c r="E125" i="1"/>
  <c r="G125" i="1"/>
  <c r="H125" i="1"/>
  <c r="J125" i="1"/>
  <c r="K125" i="1"/>
  <c r="L125" i="1"/>
  <c r="M125" i="1"/>
  <c r="N125" i="1"/>
  <c r="P125" i="1"/>
  <c r="E126" i="1"/>
  <c r="G126" i="1"/>
  <c r="H126" i="1"/>
  <c r="J126" i="1"/>
  <c r="K126" i="1"/>
  <c r="L126" i="1"/>
  <c r="M126" i="1"/>
  <c r="N126" i="1"/>
  <c r="P126" i="1"/>
  <c r="E127" i="1"/>
  <c r="G127" i="1"/>
  <c r="H127" i="1"/>
  <c r="J127" i="1"/>
  <c r="K127" i="1"/>
  <c r="L127" i="1"/>
  <c r="M127" i="1"/>
  <c r="N127" i="1"/>
  <c r="P127" i="1"/>
  <c r="E128" i="1"/>
  <c r="G128" i="1"/>
  <c r="H128" i="1"/>
  <c r="J128" i="1"/>
  <c r="K128" i="1"/>
  <c r="L128" i="1"/>
  <c r="M128" i="1"/>
  <c r="N128" i="1"/>
  <c r="P128" i="1"/>
  <c r="E129" i="1"/>
  <c r="G129" i="1"/>
  <c r="H129" i="1"/>
  <c r="J129" i="1"/>
  <c r="K129" i="1"/>
  <c r="L129" i="1"/>
  <c r="M129" i="1"/>
  <c r="N129" i="1"/>
  <c r="P129" i="1"/>
  <c r="E130" i="1"/>
  <c r="G130" i="1"/>
  <c r="H130" i="1"/>
  <c r="J130" i="1"/>
  <c r="K130" i="1"/>
  <c r="L130" i="1"/>
  <c r="M130" i="1"/>
  <c r="N130" i="1"/>
  <c r="P130" i="1"/>
  <c r="E131" i="1"/>
  <c r="G131" i="1"/>
  <c r="H131" i="1"/>
  <c r="J131" i="1"/>
  <c r="K131" i="1"/>
  <c r="L131" i="1"/>
  <c r="M131" i="1"/>
  <c r="N131" i="1"/>
  <c r="P131" i="1"/>
  <c r="E132" i="1"/>
  <c r="G132" i="1"/>
  <c r="H132" i="1"/>
  <c r="J132" i="1"/>
  <c r="K132" i="1"/>
  <c r="L132" i="1"/>
  <c r="M132" i="1"/>
  <c r="N132" i="1"/>
  <c r="P132" i="1"/>
  <c r="E133" i="1"/>
  <c r="G133" i="1"/>
  <c r="H133" i="1"/>
  <c r="J133" i="1"/>
  <c r="K133" i="1"/>
  <c r="L133" i="1"/>
  <c r="M133" i="1"/>
  <c r="N133" i="1"/>
  <c r="P133" i="1"/>
  <c r="E134" i="1"/>
  <c r="G134" i="1"/>
  <c r="H134" i="1"/>
  <c r="J134" i="1"/>
  <c r="K134" i="1"/>
  <c r="L134" i="1"/>
  <c r="M134" i="1"/>
  <c r="N134" i="1"/>
  <c r="P134" i="1"/>
  <c r="E135" i="1"/>
  <c r="G135" i="1"/>
  <c r="H135" i="1"/>
  <c r="J135" i="1"/>
  <c r="K135" i="1"/>
  <c r="L135" i="1"/>
  <c r="M135" i="1"/>
  <c r="N135" i="1"/>
  <c r="P135" i="1"/>
  <c r="E136" i="1"/>
  <c r="G136" i="1"/>
  <c r="H136" i="1"/>
  <c r="J136" i="1"/>
  <c r="K136" i="1"/>
  <c r="L136" i="1"/>
  <c r="M136" i="1"/>
  <c r="N136" i="1"/>
  <c r="P136" i="1"/>
  <c r="E137" i="1"/>
  <c r="G137" i="1"/>
  <c r="H137" i="1"/>
  <c r="J137" i="1"/>
  <c r="K137" i="1"/>
  <c r="L137" i="1"/>
  <c r="M137" i="1"/>
  <c r="N137" i="1"/>
  <c r="P137" i="1"/>
  <c r="E138" i="1"/>
  <c r="G138" i="1"/>
  <c r="H138" i="1"/>
  <c r="J138" i="1"/>
  <c r="K138" i="1"/>
  <c r="L138" i="1"/>
  <c r="M138" i="1"/>
  <c r="N138" i="1"/>
  <c r="P138" i="1"/>
  <c r="E139" i="1"/>
  <c r="G139" i="1"/>
  <c r="H139" i="1"/>
  <c r="J139" i="1"/>
  <c r="K139" i="1"/>
  <c r="L139" i="1"/>
  <c r="M139" i="1"/>
  <c r="N139" i="1"/>
  <c r="P139" i="1"/>
  <c r="E140" i="1"/>
  <c r="G140" i="1"/>
  <c r="H140" i="1"/>
  <c r="J140" i="1"/>
  <c r="K140" i="1"/>
  <c r="L140" i="1"/>
  <c r="M140" i="1"/>
  <c r="N140" i="1"/>
  <c r="P140" i="1"/>
  <c r="E141" i="1"/>
  <c r="G141" i="1"/>
  <c r="H141" i="1"/>
  <c r="J141" i="1"/>
  <c r="K141" i="1"/>
  <c r="L141" i="1"/>
  <c r="M141" i="1"/>
  <c r="N141" i="1"/>
  <c r="P141" i="1"/>
  <c r="E142" i="1"/>
  <c r="G142" i="1"/>
  <c r="H142" i="1"/>
  <c r="J142" i="1"/>
  <c r="K142" i="1"/>
  <c r="L142" i="1"/>
  <c r="M142" i="1"/>
  <c r="N142" i="1"/>
  <c r="P142" i="1"/>
  <c r="E143" i="1"/>
  <c r="G143" i="1"/>
  <c r="H143" i="1"/>
  <c r="J143" i="1"/>
  <c r="K143" i="1"/>
  <c r="L143" i="1"/>
  <c r="M143" i="1"/>
  <c r="N143" i="1"/>
  <c r="P143" i="1"/>
  <c r="E144" i="1"/>
  <c r="G144" i="1"/>
  <c r="H144" i="1"/>
  <c r="J144" i="1"/>
  <c r="K144" i="1"/>
  <c r="L144" i="1"/>
  <c r="M144" i="1"/>
  <c r="N144" i="1"/>
  <c r="P144" i="1"/>
  <c r="E145" i="1"/>
  <c r="G145" i="1"/>
  <c r="H145" i="1"/>
  <c r="J145" i="1"/>
  <c r="K145" i="1"/>
  <c r="L145" i="1"/>
  <c r="M145" i="1"/>
  <c r="N145" i="1"/>
  <c r="P145" i="1"/>
  <c r="E146" i="1"/>
  <c r="G146" i="1"/>
  <c r="H146" i="1"/>
  <c r="J146" i="1"/>
  <c r="K146" i="1"/>
  <c r="L146" i="1"/>
  <c r="M146" i="1"/>
  <c r="N146" i="1"/>
  <c r="P146" i="1"/>
  <c r="E147" i="1"/>
  <c r="G147" i="1"/>
  <c r="H147" i="1"/>
  <c r="J147" i="1"/>
  <c r="K147" i="1"/>
  <c r="L147" i="1"/>
  <c r="M147" i="1"/>
  <c r="N147" i="1"/>
  <c r="P147" i="1"/>
  <c r="E148" i="1"/>
  <c r="G148" i="1"/>
  <c r="H148" i="1"/>
  <c r="J148" i="1"/>
  <c r="K148" i="1"/>
  <c r="L148" i="1"/>
  <c r="M148" i="1"/>
  <c r="N148" i="1"/>
  <c r="P148" i="1"/>
  <c r="E149" i="1"/>
  <c r="G149" i="1"/>
  <c r="H149" i="1"/>
  <c r="J149" i="1"/>
  <c r="K149" i="1"/>
  <c r="L149" i="1"/>
  <c r="M149" i="1"/>
  <c r="N149" i="1"/>
  <c r="P149" i="1"/>
  <c r="E150" i="1"/>
  <c r="G150" i="1"/>
  <c r="H150" i="1"/>
  <c r="J150" i="1"/>
  <c r="K150" i="1"/>
  <c r="L150" i="1"/>
  <c r="M150" i="1"/>
  <c r="N150" i="1"/>
  <c r="P150" i="1"/>
  <c r="E151" i="1"/>
  <c r="G151" i="1"/>
  <c r="H151" i="1"/>
  <c r="J151" i="1"/>
  <c r="K151" i="1"/>
  <c r="L151" i="1"/>
  <c r="M151" i="1"/>
  <c r="N151" i="1"/>
  <c r="P151" i="1"/>
  <c r="E152" i="1"/>
  <c r="G152" i="1"/>
  <c r="H152" i="1"/>
  <c r="J152" i="1"/>
  <c r="K152" i="1"/>
  <c r="L152" i="1"/>
  <c r="M152" i="1"/>
  <c r="N152" i="1"/>
  <c r="P152" i="1"/>
  <c r="E153" i="1"/>
  <c r="G153" i="1"/>
  <c r="H153" i="1"/>
  <c r="J153" i="1"/>
  <c r="K153" i="1"/>
  <c r="L153" i="1"/>
  <c r="M153" i="1"/>
  <c r="N153" i="1"/>
  <c r="P153" i="1"/>
  <c r="E154" i="1"/>
  <c r="G154" i="1"/>
  <c r="H154" i="1"/>
  <c r="J154" i="1"/>
  <c r="K154" i="1"/>
  <c r="L154" i="1"/>
  <c r="M154" i="1"/>
  <c r="N154" i="1"/>
  <c r="P154" i="1"/>
  <c r="E155" i="1"/>
  <c r="G155" i="1"/>
  <c r="H155" i="1"/>
  <c r="J155" i="1"/>
  <c r="K155" i="1"/>
  <c r="L155" i="1"/>
  <c r="M155" i="1"/>
  <c r="N155" i="1"/>
  <c r="P155" i="1"/>
  <c r="E156" i="1"/>
  <c r="G156" i="1"/>
  <c r="H156" i="1"/>
  <c r="J156" i="1"/>
  <c r="K156" i="1"/>
  <c r="L156" i="1"/>
  <c r="M156" i="1"/>
  <c r="N156" i="1"/>
  <c r="P156" i="1"/>
  <c r="E157" i="1"/>
  <c r="G157" i="1"/>
  <c r="H157" i="1"/>
  <c r="J157" i="1"/>
  <c r="K157" i="1"/>
  <c r="L157" i="1"/>
  <c r="M157" i="1"/>
  <c r="N157" i="1"/>
  <c r="P157" i="1"/>
  <c r="E158" i="1"/>
  <c r="G158" i="1"/>
  <c r="H158" i="1"/>
  <c r="J158" i="1"/>
  <c r="K158" i="1"/>
  <c r="L158" i="1"/>
  <c r="M158" i="1"/>
  <c r="N158" i="1"/>
  <c r="P158" i="1"/>
  <c r="E159" i="1"/>
  <c r="G159" i="1"/>
  <c r="H159" i="1"/>
  <c r="J159" i="1"/>
  <c r="K159" i="1"/>
  <c r="L159" i="1"/>
  <c r="M159" i="1"/>
  <c r="N159" i="1"/>
  <c r="P159" i="1"/>
  <c r="E160" i="1"/>
  <c r="G160" i="1"/>
  <c r="H160" i="1"/>
  <c r="J160" i="1"/>
  <c r="K160" i="1"/>
  <c r="L160" i="1"/>
  <c r="M160" i="1"/>
  <c r="N160" i="1"/>
  <c r="P160" i="1"/>
  <c r="E161" i="1"/>
  <c r="G161" i="1"/>
  <c r="H161" i="1"/>
  <c r="J161" i="1"/>
  <c r="K161" i="1"/>
  <c r="L161" i="1"/>
  <c r="M161" i="1"/>
  <c r="N161" i="1"/>
  <c r="P161" i="1"/>
  <c r="E162" i="1"/>
  <c r="G162" i="1"/>
  <c r="H162" i="1"/>
  <c r="J162" i="1"/>
  <c r="K162" i="1"/>
  <c r="L162" i="1"/>
  <c r="M162" i="1"/>
  <c r="N162" i="1"/>
  <c r="P162" i="1"/>
  <c r="E163" i="1"/>
  <c r="G163" i="1"/>
  <c r="H163" i="1"/>
  <c r="J163" i="1"/>
  <c r="K163" i="1"/>
  <c r="L163" i="1"/>
  <c r="M163" i="1"/>
  <c r="N163" i="1"/>
  <c r="P163" i="1"/>
  <c r="E164" i="1"/>
  <c r="G164" i="1"/>
  <c r="H164" i="1"/>
  <c r="J164" i="1"/>
  <c r="K164" i="1"/>
  <c r="L164" i="1"/>
  <c r="M164" i="1"/>
  <c r="N164" i="1"/>
  <c r="P164" i="1"/>
  <c r="E165" i="1"/>
  <c r="G165" i="1"/>
  <c r="H165" i="1"/>
  <c r="J165" i="1"/>
  <c r="K165" i="1"/>
  <c r="L165" i="1"/>
  <c r="M165" i="1"/>
  <c r="N165" i="1"/>
  <c r="P165" i="1"/>
  <c r="E166" i="1"/>
  <c r="G166" i="1"/>
  <c r="H166" i="1"/>
  <c r="J166" i="1"/>
  <c r="K166" i="1"/>
  <c r="L166" i="1"/>
  <c r="M166" i="1"/>
  <c r="N166" i="1"/>
  <c r="P166" i="1"/>
  <c r="E167" i="1"/>
  <c r="G167" i="1"/>
  <c r="H167" i="1"/>
  <c r="J167" i="1"/>
  <c r="K167" i="1"/>
  <c r="L167" i="1"/>
  <c r="M167" i="1"/>
  <c r="N167" i="1"/>
  <c r="P167" i="1"/>
  <c r="E168" i="1"/>
  <c r="G168" i="1"/>
  <c r="H168" i="1"/>
  <c r="J168" i="1"/>
  <c r="K168" i="1"/>
  <c r="L168" i="1"/>
  <c r="M168" i="1"/>
  <c r="N168" i="1"/>
  <c r="P168" i="1"/>
  <c r="E169" i="1"/>
  <c r="G169" i="1"/>
  <c r="H169" i="1"/>
  <c r="J169" i="1"/>
  <c r="K169" i="1"/>
  <c r="L169" i="1"/>
  <c r="M169" i="1"/>
  <c r="N169" i="1"/>
  <c r="P169" i="1"/>
  <c r="E170" i="1"/>
  <c r="G170" i="1"/>
  <c r="H170" i="1"/>
  <c r="J170" i="1"/>
  <c r="K170" i="1"/>
  <c r="L170" i="1"/>
  <c r="M170" i="1"/>
  <c r="N170" i="1"/>
  <c r="P170" i="1"/>
  <c r="E171" i="1"/>
  <c r="G171" i="1"/>
  <c r="H171" i="1"/>
  <c r="J171" i="1"/>
  <c r="K171" i="1"/>
  <c r="L171" i="1"/>
  <c r="M171" i="1"/>
  <c r="N171" i="1"/>
  <c r="P171" i="1"/>
  <c r="E172" i="1"/>
  <c r="G172" i="1"/>
  <c r="H172" i="1"/>
  <c r="J172" i="1"/>
  <c r="K172" i="1"/>
  <c r="L172" i="1"/>
  <c r="M172" i="1"/>
  <c r="N172" i="1"/>
  <c r="P172" i="1"/>
  <c r="E173" i="1"/>
  <c r="G173" i="1"/>
  <c r="H173" i="1"/>
  <c r="J173" i="1"/>
  <c r="K173" i="1"/>
  <c r="L173" i="1"/>
  <c r="M173" i="1"/>
  <c r="N173" i="1"/>
  <c r="P173" i="1"/>
  <c r="E174" i="1"/>
  <c r="G174" i="1"/>
  <c r="H174" i="1"/>
  <c r="J174" i="1"/>
  <c r="K174" i="1"/>
  <c r="L174" i="1"/>
  <c r="M174" i="1"/>
  <c r="N174" i="1"/>
  <c r="P174" i="1"/>
  <c r="E175" i="1"/>
  <c r="G175" i="1"/>
  <c r="H175" i="1"/>
  <c r="J175" i="1"/>
  <c r="K175" i="1"/>
  <c r="L175" i="1"/>
  <c r="M175" i="1"/>
  <c r="N175" i="1"/>
  <c r="P175" i="1"/>
  <c r="E176" i="1"/>
  <c r="G176" i="1"/>
  <c r="H176" i="1"/>
  <c r="J176" i="1"/>
  <c r="K176" i="1"/>
  <c r="L176" i="1"/>
  <c r="M176" i="1"/>
  <c r="N176" i="1"/>
  <c r="P176" i="1"/>
  <c r="E177" i="1"/>
  <c r="G177" i="1"/>
  <c r="H177" i="1"/>
  <c r="J177" i="1"/>
  <c r="K177" i="1"/>
  <c r="L177" i="1"/>
  <c r="M177" i="1"/>
  <c r="N177" i="1"/>
  <c r="P177" i="1"/>
  <c r="E178" i="1"/>
  <c r="G178" i="1"/>
  <c r="H178" i="1"/>
  <c r="J178" i="1"/>
  <c r="K178" i="1"/>
  <c r="L178" i="1"/>
  <c r="M178" i="1"/>
  <c r="N178" i="1"/>
  <c r="P178" i="1"/>
  <c r="E179" i="1"/>
  <c r="G179" i="1"/>
  <c r="H179" i="1"/>
  <c r="J179" i="1"/>
  <c r="K179" i="1"/>
  <c r="L179" i="1"/>
  <c r="M179" i="1"/>
  <c r="N179" i="1"/>
  <c r="P179" i="1"/>
  <c r="E180" i="1"/>
  <c r="G180" i="1"/>
  <c r="H180" i="1"/>
  <c r="J180" i="1"/>
  <c r="K180" i="1"/>
  <c r="L180" i="1"/>
  <c r="M180" i="1"/>
  <c r="N180" i="1"/>
  <c r="P180" i="1"/>
  <c r="E181" i="1"/>
  <c r="G181" i="1"/>
  <c r="H181" i="1"/>
  <c r="J181" i="1"/>
  <c r="K181" i="1"/>
  <c r="L181" i="1"/>
  <c r="M181" i="1"/>
  <c r="N181" i="1"/>
  <c r="P181" i="1"/>
  <c r="E182" i="1"/>
  <c r="G182" i="1"/>
  <c r="H182" i="1"/>
  <c r="J182" i="1"/>
  <c r="K182" i="1"/>
  <c r="L182" i="1"/>
  <c r="M182" i="1"/>
  <c r="N182" i="1"/>
  <c r="P182" i="1"/>
  <c r="E183" i="1"/>
  <c r="G183" i="1"/>
  <c r="H183" i="1"/>
  <c r="J183" i="1"/>
  <c r="K183" i="1"/>
  <c r="L183" i="1"/>
  <c r="M183" i="1"/>
  <c r="N183" i="1"/>
  <c r="P183" i="1"/>
  <c r="E184" i="1"/>
  <c r="G184" i="1"/>
  <c r="H184" i="1"/>
  <c r="J184" i="1"/>
  <c r="K184" i="1"/>
  <c r="L184" i="1"/>
  <c r="M184" i="1"/>
  <c r="N184" i="1"/>
  <c r="P184" i="1"/>
  <c r="E185" i="1"/>
  <c r="G185" i="1"/>
  <c r="H185" i="1"/>
  <c r="J185" i="1"/>
  <c r="K185" i="1"/>
  <c r="L185" i="1"/>
  <c r="M185" i="1"/>
  <c r="N185" i="1"/>
  <c r="P185" i="1"/>
  <c r="E186" i="1"/>
  <c r="G186" i="1"/>
  <c r="H186" i="1"/>
  <c r="J186" i="1"/>
  <c r="K186" i="1"/>
  <c r="L186" i="1"/>
  <c r="M186" i="1"/>
  <c r="N186" i="1"/>
  <c r="P186" i="1"/>
  <c r="E187" i="1"/>
  <c r="G187" i="1"/>
  <c r="H187" i="1"/>
  <c r="J187" i="1"/>
  <c r="K187" i="1"/>
  <c r="L187" i="1"/>
  <c r="M187" i="1"/>
  <c r="N187" i="1"/>
  <c r="P187" i="1"/>
  <c r="E188" i="1"/>
  <c r="G188" i="1"/>
  <c r="H188" i="1"/>
  <c r="J188" i="1"/>
  <c r="K188" i="1"/>
  <c r="L188" i="1"/>
  <c r="M188" i="1"/>
  <c r="N188" i="1"/>
  <c r="P188" i="1"/>
  <c r="E189" i="1"/>
  <c r="G189" i="1"/>
  <c r="H189" i="1"/>
  <c r="J189" i="1"/>
  <c r="K189" i="1"/>
  <c r="L189" i="1"/>
  <c r="M189" i="1"/>
  <c r="N189" i="1"/>
  <c r="P189" i="1"/>
  <c r="E190" i="1"/>
  <c r="G190" i="1"/>
  <c r="H190" i="1"/>
  <c r="J190" i="1"/>
  <c r="K190" i="1"/>
  <c r="L190" i="1"/>
  <c r="M190" i="1"/>
  <c r="N190" i="1"/>
  <c r="P190" i="1"/>
  <c r="E191" i="1"/>
  <c r="G191" i="1"/>
  <c r="H191" i="1"/>
  <c r="J191" i="1"/>
  <c r="K191" i="1"/>
  <c r="L191" i="1"/>
  <c r="M191" i="1"/>
  <c r="N191" i="1"/>
  <c r="P191" i="1"/>
  <c r="E192" i="1"/>
  <c r="G192" i="1"/>
  <c r="H192" i="1"/>
  <c r="J192" i="1"/>
  <c r="K192" i="1"/>
  <c r="L192" i="1"/>
  <c r="M192" i="1"/>
  <c r="N192" i="1"/>
  <c r="P192" i="1"/>
  <c r="E193" i="1"/>
  <c r="G193" i="1"/>
  <c r="H193" i="1"/>
  <c r="J193" i="1"/>
  <c r="K193" i="1"/>
  <c r="L193" i="1"/>
  <c r="M193" i="1"/>
  <c r="N193" i="1"/>
  <c r="P193" i="1"/>
  <c r="E194" i="1"/>
  <c r="G194" i="1"/>
  <c r="H194" i="1"/>
  <c r="J194" i="1"/>
  <c r="K194" i="1"/>
  <c r="L194" i="1"/>
  <c r="M194" i="1"/>
  <c r="N194" i="1"/>
  <c r="P194" i="1"/>
  <c r="E195" i="1"/>
  <c r="G195" i="1"/>
  <c r="H195" i="1"/>
  <c r="J195" i="1"/>
  <c r="K195" i="1"/>
  <c r="L195" i="1"/>
  <c r="M195" i="1"/>
  <c r="N195" i="1"/>
  <c r="P195" i="1"/>
  <c r="E196" i="1"/>
  <c r="G196" i="1"/>
  <c r="H196" i="1"/>
  <c r="J196" i="1"/>
  <c r="K196" i="1"/>
  <c r="L196" i="1"/>
  <c r="M196" i="1"/>
  <c r="N196" i="1"/>
  <c r="P196" i="1"/>
  <c r="E197" i="1"/>
  <c r="G197" i="1"/>
  <c r="H197" i="1"/>
  <c r="J197" i="1"/>
  <c r="K197" i="1"/>
  <c r="L197" i="1"/>
  <c r="M197" i="1"/>
  <c r="N197" i="1"/>
  <c r="P197" i="1"/>
  <c r="E198" i="1"/>
  <c r="G198" i="1"/>
  <c r="H198" i="1"/>
  <c r="J198" i="1"/>
  <c r="K198" i="1"/>
  <c r="L198" i="1"/>
  <c r="M198" i="1"/>
  <c r="N198" i="1"/>
  <c r="P198" i="1"/>
  <c r="E199" i="1"/>
  <c r="G199" i="1"/>
  <c r="H199" i="1"/>
  <c r="J199" i="1"/>
  <c r="K199" i="1"/>
  <c r="L199" i="1"/>
  <c r="M199" i="1"/>
  <c r="N199" i="1"/>
  <c r="P199" i="1"/>
  <c r="E200" i="1"/>
  <c r="G200" i="1"/>
  <c r="H200" i="1"/>
  <c r="J200" i="1"/>
  <c r="K200" i="1"/>
  <c r="L200" i="1"/>
  <c r="M200" i="1"/>
  <c r="N200" i="1"/>
  <c r="P200" i="1"/>
  <c r="E201" i="1"/>
  <c r="G201" i="1"/>
  <c r="H201" i="1"/>
  <c r="J201" i="1"/>
  <c r="K201" i="1"/>
  <c r="L201" i="1"/>
  <c r="M201" i="1"/>
  <c r="N201" i="1"/>
  <c r="P201" i="1"/>
  <c r="E202" i="1"/>
  <c r="G202" i="1"/>
  <c r="H202" i="1"/>
  <c r="J202" i="1"/>
  <c r="K202" i="1"/>
  <c r="L202" i="1"/>
  <c r="M202" i="1"/>
  <c r="N202" i="1"/>
  <c r="P202" i="1"/>
  <c r="E203" i="1"/>
  <c r="G203" i="1"/>
  <c r="H203" i="1"/>
  <c r="J203" i="1"/>
  <c r="K203" i="1"/>
  <c r="L203" i="1"/>
  <c r="M203" i="1"/>
  <c r="N203" i="1"/>
  <c r="P203" i="1"/>
  <c r="E204" i="1"/>
  <c r="G204" i="1"/>
  <c r="H204" i="1"/>
  <c r="J204" i="1"/>
  <c r="K204" i="1"/>
  <c r="L204" i="1"/>
  <c r="M204" i="1"/>
  <c r="N204" i="1"/>
  <c r="P204" i="1"/>
  <c r="E205" i="1"/>
  <c r="G205" i="1"/>
  <c r="H205" i="1"/>
  <c r="J205" i="1"/>
  <c r="K205" i="1"/>
  <c r="L205" i="1"/>
  <c r="M205" i="1"/>
  <c r="N205" i="1"/>
  <c r="P205" i="1"/>
  <c r="E206" i="1"/>
  <c r="G206" i="1"/>
  <c r="H206" i="1"/>
  <c r="J206" i="1"/>
  <c r="K206" i="1"/>
  <c r="L206" i="1"/>
  <c r="M206" i="1"/>
  <c r="N206" i="1"/>
  <c r="P206" i="1"/>
  <c r="E207" i="1"/>
  <c r="G207" i="1"/>
  <c r="H207" i="1"/>
  <c r="J207" i="1"/>
  <c r="K207" i="1"/>
  <c r="L207" i="1"/>
  <c r="M207" i="1"/>
  <c r="N207" i="1"/>
  <c r="P207" i="1"/>
  <c r="E208" i="1"/>
  <c r="G208" i="1"/>
  <c r="H208" i="1"/>
  <c r="J208" i="1"/>
  <c r="K208" i="1"/>
  <c r="L208" i="1"/>
  <c r="M208" i="1"/>
  <c r="N208" i="1"/>
  <c r="P208" i="1"/>
  <c r="E209" i="1"/>
  <c r="G209" i="1"/>
  <c r="H209" i="1"/>
  <c r="J209" i="1"/>
  <c r="K209" i="1"/>
  <c r="L209" i="1"/>
  <c r="M209" i="1"/>
  <c r="N209" i="1"/>
  <c r="P209" i="1"/>
  <c r="E210" i="1"/>
  <c r="G210" i="1"/>
  <c r="H210" i="1"/>
  <c r="J210" i="1"/>
  <c r="K210" i="1"/>
  <c r="L210" i="1"/>
  <c r="M210" i="1"/>
  <c r="N210" i="1"/>
  <c r="P210" i="1"/>
  <c r="E211" i="1"/>
  <c r="G211" i="1"/>
  <c r="H211" i="1"/>
  <c r="J211" i="1"/>
  <c r="K211" i="1"/>
  <c r="L211" i="1"/>
  <c r="M211" i="1"/>
  <c r="N211" i="1"/>
  <c r="P211" i="1"/>
  <c r="E212" i="1"/>
  <c r="G212" i="1"/>
  <c r="H212" i="1"/>
  <c r="J212" i="1"/>
  <c r="K212" i="1"/>
  <c r="L212" i="1"/>
  <c r="M212" i="1"/>
  <c r="N212" i="1"/>
  <c r="P212" i="1"/>
  <c r="E213" i="1"/>
  <c r="G213" i="1"/>
  <c r="H213" i="1"/>
  <c r="J213" i="1"/>
  <c r="K213" i="1"/>
  <c r="L213" i="1"/>
  <c r="M213" i="1"/>
  <c r="N213" i="1"/>
  <c r="P213" i="1"/>
  <c r="E214" i="1"/>
  <c r="G214" i="1"/>
  <c r="H214" i="1"/>
  <c r="J214" i="1"/>
  <c r="K214" i="1"/>
  <c r="L214" i="1"/>
  <c r="M214" i="1"/>
  <c r="N214" i="1"/>
  <c r="P214" i="1"/>
  <c r="E215" i="1"/>
  <c r="G215" i="1"/>
  <c r="H215" i="1"/>
  <c r="J215" i="1"/>
  <c r="K215" i="1"/>
  <c r="L215" i="1"/>
  <c r="M215" i="1"/>
  <c r="N215" i="1"/>
  <c r="P215" i="1"/>
  <c r="E216" i="1"/>
  <c r="G216" i="1"/>
  <c r="H216" i="1"/>
  <c r="J216" i="1"/>
  <c r="K216" i="1"/>
  <c r="L216" i="1"/>
  <c r="M216" i="1"/>
  <c r="N216" i="1"/>
  <c r="P216" i="1"/>
  <c r="E217" i="1"/>
  <c r="G217" i="1"/>
  <c r="H217" i="1"/>
  <c r="J217" i="1"/>
  <c r="K217" i="1"/>
  <c r="L217" i="1"/>
  <c r="M217" i="1"/>
  <c r="N217" i="1"/>
  <c r="P217" i="1"/>
  <c r="E218" i="1"/>
  <c r="G218" i="1"/>
  <c r="H218" i="1"/>
  <c r="J218" i="1"/>
  <c r="K218" i="1"/>
  <c r="L218" i="1"/>
  <c r="M218" i="1"/>
  <c r="N218" i="1"/>
  <c r="P218" i="1"/>
  <c r="E219" i="1"/>
  <c r="G219" i="1"/>
  <c r="H219" i="1"/>
  <c r="J219" i="1"/>
  <c r="K219" i="1"/>
  <c r="L219" i="1"/>
  <c r="M219" i="1"/>
  <c r="N219" i="1"/>
  <c r="P219" i="1"/>
  <c r="E220" i="1"/>
  <c r="G220" i="1"/>
  <c r="H220" i="1"/>
  <c r="J220" i="1"/>
  <c r="K220" i="1"/>
  <c r="L220" i="1"/>
  <c r="M220" i="1"/>
  <c r="N220" i="1"/>
  <c r="P220" i="1"/>
  <c r="E221" i="1"/>
  <c r="G221" i="1"/>
  <c r="H221" i="1"/>
  <c r="J221" i="1"/>
  <c r="K221" i="1"/>
  <c r="L221" i="1"/>
  <c r="M221" i="1"/>
  <c r="N221" i="1"/>
  <c r="P221" i="1"/>
  <c r="E222" i="1"/>
  <c r="G222" i="1"/>
  <c r="H222" i="1"/>
  <c r="J222" i="1"/>
  <c r="K222" i="1"/>
  <c r="L222" i="1"/>
  <c r="M222" i="1"/>
  <c r="N222" i="1"/>
  <c r="P222" i="1"/>
  <c r="E223" i="1"/>
  <c r="G223" i="1"/>
  <c r="H223" i="1"/>
  <c r="J223" i="1"/>
  <c r="K223" i="1"/>
  <c r="L223" i="1"/>
  <c r="M223" i="1"/>
  <c r="N223" i="1"/>
  <c r="P223" i="1"/>
  <c r="E224" i="1"/>
  <c r="G224" i="1"/>
  <c r="H224" i="1"/>
  <c r="J224" i="1"/>
  <c r="K224" i="1"/>
  <c r="L224" i="1"/>
  <c r="M224" i="1"/>
  <c r="N224" i="1"/>
  <c r="P224" i="1"/>
  <c r="E225" i="1"/>
  <c r="G225" i="1"/>
  <c r="H225" i="1"/>
  <c r="J225" i="1"/>
  <c r="K225" i="1"/>
  <c r="L225" i="1"/>
  <c r="M225" i="1"/>
  <c r="N225" i="1"/>
  <c r="P225" i="1"/>
  <c r="E226" i="1"/>
  <c r="G226" i="1"/>
  <c r="H226" i="1"/>
  <c r="J226" i="1"/>
  <c r="K226" i="1"/>
  <c r="L226" i="1"/>
  <c r="M226" i="1"/>
  <c r="N226" i="1"/>
  <c r="P226" i="1"/>
  <c r="E227" i="1"/>
  <c r="G227" i="1"/>
  <c r="H227" i="1"/>
  <c r="J227" i="1"/>
  <c r="K227" i="1"/>
  <c r="L227" i="1"/>
  <c r="M227" i="1"/>
  <c r="N227" i="1"/>
  <c r="P227" i="1"/>
  <c r="E228" i="1"/>
  <c r="G228" i="1"/>
  <c r="H228" i="1"/>
  <c r="J228" i="1"/>
  <c r="K228" i="1"/>
  <c r="L228" i="1"/>
  <c r="M228" i="1"/>
  <c r="N228" i="1"/>
  <c r="P228" i="1"/>
  <c r="E229" i="1"/>
  <c r="G229" i="1"/>
  <c r="H229" i="1"/>
  <c r="J229" i="1"/>
  <c r="K229" i="1"/>
  <c r="L229" i="1"/>
  <c r="M229" i="1"/>
  <c r="N229" i="1"/>
  <c r="P229" i="1"/>
  <c r="E230" i="1"/>
  <c r="G230" i="1"/>
  <c r="H230" i="1"/>
  <c r="J230" i="1"/>
  <c r="K230" i="1"/>
  <c r="L230" i="1"/>
  <c r="M230" i="1"/>
  <c r="N230" i="1"/>
  <c r="P230" i="1"/>
  <c r="E231" i="1"/>
  <c r="G231" i="1"/>
  <c r="H231" i="1"/>
  <c r="J231" i="1"/>
  <c r="K231" i="1"/>
  <c r="L231" i="1"/>
  <c r="M231" i="1"/>
  <c r="N231" i="1"/>
  <c r="P231" i="1"/>
  <c r="E232" i="1"/>
  <c r="G232" i="1"/>
  <c r="H232" i="1"/>
  <c r="J232" i="1"/>
  <c r="K232" i="1"/>
  <c r="L232" i="1"/>
  <c r="M232" i="1"/>
  <c r="N232" i="1"/>
  <c r="P232" i="1"/>
  <c r="E233" i="1"/>
  <c r="G233" i="1"/>
  <c r="H233" i="1"/>
  <c r="J233" i="1"/>
  <c r="K233" i="1"/>
  <c r="L233" i="1"/>
  <c r="M233" i="1"/>
  <c r="N233" i="1"/>
  <c r="P233" i="1"/>
  <c r="E234" i="1"/>
  <c r="G234" i="1"/>
  <c r="H234" i="1"/>
  <c r="J234" i="1"/>
  <c r="K234" i="1"/>
  <c r="L234" i="1"/>
  <c r="M234" i="1"/>
  <c r="N234" i="1"/>
  <c r="P234" i="1"/>
  <c r="E235" i="1"/>
  <c r="G235" i="1"/>
  <c r="H235" i="1"/>
  <c r="J235" i="1"/>
  <c r="K235" i="1"/>
  <c r="L235" i="1"/>
  <c r="M235" i="1"/>
  <c r="N235" i="1"/>
  <c r="P235" i="1"/>
  <c r="E236" i="1"/>
  <c r="G236" i="1"/>
  <c r="H236" i="1"/>
  <c r="J236" i="1"/>
  <c r="K236" i="1"/>
  <c r="L236" i="1"/>
  <c r="M236" i="1"/>
  <c r="N236" i="1"/>
  <c r="P236" i="1"/>
  <c r="E237" i="1"/>
  <c r="G237" i="1"/>
  <c r="H237" i="1"/>
  <c r="J237" i="1"/>
  <c r="K237" i="1"/>
  <c r="L237" i="1"/>
  <c r="M237" i="1"/>
  <c r="N237" i="1"/>
  <c r="P237" i="1"/>
  <c r="E238" i="1"/>
  <c r="G238" i="1"/>
  <c r="H238" i="1"/>
  <c r="J238" i="1"/>
  <c r="K238" i="1"/>
  <c r="L238" i="1"/>
  <c r="M238" i="1"/>
  <c r="N238" i="1"/>
  <c r="P238" i="1"/>
  <c r="E239" i="1"/>
  <c r="G239" i="1"/>
  <c r="H239" i="1"/>
  <c r="J239" i="1"/>
  <c r="K239" i="1"/>
  <c r="L239" i="1"/>
  <c r="M239" i="1"/>
  <c r="N239" i="1"/>
  <c r="P239" i="1"/>
  <c r="E240" i="1"/>
  <c r="G240" i="1"/>
  <c r="H240" i="1"/>
  <c r="J240" i="1"/>
  <c r="K240" i="1"/>
  <c r="L240" i="1"/>
  <c r="M240" i="1"/>
  <c r="N240" i="1"/>
  <c r="P240" i="1"/>
  <c r="E241" i="1"/>
  <c r="G241" i="1"/>
  <c r="H241" i="1"/>
  <c r="J241" i="1"/>
  <c r="K241" i="1"/>
  <c r="L241" i="1"/>
  <c r="M241" i="1"/>
  <c r="N241" i="1"/>
  <c r="P241" i="1"/>
  <c r="E242" i="1"/>
  <c r="G242" i="1"/>
  <c r="H242" i="1"/>
  <c r="J242" i="1"/>
  <c r="K242" i="1"/>
  <c r="L242" i="1"/>
  <c r="M242" i="1"/>
  <c r="N242" i="1"/>
  <c r="P242" i="1"/>
  <c r="E243" i="1"/>
  <c r="G243" i="1"/>
  <c r="H243" i="1"/>
  <c r="J243" i="1"/>
  <c r="K243" i="1"/>
  <c r="L243" i="1"/>
  <c r="M243" i="1"/>
  <c r="N243" i="1"/>
  <c r="P243" i="1"/>
  <c r="E244" i="1"/>
  <c r="G244" i="1"/>
  <c r="H244" i="1"/>
  <c r="J244" i="1"/>
  <c r="K244" i="1"/>
  <c r="L244" i="1"/>
  <c r="M244" i="1"/>
  <c r="N244" i="1"/>
  <c r="P244" i="1"/>
  <c r="E245" i="1"/>
  <c r="G245" i="1"/>
  <c r="H245" i="1"/>
  <c r="J245" i="1"/>
  <c r="K245" i="1"/>
  <c r="L245" i="1"/>
  <c r="M245" i="1"/>
  <c r="N245" i="1"/>
  <c r="P245" i="1"/>
  <c r="E246" i="1"/>
  <c r="G246" i="1"/>
  <c r="H246" i="1"/>
  <c r="J246" i="1"/>
  <c r="K246" i="1"/>
  <c r="L246" i="1"/>
  <c r="M246" i="1"/>
  <c r="N246" i="1"/>
  <c r="P246" i="1"/>
  <c r="E247" i="1"/>
  <c r="G247" i="1"/>
  <c r="H247" i="1"/>
  <c r="J247" i="1"/>
  <c r="K247" i="1"/>
  <c r="L247" i="1"/>
  <c r="M247" i="1"/>
  <c r="N247" i="1"/>
  <c r="P247" i="1"/>
  <c r="E248" i="1"/>
  <c r="G248" i="1"/>
  <c r="H248" i="1"/>
  <c r="J248" i="1"/>
  <c r="K248" i="1"/>
  <c r="L248" i="1"/>
  <c r="M248" i="1"/>
  <c r="N248" i="1"/>
  <c r="P248" i="1"/>
  <c r="E249" i="1"/>
  <c r="G249" i="1"/>
  <c r="H249" i="1"/>
  <c r="J249" i="1"/>
  <c r="K249" i="1"/>
  <c r="L249" i="1"/>
  <c r="M249" i="1"/>
  <c r="N249" i="1"/>
  <c r="P249" i="1"/>
  <c r="E250" i="1"/>
  <c r="G250" i="1"/>
  <c r="H250" i="1"/>
  <c r="J250" i="1"/>
  <c r="K250" i="1"/>
  <c r="L250" i="1"/>
  <c r="M250" i="1"/>
  <c r="N250" i="1"/>
  <c r="P250" i="1"/>
  <c r="E251" i="1"/>
  <c r="G251" i="1"/>
  <c r="H251" i="1"/>
  <c r="J251" i="1"/>
  <c r="K251" i="1"/>
  <c r="L251" i="1"/>
  <c r="M251" i="1"/>
  <c r="N251" i="1"/>
  <c r="P251" i="1"/>
  <c r="E252" i="1"/>
  <c r="G252" i="1"/>
  <c r="H252" i="1"/>
  <c r="J252" i="1"/>
  <c r="K252" i="1"/>
  <c r="L252" i="1"/>
  <c r="M252" i="1"/>
  <c r="N252" i="1"/>
  <c r="P252" i="1"/>
  <c r="E253" i="1"/>
  <c r="G253" i="1"/>
  <c r="H253" i="1"/>
  <c r="J253" i="1"/>
  <c r="K253" i="1"/>
  <c r="L253" i="1"/>
  <c r="M253" i="1"/>
  <c r="N253" i="1"/>
  <c r="P253" i="1"/>
  <c r="E254" i="1"/>
  <c r="G254" i="1"/>
  <c r="H254" i="1"/>
  <c r="J254" i="1"/>
  <c r="K254" i="1"/>
  <c r="L254" i="1"/>
  <c r="M254" i="1"/>
  <c r="N254" i="1"/>
  <c r="P254" i="1"/>
  <c r="E255" i="1"/>
  <c r="G255" i="1"/>
  <c r="H255" i="1"/>
  <c r="J255" i="1"/>
  <c r="K255" i="1"/>
  <c r="L255" i="1"/>
  <c r="M255" i="1"/>
  <c r="N255" i="1"/>
  <c r="P255" i="1"/>
  <c r="E256" i="1"/>
  <c r="G256" i="1"/>
  <c r="H256" i="1"/>
  <c r="J256" i="1"/>
  <c r="K256" i="1"/>
  <c r="L256" i="1"/>
  <c r="M256" i="1"/>
  <c r="N256" i="1"/>
  <c r="P256" i="1"/>
  <c r="E257" i="1"/>
  <c r="G257" i="1"/>
  <c r="H257" i="1"/>
  <c r="J257" i="1"/>
  <c r="K257" i="1"/>
  <c r="L257" i="1"/>
  <c r="M257" i="1"/>
  <c r="N257" i="1"/>
  <c r="P257" i="1"/>
  <c r="E258" i="1"/>
  <c r="G258" i="1"/>
  <c r="H258" i="1"/>
  <c r="J258" i="1"/>
  <c r="K258" i="1"/>
  <c r="L258" i="1"/>
  <c r="M258" i="1"/>
  <c r="N258" i="1"/>
  <c r="P258" i="1"/>
  <c r="E259" i="1"/>
  <c r="G259" i="1"/>
  <c r="H259" i="1"/>
  <c r="J259" i="1"/>
  <c r="K259" i="1"/>
  <c r="L259" i="1"/>
  <c r="M259" i="1"/>
  <c r="N259" i="1"/>
  <c r="P259" i="1"/>
  <c r="E260" i="1"/>
  <c r="G260" i="1"/>
  <c r="H260" i="1"/>
  <c r="J260" i="1"/>
  <c r="K260" i="1"/>
  <c r="L260" i="1"/>
  <c r="M260" i="1"/>
  <c r="N260" i="1"/>
  <c r="P260" i="1"/>
  <c r="E261" i="1"/>
  <c r="G261" i="1"/>
  <c r="H261" i="1"/>
  <c r="J261" i="1"/>
  <c r="K261" i="1"/>
  <c r="L261" i="1"/>
  <c r="M261" i="1"/>
  <c r="N261" i="1"/>
  <c r="P261" i="1"/>
  <c r="E262" i="1"/>
  <c r="G262" i="1"/>
  <c r="H262" i="1"/>
  <c r="J262" i="1"/>
  <c r="K262" i="1"/>
  <c r="L262" i="1"/>
  <c r="M262" i="1"/>
  <c r="N262" i="1"/>
  <c r="P262" i="1"/>
  <c r="E263" i="1"/>
  <c r="G263" i="1"/>
  <c r="H263" i="1"/>
  <c r="J263" i="1"/>
  <c r="K263" i="1"/>
  <c r="L263" i="1"/>
  <c r="M263" i="1"/>
  <c r="N263" i="1"/>
  <c r="P263" i="1"/>
  <c r="E264" i="1"/>
  <c r="G264" i="1"/>
  <c r="H264" i="1"/>
  <c r="J264" i="1"/>
  <c r="K264" i="1"/>
  <c r="L264" i="1"/>
  <c r="M264" i="1"/>
  <c r="N264" i="1"/>
  <c r="P264" i="1"/>
  <c r="E265" i="1"/>
  <c r="G265" i="1"/>
  <c r="H265" i="1"/>
  <c r="J265" i="1"/>
  <c r="K265" i="1"/>
  <c r="L265" i="1"/>
  <c r="M265" i="1"/>
  <c r="N265" i="1"/>
  <c r="P265" i="1"/>
  <c r="E266" i="1"/>
  <c r="G266" i="1"/>
  <c r="H266" i="1"/>
  <c r="J266" i="1"/>
  <c r="K266" i="1"/>
  <c r="L266" i="1"/>
  <c r="M266" i="1"/>
  <c r="N266" i="1"/>
  <c r="P266" i="1"/>
  <c r="E267" i="1"/>
  <c r="G267" i="1"/>
  <c r="H267" i="1"/>
  <c r="J267" i="1"/>
  <c r="K267" i="1"/>
  <c r="L267" i="1"/>
  <c r="M267" i="1"/>
  <c r="N267" i="1"/>
  <c r="P267" i="1"/>
  <c r="E268" i="1"/>
  <c r="G268" i="1"/>
  <c r="H268" i="1"/>
  <c r="J268" i="1"/>
  <c r="K268" i="1"/>
  <c r="L268" i="1"/>
  <c r="M268" i="1"/>
  <c r="N268" i="1"/>
  <c r="P268" i="1"/>
  <c r="E269" i="1"/>
  <c r="G269" i="1"/>
  <c r="H269" i="1"/>
  <c r="J269" i="1"/>
  <c r="K269" i="1"/>
  <c r="L269" i="1"/>
  <c r="M269" i="1"/>
  <c r="N269" i="1"/>
  <c r="P269" i="1"/>
  <c r="E270" i="1"/>
  <c r="G270" i="1"/>
  <c r="H270" i="1"/>
  <c r="J270" i="1"/>
  <c r="K270" i="1"/>
  <c r="L270" i="1"/>
  <c r="M270" i="1"/>
  <c r="N270" i="1"/>
  <c r="P270" i="1"/>
  <c r="E271" i="1"/>
  <c r="G271" i="1"/>
  <c r="H271" i="1"/>
  <c r="J271" i="1"/>
  <c r="K271" i="1"/>
  <c r="L271" i="1"/>
  <c r="M271" i="1"/>
  <c r="N271" i="1"/>
  <c r="P271" i="1"/>
  <c r="E272" i="1"/>
  <c r="G272" i="1"/>
  <c r="H272" i="1"/>
  <c r="J272" i="1"/>
  <c r="K272" i="1"/>
  <c r="L272" i="1"/>
  <c r="M272" i="1"/>
  <c r="N272" i="1"/>
  <c r="P272" i="1"/>
  <c r="E273" i="1"/>
  <c r="G273" i="1"/>
  <c r="H273" i="1"/>
  <c r="J273" i="1"/>
  <c r="K273" i="1"/>
  <c r="L273" i="1"/>
  <c r="M273" i="1"/>
  <c r="N273" i="1"/>
  <c r="P273" i="1"/>
  <c r="E274" i="1"/>
  <c r="G274" i="1"/>
  <c r="H274" i="1"/>
  <c r="J274" i="1"/>
  <c r="K274" i="1"/>
  <c r="L274" i="1"/>
  <c r="M274" i="1"/>
  <c r="N274" i="1"/>
  <c r="P274" i="1"/>
  <c r="E275" i="1"/>
  <c r="G275" i="1"/>
  <c r="H275" i="1"/>
  <c r="J275" i="1"/>
  <c r="K275" i="1"/>
  <c r="L275" i="1"/>
  <c r="M275" i="1"/>
  <c r="N275" i="1"/>
  <c r="P275" i="1"/>
  <c r="E276" i="1"/>
  <c r="G276" i="1"/>
  <c r="H276" i="1"/>
  <c r="J276" i="1"/>
  <c r="K276" i="1"/>
  <c r="L276" i="1"/>
  <c r="M276" i="1"/>
  <c r="N276" i="1"/>
  <c r="P276" i="1"/>
  <c r="E277" i="1"/>
  <c r="G277" i="1"/>
  <c r="H277" i="1"/>
  <c r="J277" i="1"/>
  <c r="K277" i="1"/>
  <c r="L277" i="1"/>
  <c r="M277" i="1"/>
  <c r="N277" i="1"/>
  <c r="P277" i="1"/>
  <c r="E278" i="1"/>
  <c r="G278" i="1"/>
  <c r="H278" i="1"/>
  <c r="J278" i="1"/>
  <c r="K278" i="1"/>
  <c r="L278" i="1"/>
  <c r="M278" i="1"/>
  <c r="N278" i="1"/>
  <c r="P278" i="1"/>
  <c r="E279" i="1"/>
  <c r="G279" i="1"/>
  <c r="H279" i="1"/>
  <c r="J279" i="1"/>
  <c r="K279" i="1"/>
  <c r="L279" i="1"/>
  <c r="M279" i="1"/>
  <c r="N279" i="1"/>
  <c r="P279" i="1"/>
  <c r="E280" i="1"/>
  <c r="G280" i="1"/>
  <c r="H280" i="1"/>
  <c r="J280" i="1"/>
  <c r="K280" i="1"/>
  <c r="L280" i="1"/>
  <c r="M280" i="1"/>
  <c r="N280" i="1"/>
  <c r="P280" i="1"/>
  <c r="E281" i="1"/>
  <c r="G281" i="1"/>
  <c r="H281" i="1"/>
  <c r="J281" i="1"/>
  <c r="K281" i="1"/>
  <c r="L281" i="1"/>
  <c r="M281" i="1"/>
  <c r="N281" i="1"/>
  <c r="P281" i="1"/>
  <c r="E282" i="1"/>
  <c r="G282" i="1"/>
  <c r="H282" i="1"/>
  <c r="J282" i="1"/>
  <c r="K282" i="1"/>
  <c r="L282" i="1"/>
  <c r="M282" i="1"/>
  <c r="N282" i="1"/>
  <c r="P282" i="1"/>
  <c r="E283" i="1"/>
  <c r="G283" i="1"/>
  <c r="H283" i="1"/>
  <c r="J283" i="1"/>
  <c r="K283" i="1"/>
  <c r="L283" i="1"/>
  <c r="M283" i="1"/>
  <c r="N283" i="1"/>
  <c r="P283" i="1"/>
  <c r="E284" i="1"/>
  <c r="G284" i="1"/>
  <c r="H284" i="1"/>
  <c r="J284" i="1"/>
  <c r="K284" i="1"/>
  <c r="L284" i="1"/>
  <c r="M284" i="1"/>
  <c r="N284" i="1"/>
  <c r="P284" i="1"/>
  <c r="E285" i="1"/>
  <c r="G285" i="1"/>
  <c r="H285" i="1"/>
  <c r="J285" i="1"/>
  <c r="K285" i="1"/>
  <c r="L285" i="1"/>
  <c r="M285" i="1"/>
  <c r="N285" i="1"/>
  <c r="P285" i="1"/>
  <c r="E286" i="1"/>
  <c r="G286" i="1"/>
  <c r="H286" i="1"/>
  <c r="J286" i="1"/>
  <c r="K286" i="1"/>
  <c r="L286" i="1"/>
  <c r="M286" i="1"/>
  <c r="N286" i="1"/>
  <c r="P286" i="1"/>
  <c r="E287" i="1"/>
  <c r="G287" i="1"/>
  <c r="H287" i="1"/>
  <c r="J287" i="1"/>
  <c r="K287" i="1"/>
  <c r="L287" i="1"/>
  <c r="M287" i="1"/>
  <c r="N287" i="1"/>
  <c r="P287" i="1"/>
  <c r="E288" i="1"/>
  <c r="G288" i="1"/>
  <c r="H288" i="1"/>
  <c r="J288" i="1"/>
  <c r="K288" i="1"/>
  <c r="L288" i="1"/>
  <c r="M288" i="1"/>
  <c r="N288" i="1"/>
  <c r="P288" i="1"/>
  <c r="E289" i="1"/>
  <c r="G289" i="1"/>
  <c r="H289" i="1"/>
  <c r="J289" i="1"/>
  <c r="K289" i="1"/>
  <c r="L289" i="1"/>
  <c r="M289" i="1"/>
  <c r="N289" i="1"/>
  <c r="P289" i="1"/>
  <c r="E290" i="1"/>
  <c r="G290" i="1"/>
  <c r="H290" i="1"/>
  <c r="J290" i="1"/>
  <c r="K290" i="1"/>
  <c r="L290" i="1"/>
  <c r="M290" i="1"/>
  <c r="N290" i="1"/>
  <c r="P290" i="1"/>
  <c r="E291" i="1"/>
  <c r="G291" i="1"/>
  <c r="H291" i="1"/>
  <c r="J291" i="1"/>
  <c r="K291" i="1"/>
  <c r="L291" i="1"/>
  <c r="M291" i="1"/>
  <c r="N291" i="1"/>
  <c r="P291" i="1"/>
  <c r="E292" i="1"/>
  <c r="G292" i="1"/>
  <c r="H292" i="1"/>
  <c r="J292" i="1"/>
  <c r="K292" i="1"/>
  <c r="L292" i="1"/>
  <c r="M292" i="1"/>
  <c r="N292" i="1"/>
  <c r="P292" i="1"/>
  <c r="E293" i="1"/>
  <c r="G293" i="1"/>
  <c r="H293" i="1"/>
  <c r="J293" i="1"/>
  <c r="K293" i="1"/>
  <c r="L293" i="1"/>
  <c r="M293" i="1"/>
  <c r="N293" i="1"/>
  <c r="P293" i="1"/>
  <c r="E294" i="1"/>
  <c r="G294" i="1"/>
  <c r="H294" i="1"/>
  <c r="J294" i="1"/>
  <c r="K294" i="1"/>
  <c r="L294" i="1"/>
  <c r="M294" i="1"/>
  <c r="N294" i="1"/>
  <c r="P294" i="1"/>
  <c r="E295" i="1"/>
  <c r="G295" i="1"/>
  <c r="H295" i="1"/>
  <c r="J295" i="1"/>
  <c r="K295" i="1"/>
  <c r="L295" i="1"/>
  <c r="M295" i="1"/>
  <c r="N295" i="1"/>
  <c r="P295" i="1"/>
  <c r="E296" i="1"/>
  <c r="G296" i="1"/>
  <c r="H296" i="1"/>
  <c r="J296" i="1"/>
  <c r="K296" i="1"/>
  <c r="L296" i="1"/>
  <c r="M296" i="1"/>
  <c r="N296" i="1"/>
  <c r="P296" i="1"/>
  <c r="E297" i="1"/>
  <c r="G297" i="1"/>
  <c r="H297" i="1"/>
  <c r="J297" i="1"/>
  <c r="K297" i="1"/>
  <c r="L297" i="1"/>
  <c r="M297" i="1"/>
  <c r="N297" i="1"/>
  <c r="P297" i="1"/>
  <c r="E298" i="1"/>
  <c r="G298" i="1"/>
  <c r="H298" i="1"/>
  <c r="J298" i="1"/>
  <c r="K298" i="1"/>
  <c r="L298" i="1"/>
  <c r="M298" i="1"/>
  <c r="N298" i="1"/>
  <c r="P298" i="1"/>
  <c r="E299" i="1"/>
  <c r="G299" i="1"/>
  <c r="H299" i="1"/>
  <c r="J299" i="1"/>
  <c r="K299" i="1"/>
  <c r="L299" i="1"/>
  <c r="M299" i="1"/>
  <c r="N299" i="1"/>
  <c r="P299" i="1"/>
  <c r="E300" i="1"/>
  <c r="G300" i="1"/>
  <c r="H300" i="1"/>
  <c r="J300" i="1"/>
  <c r="K300" i="1"/>
  <c r="L300" i="1"/>
  <c r="M300" i="1"/>
  <c r="N300" i="1"/>
  <c r="P300" i="1"/>
  <c r="E301" i="1"/>
  <c r="G301" i="1"/>
  <c r="H301" i="1"/>
  <c r="J301" i="1"/>
  <c r="K301" i="1"/>
  <c r="L301" i="1"/>
  <c r="M301" i="1"/>
  <c r="N301" i="1"/>
  <c r="P301" i="1"/>
  <c r="E302" i="1"/>
  <c r="G302" i="1"/>
  <c r="H302" i="1"/>
  <c r="J302" i="1"/>
  <c r="K302" i="1"/>
  <c r="L302" i="1"/>
  <c r="M302" i="1"/>
  <c r="N302" i="1"/>
  <c r="P302" i="1"/>
  <c r="E303" i="1"/>
  <c r="G303" i="1"/>
  <c r="H303" i="1"/>
  <c r="J303" i="1"/>
  <c r="K303" i="1"/>
  <c r="L303" i="1"/>
  <c r="M303" i="1"/>
  <c r="N303" i="1"/>
  <c r="P303" i="1"/>
  <c r="E304" i="1"/>
  <c r="G304" i="1"/>
  <c r="H304" i="1"/>
  <c r="J304" i="1"/>
  <c r="K304" i="1"/>
  <c r="L304" i="1"/>
  <c r="M304" i="1"/>
  <c r="N304" i="1"/>
  <c r="P304" i="1"/>
  <c r="E305" i="1"/>
  <c r="G305" i="1"/>
  <c r="H305" i="1"/>
  <c r="J305" i="1"/>
  <c r="K305" i="1"/>
  <c r="L305" i="1"/>
  <c r="M305" i="1"/>
  <c r="N305" i="1"/>
  <c r="P305" i="1"/>
  <c r="E306" i="1"/>
  <c r="G306" i="1"/>
  <c r="H306" i="1"/>
  <c r="J306" i="1"/>
  <c r="K306" i="1"/>
  <c r="L306" i="1"/>
  <c r="M306" i="1"/>
  <c r="N306" i="1"/>
  <c r="P306" i="1"/>
  <c r="E307" i="1"/>
  <c r="G307" i="1"/>
  <c r="H307" i="1"/>
  <c r="J307" i="1"/>
  <c r="K307" i="1"/>
  <c r="L307" i="1"/>
  <c r="M307" i="1"/>
  <c r="N307" i="1"/>
  <c r="P307" i="1"/>
  <c r="E308" i="1"/>
  <c r="G308" i="1"/>
  <c r="H308" i="1"/>
  <c r="J308" i="1"/>
  <c r="K308" i="1"/>
  <c r="L308" i="1"/>
  <c r="M308" i="1"/>
  <c r="N308" i="1"/>
  <c r="P308" i="1"/>
  <c r="E309" i="1"/>
  <c r="G309" i="1"/>
  <c r="H309" i="1"/>
  <c r="J309" i="1"/>
  <c r="K309" i="1"/>
  <c r="L309" i="1"/>
  <c r="M309" i="1"/>
  <c r="N309" i="1"/>
  <c r="P309" i="1"/>
  <c r="E310" i="1"/>
  <c r="G310" i="1"/>
  <c r="H310" i="1"/>
  <c r="J310" i="1"/>
  <c r="K310" i="1"/>
  <c r="L310" i="1"/>
  <c r="M310" i="1"/>
  <c r="N310" i="1"/>
  <c r="P310" i="1"/>
  <c r="E311" i="1"/>
  <c r="G311" i="1"/>
  <c r="H311" i="1"/>
  <c r="J311" i="1"/>
  <c r="K311" i="1"/>
  <c r="L311" i="1"/>
  <c r="M311" i="1"/>
  <c r="N311" i="1"/>
  <c r="P311" i="1"/>
  <c r="E312" i="1"/>
  <c r="G312" i="1"/>
  <c r="H312" i="1"/>
  <c r="J312" i="1"/>
  <c r="K312" i="1"/>
  <c r="L312" i="1"/>
  <c r="M312" i="1"/>
  <c r="N312" i="1"/>
  <c r="P312" i="1"/>
  <c r="E313" i="1"/>
  <c r="G313" i="1"/>
  <c r="H313" i="1"/>
  <c r="J313" i="1"/>
  <c r="K313" i="1"/>
  <c r="L313" i="1"/>
  <c r="M313" i="1"/>
  <c r="N313" i="1"/>
  <c r="P313" i="1"/>
  <c r="E314" i="1"/>
  <c r="G314" i="1"/>
  <c r="H314" i="1"/>
  <c r="J314" i="1"/>
  <c r="K314" i="1"/>
  <c r="L314" i="1"/>
  <c r="M314" i="1"/>
  <c r="N314" i="1"/>
  <c r="P314" i="1"/>
  <c r="E315" i="1"/>
  <c r="G315" i="1"/>
  <c r="H315" i="1"/>
  <c r="J315" i="1"/>
  <c r="K315" i="1"/>
  <c r="L315" i="1"/>
  <c r="M315" i="1"/>
  <c r="N315" i="1"/>
  <c r="P315" i="1"/>
  <c r="E316" i="1"/>
  <c r="G316" i="1"/>
  <c r="H316" i="1"/>
  <c r="J316" i="1"/>
  <c r="K316" i="1"/>
  <c r="L316" i="1"/>
  <c r="M316" i="1"/>
  <c r="N316" i="1"/>
  <c r="P316" i="1"/>
  <c r="E317" i="1"/>
  <c r="G317" i="1"/>
  <c r="H317" i="1"/>
  <c r="J317" i="1"/>
  <c r="K317" i="1"/>
  <c r="L317" i="1"/>
  <c r="M317" i="1"/>
  <c r="N317" i="1"/>
  <c r="P317" i="1"/>
  <c r="E318" i="1"/>
  <c r="G318" i="1"/>
  <c r="H318" i="1"/>
  <c r="J318" i="1"/>
  <c r="K318" i="1"/>
  <c r="L318" i="1"/>
  <c r="M318" i="1"/>
  <c r="N318" i="1"/>
  <c r="P318" i="1"/>
  <c r="E319" i="1"/>
  <c r="G319" i="1"/>
  <c r="H319" i="1"/>
  <c r="J319" i="1"/>
  <c r="K319" i="1"/>
  <c r="L319" i="1"/>
  <c r="M319" i="1"/>
  <c r="N319" i="1"/>
  <c r="P319" i="1"/>
  <c r="E320" i="1"/>
  <c r="G320" i="1"/>
  <c r="H320" i="1"/>
  <c r="J320" i="1"/>
  <c r="K320" i="1"/>
  <c r="L320" i="1"/>
  <c r="M320" i="1"/>
  <c r="N320" i="1"/>
  <c r="P320" i="1"/>
  <c r="E321" i="1"/>
  <c r="G321" i="1"/>
  <c r="H321" i="1"/>
  <c r="J321" i="1"/>
  <c r="K321" i="1"/>
  <c r="L321" i="1"/>
  <c r="M321" i="1"/>
  <c r="N321" i="1"/>
  <c r="P321" i="1"/>
  <c r="E322" i="1"/>
  <c r="G322" i="1"/>
  <c r="H322" i="1"/>
  <c r="J322" i="1"/>
  <c r="K322" i="1"/>
  <c r="L322" i="1"/>
  <c r="M322" i="1"/>
  <c r="N322" i="1"/>
  <c r="P322" i="1"/>
  <c r="E323" i="1"/>
  <c r="G323" i="1"/>
  <c r="H323" i="1"/>
  <c r="J323" i="1"/>
  <c r="K323" i="1"/>
  <c r="L323" i="1"/>
  <c r="M323" i="1"/>
  <c r="N323" i="1"/>
  <c r="P323" i="1"/>
  <c r="E324" i="1"/>
  <c r="G324" i="1"/>
  <c r="H324" i="1"/>
  <c r="J324" i="1"/>
  <c r="K324" i="1"/>
  <c r="L324" i="1"/>
  <c r="M324" i="1"/>
  <c r="N324" i="1"/>
  <c r="P324" i="1"/>
  <c r="E325" i="1"/>
  <c r="G325" i="1"/>
  <c r="H325" i="1"/>
  <c r="J325" i="1"/>
  <c r="K325" i="1"/>
  <c r="L325" i="1"/>
  <c r="M325" i="1"/>
  <c r="N325" i="1"/>
  <c r="P325" i="1"/>
  <c r="E326" i="1"/>
  <c r="G326" i="1"/>
  <c r="H326" i="1"/>
  <c r="J326" i="1"/>
  <c r="K326" i="1"/>
  <c r="L326" i="1"/>
  <c r="M326" i="1"/>
  <c r="N326" i="1"/>
  <c r="P326" i="1"/>
  <c r="E327" i="1"/>
  <c r="G327" i="1"/>
  <c r="H327" i="1"/>
  <c r="J327" i="1"/>
  <c r="K327" i="1"/>
  <c r="L327" i="1"/>
  <c r="M327" i="1"/>
  <c r="N327" i="1"/>
  <c r="P327" i="1"/>
  <c r="E328" i="1"/>
  <c r="G328" i="1"/>
  <c r="H328" i="1"/>
  <c r="J328" i="1"/>
  <c r="K328" i="1"/>
  <c r="L328" i="1"/>
  <c r="M328" i="1"/>
  <c r="N328" i="1"/>
  <c r="P328" i="1"/>
  <c r="E329" i="1"/>
  <c r="G329" i="1"/>
  <c r="H329" i="1"/>
  <c r="J329" i="1"/>
  <c r="K329" i="1"/>
  <c r="L329" i="1"/>
  <c r="M329" i="1"/>
  <c r="N329" i="1"/>
  <c r="P329" i="1"/>
  <c r="E330" i="1"/>
  <c r="G330" i="1"/>
  <c r="H330" i="1"/>
  <c r="J330" i="1"/>
  <c r="K330" i="1"/>
  <c r="L330" i="1"/>
  <c r="M330" i="1"/>
  <c r="N330" i="1"/>
  <c r="P330" i="1"/>
  <c r="E331" i="1"/>
  <c r="G331" i="1"/>
  <c r="H331" i="1"/>
  <c r="J331" i="1"/>
  <c r="K331" i="1"/>
  <c r="L331" i="1"/>
  <c r="M331" i="1"/>
  <c r="N331" i="1"/>
  <c r="P331" i="1"/>
  <c r="E332" i="1"/>
  <c r="G332" i="1"/>
  <c r="H332" i="1"/>
  <c r="J332" i="1"/>
  <c r="K332" i="1"/>
  <c r="L332" i="1"/>
  <c r="M332" i="1"/>
  <c r="N332" i="1"/>
  <c r="P332" i="1"/>
  <c r="E333" i="1"/>
  <c r="G333" i="1"/>
  <c r="H333" i="1"/>
  <c r="J333" i="1"/>
  <c r="K333" i="1"/>
  <c r="L333" i="1"/>
  <c r="M333" i="1"/>
  <c r="N333" i="1"/>
  <c r="P333" i="1"/>
  <c r="E334" i="1"/>
  <c r="G334" i="1"/>
  <c r="H334" i="1"/>
  <c r="J334" i="1"/>
  <c r="K334" i="1"/>
  <c r="L334" i="1"/>
  <c r="M334" i="1"/>
  <c r="N334" i="1"/>
  <c r="P334" i="1"/>
  <c r="E335" i="1"/>
  <c r="G335" i="1"/>
  <c r="H335" i="1"/>
  <c r="J335" i="1"/>
  <c r="K335" i="1"/>
  <c r="L335" i="1"/>
  <c r="M335" i="1"/>
  <c r="N335" i="1"/>
  <c r="P335" i="1"/>
  <c r="E336" i="1"/>
  <c r="G336" i="1"/>
  <c r="H336" i="1"/>
  <c r="J336" i="1"/>
  <c r="K336" i="1"/>
  <c r="L336" i="1"/>
  <c r="M336" i="1"/>
  <c r="N336" i="1"/>
  <c r="P336" i="1"/>
  <c r="E337" i="1"/>
  <c r="G337" i="1"/>
  <c r="H337" i="1"/>
  <c r="J337" i="1"/>
  <c r="K337" i="1"/>
  <c r="L337" i="1"/>
  <c r="M337" i="1"/>
  <c r="N337" i="1"/>
  <c r="P337" i="1"/>
  <c r="E338" i="1"/>
  <c r="G338" i="1"/>
  <c r="H338" i="1"/>
  <c r="J338" i="1"/>
  <c r="K338" i="1"/>
  <c r="L338" i="1"/>
  <c r="M338" i="1"/>
  <c r="N338" i="1"/>
  <c r="P338" i="1"/>
  <c r="E339" i="1"/>
  <c r="G339" i="1"/>
  <c r="H339" i="1"/>
  <c r="J339" i="1"/>
  <c r="K339" i="1"/>
  <c r="L339" i="1"/>
  <c r="M339" i="1"/>
  <c r="N339" i="1"/>
  <c r="P339" i="1"/>
  <c r="E340" i="1"/>
  <c r="G340" i="1"/>
  <c r="H340" i="1"/>
  <c r="J340" i="1"/>
  <c r="K340" i="1"/>
  <c r="L340" i="1"/>
  <c r="M340" i="1"/>
  <c r="N340" i="1"/>
  <c r="P340" i="1"/>
  <c r="E341" i="1"/>
  <c r="G341" i="1"/>
  <c r="H341" i="1"/>
  <c r="J341" i="1"/>
  <c r="K341" i="1"/>
  <c r="L341" i="1"/>
  <c r="M341" i="1"/>
  <c r="N341" i="1"/>
  <c r="P341" i="1"/>
  <c r="E342" i="1"/>
  <c r="G342" i="1"/>
  <c r="H342" i="1"/>
  <c r="J342" i="1"/>
  <c r="K342" i="1"/>
  <c r="L342" i="1"/>
  <c r="M342" i="1"/>
  <c r="N342" i="1"/>
  <c r="P342" i="1"/>
  <c r="E343" i="1"/>
  <c r="G343" i="1"/>
  <c r="H343" i="1"/>
  <c r="J343" i="1"/>
  <c r="K343" i="1"/>
  <c r="L343" i="1"/>
  <c r="M343" i="1"/>
  <c r="N343" i="1"/>
  <c r="P343" i="1"/>
  <c r="E344" i="1"/>
  <c r="G344" i="1"/>
  <c r="H344" i="1"/>
  <c r="J344" i="1"/>
  <c r="K344" i="1"/>
  <c r="L344" i="1"/>
  <c r="M344" i="1"/>
  <c r="N344" i="1"/>
  <c r="P344" i="1"/>
  <c r="E345" i="1"/>
  <c r="G345" i="1"/>
  <c r="H345" i="1"/>
  <c r="J345" i="1"/>
  <c r="K345" i="1"/>
  <c r="L345" i="1"/>
  <c r="M345" i="1"/>
  <c r="N345" i="1"/>
  <c r="P345" i="1"/>
  <c r="E346" i="1"/>
  <c r="G346" i="1"/>
  <c r="H346" i="1"/>
  <c r="J346" i="1"/>
  <c r="K346" i="1"/>
  <c r="L346" i="1"/>
  <c r="M346" i="1"/>
  <c r="N346" i="1"/>
  <c r="P346" i="1"/>
  <c r="E347" i="1"/>
  <c r="G347" i="1"/>
  <c r="H347" i="1"/>
  <c r="J347" i="1"/>
  <c r="K347" i="1"/>
  <c r="L347" i="1"/>
  <c r="M347" i="1"/>
  <c r="N347" i="1"/>
  <c r="P347" i="1"/>
  <c r="E348" i="1"/>
  <c r="G348" i="1"/>
  <c r="H348" i="1"/>
  <c r="J348" i="1"/>
  <c r="K348" i="1"/>
  <c r="L348" i="1"/>
  <c r="M348" i="1"/>
  <c r="N348" i="1"/>
  <c r="P348" i="1"/>
  <c r="E349" i="1"/>
  <c r="G349" i="1"/>
  <c r="H349" i="1"/>
  <c r="J349" i="1"/>
  <c r="K349" i="1"/>
  <c r="L349" i="1"/>
  <c r="M349" i="1"/>
  <c r="N349" i="1"/>
  <c r="P349" i="1"/>
  <c r="E350" i="1"/>
  <c r="G350" i="1"/>
  <c r="H350" i="1"/>
  <c r="J350" i="1"/>
  <c r="K350" i="1"/>
  <c r="L350" i="1"/>
  <c r="M350" i="1"/>
  <c r="N350" i="1"/>
  <c r="P350" i="1"/>
  <c r="E351" i="1"/>
  <c r="G351" i="1"/>
  <c r="H351" i="1"/>
  <c r="J351" i="1"/>
  <c r="K351" i="1"/>
  <c r="L351" i="1"/>
  <c r="M351" i="1"/>
  <c r="N351" i="1"/>
  <c r="P351" i="1"/>
  <c r="E352" i="1"/>
  <c r="G352" i="1"/>
  <c r="H352" i="1"/>
  <c r="J352" i="1"/>
  <c r="K352" i="1"/>
  <c r="L352" i="1"/>
  <c r="M352" i="1"/>
  <c r="N352" i="1"/>
  <c r="P352" i="1"/>
  <c r="E353" i="1"/>
  <c r="G353" i="1"/>
  <c r="H353" i="1"/>
  <c r="J353" i="1"/>
  <c r="K353" i="1"/>
  <c r="L353" i="1"/>
  <c r="M353" i="1"/>
  <c r="N353" i="1"/>
  <c r="P353" i="1"/>
  <c r="E354" i="1"/>
  <c r="G354" i="1"/>
  <c r="H354" i="1"/>
  <c r="J354" i="1"/>
  <c r="K354" i="1"/>
  <c r="L354" i="1"/>
  <c r="M354" i="1"/>
  <c r="N354" i="1"/>
  <c r="P354" i="1"/>
  <c r="E355" i="1"/>
  <c r="G355" i="1"/>
  <c r="H355" i="1"/>
  <c r="J355" i="1"/>
  <c r="K355" i="1"/>
  <c r="L355" i="1"/>
  <c r="M355" i="1"/>
  <c r="N355" i="1"/>
  <c r="P355" i="1"/>
  <c r="E356" i="1"/>
  <c r="G356" i="1"/>
  <c r="H356" i="1"/>
  <c r="J356" i="1"/>
  <c r="K356" i="1"/>
  <c r="L356" i="1"/>
  <c r="M356" i="1"/>
  <c r="N356" i="1"/>
  <c r="P356" i="1"/>
  <c r="E357" i="1"/>
  <c r="G357" i="1"/>
  <c r="H357" i="1"/>
  <c r="J357" i="1"/>
  <c r="K357" i="1"/>
  <c r="L357" i="1"/>
  <c r="M357" i="1"/>
  <c r="N357" i="1"/>
  <c r="P357" i="1"/>
  <c r="E358" i="1"/>
  <c r="G358" i="1"/>
  <c r="H358" i="1"/>
  <c r="J358" i="1"/>
  <c r="K358" i="1"/>
  <c r="L358" i="1"/>
  <c r="M358" i="1"/>
  <c r="N358" i="1"/>
  <c r="P358" i="1"/>
  <c r="E359" i="1"/>
  <c r="G359" i="1"/>
  <c r="H359" i="1"/>
  <c r="J359" i="1"/>
  <c r="K359" i="1"/>
  <c r="L359" i="1"/>
  <c r="M359" i="1"/>
  <c r="N359" i="1"/>
  <c r="P359" i="1"/>
  <c r="E360" i="1"/>
  <c r="G360" i="1"/>
  <c r="H360" i="1"/>
  <c r="J360" i="1"/>
  <c r="K360" i="1"/>
  <c r="L360" i="1"/>
  <c r="M360" i="1"/>
  <c r="N360" i="1"/>
  <c r="P360" i="1"/>
  <c r="E361" i="1"/>
  <c r="G361" i="1"/>
  <c r="H361" i="1"/>
  <c r="J361" i="1"/>
  <c r="K361" i="1"/>
  <c r="L361" i="1"/>
  <c r="M361" i="1"/>
  <c r="N361" i="1"/>
  <c r="P361" i="1"/>
  <c r="E362" i="1"/>
  <c r="G362" i="1"/>
  <c r="H362" i="1"/>
  <c r="J362" i="1"/>
  <c r="K362" i="1"/>
  <c r="L362" i="1"/>
  <c r="M362" i="1"/>
  <c r="N362" i="1"/>
  <c r="P362" i="1"/>
  <c r="E363" i="1"/>
  <c r="G363" i="1"/>
  <c r="H363" i="1"/>
  <c r="J363" i="1"/>
  <c r="K363" i="1"/>
  <c r="L363" i="1"/>
  <c r="M363" i="1"/>
  <c r="N363" i="1"/>
  <c r="P363" i="1"/>
  <c r="E364" i="1"/>
  <c r="G364" i="1"/>
  <c r="H364" i="1"/>
  <c r="J364" i="1"/>
  <c r="K364" i="1"/>
  <c r="L364" i="1"/>
  <c r="M364" i="1"/>
  <c r="N364" i="1"/>
  <c r="P364" i="1"/>
  <c r="E365" i="1"/>
  <c r="G365" i="1"/>
  <c r="H365" i="1"/>
  <c r="J365" i="1"/>
  <c r="K365" i="1"/>
  <c r="L365" i="1"/>
  <c r="M365" i="1"/>
  <c r="N365" i="1"/>
  <c r="P365" i="1"/>
  <c r="E366" i="1"/>
  <c r="G366" i="1"/>
  <c r="H366" i="1"/>
  <c r="J366" i="1"/>
  <c r="K366" i="1"/>
  <c r="L366" i="1"/>
  <c r="M366" i="1"/>
  <c r="N366" i="1"/>
  <c r="P366" i="1"/>
  <c r="E367" i="1"/>
  <c r="G367" i="1"/>
  <c r="H367" i="1"/>
  <c r="J367" i="1"/>
  <c r="K367" i="1"/>
  <c r="L367" i="1"/>
  <c r="M367" i="1"/>
  <c r="N367" i="1"/>
  <c r="P367" i="1"/>
  <c r="E368" i="1"/>
  <c r="G368" i="1"/>
  <c r="H368" i="1"/>
  <c r="J368" i="1"/>
  <c r="K368" i="1"/>
  <c r="L368" i="1"/>
  <c r="M368" i="1"/>
  <c r="N368" i="1"/>
  <c r="P368" i="1"/>
  <c r="E369" i="1"/>
  <c r="G369" i="1"/>
  <c r="H369" i="1"/>
  <c r="J369" i="1"/>
  <c r="K369" i="1"/>
  <c r="L369" i="1"/>
  <c r="M369" i="1"/>
  <c r="N369" i="1"/>
  <c r="P369" i="1"/>
  <c r="E370" i="1"/>
  <c r="G370" i="1"/>
  <c r="H370" i="1"/>
  <c r="J370" i="1"/>
  <c r="K370" i="1"/>
  <c r="L370" i="1"/>
  <c r="M370" i="1"/>
  <c r="N370" i="1"/>
  <c r="P370" i="1"/>
  <c r="E371" i="1"/>
  <c r="G371" i="1"/>
  <c r="H371" i="1"/>
  <c r="J371" i="1"/>
  <c r="K371" i="1"/>
  <c r="L371" i="1"/>
  <c r="M371" i="1"/>
  <c r="N371" i="1"/>
  <c r="P371" i="1"/>
  <c r="E372" i="1"/>
  <c r="G372" i="1"/>
  <c r="H372" i="1"/>
  <c r="J372" i="1"/>
  <c r="K372" i="1"/>
  <c r="L372" i="1"/>
  <c r="M372" i="1"/>
  <c r="N372" i="1"/>
  <c r="P372" i="1"/>
  <c r="E373" i="1"/>
  <c r="G373" i="1"/>
  <c r="H373" i="1"/>
  <c r="J373" i="1"/>
  <c r="K373" i="1"/>
  <c r="L373" i="1"/>
  <c r="M373" i="1"/>
  <c r="N373" i="1"/>
  <c r="P373" i="1"/>
  <c r="E374" i="1"/>
  <c r="G374" i="1"/>
  <c r="H374" i="1"/>
  <c r="J374" i="1"/>
  <c r="K374" i="1"/>
  <c r="L374" i="1"/>
  <c r="M374" i="1"/>
  <c r="N374" i="1"/>
  <c r="P374" i="1"/>
  <c r="E375" i="1"/>
  <c r="G375" i="1"/>
  <c r="H375" i="1"/>
  <c r="J375" i="1"/>
  <c r="K375" i="1"/>
  <c r="L375" i="1"/>
  <c r="M375" i="1"/>
  <c r="N375" i="1"/>
  <c r="P375" i="1"/>
  <c r="E376" i="1"/>
  <c r="G376" i="1"/>
  <c r="H376" i="1"/>
  <c r="J376" i="1"/>
  <c r="K376" i="1"/>
  <c r="L376" i="1"/>
  <c r="M376" i="1"/>
  <c r="N376" i="1"/>
  <c r="P376" i="1"/>
  <c r="E377" i="1"/>
  <c r="G377" i="1"/>
  <c r="H377" i="1"/>
  <c r="J377" i="1"/>
  <c r="K377" i="1"/>
  <c r="L377" i="1"/>
  <c r="M377" i="1"/>
  <c r="N377" i="1"/>
  <c r="P377" i="1"/>
  <c r="E378" i="1"/>
  <c r="G378" i="1"/>
  <c r="H378" i="1"/>
  <c r="J378" i="1"/>
  <c r="K378" i="1"/>
  <c r="L378" i="1"/>
  <c r="M378" i="1"/>
  <c r="N378" i="1"/>
  <c r="P378" i="1"/>
  <c r="E379" i="1"/>
  <c r="G379" i="1"/>
  <c r="H379" i="1"/>
  <c r="J379" i="1"/>
  <c r="K379" i="1"/>
  <c r="L379" i="1"/>
  <c r="M379" i="1"/>
  <c r="N379" i="1"/>
  <c r="P379" i="1"/>
  <c r="E380" i="1"/>
  <c r="G380" i="1"/>
  <c r="H380" i="1"/>
  <c r="J380" i="1"/>
  <c r="K380" i="1"/>
  <c r="L380" i="1"/>
  <c r="M380" i="1"/>
  <c r="N380" i="1"/>
  <c r="P380" i="1"/>
  <c r="E381" i="1"/>
  <c r="G381" i="1"/>
  <c r="H381" i="1"/>
  <c r="J381" i="1"/>
  <c r="K381" i="1"/>
  <c r="L381" i="1"/>
  <c r="M381" i="1"/>
  <c r="N381" i="1"/>
  <c r="P381" i="1"/>
  <c r="E382" i="1"/>
  <c r="G382" i="1"/>
  <c r="H382" i="1"/>
  <c r="J382" i="1"/>
  <c r="K382" i="1"/>
  <c r="L382" i="1"/>
  <c r="M382" i="1"/>
  <c r="N382" i="1"/>
  <c r="P382" i="1"/>
  <c r="E383" i="1"/>
  <c r="G383" i="1"/>
  <c r="H383" i="1"/>
  <c r="J383" i="1"/>
  <c r="K383" i="1"/>
  <c r="L383" i="1"/>
  <c r="M383" i="1"/>
  <c r="N383" i="1"/>
  <c r="P383" i="1"/>
  <c r="E384" i="1"/>
  <c r="G384" i="1"/>
  <c r="H384" i="1"/>
  <c r="J384" i="1"/>
  <c r="K384" i="1"/>
  <c r="L384" i="1"/>
  <c r="M384" i="1"/>
  <c r="N384" i="1"/>
  <c r="P384" i="1"/>
  <c r="E385" i="1"/>
  <c r="G385" i="1"/>
  <c r="H385" i="1"/>
  <c r="J385" i="1"/>
  <c r="K385" i="1"/>
  <c r="L385" i="1"/>
  <c r="M385" i="1"/>
  <c r="N385" i="1"/>
  <c r="P385" i="1"/>
  <c r="E386" i="1"/>
  <c r="G386" i="1"/>
  <c r="H386" i="1"/>
  <c r="J386" i="1"/>
  <c r="K386" i="1"/>
  <c r="L386" i="1"/>
  <c r="M386" i="1"/>
  <c r="N386" i="1"/>
  <c r="P386" i="1"/>
  <c r="E387" i="1"/>
  <c r="G387" i="1"/>
  <c r="H387" i="1"/>
  <c r="J387" i="1"/>
  <c r="K387" i="1"/>
  <c r="L387" i="1"/>
  <c r="M387" i="1"/>
  <c r="N387" i="1"/>
  <c r="P387" i="1"/>
  <c r="E388" i="1"/>
  <c r="G388" i="1"/>
  <c r="H388" i="1"/>
  <c r="J388" i="1"/>
  <c r="K388" i="1"/>
  <c r="L388" i="1"/>
  <c r="M388" i="1"/>
  <c r="N388" i="1"/>
  <c r="P388" i="1"/>
  <c r="E389" i="1"/>
  <c r="G389" i="1"/>
  <c r="H389" i="1"/>
  <c r="J389" i="1"/>
  <c r="K389" i="1"/>
  <c r="L389" i="1"/>
  <c r="M389" i="1"/>
  <c r="N389" i="1"/>
  <c r="P389" i="1"/>
  <c r="E390" i="1"/>
  <c r="G390" i="1"/>
  <c r="H390" i="1"/>
  <c r="J390" i="1"/>
  <c r="K390" i="1"/>
  <c r="L390" i="1"/>
  <c r="M390" i="1"/>
  <c r="N390" i="1"/>
  <c r="P390" i="1"/>
  <c r="E391" i="1"/>
  <c r="G391" i="1"/>
  <c r="H391" i="1"/>
  <c r="J391" i="1"/>
  <c r="K391" i="1"/>
  <c r="L391" i="1"/>
  <c r="M391" i="1"/>
  <c r="N391" i="1"/>
  <c r="P391" i="1"/>
  <c r="E392" i="1"/>
  <c r="G392" i="1"/>
  <c r="H392" i="1"/>
  <c r="J392" i="1"/>
  <c r="K392" i="1"/>
  <c r="L392" i="1"/>
  <c r="M392" i="1"/>
  <c r="N392" i="1"/>
  <c r="P392" i="1"/>
  <c r="E393" i="1"/>
  <c r="G393" i="1"/>
  <c r="H393" i="1"/>
  <c r="J393" i="1"/>
  <c r="K393" i="1"/>
  <c r="L393" i="1"/>
  <c r="M393" i="1"/>
  <c r="N393" i="1"/>
  <c r="P393" i="1"/>
  <c r="E394" i="1"/>
  <c r="G394" i="1"/>
  <c r="H394" i="1"/>
  <c r="J394" i="1"/>
  <c r="K394" i="1"/>
  <c r="L394" i="1"/>
  <c r="M394" i="1"/>
  <c r="N394" i="1"/>
  <c r="P394" i="1"/>
  <c r="E395" i="1"/>
  <c r="G395" i="1"/>
  <c r="H395" i="1"/>
  <c r="J395" i="1"/>
  <c r="K395" i="1"/>
  <c r="L395" i="1"/>
  <c r="M395" i="1"/>
  <c r="N395" i="1"/>
  <c r="P395" i="1"/>
  <c r="E396" i="1"/>
  <c r="G396" i="1"/>
  <c r="H396" i="1"/>
  <c r="J396" i="1"/>
  <c r="K396" i="1"/>
  <c r="L396" i="1"/>
  <c r="M396" i="1"/>
  <c r="N396" i="1"/>
  <c r="P396" i="1"/>
  <c r="E397" i="1"/>
  <c r="G397" i="1"/>
  <c r="H397" i="1"/>
  <c r="J397" i="1"/>
  <c r="K397" i="1"/>
  <c r="L397" i="1"/>
  <c r="M397" i="1"/>
  <c r="N397" i="1"/>
  <c r="P397" i="1"/>
  <c r="E398" i="1"/>
  <c r="G398" i="1"/>
  <c r="H398" i="1"/>
  <c r="J398" i="1"/>
  <c r="K398" i="1"/>
  <c r="L398" i="1"/>
  <c r="M398" i="1"/>
  <c r="N398" i="1"/>
  <c r="P398" i="1"/>
  <c r="E399" i="1"/>
  <c r="G399" i="1"/>
  <c r="H399" i="1"/>
  <c r="J399" i="1"/>
  <c r="K399" i="1"/>
  <c r="L399" i="1"/>
  <c r="M399" i="1"/>
  <c r="N399" i="1"/>
  <c r="P399" i="1"/>
  <c r="E400" i="1"/>
  <c r="G400" i="1"/>
  <c r="H400" i="1"/>
  <c r="J400" i="1"/>
  <c r="K400" i="1"/>
  <c r="L400" i="1"/>
  <c r="M400" i="1"/>
  <c r="N400" i="1"/>
  <c r="P400" i="1"/>
  <c r="E401" i="1"/>
  <c r="G401" i="1"/>
  <c r="H401" i="1"/>
  <c r="J401" i="1"/>
  <c r="K401" i="1"/>
  <c r="L401" i="1"/>
  <c r="M401" i="1"/>
  <c r="N401" i="1"/>
  <c r="P401" i="1"/>
  <c r="E402" i="1"/>
  <c r="G402" i="1"/>
  <c r="H402" i="1"/>
  <c r="J402" i="1"/>
  <c r="K402" i="1"/>
  <c r="L402" i="1"/>
  <c r="M402" i="1"/>
  <c r="N402" i="1"/>
  <c r="P402" i="1"/>
  <c r="E403" i="1"/>
  <c r="G403" i="1"/>
  <c r="H403" i="1"/>
  <c r="J403" i="1"/>
  <c r="K403" i="1"/>
  <c r="L403" i="1"/>
  <c r="M403" i="1"/>
  <c r="N403" i="1"/>
  <c r="P403" i="1"/>
  <c r="E404" i="1"/>
  <c r="G404" i="1"/>
  <c r="H404" i="1"/>
  <c r="J404" i="1"/>
  <c r="K404" i="1"/>
  <c r="L404" i="1"/>
  <c r="M404" i="1"/>
  <c r="N404" i="1"/>
  <c r="P404" i="1"/>
  <c r="E405" i="1"/>
  <c r="G405" i="1"/>
  <c r="H405" i="1"/>
  <c r="J405" i="1"/>
  <c r="K405" i="1"/>
  <c r="L405" i="1"/>
  <c r="M405" i="1"/>
  <c r="N405" i="1"/>
  <c r="P405" i="1"/>
  <c r="E406" i="1"/>
  <c r="G406" i="1"/>
  <c r="H406" i="1"/>
  <c r="J406" i="1"/>
  <c r="K406" i="1"/>
  <c r="L406" i="1"/>
  <c r="M406" i="1"/>
  <c r="N406" i="1"/>
  <c r="P406" i="1"/>
  <c r="E407" i="1"/>
  <c r="G407" i="1"/>
  <c r="H407" i="1"/>
  <c r="J407" i="1"/>
  <c r="K407" i="1"/>
  <c r="L407" i="1"/>
  <c r="M407" i="1"/>
  <c r="N407" i="1"/>
  <c r="P407" i="1"/>
  <c r="E408" i="1"/>
  <c r="G408" i="1"/>
  <c r="H408" i="1"/>
  <c r="J408" i="1"/>
  <c r="K408" i="1"/>
  <c r="L408" i="1"/>
  <c r="M408" i="1"/>
  <c r="N408" i="1"/>
  <c r="P408" i="1"/>
  <c r="E409" i="1"/>
  <c r="G409" i="1"/>
  <c r="H409" i="1"/>
  <c r="J409" i="1"/>
  <c r="K409" i="1"/>
  <c r="L409" i="1"/>
  <c r="M409" i="1"/>
  <c r="N409" i="1"/>
  <c r="P409" i="1"/>
  <c r="E410" i="1"/>
  <c r="G410" i="1"/>
  <c r="H410" i="1"/>
  <c r="J410" i="1"/>
  <c r="K410" i="1"/>
  <c r="L410" i="1"/>
  <c r="M410" i="1"/>
  <c r="N410" i="1"/>
  <c r="P410" i="1"/>
  <c r="E411" i="1"/>
  <c r="G411" i="1"/>
  <c r="H411" i="1"/>
  <c r="J411" i="1"/>
  <c r="K411" i="1"/>
  <c r="L411" i="1"/>
  <c r="M411" i="1"/>
  <c r="N411" i="1"/>
  <c r="P411" i="1"/>
  <c r="E412" i="1"/>
  <c r="G412" i="1"/>
  <c r="H412" i="1"/>
  <c r="J412" i="1"/>
  <c r="K412" i="1"/>
  <c r="L412" i="1"/>
  <c r="M412" i="1"/>
  <c r="N412" i="1"/>
  <c r="P412" i="1"/>
  <c r="E413" i="1"/>
  <c r="G413" i="1"/>
  <c r="H413" i="1"/>
  <c r="J413" i="1"/>
  <c r="K413" i="1"/>
  <c r="L413" i="1"/>
  <c r="M413" i="1"/>
  <c r="N413" i="1"/>
  <c r="P413" i="1"/>
  <c r="E414" i="1"/>
  <c r="G414" i="1"/>
  <c r="H414" i="1"/>
  <c r="J414" i="1"/>
  <c r="K414" i="1"/>
  <c r="L414" i="1"/>
  <c r="M414" i="1"/>
  <c r="N414" i="1"/>
  <c r="P414" i="1"/>
  <c r="E415" i="1"/>
  <c r="G415" i="1"/>
  <c r="H415" i="1"/>
  <c r="J415" i="1"/>
  <c r="K415" i="1"/>
  <c r="L415" i="1"/>
  <c r="M415" i="1"/>
  <c r="N415" i="1"/>
  <c r="P415" i="1"/>
  <c r="E416" i="1"/>
  <c r="G416" i="1"/>
  <c r="H416" i="1"/>
  <c r="J416" i="1"/>
  <c r="K416" i="1"/>
  <c r="L416" i="1"/>
  <c r="M416" i="1"/>
  <c r="N416" i="1"/>
  <c r="P416" i="1"/>
  <c r="E417" i="1"/>
  <c r="G417" i="1"/>
  <c r="H417" i="1"/>
  <c r="J417" i="1"/>
  <c r="K417" i="1"/>
  <c r="L417" i="1"/>
  <c r="M417" i="1"/>
  <c r="N417" i="1"/>
  <c r="P417" i="1"/>
  <c r="E418" i="1"/>
  <c r="G418" i="1"/>
  <c r="H418" i="1"/>
  <c r="J418" i="1"/>
  <c r="K418" i="1"/>
  <c r="L418" i="1"/>
  <c r="M418" i="1"/>
  <c r="N418" i="1"/>
  <c r="P418" i="1"/>
  <c r="E419" i="1"/>
  <c r="G419" i="1"/>
  <c r="H419" i="1"/>
  <c r="J419" i="1"/>
  <c r="K419" i="1"/>
  <c r="L419" i="1"/>
  <c r="M419" i="1"/>
  <c r="N419" i="1"/>
  <c r="P419" i="1"/>
  <c r="E420" i="1"/>
  <c r="G420" i="1"/>
  <c r="H420" i="1"/>
  <c r="J420" i="1"/>
  <c r="K420" i="1"/>
  <c r="L420" i="1"/>
  <c r="M420" i="1"/>
  <c r="N420" i="1"/>
  <c r="P420" i="1"/>
  <c r="E421" i="1"/>
  <c r="G421" i="1"/>
  <c r="H421" i="1"/>
  <c r="J421" i="1"/>
  <c r="K421" i="1"/>
  <c r="L421" i="1"/>
  <c r="M421" i="1"/>
  <c r="N421" i="1"/>
  <c r="P421" i="1"/>
  <c r="E422" i="1"/>
  <c r="G422" i="1"/>
  <c r="H422" i="1"/>
  <c r="J422" i="1"/>
  <c r="K422" i="1"/>
  <c r="L422" i="1"/>
  <c r="M422" i="1"/>
  <c r="N422" i="1"/>
  <c r="P422" i="1"/>
  <c r="E423" i="1"/>
  <c r="G423" i="1"/>
  <c r="H423" i="1"/>
  <c r="J423" i="1"/>
  <c r="K423" i="1"/>
  <c r="L423" i="1"/>
  <c r="M423" i="1"/>
  <c r="N423" i="1"/>
  <c r="P423" i="1"/>
  <c r="E424" i="1"/>
  <c r="G424" i="1"/>
  <c r="H424" i="1"/>
  <c r="J424" i="1"/>
  <c r="K424" i="1"/>
  <c r="L424" i="1"/>
  <c r="M424" i="1"/>
  <c r="N424" i="1"/>
  <c r="P424" i="1"/>
  <c r="E425" i="1"/>
  <c r="G425" i="1"/>
  <c r="H425" i="1"/>
  <c r="J425" i="1"/>
  <c r="K425" i="1"/>
  <c r="L425" i="1"/>
  <c r="M425" i="1"/>
  <c r="N425" i="1"/>
  <c r="P425" i="1"/>
  <c r="E426" i="1"/>
  <c r="G426" i="1"/>
  <c r="H426" i="1"/>
  <c r="J426" i="1"/>
  <c r="K426" i="1"/>
  <c r="L426" i="1"/>
  <c r="M426" i="1"/>
  <c r="N426" i="1"/>
  <c r="P426" i="1"/>
  <c r="E427" i="1"/>
  <c r="G427" i="1"/>
  <c r="H427" i="1"/>
  <c r="J427" i="1"/>
  <c r="K427" i="1"/>
  <c r="L427" i="1"/>
  <c r="M427" i="1"/>
  <c r="N427" i="1"/>
  <c r="P427" i="1"/>
  <c r="E428" i="1"/>
  <c r="G428" i="1"/>
  <c r="H428" i="1"/>
  <c r="J428" i="1"/>
  <c r="K428" i="1"/>
  <c r="L428" i="1"/>
  <c r="M428" i="1"/>
  <c r="N428" i="1"/>
  <c r="P428" i="1"/>
  <c r="E429" i="1"/>
  <c r="G429" i="1"/>
  <c r="H429" i="1"/>
  <c r="J429" i="1"/>
  <c r="K429" i="1"/>
  <c r="L429" i="1"/>
  <c r="M429" i="1"/>
  <c r="N429" i="1"/>
  <c r="P429" i="1"/>
  <c r="E430" i="1"/>
  <c r="G430" i="1"/>
  <c r="H430" i="1"/>
  <c r="J430" i="1"/>
  <c r="K430" i="1"/>
  <c r="L430" i="1"/>
  <c r="M430" i="1"/>
  <c r="N430" i="1"/>
  <c r="P430" i="1"/>
  <c r="E431" i="1"/>
  <c r="G431" i="1"/>
  <c r="H431" i="1"/>
  <c r="J431" i="1"/>
  <c r="K431" i="1"/>
  <c r="L431" i="1"/>
  <c r="M431" i="1"/>
  <c r="N431" i="1"/>
  <c r="P431" i="1"/>
  <c r="E432" i="1"/>
  <c r="G432" i="1"/>
  <c r="H432" i="1"/>
  <c r="J432" i="1"/>
  <c r="K432" i="1"/>
  <c r="L432" i="1"/>
  <c r="M432" i="1"/>
  <c r="N432" i="1"/>
  <c r="P432" i="1"/>
  <c r="E433" i="1"/>
  <c r="G433" i="1"/>
  <c r="H433" i="1"/>
  <c r="J433" i="1"/>
  <c r="K433" i="1"/>
  <c r="L433" i="1"/>
  <c r="M433" i="1"/>
  <c r="N433" i="1"/>
  <c r="P433" i="1"/>
  <c r="E434" i="1"/>
  <c r="G434" i="1"/>
  <c r="H434" i="1"/>
  <c r="J434" i="1"/>
  <c r="K434" i="1"/>
  <c r="L434" i="1"/>
  <c r="M434" i="1"/>
  <c r="N434" i="1"/>
  <c r="P434" i="1"/>
  <c r="E435" i="1"/>
  <c r="G435" i="1"/>
  <c r="H435" i="1"/>
  <c r="J435" i="1"/>
  <c r="K435" i="1"/>
  <c r="L435" i="1"/>
  <c r="M435" i="1"/>
  <c r="N435" i="1"/>
  <c r="P435" i="1"/>
  <c r="E436" i="1"/>
  <c r="G436" i="1"/>
  <c r="H436" i="1"/>
  <c r="J436" i="1"/>
  <c r="K436" i="1"/>
  <c r="L436" i="1"/>
  <c r="M436" i="1"/>
  <c r="N436" i="1"/>
  <c r="P436" i="1"/>
  <c r="E437" i="1"/>
  <c r="G437" i="1"/>
  <c r="H437" i="1"/>
  <c r="J437" i="1"/>
  <c r="K437" i="1"/>
  <c r="L437" i="1"/>
  <c r="M437" i="1"/>
  <c r="N437" i="1"/>
  <c r="P437" i="1"/>
  <c r="E438" i="1"/>
  <c r="G438" i="1"/>
  <c r="H438" i="1"/>
  <c r="J438" i="1"/>
  <c r="K438" i="1"/>
  <c r="L438" i="1"/>
  <c r="M438" i="1"/>
  <c r="N438" i="1"/>
  <c r="P438" i="1"/>
  <c r="E439" i="1"/>
  <c r="G439" i="1"/>
  <c r="H439" i="1"/>
  <c r="J439" i="1"/>
  <c r="K439" i="1"/>
  <c r="L439" i="1"/>
  <c r="M439" i="1"/>
  <c r="N439" i="1"/>
  <c r="P439" i="1"/>
  <c r="E440" i="1"/>
  <c r="G440" i="1"/>
  <c r="H440" i="1"/>
  <c r="J440" i="1"/>
  <c r="K440" i="1"/>
  <c r="L440" i="1"/>
  <c r="M440" i="1"/>
  <c r="N440" i="1"/>
  <c r="P440" i="1"/>
  <c r="E441" i="1"/>
  <c r="G441" i="1"/>
  <c r="H441" i="1"/>
  <c r="J441" i="1"/>
  <c r="K441" i="1"/>
  <c r="L441" i="1"/>
  <c r="M441" i="1"/>
  <c r="N441" i="1"/>
  <c r="P441" i="1"/>
  <c r="E442" i="1"/>
  <c r="G442" i="1"/>
  <c r="H442" i="1"/>
  <c r="J442" i="1"/>
  <c r="K442" i="1"/>
  <c r="L442" i="1"/>
  <c r="M442" i="1"/>
  <c r="N442" i="1"/>
  <c r="P442" i="1"/>
  <c r="E443" i="1"/>
  <c r="G443" i="1"/>
  <c r="H443" i="1"/>
  <c r="J443" i="1"/>
  <c r="K443" i="1"/>
  <c r="L443" i="1"/>
  <c r="M443" i="1"/>
  <c r="N443" i="1"/>
  <c r="P443" i="1"/>
  <c r="E444" i="1"/>
  <c r="G444" i="1"/>
  <c r="H444" i="1"/>
  <c r="J444" i="1"/>
  <c r="K444" i="1"/>
  <c r="L444" i="1"/>
  <c r="M444" i="1"/>
  <c r="N444" i="1"/>
  <c r="P444" i="1"/>
  <c r="E445" i="1"/>
  <c r="G445" i="1"/>
  <c r="H445" i="1"/>
  <c r="J445" i="1"/>
  <c r="K445" i="1"/>
  <c r="L445" i="1"/>
  <c r="M445" i="1"/>
  <c r="N445" i="1"/>
  <c r="P445" i="1"/>
  <c r="E446" i="1"/>
  <c r="G446" i="1"/>
  <c r="H446" i="1"/>
  <c r="J446" i="1"/>
  <c r="K446" i="1"/>
  <c r="L446" i="1"/>
  <c r="M446" i="1"/>
  <c r="N446" i="1"/>
  <c r="P446" i="1"/>
  <c r="E447" i="1"/>
  <c r="G447" i="1"/>
  <c r="H447" i="1"/>
  <c r="J447" i="1"/>
  <c r="K447" i="1"/>
  <c r="L447" i="1"/>
  <c r="M447" i="1"/>
  <c r="N447" i="1"/>
  <c r="P447" i="1"/>
  <c r="E448" i="1"/>
  <c r="G448" i="1"/>
  <c r="H448" i="1"/>
  <c r="J448" i="1"/>
  <c r="K448" i="1"/>
  <c r="L448" i="1"/>
  <c r="M448" i="1"/>
  <c r="N448" i="1"/>
  <c r="P448" i="1"/>
  <c r="E449" i="1"/>
  <c r="G449" i="1"/>
  <c r="H449" i="1"/>
  <c r="J449" i="1"/>
  <c r="K449" i="1"/>
  <c r="L449" i="1"/>
  <c r="M449" i="1"/>
  <c r="N449" i="1"/>
  <c r="P449" i="1"/>
  <c r="E450" i="1"/>
  <c r="G450" i="1"/>
  <c r="H450" i="1"/>
  <c r="J450" i="1"/>
  <c r="K450" i="1"/>
  <c r="L450" i="1"/>
  <c r="M450" i="1"/>
  <c r="N450" i="1"/>
  <c r="P450" i="1"/>
  <c r="E451" i="1"/>
  <c r="G451" i="1"/>
  <c r="H451" i="1"/>
  <c r="J451" i="1"/>
  <c r="K451" i="1"/>
  <c r="L451" i="1"/>
  <c r="M451" i="1"/>
  <c r="N451" i="1"/>
  <c r="P451" i="1"/>
  <c r="E452" i="1"/>
  <c r="G452" i="1"/>
  <c r="H452" i="1"/>
  <c r="J452" i="1"/>
  <c r="K452" i="1"/>
  <c r="L452" i="1"/>
  <c r="M452" i="1"/>
  <c r="N452" i="1"/>
  <c r="P452" i="1"/>
  <c r="E453" i="1"/>
  <c r="G453" i="1"/>
  <c r="H453" i="1"/>
  <c r="J453" i="1"/>
  <c r="K453" i="1"/>
  <c r="L453" i="1"/>
  <c r="M453" i="1"/>
  <c r="N453" i="1"/>
  <c r="P453" i="1"/>
  <c r="E454" i="1"/>
  <c r="G454" i="1"/>
  <c r="H454" i="1"/>
  <c r="J454" i="1"/>
  <c r="K454" i="1"/>
  <c r="L454" i="1"/>
  <c r="M454" i="1"/>
  <c r="N454" i="1"/>
  <c r="P454" i="1"/>
  <c r="E455" i="1"/>
  <c r="G455" i="1"/>
  <c r="H455" i="1"/>
  <c r="J455" i="1"/>
  <c r="K455" i="1"/>
  <c r="L455" i="1"/>
  <c r="M455" i="1"/>
  <c r="N455" i="1"/>
  <c r="P455" i="1"/>
  <c r="E456" i="1"/>
  <c r="G456" i="1"/>
  <c r="H456" i="1"/>
  <c r="J456" i="1"/>
  <c r="K456" i="1"/>
  <c r="L456" i="1"/>
  <c r="M456" i="1"/>
  <c r="N456" i="1"/>
  <c r="P456" i="1"/>
  <c r="E457" i="1"/>
  <c r="G457" i="1"/>
  <c r="H457" i="1"/>
  <c r="J457" i="1"/>
  <c r="K457" i="1"/>
  <c r="L457" i="1"/>
  <c r="M457" i="1"/>
  <c r="N457" i="1"/>
  <c r="P457" i="1"/>
  <c r="E458" i="1"/>
  <c r="G458" i="1"/>
  <c r="H458" i="1"/>
  <c r="J458" i="1"/>
  <c r="K458" i="1"/>
  <c r="L458" i="1"/>
  <c r="M458" i="1"/>
  <c r="N458" i="1"/>
  <c r="P458" i="1"/>
  <c r="E459" i="1"/>
  <c r="G459" i="1"/>
  <c r="H459" i="1"/>
  <c r="J459" i="1"/>
  <c r="K459" i="1"/>
  <c r="L459" i="1"/>
  <c r="M459" i="1"/>
  <c r="N459" i="1"/>
  <c r="P459" i="1"/>
  <c r="E460" i="1"/>
  <c r="G460" i="1"/>
  <c r="H460" i="1"/>
  <c r="J460" i="1"/>
  <c r="K460" i="1"/>
  <c r="L460" i="1"/>
  <c r="M460" i="1"/>
  <c r="N460" i="1"/>
  <c r="P460" i="1"/>
  <c r="E461" i="1"/>
  <c r="G461" i="1"/>
  <c r="H461" i="1"/>
  <c r="J461" i="1"/>
  <c r="K461" i="1"/>
  <c r="L461" i="1"/>
  <c r="M461" i="1"/>
  <c r="N461" i="1"/>
  <c r="P461" i="1"/>
  <c r="E462" i="1"/>
  <c r="G462" i="1"/>
  <c r="H462" i="1"/>
  <c r="J462" i="1"/>
  <c r="K462" i="1"/>
  <c r="L462" i="1"/>
  <c r="M462" i="1"/>
  <c r="N462" i="1"/>
  <c r="P462" i="1"/>
  <c r="E463" i="1"/>
  <c r="G463" i="1"/>
  <c r="H463" i="1"/>
  <c r="J463" i="1"/>
  <c r="K463" i="1"/>
  <c r="L463" i="1"/>
  <c r="M463" i="1"/>
  <c r="N463" i="1"/>
  <c r="P463" i="1"/>
  <c r="E464" i="1"/>
  <c r="G464" i="1"/>
  <c r="H464" i="1"/>
  <c r="J464" i="1"/>
  <c r="K464" i="1"/>
  <c r="L464" i="1"/>
  <c r="M464" i="1"/>
  <c r="N464" i="1"/>
  <c r="P464" i="1"/>
  <c r="E465" i="1"/>
  <c r="G465" i="1"/>
  <c r="H465" i="1"/>
  <c r="J465" i="1"/>
  <c r="K465" i="1"/>
  <c r="L465" i="1"/>
  <c r="M465" i="1"/>
  <c r="N465" i="1"/>
  <c r="P465" i="1"/>
  <c r="E466" i="1"/>
  <c r="G466" i="1"/>
  <c r="H466" i="1"/>
  <c r="J466" i="1"/>
  <c r="K466" i="1"/>
  <c r="L466" i="1"/>
  <c r="M466" i="1"/>
  <c r="N466" i="1"/>
  <c r="P466" i="1"/>
  <c r="E467" i="1"/>
  <c r="G467" i="1"/>
  <c r="H467" i="1"/>
  <c r="J467" i="1"/>
  <c r="K467" i="1"/>
  <c r="L467" i="1"/>
  <c r="M467" i="1"/>
  <c r="N467" i="1"/>
  <c r="P467" i="1"/>
  <c r="E468" i="1"/>
  <c r="G468" i="1"/>
  <c r="H468" i="1"/>
  <c r="J468" i="1"/>
  <c r="K468" i="1"/>
  <c r="L468" i="1"/>
  <c r="M468" i="1"/>
  <c r="N468" i="1"/>
  <c r="P468" i="1"/>
  <c r="E469" i="1"/>
  <c r="G469" i="1"/>
  <c r="H469" i="1"/>
  <c r="J469" i="1"/>
  <c r="K469" i="1"/>
  <c r="L469" i="1"/>
  <c r="M469" i="1"/>
  <c r="N469" i="1"/>
  <c r="P469" i="1"/>
  <c r="E470" i="1"/>
  <c r="G470" i="1"/>
  <c r="H470" i="1"/>
  <c r="J470" i="1"/>
  <c r="K470" i="1"/>
  <c r="L470" i="1"/>
  <c r="M470" i="1"/>
  <c r="N470" i="1"/>
  <c r="P470" i="1"/>
  <c r="E471" i="1"/>
  <c r="G471" i="1"/>
  <c r="H471" i="1"/>
  <c r="J471" i="1"/>
  <c r="K471" i="1"/>
  <c r="L471" i="1"/>
  <c r="M471" i="1"/>
  <c r="N471" i="1"/>
  <c r="P471" i="1"/>
  <c r="E472" i="1"/>
  <c r="G472" i="1"/>
  <c r="H472" i="1"/>
  <c r="J472" i="1"/>
  <c r="K472" i="1"/>
  <c r="L472" i="1"/>
  <c r="M472" i="1"/>
  <c r="N472" i="1"/>
  <c r="P472" i="1"/>
  <c r="E473" i="1"/>
  <c r="G473" i="1"/>
  <c r="H473" i="1"/>
  <c r="J473" i="1"/>
  <c r="K473" i="1"/>
  <c r="L473" i="1"/>
  <c r="M473" i="1"/>
  <c r="N473" i="1"/>
  <c r="P473" i="1"/>
  <c r="E474" i="1"/>
  <c r="G474" i="1"/>
  <c r="H474" i="1"/>
  <c r="J474" i="1"/>
  <c r="K474" i="1"/>
  <c r="L474" i="1"/>
  <c r="M474" i="1"/>
  <c r="N474" i="1"/>
  <c r="P474" i="1"/>
  <c r="E475" i="1"/>
  <c r="G475" i="1"/>
  <c r="H475" i="1"/>
  <c r="J475" i="1"/>
  <c r="K475" i="1"/>
  <c r="L475" i="1"/>
  <c r="M475" i="1"/>
  <c r="N475" i="1"/>
  <c r="P475" i="1"/>
  <c r="E476" i="1"/>
  <c r="G476" i="1"/>
  <c r="H476" i="1"/>
  <c r="J476" i="1"/>
  <c r="K476" i="1"/>
  <c r="L476" i="1"/>
  <c r="M476" i="1"/>
  <c r="N476" i="1"/>
  <c r="P476" i="1"/>
  <c r="E477" i="1"/>
  <c r="G477" i="1"/>
  <c r="H477" i="1"/>
  <c r="J477" i="1"/>
  <c r="K477" i="1"/>
  <c r="L477" i="1"/>
  <c r="M477" i="1"/>
  <c r="N477" i="1"/>
  <c r="P477" i="1"/>
  <c r="E478" i="1"/>
  <c r="G478" i="1"/>
  <c r="H478" i="1"/>
  <c r="J478" i="1"/>
  <c r="K478" i="1"/>
  <c r="L478" i="1"/>
  <c r="M478" i="1"/>
  <c r="N478" i="1"/>
  <c r="P478" i="1"/>
  <c r="E479" i="1"/>
  <c r="G479" i="1"/>
  <c r="H479" i="1"/>
  <c r="J479" i="1"/>
  <c r="K479" i="1"/>
  <c r="L479" i="1"/>
  <c r="M479" i="1"/>
  <c r="N479" i="1"/>
  <c r="P479" i="1"/>
  <c r="E480" i="1"/>
  <c r="G480" i="1"/>
  <c r="H480" i="1"/>
  <c r="J480" i="1"/>
  <c r="K480" i="1"/>
  <c r="L480" i="1"/>
  <c r="M480" i="1"/>
  <c r="N480" i="1"/>
  <c r="P480" i="1"/>
  <c r="E481" i="1"/>
  <c r="G481" i="1"/>
  <c r="H481" i="1"/>
  <c r="J481" i="1"/>
  <c r="K481" i="1"/>
  <c r="L481" i="1"/>
  <c r="M481" i="1"/>
  <c r="N481" i="1"/>
  <c r="P481" i="1"/>
  <c r="E482" i="1"/>
  <c r="G482" i="1"/>
  <c r="H482" i="1"/>
  <c r="J482" i="1"/>
  <c r="K482" i="1"/>
  <c r="L482" i="1"/>
  <c r="M482" i="1"/>
  <c r="N482" i="1"/>
  <c r="P482" i="1"/>
  <c r="E483" i="1"/>
  <c r="G483" i="1"/>
  <c r="H483" i="1"/>
  <c r="J483" i="1"/>
  <c r="K483" i="1"/>
  <c r="L483" i="1"/>
  <c r="M483" i="1"/>
  <c r="N483" i="1"/>
  <c r="P483" i="1"/>
  <c r="E484" i="1"/>
  <c r="G484" i="1"/>
  <c r="H484" i="1"/>
  <c r="J484" i="1"/>
  <c r="K484" i="1"/>
  <c r="L484" i="1"/>
  <c r="M484" i="1"/>
  <c r="N484" i="1"/>
  <c r="P484" i="1"/>
  <c r="E485" i="1"/>
  <c r="G485" i="1"/>
  <c r="H485" i="1"/>
  <c r="J485" i="1"/>
  <c r="K485" i="1"/>
  <c r="L485" i="1"/>
  <c r="M485" i="1"/>
  <c r="N485" i="1"/>
  <c r="P485" i="1"/>
  <c r="E486" i="1"/>
  <c r="G486" i="1"/>
  <c r="H486" i="1"/>
  <c r="J486" i="1"/>
  <c r="K486" i="1"/>
  <c r="L486" i="1"/>
  <c r="M486" i="1"/>
  <c r="N486" i="1"/>
  <c r="P486" i="1"/>
  <c r="E487" i="1"/>
  <c r="G487" i="1"/>
  <c r="H487" i="1"/>
  <c r="J487" i="1"/>
  <c r="K487" i="1"/>
  <c r="L487" i="1"/>
  <c r="M487" i="1"/>
  <c r="N487" i="1"/>
  <c r="P487" i="1"/>
  <c r="E488" i="1"/>
  <c r="G488" i="1"/>
  <c r="H488" i="1"/>
  <c r="J488" i="1"/>
  <c r="K488" i="1"/>
  <c r="L488" i="1"/>
  <c r="M488" i="1"/>
  <c r="N488" i="1"/>
  <c r="P488" i="1"/>
  <c r="E489" i="1"/>
  <c r="G489" i="1"/>
  <c r="H489" i="1"/>
  <c r="J489" i="1"/>
  <c r="K489" i="1"/>
  <c r="L489" i="1"/>
  <c r="M489" i="1"/>
  <c r="N489" i="1"/>
  <c r="P489" i="1"/>
  <c r="E490" i="1"/>
  <c r="G490" i="1"/>
  <c r="H490" i="1"/>
  <c r="J490" i="1"/>
  <c r="K490" i="1"/>
  <c r="L490" i="1"/>
  <c r="M490" i="1"/>
  <c r="N490" i="1"/>
  <c r="P490" i="1"/>
  <c r="E491" i="1"/>
  <c r="G491" i="1"/>
  <c r="H491" i="1"/>
  <c r="J491" i="1"/>
  <c r="K491" i="1"/>
  <c r="L491" i="1"/>
  <c r="M491" i="1"/>
  <c r="N491" i="1"/>
  <c r="P491" i="1"/>
  <c r="E492" i="1"/>
  <c r="G492" i="1"/>
  <c r="H492" i="1"/>
  <c r="J492" i="1"/>
  <c r="K492" i="1"/>
  <c r="L492" i="1"/>
  <c r="M492" i="1"/>
  <c r="N492" i="1"/>
  <c r="P492" i="1"/>
  <c r="E493" i="1"/>
  <c r="G493" i="1"/>
  <c r="H493" i="1"/>
  <c r="J493" i="1"/>
  <c r="K493" i="1"/>
  <c r="L493" i="1"/>
  <c r="M493" i="1"/>
  <c r="N493" i="1"/>
  <c r="P493" i="1"/>
  <c r="E494" i="1"/>
  <c r="G494" i="1"/>
  <c r="H494" i="1"/>
  <c r="J494" i="1"/>
  <c r="K494" i="1"/>
  <c r="L494" i="1"/>
  <c r="M494" i="1"/>
  <c r="N494" i="1"/>
  <c r="P494" i="1"/>
  <c r="E495" i="1"/>
  <c r="G495" i="1"/>
  <c r="H495" i="1"/>
  <c r="J495" i="1"/>
  <c r="K495" i="1"/>
  <c r="L495" i="1"/>
  <c r="M495" i="1"/>
  <c r="N495" i="1"/>
  <c r="P495" i="1"/>
  <c r="E496" i="1"/>
  <c r="G496" i="1"/>
  <c r="H496" i="1"/>
  <c r="J496" i="1"/>
  <c r="K496" i="1"/>
  <c r="L496" i="1"/>
  <c r="M496" i="1"/>
  <c r="N496" i="1"/>
  <c r="P496" i="1"/>
  <c r="E497" i="1"/>
  <c r="G497" i="1"/>
  <c r="H497" i="1"/>
  <c r="J497" i="1"/>
  <c r="K497" i="1"/>
  <c r="L497" i="1"/>
  <c r="M497" i="1"/>
  <c r="N497" i="1"/>
  <c r="P497" i="1"/>
  <c r="E498" i="1"/>
  <c r="G498" i="1"/>
  <c r="H498" i="1"/>
  <c r="J498" i="1"/>
  <c r="K498" i="1"/>
  <c r="L498" i="1"/>
  <c r="M498" i="1"/>
  <c r="N498" i="1"/>
  <c r="P498" i="1"/>
  <c r="E499" i="1"/>
  <c r="G499" i="1"/>
  <c r="H499" i="1"/>
  <c r="J499" i="1"/>
  <c r="K499" i="1"/>
  <c r="L499" i="1"/>
  <c r="M499" i="1"/>
  <c r="N499" i="1"/>
  <c r="P499" i="1"/>
  <c r="E500" i="1"/>
  <c r="G500" i="1"/>
  <c r="H500" i="1"/>
  <c r="J500" i="1"/>
  <c r="K500" i="1"/>
  <c r="L500" i="1"/>
  <c r="M500" i="1"/>
  <c r="N500" i="1"/>
  <c r="P500" i="1"/>
  <c r="E501" i="1"/>
  <c r="G501" i="1"/>
  <c r="H501" i="1"/>
  <c r="J501" i="1"/>
  <c r="K501" i="1"/>
  <c r="L501" i="1"/>
  <c r="M501" i="1"/>
  <c r="N501" i="1"/>
  <c r="P501" i="1"/>
  <c r="E502" i="1"/>
  <c r="G502" i="1"/>
  <c r="H502" i="1"/>
  <c r="J502" i="1"/>
  <c r="K502" i="1"/>
  <c r="L502" i="1"/>
  <c r="M502" i="1"/>
  <c r="N502" i="1"/>
  <c r="P502" i="1"/>
  <c r="E503" i="1"/>
  <c r="G503" i="1"/>
  <c r="H503" i="1"/>
  <c r="J503" i="1"/>
  <c r="K503" i="1"/>
  <c r="L503" i="1"/>
  <c r="M503" i="1"/>
  <c r="N503" i="1"/>
  <c r="P503" i="1"/>
  <c r="E504" i="1"/>
  <c r="G504" i="1"/>
  <c r="H504" i="1"/>
  <c r="J504" i="1"/>
  <c r="K504" i="1"/>
  <c r="L504" i="1"/>
  <c r="M504" i="1"/>
  <c r="N504" i="1"/>
  <c r="P504" i="1"/>
  <c r="E505" i="1"/>
  <c r="G505" i="1"/>
  <c r="H505" i="1"/>
  <c r="J505" i="1"/>
  <c r="K505" i="1"/>
  <c r="L505" i="1"/>
  <c r="M505" i="1"/>
  <c r="N505" i="1"/>
  <c r="P505" i="1"/>
  <c r="E506" i="1"/>
  <c r="G506" i="1"/>
  <c r="H506" i="1"/>
  <c r="J506" i="1"/>
  <c r="K506" i="1"/>
  <c r="L506" i="1"/>
  <c r="M506" i="1"/>
  <c r="N506" i="1"/>
  <c r="P506" i="1"/>
  <c r="E507" i="1"/>
  <c r="G507" i="1"/>
  <c r="H507" i="1"/>
  <c r="J507" i="1"/>
  <c r="K507" i="1"/>
  <c r="L507" i="1"/>
  <c r="M507" i="1"/>
  <c r="N507" i="1"/>
  <c r="P507" i="1"/>
  <c r="E508" i="1"/>
  <c r="G508" i="1"/>
  <c r="H508" i="1"/>
  <c r="J508" i="1"/>
  <c r="K508" i="1"/>
  <c r="L508" i="1"/>
  <c r="M508" i="1"/>
  <c r="N508" i="1"/>
  <c r="P508" i="1"/>
  <c r="E509" i="1"/>
  <c r="G509" i="1"/>
  <c r="H509" i="1"/>
  <c r="J509" i="1"/>
  <c r="K509" i="1"/>
  <c r="L509" i="1"/>
  <c r="M509" i="1"/>
  <c r="N509" i="1"/>
  <c r="P509" i="1"/>
  <c r="E510" i="1"/>
  <c r="G510" i="1"/>
  <c r="H510" i="1"/>
  <c r="J510" i="1"/>
  <c r="K510" i="1"/>
  <c r="L510" i="1"/>
  <c r="M510" i="1"/>
  <c r="N510" i="1"/>
  <c r="P510" i="1"/>
  <c r="E511" i="1"/>
  <c r="G511" i="1"/>
  <c r="H511" i="1"/>
  <c r="J511" i="1"/>
  <c r="K511" i="1"/>
  <c r="L511" i="1"/>
  <c r="M511" i="1"/>
  <c r="N511" i="1"/>
  <c r="P511" i="1"/>
  <c r="E512" i="1"/>
  <c r="G512" i="1"/>
  <c r="H512" i="1"/>
  <c r="J512" i="1"/>
  <c r="K512" i="1"/>
  <c r="L512" i="1"/>
  <c r="M512" i="1"/>
  <c r="N512" i="1"/>
  <c r="P512" i="1"/>
  <c r="E513" i="1"/>
  <c r="G513" i="1"/>
  <c r="H513" i="1"/>
  <c r="J513" i="1"/>
  <c r="K513" i="1"/>
  <c r="L513" i="1"/>
  <c r="M513" i="1"/>
  <c r="N513" i="1"/>
  <c r="P513" i="1"/>
  <c r="E514" i="1"/>
  <c r="G514" i="1"/>
  <c r="H514" i="1"/>
  <c r="J514" i="1"/>
  <c r="K514" i="1"/>
  <c r="L514" i="1"/>
  <c r="M514" i="1"/>
  <c r="N514" i="1"/>
  <c r="P514" i="1"/>
  <c r="E515" i="1"/>
  <c r="G515" i="1"/>
  <c r="H515" i="1"/>
  <c r="J515" i="1"/>
  <c r="K515" i="1"/>
  <c r="L515" i="1"/>
  <c r="M515" i="1"/>
  <c r="N515" i="1"/>
  <c r="P515" i="1"/>
  <c r="E516" i="1"/>
  <c r="G516" i="1"/>
  <c r="H516" i="1"/>
  <c r="J516" i="1"/>
  <c r="K516" i="1"/>
  <c r="L516" i="1"/>
  <c r="M516" i="1"/>
  <c r="N516" i="1"/>
  <c r="P516" i="1"/>
  <c r="E517" i="1"/>
  <c r="G517" i="1"/>
  <c r="H517" i="1"/>
  <c r="J517" i="1"/>
  <c r="K517" i="1"/>
  <c r="L517" i="1"/>
  <c r="M517" i="1"/>
  <c r="N517" i="1"/>
  <c r="P517" i="1"/>
  <c r="E518" i="1"/>
  <c r="G518" i="1"/>
  <c r="H518" i="1"/>
  <c r="J518" i="1"/>
  <c r="K518" i="1"/>
  <c r="L518" i="1"/>
  <c r="M518" i="1"/>
  <c r="N518" i="1"/>
  <c r="P518" i="1"/>
  <c r="E519" i="1"/>
  <c r="G519" i="1"/>
  <c r="H519" i="1"/>
  <c r="J519" i="1"/>
  <c r="K519" i="1"/>
  <c r="L519" i="1"/>
  <c r="M519" i="1"/>
  <c r="N519" i="1"/>
  <c r="P519" i="1"/>
  <c r="E520" i="1"/>
  <c r="G520" i="1"/>
  <c r="H520" i="1"/>
  <c r="J520" i="1"/>
  <c r="K520" i="1"/>
  <c r="L520" i="1"/>
  <c r="M520" i="1"/>
  <c r="N520" i="1"/>
  <c r="P520" i="1"/>
  <c r="E521" i="1"/>
  <c r="G521" i="1"/>
  <c r="H521" i="1"/>
  <c r="J521" i="1"/>
  <c r="K521" i="1"/>
  <c r="L521" i="1"/>
  <c r="M521" i="1"/>
  <c r="N521" i="1"/>
  <c r="P521" i="1"/>
  <c r="E522" i="1"/>
  <c r="G522" i="1"/>
  <c r="H522" i="1"/>
  <c r="J522" i="1"/>
  <c r="K522" i="1"/>
  <c r="L522" i="1"/>
  <c r="M522" i="1"/>
  <c r="N522" i="1"/>
  <c r="P522" i="1"/>
  <c r="E523" i="1"/>
  <c r="G523" i="1"/>
  <c r="H523" i="1"/>
  <c r="J523" i="1"/>
  <c r="K523" i="1"/>
  <c r="L523" i="1"/>
  <c r="M523" i="1"/>
  <c r="N523" i="1"/>
  <c r="P523" i="1"/>
  <c r="E524" i="1"/>
  <c r="G524" i="1"/>
  <c r="H524" i="1"/>
  <c r="J524" i="1"/>
  <c r="K524" i="1"/>
  <c r="L524" i="1"/>
  <c r="M524" i="1"/>
  <c r="N524" i="1"/>
  <c r="P524" i="1"/>
  <c r="E525" i="1"/>
  <c r="G525" i="1"/>
  <c r="H525" i="1"/>
  <c r="J525" i="1"/>
  <c r="K525" i="1"/>
  <c r="L525" i="1"/>
  <c r="M525" i="1"/>
  <c r="N525" i="1"/>
  <c r="P525" i="1"/>
  <c r="E526" i="1"/>
  <c r="G526" i="1"/>
  <c r="H526" i="1"/>
  <c r="J526" i="1"/>
  <c r="K526" i="1"/>
  <c r="L526" i="1"/>
  <c r="M526" i="1"/>
  <c r="N526" i="1"/>
  <c r="P526" i="1"/>
  <c r="E527" i="1"/>
  <c r="G527" i="1"/>
  <c r="H527" i="1"/>
  <c r="J527" i="1"/>
  <c r="K527" i="1"/>
  <c r="L527" i="1"/>
  <c r="M527" i="1"/>
  <c r="N527" i="1"/>
  <c r="P527" i="1"/>
  <c r="E528" i="1"/>
  <c r="G528" i="1"/>
  <c r="H528" i="1"/>
  <c r="J528" i="1"/>
  <c r="K528" i="1"/>
  <c r="L528" i="1"/>
  <c r="M528" i="1"/>
  <c r="N528" i="1"/>
  <c r="P528" i="1"/>
  <c r="E529" i="1"/>
  <c r="G529" i="1"/>
  <c r="H529" i="1"/>
  <c r="J529" i="1"/>
  <c r="K529" i="1"/>
  <c r="L529" i="1"/>
  <c r="M529" i="1"/>
  <c r="N529" i="1"/>
  <c r="P529" i="1"/>
  <c r="E530" i="1"/>
  <c r="G530" i="1"/>
  <c r="H530" i="1"/>
  <c r="J530" i="1"/>
  <c r="K530" i="1"/>
  <c r="L530" i="1"/>
  <c r="M530" i="1"/>
  <c r="N530" i="1"/>
  <c r="P530" i="1"/>
  <c r="E531" i="1"/>
  <c r="G531" i="1"/>
  <c r="H531" i="1"/>
  <c r="J531" i="1"/>
  <c r="K531" i="1"/>
  <c r="L531" i="1"/>
  <c r="M531" i="1"/>
  <c r="N531" i="1"/>
  <c r="P531" i="1"/>
  <c r="E532" i="1"/>
  <c r="G532" i="1"/>
  <c r="H532" i="1"/>
  <c r="J532" i="1"/>
  <c r="K532" i="1"/>
  <c r="L532" i="1"/>
  <c r="M532" i="1"/>
  <c r="N532" i="1"/>
  <c r="P532" i="1"/>
  <c r="E533" i="1"/>
  <c r="G533" i="1"/>
  <c r="H533" i="1"/>
  <c r="J533" i="1"/>
  <c r="K533" i="1"/>
  <c r="L533" i="1"/>
  <c r="M533" i="1"/>
  <c r="N533" i="1"/>
  <c r="P533" i="1"/>
  <c r="E534" i="1"/>
  <c r="G534" i="1"/>
  <c r="H534" i="1"/>
  <c r="J534" i="1"/>
  <c r="K534" i="1"/>
  <c r="L534" i="1"/>
  <c r="M534" i="1"/>
  <c r="N534" i="1"/>
  <c r="P534" i="1"/>
  <c r="E535" i="1"/>
  <c r="G535" i="1"/>
  <c r="H535" i="1"/>
  <c r="J535" i="1"/>
  <c r="K535" i="1"/>
  <c r="L535" i="1"/>
  <c r="M535" i="1"/>
  <c r="N535" i="1"/>
  <c r="P535" i="1"/>
  <c r="E536" i="1"/>
  <c r="G536" i="1"/>
  <c r="H536" i="1"/>
  <c r="J536" i="1"/>
  <c r="K536" i="1"/>
  <c r="L536" i="1"/>
  <c r="M536" i="1"/>
  <c r="N536" i="1"/>
  <c r="P536" i="1"/>
  <c r="E537" i="1"/>
  <c r="G537" i="1"/>
  <c r="H537" i="1"/>
  <c r="J537" i="1"/>
  <c r="K537" i="1"/>
  <c r="L537" i="1"/>
  <c r="M537" i="1"/>
  <c r="N537" i="1"/>
  <c r="P537" i="1"/>
  <c r="E538" i="1"/>
  <c r="G538" i="1"/>
  <c r="H538" i="1"/>
  <c r="J538" i="1"/>
  <c r="K538" i="1"/>
  <c r="L538" i="1"/>
  <c r="M538" i="1"/>
  <c r="N538" i="1"/>
  <c r="P538" i="1"/>
  <c r="E539" i="1"/>
  <c r="G539" i="1"/>
  <c r="H539" i="1"/>
  <c r="J539" i="1"/>
  <c r="K539" i="1"/>
  <c r="L539" i="1"/>
  <c r="M539" i="1"/>
  <c r="N539" i="1"/>
  <c r="P539" i="1"/>
  <c r="E540" i="1"/>
  <c r="G540" i="1"/>
  <c r="H540" i="1"/>
  <c r="J540" i="1"/>
  <c r="K540" i="1"/>
  <c r="L540" i="1"/>
  <c r="M540" i="1"/>
  <c r="N540" i="1"/>
  <c r="P540" i="1"/>
  <c r="E541" i="1"/>
  <c r="G541" i="1"/>
  <c r="H541" i="1"/>
  <c r="J541" i="1"/>
  <c r="K541" i="1"/>
  <c r="L541" i="1"/>
  <c r="M541" i="1"/>
  <c r="N541" i="1"/>
  <c r="P541" i="1"/>
  <c r="E542" i="1"/>
  <c r="G542" i="1"/>
  <c r="H542" i="1"/>
  <c r="J542" i="1"/>
  <c r="K542" i="1"/>
  <c r="L542" i="1"/>
  <c r="M542" i="1"/>
  <c r="N542" i="1"/>
  <c r="P542" i="1"/>
  <c r="E543" i="1"/>
  <c r="G543" i="1"/>
  <c r="H543" i="1"/>
  <c r="J543" i="1"/>
  <c r="K543" i="1"/>
  <c r="L543" i="1"/>
  <c r="M543" i="1"/>
  <c r="N543" i="1"/>
  <c r="P543" i="1"/>
  <c r="E544" i="1"/>
  <c r="G544" i="1"/>
  <c r="H544" i="1"/>
  <c r="J544" i="1"/>
  <c r="K544" i="1"/>
  <c r="L544" i="1"/>
  <c r="M544" i="1"/>
  <c r="N544" i="1"/>
  <c r="P544" i="1"/>
  <c r="E545" i="1"/>
  <c r="G545" i="1"/>
  <c r="H545" i="1"/>
  <c r="J545" i="1"/>
  <c r="K545" i="1"/>
  <c r="L545" i="1"/>
  <c r="M545" i="1"/>
  <c r="N545" i="1"/>
  <c r="P545" i="1"/>
  <c r="E546" i="1"/>
  <c r="G546" i="1"/>
  <c r="H546" i="1"/>
  <c r="J546" i="1"/>
  <c r="K546" i="1"/>
  <c r="L546" i="1"/>
  <c r="M546" i="1"/>
  <c r="N546" i="1"/>
  <c r="P546" i="1"/>
  <c r="E547" i="1"/>
  <c r="G547" i="1"/>
  <c r="H547" i="1"/>
  <c r="J547" i="1"/>
  <c r="K547" i="1"/>
  <c r="L547" i="1"/>
  <c r="M547" i="1"/>
  <c r="N547" i="1"/>
  <c r="P547" i="1"/>
  <c r="E548" i="1"/>
  <c r="G548" i="1"/>
  <c r="H548" i="1"/>
  <c r="J548" i="1"/>
  <c r="K548" i="1"/>
  <c r="L548" i="1"/>
  <c r="M548" i="1"/>
  <c r="N548" i="1"/>
  <c r="P548" i="1"/>
  <c r="E549" i="1"/>
  <c r="G549" i="1"/>
  <c r="H549" i="1"/>
  <c r="J549" i="1"/>
  <c r="K549" i="1"/>
  <c r="L549" i="1"/>
  <c r="M549" i="1"/>
  <c r="N549" i="1"/>
  <c r="P549" i="1"/>
  <c r="E550" i="1"/>
  <c r="G550" i="1"/>
  <c r="H550" i="1"/>
  <c r="J550" i="1"/>
  <c r="K550" i="1"/>
  <c r="L550" i="1"/>
  <c r="M550" i="1"/>
  <c r="N550" i="1"/>
  <c r="P550" i="1"/>
  <c r="E551" i="1"/>
  <c r="G551" i="1"/>
  <c r="H551" i="1"/>
  <c r="J551" i="1"/>
  <c r="K551" i="1"/>
  <c r="L551" i="1"/>
  <c r="M551" i="1"/>
  <c r="N551" i="1"/>
  <c r="P551" i="1"/>
  <c r="E552" i="1"/>
  <c r="G552" i="1"/>
  <c r="H552" i="1"/>
  <c r="J552" i="1"/>
  <c r="K552" i="1"/>
  <c r="L552" i="1"/>
  <c r="M552" i="1"/>
  <c r="N552" i="1"/>
  <c r="P552" i="1"/>
  <c r="E553" i="1"/>
  <c r="G553" i="1"/>
  <c r="H553" i="1"/>
  <c r="J553" i="1"/>
  <c r="K553" i="1"/>
  <c r="L553" i="1"/>
  <c r="M553" i="1"/>
  <c r="N553" i="1"/>
  <c r="P553" i="1"/>
  <c r="E554" i="1"/>
  <c r="G554" i="1"/>
  <c r="H554" i="1"/>
  <c r="J554" i="1"/>
  <c r="K554" i="1"/>
  <c r="L554" i="1"/>
  <c r="M554" i="1"/>
  <c r="N554" i="1"/>
  <c r="P554" i="1"/>
  <c r="E555" i="1"/>
  <c r="G555" i="1"/>
  <c r="H555" i="1"/>
  <c r="J555" i="1"/>
  <c r="K555" i="1"/>
  <c r="L555" i="1"/>
  <c r="M555" i="1"/>
  <c r="N555" i="1"/>
  <c r="P555" i="1"/>
  <c r="E556" i="1"/>
  <c r="G556" i="1"/>
  <c r="H556" i="1"/>
  <c r="J556" i="1"/>
  <c r="K556" i="1"/>
  <c r="L556" i="1"/>
  <c r="M556" i="1"/>
  <c r="N556" i="1"/>
  <c r="P556" i="1"/>
  <c r="E557" i="1"/>
  <c r="G557" i="1"/>
  <c r="H557" i="1"/>
  <c r="J557" i="1"/>
  <c r="K557" i="1"/>
  <c r="L557" i="1"/>
  <c r="M557" i="1"/>
  <c r="N557" i="1"/>
  <c r="P557" i="1"/>
  <c r="E558" i="1"/>
  <c r="G558" i="1"/>
  <c r="H558" i="1"/>
  <c r="J558" i="1"/>
  <c r="K558" i="1"/>
  <c r="L558" i="1"/>
  <c r="M558" i="1"/>
  <c r="N558" i="1"/>
  <c r="P558" i="1"/>
  <c r="E559" i="1"/>
  <c r="G559" i="1"/>
  <c r="H559" i="1"/>
  <c r="J559" i="1"/>
  <c r="K559" i="1"/>
  <c r="L559" i="1"/>
  <c r="M559" i="1"/>
  <c r="N559" i="1"/>
  <c r="P559" i="1"/>
  <c r="E560" i="1"/>
  <c r="G560" i="1"/>
  <c r="H560" i="1"/>
  <c r="J560" i="1"/>
  <c r="K560" i="1"/>
  <c r="L560" i="1"/>
  <c r="M560" i="1"/>
  <c r="N560" i="1"/>
  <c r="P560" i="1"/>
  <c r="E561" i="1"/>
  <c r="G561" i="1"/>
  <c r="H561" i="1"/>
  <c r="J561" i="1"/>
  <c r="K561" i="1"/>
  <c r="L561" i="1"/>
  <c r="M561" i="1"/>
  <c r="N561" i="1"/>
  <c r="P561" i="1"/>
  <c r="E562" i="1"/>
  <c r="G562" i="1"/>
  <c r="H562" i="1"/>
  <c r="J562" i="1"/>
  <c r="K562" i="1"/>
  <c r="L562" i="1"/>
  <c r="M562" i="1"/>
  <c r="N562" i="1"/>
  <c r="P562" i="1"/>
  <c r="E563" i="1"/>
  <c r="G563" i="1"/>
  <c r="H563" i="1"/>
  <c r="J563" i="1"/>
  <c r="K563" i="1"/>
  <c r="L563" i="1"/>
  <c r="M563" i="1"/>
  <c r="N563" i="1"/>
  <c r="P563" i="1"/>
  <c r="E564" i="1"/>
  <c r="G564" i="1"/>
  <c r="H564" i="1"/>
  <c r="J564" i="1"/>
  <c r="K564" i="1"/>
  <c r="L564" i="1"/>
  <c r="M564" i="1"/>
  <c r="N564" i="1"/>
  <c r="P564" i="1"/>
  <c r="E565" i="1"/>
  <c r="G565" i="1"/>
  <c r="H565" i="1"/>
  <c r="J565" i="1"/>
  <c r="K565" i="1"/>
  <c r="L565" i="1"/>
  <c r="M565" i="1"/>
  <c r="N565" i="1"/>
  <c r="P565" i="1"/>
  <c r="E566" i="1"/>
  <c r="G566" i="1"/>
  <c r="H566" i="1"/>
  <c r="J566" i="1"/>
  <c r="K566" i="1"/>
  <c r="L566" i="1"/>
  <c r="M566" i="1"/>
  <c r="N566" i="1"/>
  <c r="P566" i="1"/>
  <c r="E567" i="1"/>
  <c r="G567" i="1"/>
  <c r="H567" i="1"/>
  <c r="J567" i="1"/>
  <c r="K567" i="1"/>
  <c r="L567" i="1"/>
  <c r="M567" i="1"/>
  <c r="N567" i="1"/>
  <c r="P567" i="1"/>
  <c r="E568" i="1"/>
  <c r="G568" i="1"/>
  <c r="H568" i="1"/>
  <c r="J568" i="1"/>
  <c r="K568" i="1"/>
  <c r="L568" i="1"/>
  <c r="M568" i="1"/>
  <c r="N568" i="1"/>
  <c r="P568" i="1"/>
  <c r="E569" i="1"/>
  <c r="G569" i="1"/>
  <c r="H569" i="1"/>
  <c r="J569" i="1"/>
  <c r="K569" i="1"/>
  <c r="L569" i="1"/>
  <c r="M569" i="1"/>
  <c r="N569" i="1"/>
  <c r="P569" i="1"/>
  <c r="E570" i="1"/>
  <c r="G570" i="1"/>
  <c r="H570" i="1"/>
  <c r="J570" i="1"/>
  <c r="K570" i="1"/>
  <c r="L570" i="1"/>
  <c r="M570" i="1"/>
  <c r="N570" i="1"/>
  <c r="P570" i="1"/>
  <c r="E571" i="1"/>
  <c r="G571" i="1"/>
  <c r="H571" i="1"/>
  <c r="J571" i="1"/>
  <c r="K571" i="1"/>
  <c r="L571" i="1"/>
  <c r="M571" i="1"/>
  <c r="N571" i="1"/>
  <c r="P571" i="1"/>
  <c r="E572" i="1"/>
  <c r="G572" i="1"/>
  <c r="H572" i="1"/>
  <c r="J572" i="1"/>
  <c r="K572" i="1"/>
  <c r="L572" i="1"/>
  <c r="M572" i="1"/>
  <c r="N572" i="1"/>
  <c r="P572" i="1"/>
  <c r="E573" i="1"/>
  <c r="G573" i="1"/>
  <c r="H573" i="1"/>
  <c r="J573" i="1"/>
  <c r="K573" i="1"/>
  <c r="L573" i="1"/>
  <c r="M573" i="1"/>
  <c r="N573" i="1"/>
  <c r="P573" i="1"/>
  <c r="E574" i="1"/>
  <c r="G574" i="1"/>
  <c r="H574" i="1"/>
  <c r="J574" i="1"/>
  <c r="K574" i="1"/>
  <c r="L574" i="1"/>
  <c r="M574" i="1"/>
  <c r="N574" i="1"/>
  <c r="P574" i="1"/>
  <c r="E575" i="1"/>
  <c r="G575" i="1"/>
  <c r="H575" i="1"/>
  <c r="J575" i="1"/>
  <c r="K575" i="1"/>
  <c r="L575" i="1"/>
  <c r="M575" i="1"/>
  <c r="N575" i="1"/>
  <c r="P575" i="1"/>
  <c r="E576" i="1"/>
  <c r="G576" i="1"/>
  <c r="H576" i="1"/>
  <c r="J576" i="1"/>
  <c r="K576" i="1"/>
  <c r="L576" i="1"/>
  <c r="M576" i="1"/>
  <c r="N576" i="1"/>
  <c r="P576" i="1"/>
  <c r="E577" i="1"/>
  <c r="G577" i="1"/>
  <c r="H577" i="1"/>
  <c r="J577" i="1"/>
  <c r="K577" i="1"/>
  <c r="L577" i="1"/>
  <c r="M577" i="1"/>
  <c r="N577" i="1"/>
  <c r="P577" i="1"/>
  <c r="E578" i="1"/>
  <c r="G578" i="1"/>
  <c r="H578" i="1"/>
  <c r="J578" i="1"/>
  <c r="K578" i="1"/>
  <c r="L578" i="1"/>
  <c r="M578" i="1"/>
  <c r="N578" i="1"/>
  <c r="P578" i="1"/>
  <c r="E579" i="1"/>
  <c r="G579" i="1"/>
  <c r="H579" i="1"/>
  <c r="J579" i="1"/>
  <c r="K579" i="1"/>
  <c r="L579" i="1"/>
  <c r="M579" i="1"/>
  <c r="N579" i="1"/>
  <c r="P579" i="1"/>
  <c r="E580" i="1"/>
  <c r="G580" i="1"/>
  <c r="H580" i="1"/>
  <c r="J580" i="1"/>
  <c r="K580" i="1"/>
  <c r="L580" i="1"/>
  <c r="M580" i="1"/>
  <c r="N580" i="1"/>
  <c r="P580" i="1"/>
  <c r="E581" i="1"/>
  <c r="G581" i="1"/>
  <c r="H581" i="1"/>
  <c r="J581" i="1"/>
  <c r="K581" i="1"/>
  <c r="L581" i="1"/>
  <c r="M581" i="1"/>
  <c r="N581" i="1"/>
  <c r="P581" i="1"/>
  <c r="E582" i="1"/>
  <c r="G582" i="1"/>
  <c r="H582" i="1"/>
  <c r="J582" i="1"/>
  <c r="K582" i="1"/>
  <c r="L582" i="1"/>
  <c r="M582" i="1"/>
  <c r="N582" i="1"/>
  <c r="P582" i="1"/>
  <c r="E583" i="1"/>
  <c r="G583" i="1"/>
  <c r="H583" i="1"/>
  <c r="J583" i="1"/>
  <c r="K583" i="1"/>
  <c r="L583" i="1"/>
  <c r="M583" i="1"/>
  <c r="N583" i="1"/>
  <c r="P583" i="1"/>
  <c r="E584" i="1"/>
  <c r="G584" i="1"/>
  <c r="H584" i="1"/>
  <c r="J584" i="1"/>
  <c r="K584" i="1"/>
  <c r="L584" i="1"/>
  <c r="M584" i="1"/>
  <c r="N584" i="1"/>
  <c r="P584" i="1"/>
  <c r="E585" i="1"/>
  <c r="G585" i="1"/>
  <c r="H585" i="1"/>
  <c r="J585" i="1"/>
  <c r="K585" i="1"/>
  <c r="L585" i="1"/>
  <c r="M585" i="1"/>
  <c r="N585" i="1"/>
  <c r="P585" i="1"/>
  <c r="E586" i="1"/>
  <c r="G586" i="1"/>
  <c r="H586" i="1"/>
  <c r="J586" i="1"/>
  <c r="K586" i="1"/>
  <c r="L586" i="1"/>
  <c r="M586" i="1"/>
  <c r="N586" i="1"/>
  <c r="P586" i="1"/>
  <c r="E587" i="1"/>
  <c r="G587" i="1"/>
  <c r="H587" i="1"/>
  <c r="J587" i="1"/>
  <c r="K587" i="1"/>
  <c r="L587" i="1"/>
  <c r="M587" i="1"/>
  <c r="N587" i="1"/>
  <c r="P587" i="1"/>
  <c r="E588" i="1"/>
  <c r="G588" i="1"/>
  <c r="H588" i="1"/>
  <c r="J588" i="1"/>
  <c r="K588" i="1"/>
  <c r="L588" i="1"/>
  <c r="M588" i="1"/>
  <c r="N588" i="1"/>
  <c r="P588" i="1"/>
  <c r="E589" i="1"/>
  <c r="G589" i="1"/>
  <c r="H589" i="1"/>
  <c r="J589" i="1"/>
  <c r="K589" i="1"/>
  <c r="L589" i="1"/>
  <c r="M589" i="1"/>
  <c r="N589" i="1"/>
  <c r="P589" i="1"/>
  <c r="E590" i="1"/>
  <c r="G590" i="1"/>
  <c r="H590" i="1"/>
  <c r="J590" i="1"/>
  <c r="K590" i="1"/>
  <c r="L590" i="1"/>
  <c r="M590" i="1"/>
  <c r="N590" i="1"/>
  <c r="P590" i="1"/>
  <c r="E591" i="1"/>
  <c r="G591" i="1"/>
  <c r="H591" i="1"/>
  <c r="J591" i="1"/>
  <c r="K591" i="1"/>
  <c r="L591" i="1"/>
  <c r="M591" i="1"/>
  <c r="N591" i="1"/>
  <c r="P591" i="1"/>
  <c r="E592" i="1"/>
  <c r="G592" i="1"/>
  <c r="H592" i="1"/>
  <c r="J592" i="1"/>
  <c r="K592" i="1"/>
  <c r="L592" i="1"/>
  <c r="M592" i="1"/>
  <c r="N592" i="1"/>
  <c r="P592" i="1"/>
  <c r="E593" i="1"/>
  <c r="G593" i="1"/>
  <c r="H593" i="1"/>
  <c r="J593" i="1"/>
  <c r="K593" i="1"/>
  <c r="L593" i="1"/>
  <c r="M593" i="1"/>
  <c r="N593" i="1"/>
  <c r="P593" i="1"/>
  <c r="E594" i="1"/>
  <c r="G594" i="1"/>
  <c r="H594" i="1"/>
  <c r="J594" i="1"/>
  <c r="K594" i="1"/>
  <c r="L594" i="1"/>
  <c r="M594" i="1"/>
  <c r="N594" i="1"/>
  <c r="P594" i="1"/>
  <c r="E595" i="1"/>
  <c r="G595" i="1"/>
  <c r="H595" i="1"/>
  <c r="J595" i="1"/>
  <c r="K595" i="1"/>
  <c r="L595" i="1"/>
  <c r="M595" i="1"/>
  <c r="N595" i="1"/>
  <c r="P595" i="1"/>
  <c r="E596" i="1"/>
  <c r="G596" i="1"/>
  <c r="H596" i="1"/>
  <c r="J596" i="1"/>
  <c r="K596" i="1"/>
  <c r="L596" i="1"/>
  <c r="M596" i="1"/>
  <c r="N596" i="1"/>
  <c r="P596" i="1"/>
  <c r="E597" i="1"/>
  <c r="G597" i="1"/>
  <c r="H597" i="1"/>
  <c r="J597" i="1"/>
  <c r="K597" i="1"/>
  <c r="L597" i="1"/>
  <c r="M597" i="1"/>
  <c r="N597" i="1"/>
  <c r="P597" i="1"/>
  <c r="E598" i="1"/>
  <c r="G598" i="1"/>
  <c r="H598" i="1"/>
  <c r="J598" i="1"/>
  <c r="K598" i="1"/>
  <c r="L598" i="1"/>
  <c r="M598" i="1"/>
  <c r="N598" i="1"/>
  <c r="P598" i="1"/>
  <c r="E599" i="1"/>
  <c r="G599" i="1"/>
  <c r="H599" i="1"/>
  <c r="J599" i="1"/>
  <c r="K599" i="1"/>
  <c r="L599" i="1"/>
  <c r="M599" i="1"/>
  <c r="N599" i="1"/>
  <c r="P599" i="1"/>
  <c r="E600" i="1"/>
  <c r="G600" i="1"/>
  <c r="H600" i="1"/>
  <c r="J600" i="1"/>
  <c r="K600" i="1"/>
  <c r="L600" i="1"/>
  <c r="M600" i="1"/>
  <c r="N600" i="1"/>
  <c r="P600" i="1"/>
  <c r="E601" i="1"/>
  <c r="G601" i="1"/>
  <c r="H601" i="1"/>
  <c r="J601" i="1"/>
  <c r="K601" i="1"/>
  <c r="L601" i="1"/>
  <c r="M601" i="1"/>
  <c r="N601" i="1"/>
  <c r="P601" i="1"/>
  <c r="E602" i="1"/>
  <c r="G602" i="1"/>
  <c r="H602" i="1"/>
  <c r="J602" i="1"/>
  <c r="K602" i="1"/>
  <c r="L602" i="1"/>
  <c r="M602" i="1"/>
  <c r="N602" i="1"/>
  <c r="P602" i="1"/>
  <c r="E603" i="1"/>
  <c r="G603" i="1"/>
  <c r="H603" i="1"/>
  <c r="J603" i="1"/>
  <c r="K603" i="1"/>
  <c r="L603" i="1"/>
  <c r="M603" i="1"/>
  <c r="N603" i="1"/>
  <c r="P603" i="1"/>
  <c r="E604" i="1"/>
  <c r="G604" i="1"/>
  <c r="H604" i="1"/>
  <c r="J604" i="1"/>
  <c r="K604" i="1"/>
  <c r="L604" i="1"/>
  <c r="M604" i="1"/>
  <c r="N604" i="1"/>
  <c r="P604" i="1"/>
  <c r="E605" i="1"/>
  <c r="G605" i="1"/>
  <c r="H605" i="1"/>
  <c r="J605" i="1"/>
  <c r="K605" i="1"/>
  <c r="L605" i="1"/>
  <c r="M605" i="1"/>
  <c r="N605" i="1"/>
  <c r="P605" i="1"/>
  <c r="E606" i="1"/>
  <c r="G606" i="1"/>
  <c r="H606" i="1"/>
  <c r="J606" i="1"/>
  <c r="K606" i="1"/>
  <c r="L606" i="1"/>
  <c r="M606" i="1"/>
  <c r="N606" i="1"/>
  <c r="P606" i="1"/>
  <c r="E607" i="1"/>
  <c r="G607" i="1"/>
  <c r="H607" i="1"/>
  <c r="J607" i="1"/>
  <c r="K607" i="1"/>
  <c r="L607" i="1"/>
  <c r="M607" i="1"/>
  <c r="N607" i="1"/>
  <c r="P607" i="1"/>
  <c r="E608" i="1"/>
  <c r="G608" i="1"/>
  <c r="H608" i="1"/>
  <c r="J608" i="1"/>
  <c r="K608" i="1"/>
  <c r="L608" i="1"/>
  <c r="M608" i="1"/>
  <c r="N608" i="1"/>
  <c r="P608" i="1"/>
  <c r="E609" i="1"/>
  <c r="G609" i="1"/>
  <c r="H609" i="1"/>
  <c r="J609" i="1"/>
  <c r="K609" i="1"/>
  <c r="L609" i="1"/>
  <c r="M609" i="1"/>
  <c r="N609" i="1"/>
  <c r="P609" i="1"/>
  <c r="E610" i="1"/>
  <c r="G610" i="1"/>
  <c r="H610" i="1"/>
  <c r="J610" i="1"/>
  <c r="K610" i="1"/>
  <c r="L610" i="1"/>
  <c r="M610" i="1"/>
  <c r="N610" i="1"/>
  <c r="P610" i="1"/>
  <c r="E611" i="1"/>
  <c r="G611" i="1"/>
  <c r="H611" i="1"/>
  <c r="J611" i="1"/>
  <c r="K611" i="1"/>
  <c r="L611" i="1"/>
  <c r="M611" i="1"/>
  <c r="N611" i="1"/>
  <c r="P611" i="1"/>
  <c r="E612" i="1"/>
  <c r="G612" i="1"/>
  <c r="H612" i="1"/>
  <c r="J612" i="1"/>
  <c r="K612" i="1"/>
  <c r="L612" i="1"/>
  <c r="M612" i="1"/>
  <c r="N612" i="1"/>
  <c r="P612" i="1"/>
  <c r="E613" i="1"/>
  <c r="G613" i="1"/>
  <c r="H613" i="1"/>
  <c r="J613" i="1"/>
  <c r="K613" i="1"/>
  <c r="L613" i="1"/>
  <c r="M613" i="1"/>
  <c r="N613" i="1"/>
  <c r="P613" i="1"/>
  <c r="E614" i="1"/>
  <c r="G614" i="1"/>
  <c r="H614" i="1"/>
  <c r="J614" i="1"/>
  <c r="K614" i="1"/>
  <c r="L614" i="1"/>
  <c r="M614" i="1"/>
  <c r="N614" i="1"/>
  <c r="P614" i="1"/>
  <c r="E615" i="1"/>
  <c r="G615" i="1"/>
  <c r="H615" i="1"/>
  <c r="J615" i="1"/>
  <c r="K615" i="1"/>
  <c r="L615" i="1"/>
  <c r="M615" i="1"/>
  <c r="N615" i="1"/>
  <c r="P615" i="1"/>
  <c r="E616" i="1"/>
  <c r="G616" i="1"/>
  <c r="H616" i="1"/>
  <c r="J616" i="1"/>
  <c r="K616" i="1"/>
  <c r="L616" i="1"/>
  <c r="M616" i="1"/>
  <c r="N616" i="1"/>
  <c r="P616" i="1"/>
  <c r="E617" i="1"/>
  <c r="G617" i="1"/>
  <c r="H617" i="1"/>
  <c r="J617" i="1"/>
  <c r="K617" i="1"/>
  <c r="L617" i="1"/>
  <c r="M617" i="1"/>
  <c r="N617" i="1"/>
  <c r="P617" i="1"/>
  <c r="E618" i="1"/>
  <c r="G618" i="1"/>
  <c r="H618" i="1"/>
  <c r="J618" i="1"/>
  <c r="K618" i="1"/>
  <c r="L618" i="1"/>
  <c r="M618" i="1"/>
  <c r="N618" i="1"/>
  <c r="P618" i="1"/>
  <c r="E619" i="1"/>
  <c r="G619" i="1"/>
  <c r="H619" i="1"/>
  <c r="J619" i="1"/>
  <c r="K619" i="1"/>
  <c r="L619" i="1"/>
  <c r="M619" i="1"/>
  <c r="N619" i="1"/>
  <c r="P619" i="1"/>
  <c r="E620" i="1"/>
  <c r="G620" i="1"/>
  <c r="H620" i="1"/>
  <c r="J620" i="1"/>
  <c r="K620" i="1"/>
  <c r="L620" i="1"/>
  <c r="M620" i="1"/>
  <c r="N620" i="1"/>
  <c r="P620" i="1"/>
  <c r="E621" i="1"/>
  <c r="G621" i="1"/>
  <c r="H621" i="1"/>
  <c r="J621" i="1"/>
  <c r="K621" i="1"/>
  <c r="L621" i="1"/>
  <c r="M621" i="1"/>
  <c r="N621" i="1"/>
  <c r="P621" i="1"/>
  <c r="E622" i="1"/>
  <c r="G622" i="1"/>
  <c r="H622" i="1"/>
  <c r="J622" i="1"/>
  <c r="K622" i="1"/>
  <c r="L622" i="1"/>
  <c r="M622" i="1"/>
  <c r="N622" i="1"/>
  <c r="P622" i="1"/>
  <c r="E623" i="1"/>
  <c r="G623" i="1"/>
  <c r="H623" i="1"/>
  <c r="J623" i="1"/>
  <c r="K623" i="1"/>
  <c r="L623" i="1"/>
  <c r="M623" i="1"/>
  <c r="N623" i="1"/>
  <c r="P623" i="1"/>
  <c r="E624" i="1"/>
  <c r="G624" i="1"/>
  <c r="H624" i="1"/>
  <c r="J624" i="1"/>
  <c r="K624" i="1"/>
  <c r="L624" i="1"/>
  <c r="M624" i="1"/>
  <c r="N624" i="1"/>
  <c r="P624" i="1"/>
  <c r="E625" i="1"/>
  <c r="G625" i="1"/>
  <c r="H625" i="1"/>
  <c r="J625" i="1"/>
  <c r="K625" i="1"/>
  <c r="L625" i="1"/>
  <c r="M625" i="1"/>
  <c r="N625" i="1"/>
  <c r="P625" i="1"/>
  <c r="E626" i="1"/>
  <c r="G626" i="1"/>
  <c r="H626" i="1"/>
  <c r="J626" i="1"/>
  <c r="K626" i="1"/>
  <c r="L626" i="1"/>
  <c r="M626" i="1"/>
  <c r="N626" i="1"/>
  <c r="P626" i="1"/>
  <c r="E627" i="1"/>
  <c r="G627" i="1"/>
  <c r="H627" i="1"/>
  <c r="J627" i="1"/>
  <c r="K627" i="1"/>
  <c r="L627" i="1"/>
  <c r="M627" i="1"/>
  <c r="N627" i="1"/>
  <c r="P627" i="1"/>
  <c r="E628" i="1"/>
  <c r="G628" i="1"/>
  <c r="H628" i="1"/>
  <c r="J628" i="1"/>
  <c r="K628" i="1"/>
  <c r="L628" i="1"/>
  <c r="M628" i="1"/>
  <c r="N628" i="1"/>
  <c r="P628" i="1"/>
  <c r="E629" i="1"/>
  <c r="G629" i="1"/>
  <c r="H629" i="1"/>
  <c r="J629" i="1"/>
  <c r="K629" i="1"/>
  <c r="L629" i="1"/>
  <c r="M629" i="1"/>
  <c r="N629" i="1"/>
  <c r="P629" i="1"/>
  <c r="E630" i="1"/>
  <c r="G630" i="1"/>
  <c r="H630" i="1"/>
  <c r="J630" i="1"/>
  <c r="K630" i="1"/>
  <c r="L630" i="1"/>
  <c r="M630" i="1"/>
  <c r="N630" i="1"/>
  <c r="P630" i="1"/>
  <c r="E631" i="1"/>
  <c r="G631" i="1"/>
  <c r="H631" i="1"/>
  <c r="J631" i="1"/>
  <c r="K631" i="1"/>
  <c r="L631" i="1"/>
  <c r="M631" i="1"/>
  <c r="N631" i="1"/>
  <c r="P631" i="1"/>
  <c r="E632" i="1"/>
  <c r="G632" i="1"/>
  <c r="H632" i="1"/>
  <c r="J632" i="1"/>
  <c r="K632" i="1"/>
  <c r="L632" i="1"/>
  <c r="M632" i="1"/>
  <c r="N632" i="1"/>
  <c r="P632" i="1"/>
  <c r="E633" i="1"/>
  <c r="G633" i="1"/>
  <c r="H633" i="1"/>
  <c r="J633" i="1"/>
  <c r="K633" i="1"/>
  <c r="L633" i="1"/>
  <c r="M633" i="1"/>
  <c r="N633" i="1"/>
  <c r="P633" i="1"/>
  <c r="E634" i="1"/>
  <c r="G634" i="1"/>
  <c r="H634" i="1"/>
  <c r="J634" i="1"/>
  <c r="K634" i="1"/>
  <c r="L634" i="1"/>
  <c r="M634" i="1"/>
  <c r="N634" i="1"/>
  <c r="P634" i="1"/>
  <c r="E635" i="1"/>
  <c r="G635" i="1"/>
  <c r="H635" i="1"/>
  <c r="J635" i="1"/>
  <c r="K635" i="1"/>
  <c r="L635" i="1"/>
  <c r="M635" i="1"/>
  <c r="N635" i="1"/>
  <c r="P635" i="1"/>
  <c r="E636" i="1"/>
  <c r="G636" i="1"/>
  <c r="H636" i="1"/>
  <c r="J636" i="1"/>
  <c r="K636" i="1"/>
  <c r="L636" i="1"/>
  <c r="M636" i="1"/>
  <c r="N636" i="1"/>
  <c r="P636" i="1"/>
  <c r="E637" i="1"/>
  <c r="G637" i="1"/>
  <c r="H637" i="1"/>
  <c r="J637" i="1"/>
  <c r="K637" i="1"/>
  <c r="L637" i="1"/>
  <c r="M637" i="1"/>
  <c r="N637" i="1"/>
  <c r="P637" i="1"/>
  <c r="E638" i="1"/>
  <c r="G638" i="1"/>
  <c r="H638" i="1"/>
  <c r="J638" i="1"/>
  <c r="K638" i="1"/>
  <c r="L638" i="1"/>
  <c r="M638" i="1"/>
  <c r="N638" i="1"/>
  <c r="P638" i="1"/>
  <c r="E639" i="1"/>
  <c r="G639" i="1"/>
  <c r="H639" i="1"/>
  <c r="J639" i="1"/>
  <c r="K639" i="1"/>
  <c r="L639" i="1"/>
  <c r="M639" i="1"/>
  <c r="N639" i="1"/>
  <c r="P639" i="1"/>
  <c r="E640" i="1"/>
  <c r="G640" i="1"/>
  <c r="H640" i="1"/>
  <c r="J640" i="1"/>
  <c r="K640" i="1"/>
  <c r="L640" i="1"/>
  <c r="M640" i="1"/>
  <c r="N640" i="1"/>
  <c r="P640" i="1"/>
  <c r="E641" i="1"/>
  <c r="G641" i="1"/>
  <c r="H641" i="1"/>
  <c r="J641" i="1"/>
  <c r="K641" i="1"/>
  <c r="L641" i="1"/>
  <c r="M641" i="1"/>
  <c r="N641" i="1"/>
  <c r="P641" i="1"/>
  <c r="E642" i="1"/>
  <c r="G642" i="1"/>
  <c r="H642" i="1"/>
  <c r="J642" i="1"/>
  <c r="K642" i="1"/>
  <c r="L642" i="1"/>
  <c r="M642" i="1"/>
  <c r="N642" i="1"/>
  <c r="P642" i="1"/>
  <c r="E643" i="1"/>
  <c r="G643" i="1"/>
  <c r="H643" i="1"/>
  <c r="J643" i="1"/>
  <c r="K643" i="1"/>
  <c r="L643" i="1"/>
  <c r="M643" i="1"/>
  <c r="N643" i="1"/>
  <c r="P643" i="1"/>
  <c r="E644" i="1"/>
  <c r="G644" i="1"/>
  <c r="H644" i="1"/>
  <c r="J644" i="1"/>
  <c r="K644" i="1"/>
  <c r="L644" i="1"/>
  <c r="M644" i="1"/>
  <c r="N644" i="1"/>
  <c r="P644" i="1"/>
  <c r="E645" i="1"/>
  <c r="G645" i="1"/>
  <c r="H645" i="1"/>
  <c r="J645" i="1"/>
  <c r="K645" i="1"/>
  <c r="L645" i="1"/>
  <c r="M645" i="1"/>
  <c r="N645" i="1"/>
  <c r="P645" i="1"/>
  <c r="E646" i="1"/>
  <c r="G646" i="1"/>
  <c r="H646" i="1"/>
  <c r="J646" i="1"/>
  <c r="K646" i="1"/>
  <c r="L646" i="1"/>
  <c r="M646" i="1"/>
  <c r="N646" i="1"/>
  <c r="P646" i="1"/>
  <c r="E647" i="1"/>
  <c r="G647" i="1"/>
  <c r="H647" i="1"/>
  <c r="J647" i="1"/>
  <c r="K647" i="1"/>
  <c r="L647" i="1"/>
  <c r="M647" i="1"/>
  <c r="N647" i="1"/>
  <c r="P647" i="1"/>
  <c r="E648" i="1"/>
  <c r="G648" i="1"/>
  <c r="H648" i="1"/>
  <c r="J648" i="1"/>
  <c r="K648" i="1"/>
  <c r="L648" i="1"/>
  <c r="M648" i="1"/>
  <c r="N648" i="1"/>
  <c r="P648" i="1"/>
  <c r="E649" i="1"/>
  <c r="G649" i="1"/>
  <c r="H649" i="1"/>
  <c r="J649" i="1"/>
  <c r="K649" i="1"/>
  <c r="L649" i="1"/>
  <c r="M649" i="1"/>
  <c r="N649" i="1"/>
  <c r="P649" i="1"/>
  <c r="E650" i="1"/>
  <c r="G650" i="1"/>
  <c r="H650" i="1"/>
  <c r="J650" i="1"/>
  <c r="K650" i="1"/>
  <c r="L650" i="1"/>
  <c r="M650" i="1"/>
  <c r="N650" i="1"/>
  <c r="P650" i="1"/>
  <c r="E651" i="1"/>
  <c r="G651" i="1"/>
  <c r="H651" i="1"/>
  <c r="J651" i="1"/>
  <c r="K651" i="1"/>
  <c r="L651" i="1"/>
  <c r="M651" i="1"/>
  <c r="N651" i="1"/>
  <c r="P651" i="1"/>
  <c r="E652" i="1"/>
  <c r="G652" i="1"/>
  <c r="H652" i="1"/>
  <c r="J652" i="1"/>
  <c r="K652" i="1"/>
  <c r="L652" i="1"/>
  <c r="M652" i="1"/>
  <c r="N652" i="1"/>
  <c r="P652" i="1"/>
  <c r="E653" i="1"/>
  <c r="G653" i="1"/>
  <c r="H653" i="1"/>
  <c r="J653" i="1"/>
  <c r="K653" i="1"/>
  <c r="L653" i="1"/>
  <c r="M653" i="1"/>
  <c r="N653" i="1"/>
  <c r="P653" i="1"/>
  <c r="E654" i="1"/>
  <c r="G654" i="1"/>
  <c r="H654" i="1"/>
  <c r="J654" i="1"/>
  <c r="K654" i="1"/>
  <c r="L654" i="1"/>
  <c r="M654" i="1"/>
  <c r="N654" i="1"/>
  <c r="P654" i="1"/>
  <c r="E655" i="1"/>
  <c r="G655" i="1"/>
  <c r="H655" i="1"/>
  <c r="J655" i="1"/>
  <c r="K655" i="1"/>
  <c r="L655" i="1"/>
  <c r="M655" i="1"/>
  <c r="N655" i="1"/>
  <c r="P655" i="1"/>
  <c r="E656" i="1"/>
  <c r="G656" i="1"/>
  <c r="H656" i="1"/>
  <c r="J656" i="1"/>
  <c r="K656" i="1"/>
  <c r="L656" i="1"/>
  <c r="M656" i="1"/>
  <c r="N656" i="1"/>
  <c r="P656" i="1"/>
  <c r="E657" i="1"/>
  <c r="G657" i="1"/>
  <c r="H657" i="1"/>
  <c r="J657" i="1"/>
  <c r="K657" i="1"/>
  <c r="L657" i="1"/>
  <c r="M657" i="1"/>
  <c r="N657" i="1"/>
  <c r="P657" i="1"/>
  <c r="E658" i="1"/>
  <c r="G658" i="1"/>
  <c r="H658" i="1"/>
  <c r="J658" i="1"/>
  <c r="K658" i="1"/>
  <c r="L658" i="1"/>
  <c r="M658" i="1"/>
  <c r="N658" i="1"/>
  <c r="P658" i="1"/>
  <c r="E659" i="1"/>
  <c r="G659" i="1"/>
  <c r="H659" i="1"/>
  <c r="J659" i="1"/>
  <c r="K659" i="1"/>
  <c r="L659" i="1"/>
  <c r="M659" i="1"/>
  <c r="N659" i="1"/>
  <c r="P659" i="1"/>
  <c r="E660" i="1"/>
  <c r="G660" i="1"/>
  <c r="H660" i="1"/>
  <c r="J660" i="1"/>
  <c r="K660" i="1"/>
  <c r="L660" i="1"/>
  <c r="M660" i="1"/>
  <c r="N660" i="1"/>
  <c r="P660" i="1"/>
  <c r="E661" i="1"/>
  <c r="G661" i="1"/>
  <c r="H661" i="1"/>
  <c r="J661" i="1"/>
  <c r="K661" i="1"/>
  <c r="L661" i="1"/>
  <c r="M661" i="1"/>
  <c r="N661" i="1"/>
  <c r="P661" i="1"/>
  <c r="E662" i="1"/>
  <c r="G662" i="1"/>
  <c r="H662" i="1"/>
  <c r="J662" i="1"/>
  <c r="K662" i="1"/>
  <c r="L662" i="1"/>
  <c r="M662" i="1"/>
  <c r="N662" i="1"/>
  <c r="P662" i="1"/>
  <c r="E663" i="1"/>
  <c r="G663" i="1"/>
  <c r="H663" i="1"/>
  <c r="J663" i="1"/>
  <c r="K663" i="1"/>
  <c r="L663" i="1"/>
  <c r="M663" i="1"/>
  <c r="N663" i="1"/>
  <c r="P663" i="1"/>
  <c r="E664" i="1"/>
  <c r="G664" i="1"/>
  <c r="H664" i="1"/>
  <c r="J664" i="1"/>
  <c r="K664" i="1"/>
  <c r="L664" i="1"/>
  <c r="M664" i="1"/>
  <c r="N664" i="1"/>
  <c r="P664" i="1"/>
  <c r="E665" i="1"/>
  <c r="G665" i="1"/>
  <c r="H665" i="1"/>
  <c r="J665" i="1"/>
  <c r="K665" i="1"/>
  <c r="L665" i="1"/>
  <c r="M665" i="1"/>
  <c r="N665" i="1"/>
  <c r="P665" i="1"/>
  <c r="E666" i="1"/>
  <c r="G666" i="1"/>
  <c r="H666" i="1"/>
  <c r="J666" i="1"/>
  <c r="K666" i="1"/>
  <c r="L666" i="1"/>
  <c r="M666" i="1"/>
  <c r="N666" i="1"/>
  <c r="P666" i="1"/>
  <c r="E667" i="1"/>
  <c r="G667" i="1"/>
  <c r="H667" i="1"/>
  <c r="J667" i="1"/>
  <c r="K667" i="1"/>
  <c r="L667" i="1"/>
  <c r="M667" i="1"/>
  <c r="N667" i="1"/>
  <c r="P667" i="1"/>
  <c r="E668" i="1"/>
  <c r="G668" i="1"/>
  <c r="H668" i="1"/>
  <c r="J668" i="1"/>
  <c r="K668" i="1"/>
  <c r="L668" i="1"/>
  <c r="M668" i="1"/>
  <c r="N668" i="1"/>
  <c r="P668" i="1"/>
  <c r="E669" i="1"/>
  <c r="G669" i="1"/>
  <c r="H669" i="1"/>
  <c r="J669" i="1"/>
  <c r="K669" i="1"/>
  <c r="L669" i="1"/>
  <c r="M669" i="1"/>
  <c r="N669" i="1"/>
  <c r="P669" i="1"/>
  <c r="E670" i="1"/>
  <c r="G670" i="1"/>
  <c r="H670" i="1"/>
  <c r="J670" i="1"/>
  <c r="K670" i="1"/>
  <c r="L670" i="1"/>
  <c r="M670" i="1"/>
  <c r="N670" i="1"/>
  <c r="P670" i="1"/>
  <c r="E671" i="1"/>
  <c r="G671" i="1"/>
  <c r="H671" i="1"/>
  <c r="J671" i="1"/>
  <c r="K671" i="1"/>
  <c r="L671" i="1"/>
  <c r="M671" i="1"/>
  <c r="N671" i="1"/>
  <c r="P671" i="1"/>
  <c r="E672" i="1"/>
  <c r="G672" i="1"/>
  <c r="H672" i="1"/>
  <c r="J672" i="1"/>
  <c r="K672" i="1"/>
  <c r="L672" i="1"/>
  <c r="M672" i="1"/>
  <c r="N672" i="1"/>
  <c r="P672" i="1"/>
  <c r="E673" i="1"/>
  <c r="G673" i="1"/>
  <c r="H673" i="1"/>
  <c r="J673" i="1"/>
  <c r="K673" i="1"/>
  <c r="L673" i="1"/>
  <c r="M673" i="1"/>
  <c r="N673" i="1"/>
  <c r="P673" i="1"/>
  <c r="E674" i="1"/>
  <c r="G674" i="1"/>
  <c r="H674" i="1"/>
  <c r="J674" i="1"/>
  <c r="K674" i="1"/>
  <c r="L674" i="1"/>
  <c r="M674" i="1"/>
  <c r="N674" i="1"/>
  <c r="P674" i="1"/>
  <c r="E675" i="1"/>
  <c r="G675" i="1"/>
  <c r="H675" i="1"/>
  <c r="J675" i="1"/>
  <c r="K675" i="1"/>
  <c r="L675" i="1"/>
  <c r="M675" i="1"/>
  <c r="N675" i="1"/>
  <c r="P675" i="1"/>
  <c r="E676" i="1"/>
  <c r="G676" i="1"/>
  <c r="H676" i="1"/>
  <c r="J676" i="1"/>
  <c r="K676" i="1"/>
  <c r="L676" i="1"/>
  <c r="M676" i="1"/>
  <c r="N676" i="1"/>
  <c r="P676" i="1"/>
  <c r="E677" i="1"/>
  <c r="G677" i="1"/>
  <c r="H677" i="1"/>
  <c r="J677" i="1"/>
  <c r="K677" i="1"/>
  <c r="L677" i="1"/>
  <c r="M677" i="1"/>
  <c r="N677" i="1"/>
  <c r="P677" i="1"/>
  <c r="E678" i="1"/>
  <c r="G678" i="1"/>
  <c r="H678" i="1"/>
  <c r="J678" i="1"/>
  <c r="K678" i="1"/>
  <c r="L678" i="1"/>
  <c r="M678" i="1"/>
  <c r="N678" i="1"/>
  <c r="P678" i="1"/>
  <c r="E679" i="1"/>
  <c r="G679" i="1"/>
  <c r="H679" i="1"/>
  <c r="J679" i="1"/>
  <c r="K679" i="1"/>
  <c r="L679" i="1"/>
  <c r="M679" i="1"/>
  <c r="N679" i="1"/>
  <c r="P679" i="1"/>
  <c r="E680" i="1"/>
  <c r="G680" i="1"/>
  <c r="H680" i="1"/>
  <c r="J680" i="1"/>
  <c r="K680" i="1"/>
  <c r="L680" i="1"/>
  <c r="M680" i="1"/>
  <c r="N680" i="1"/>
  <c r="P680" i="1"/>
  <c r="E681" i="1"/>
  <c r="G681" i="1"/>
  <c r="H681" i="1"/>
  <c r="J681" i="1"/>
  <c r="K681" i="1"/>
  <c r="L681" i="1"/>
  <c r="M681" i="1"/>
  <c r="N681" i="1"/>
  <c r="P681" i="1"/>
  <c r="E682" i="1"/>
  <c r="G682" i="1"/>
  <c r="H682" i="1"/>
  <c r="J682" i="1"/>
  <c r="K682" i="1"/>
  <c r="L682" i="1"/>
  <c r="M682" i="1"/>
  <c r="N682" i="1"/>
  <c r="P682" i="1"/>
  <c r="E683" i="1"/>
  <c r="G683" i="1"/>
  <c r="H683" i="1"/>
  <c r="J683" i="1"/>
  <c r="K683" i="1"/>
  <c r="L683" i="1"/>
  <c r="M683" i="1"/>
  <c r="N683" i="1"/>
  <c r="P683" i="1"/>
  <c r="E684" i="1"/>
  <c r="G684" i="1"/>
  <c r="H684" i="1"/>
  <c r="J684" i="1"/>
  <c r="K684" i="1"/>
  <c r="L684" i="1"/>
  <c r="M684" i="1"/>
  <c r="N684" i="1"/>
  <c r="P684" i="1"/>
  <c r="E685" i="1"/>
  <c r="G685" i="1"/>
  <c r="H685" i="1"/>
  <c r="J685" i="1"/>
  <c r="K685" i="1"/>
  <c r="L685" i="1"/>
  <c r="M685" i="1"/>
  <c r="N685" i="1"/>
  <c r="P685" i="1"/>
  <c r="E686" i="1"/>
  <c r="G686" i="1"/>
  <c r="H686" i="1"/>
  <c r="J686" i="1"/>
  <c r="K686" i="1"/>
  <c r="L686" i="1"/>
  <c r="M686" i="1"/>
  <c r="N686" i="1"/>
  <c r="P686" i="1"/>
  <c r="E687" i="1"/>
  <c r="G687" i="1"/>
  <c r="H687" i="1"/>
  <c r="J687" i="1"/>
  <c r="K687" i="1"/>
  <c r="L687" i="1"/>
  <c r="M687" i="1"/>
  <c r="N687" i="1"/>
  <c r="P687" i="1"/>
  <c r="E688" i="1"/>
  <c r="G688" i="1"/>
  <c r="H688" i="1"/>
  <c r="J688" i="1"/>
  <c r="K688" i="1"/>
  <c r="L688" i="1"/>
  <c r="M688" i="1"/>
  <c r="N688" i="1"/>
  <c r="P688" i="1"/>
  <c r="E689" i="1"/>
  <c r="G689" i="1"/>
  <c r="H689" i="1"/>
  <c r="J689" i="1"/>
  <c r="K689" i="1"/>
  <c r="L689" i="1"/>
  <c r="M689" i="1"/>
  <c r="N689" i="1"/>
  <c r="P689" i="1"/>
  <c r="E690" i="1"/>
  <c r="G690" i="1"/>
  <c r="H690" i="1"/>
  <c r="J690" i="1"/>
  <c r="K690" i="1"/>
  <c r="L690" i="1"/>
  <c r="M690" i="1"/>
  <c r="N690" i="1"/>
  <c r="P690" i="1"/>
  <c r="E691" i="1"/>
  <c r="G691" i="1"/>
  <c r="H691" i="1"/>
  <c r="J691" i="1"/>
  <c r="K691" i="1"/>
  <c r="L691" i="1"/>
  <c r="M691" i="1"/>
  <c r="N691" i="1"/>
  <c r="P691" i="1"/>
  <c r="E692" i="1"/>
  <c r="G692" i="1"/>
  <c r="H692" i="1"/>
  <c r="J692" i="1"/>
  <c r="K692" i="1"/>
  <c r="L692" i="1"/>
  <c r="M692" i="1"/>
  <c r="N692" i="1"/>
  <c r="P692" i="1"/>
  <c r="E693" i="1"/>
  <c r="G693" i="1"/>
  <c r="H693" i="1"/>
  <c r="J693" i="1"/>
  <c r="K693" i="1"/>
  <c r="L693" i="1"/>
  <c r="M693" i="1"/>
  <c r="N693" i="1"/>
  <c r="P693" i="1"/>
  <c r="E694" i="1"/>
  <c r="G694" i="1"/>
  <c r="H694" i="1"/>
  <c r="J694" i="1"/>
  <c r="K694" i="1"/>
  <c r="L694" i="1"/>
  <c r="M694" i="1"/>
  <c r="N694" i="1"/>
  <c r="P694" i="1"/>
  <c r="E695" i="1"/>
  <c r="G695" i="1"/>
  <c r="H695" i="1"/>
  <c r="J695" i="1"/>
  <c r="K695" i="1"/>
  <c r="L695" i="1"/>
  <c r="M695" i="1"/>
  <c r="N695" i="1"/>
  <c r="P695" i="1"/>
  <c r="E696" i="1"/>
  <c r="G696" i="1"/>
  <c r="H696" i="1"/>
  <c r="J696" i="1"/>
  <c r="K696" i="1"/>
  <c r="L696" i="1"/>
  <c r="M696" i="1"/>
  <c r="N696" i="1"/>
  <c r="P696" i="1"/>
  <c r="E697" i="1"/>
  <c r="G697" i="1"/>
  <c r="H697" i="1"/>
  <c r="J697" i="1"/>
  <c r="K697" i="1"/>
  <c r="L697" i="1"/>
  <c r="M697" i="1"/>
  <c r="N697" i="1"/>
  <c r="P697" i="1"/>
  <c r="E698" i="1"/>
  <c r="G698" i="1"/>
  <c r="H698" i="1"/>
  <c r="J698" i="1"/>
  <c r="K698" i="1"/>
  <c r="L698" i="1"/>
  <c r="M698" i="1"/>
  <c r="N698" i="1"/>
  <c r="P698" i="1"/>
  <c r="E699" i="1"/>
  <c r="G699" i="1"/>
  <c r="H699" i="1"/>
  <c r="J699" i="1"/>
  <c r="K699" i="1"/>
  <c r="L699" i="1"/>
  <c r="M699" i="1"/>
  <c r="N699" i="1"/>
  <c r="P699" i="1"/>
  <c r="E700" i="1"/>
  <c r="G700" i="1"/>
  <c r="H700" i="1"/>
  <c r="J700" i="1"/>
  <c r="K700" i="1"/>
  <c r="L700" i="1"/>
  <c r="M700" i="1"/>
  <c r="N700" i="1"/>
  <c r="P700" i="1"/>
  <c r="E701" i="1"/>
  <c r="G701" i="1"/>
  <c r="H701" i="1"/>
  <c r="J701" i="1"/>
  <c r="K701" i="1"/>
  <c r="L701" i="1"/>
  <c r="M701" i="1"/>
  <c r="N701" i="1"/>
  <c r="P701" i="1"/>
  <c r="E702" i="1"/>
  <c r="G702" i="1"/>
  <c r="H702" i="1"/>
  <c r="J702" i="1"/>
  <c r="K702" i="1"/>
  <c r="L702" i="1"/>
  <c r="M702" i="1"/>
  <c r="N702" i="1"/>
  <c r="P702" i="1"/>
  <c r="E703" i="1"/>
  <c r="G703" i="1"/>
  <c r="H703" i="1"/>
  <c r="J703" i="1"/>
  <c r="K703" i="1"/>
  <c r="L703" i="1"/>
  <c r="M703" i="1"/>
  <c r="N703" i="1"/>
  <c r="P703" i="1"/>
  <c r="E704" i="1"/>
  <c r="G704" i="1"/>
  <c r="H704" i="1"/>
  <c r="J704" i="1"/>
  <c r="K704" i="1"/>
  <c r="L704" i="1"/>
  <c r="M704" i="1"/>
  <c r="N704" i="1"/>
  <c r="P704" i="1"/>
  <c r="E705" i="1"/>
  <c r="G705" i="1"/>
  <c r="H705" i="1"/>
  <c r="J705" i="1"/>
  <c r="K705" i="1"/>
  <c r="L705" i="1"/>
  <c r="M705" i="1"/>
  <c r="N705" i="1"/>
  <c r="P705" i="1"/>
  <c r="E706" i="1"/>
  <c r="G706" i="1"/>
  <c r="H706" i="1"/>
  <c r="J706" i="1"/>
  <c r="K706" i="1"/>
  <c r="L706" i="1"/>
  <c r="M706" i="1"/>
  <c r="N706" i="1"/>
  <c r="P706" i="1"/>
  <c r="E707" i="1"/>
  <c r="G707" i="1"/>
  <c r="H707" i="1"/>
  <c r="J707" i="1"/>
  <c r="K707" i="1"/>
  <c r="L707" i="1"/>
  <c r="M707" i="1"/>
  <c r="N707" i="1"/>
  <c r="P707" i="1"/>
  <c r="E708" i="1"/>
  <c r="G708" i="1"/>
  <c r="H708" i="1"/>
  <c r="J708" i="1"/>
  <c r="K708" i="1"/>
  <c r="L708" i="1"/>
  <c r="M708" i="1"/>
  <c r="N708" i="1"/>
  <c r="P708" i="1"/>
  <c r="E709" i="1"/>
  <c r="G709" i="1"/>
  <c r="H709" i="1"/>
  <c r="J709" i="1"/>
  <c r="K709" i="1"/>
  <c r="L709" i="1"/>
  <c r="M709" i="1"/>
  <c r="N709" i="1"/>
  <c r="P709" i="1"/>
  <c r="E710" i="1"/>
  <c r="G710" i="1"/>
  <c r="H710" i="1"/>
  <c r="J710" i="1"/>
  <c r="K710" i="1"/>
  <c r="L710" i="1"/>
  <c r="M710" i="1"/>
  <c r="N710" i="1"/>
  <c r="P710" i="1"/>
  <c r="E711" i="1"/>
  <c r="G711" i="1"/>
  <c r="H711" i="1"/>
  <c r="J711" i="1"/>
  <c r="K711" i="1"/>
  <c r="L711" i="1"/>
  <c r="M711" i="1"/>
  <c r="N711" i="1"/>
  <c r="P711" i="1"/>
  <c r="E712" i="1"/>
  <c r="G712" i="1"/>
  <c r="H712" i="1"/>
  <c r="J712" i="1"/>
  <c r="K712" i="1"/>
  <c r="L712" i="1"/>
  <c r="M712" i="1"/>
  <c r="N712" i="1"/>
  <c r="P712" i="1"/>
  <c r="E713" i="1"/>
  <c r="G713" i="1"/>
  <c r="H713" i="1"/>
  <c r="J713" i="1"/>
  <c r="K713" i="1"/>
  <c r="L713" i="1"/>
  <c r="M713" i="1"/>
  <c r="N713" i="1"/>
  <c r="P713" i="1"/>
  <c r="E714" i="1"/>
  <c r="G714" i="1"/>
  <c r="H714" i="1"/>
  <c r="J714" i="1"/>
  <c r="K714" i="1"/>
  <c r="L714" i="1"/>
  <c r="M714" i="1"/>
  <c r="N714" i="1"/>
  <c r="P714" i="1"/>
  <c r="E715" i="1"/>
  <c r="G715" i="1"/>
  <c r="H715" i="1"/>
  <c r="J715" i="1"/>
  <c r="K715" i="1"/>
  <c r="L715" i="1"/>
  <c r="M715" i="1"/>
  <c r="N715" i="1"/>
  <c r="P715" i="1"/>
  <c r="E716" i="1"/>
  <c r="G716" i="1"/>
  <c r="H716" i="1"/>
  <c r="J716" i="1"/>
  <c r="K716" i="1"/>
  <c r="L716" i="1"/>
  <c r="M716" i="1"/>
  <c r="N716" i="1"/>
  <c r="P716" i="1"/>
  <c r="E717" i="1"/>
  <c r="G717" i="1"/>
  <c r="H717" i="1"/>
  <c r="J717" i="1"/>
  <c r="K717" i="1"/>
  <c r="L717" i="1"/>
  <c r="M717" i="1"/>
  <c r="N717" i="1"/>
  <c r="P717" i="1"/>
  <c r="E718" i="1"/>
  <c r="G718" i="1"/>
  <c r="H718" i="1"/>
  <c r="J718" i="1"/>
  <c r="K718" i="1"/>
  <c r="L718" i="1"/>
  <c r="M718" i="1"/>
  <c r="N718" i="1"/>
  <c r="P718" i="1"/>
  <c r="E719" i="1"/>
  <c r="G719" i="1"/>
  <c r="H719" i="1"/>
  <c r="J719" i="1"/>
  <c r="K719" i="1"/>
  <c r="L719" i="1"/>
  <c r="M719" i="1"/>
  <c r="N719" i="1"/>
  <c r="P719" i="1"/>
  <c r="E720" i="1"/>
  <c r="G720" i="1"/>
  <c r="H720" i="1"/>
  <c r="J720" i="1"/>
  <c r="K720" i="1"/>
  <c r="L720" i="1"/>
  <c r="M720" i="1"/>
  <c r="N720" i="1"/>
  <c r="P720" i="1"/>
  <c r="E721" i="1"/>
  <c r="G721" i="1"/>
  <c r="H721" i="1"/>
  <c r="J721" i="1"/>
  <c r="K721" i="1"/>
  <c r="L721" i="1"/>
  <c r="M721" i="1"/>
  <c r="N721" i="1"/>
  <c r="P721" i="1"/>
  <c r="E722" i="1"/>
  <c r="G722" i="1"/>
  <c r="H722" i="1"/>
  <c r="J722" i="1"/>
  <c r="K722" i="1"/>
  <c r="L722" i="1"/>
  <c r="M722" i="1"/>
  <c r="N722" i="1"/>
  <c r="P722" i="1"/>
  <c r="E723" i="1"/>
  <c r="G723" i="1"/>
  <c r="H723" i="1"/>
  <c r="J723" i="1"/>
  <c r="K723" i="1"/>
  <c r="L723" i="1"/>
  <c r="M723" i="1"/>
  <c r="N723" i="1"/>
  <c r="P723" i="1"/>
  <c r="E724" i="1"/>
  <c r="G724" i="1"/>
  <c r="H724" i="1"/>
  <c r="J724" i="1"/>
  <c r="K724" i="1"/>
  <c r="L724" i="1"/>
  <c r="M724" i="1"/>
  <c r="N724" i="1"/>
  <c r="P724" i="1"/>
  <c r="E725" i="1"/>
  <c r="G725" i="1"/>
  <c r="H725" i="1"/>
  <c r="J725" i="1"/>
  <c r="K725" i="1"/>
  <c r="L725" i="1"/>
  <c r="M725" i="1"/>
  <c r="N725" i="1"/>
  <c r="P725" i="1"/>
  <c r="E726" i="1"/>
  <c r="G726" i="1"/>
  <c r="H726" i="1"/>
  <c r="J726" i="1"/>
  <c r="K726" i="1"/>
  <c r="L726" i="1"/>
  <c r="M726" i="1"/>
  <c r="N726" i="1"/>
  <c r="P726" i="1"/>
  <c r="E727" i="1"/>
  <c r="G727" i="1"/>
  <c r="H727" i="1"/>
  <c r="J727" i="1"/>
  <c r="K727" i="1"/>
  <c r="L727" i="1"/>
  <c r="M727" i="1"/>
  <c r="N727" i="1"/>
  <c r="P727" i="1"/>
  <c r="E728" i="1"/>
  <c r="G728" i="1"/>
  <c r="H728" i="1"/>
  <c r="J728" i="1"/>
  <c r="K728" i="1"/>
  <c r="L728" i="1"/>
  <c r="M728" i="1"/>
  <c r="N728" i="1"/>
  <c r="P728" i="1"/>
  <c r="E729" i="1"/>
  <c r="G729" i="1"/>
  <c r="H729" i="1"/>
  <c r="J729" i="1"/>
  <c r="K729" i="1"/>
  <c r="L729" i="1"/>
  <c r="M729" i="1"/>
  <c r="N729" i="1"/>
  <c r="P729" i="1"/>
  <c r="E730" i="1"/>
  <c r="G730" i="1"/>
  <c r="H730" i="1"/>
  <c r="J730" i="1"/>
  <c r="K730" i="1"/>
  <c r="L730" i="1"/>
  <c r="M730" i="1"/>
  <c r="N730" i="1"/>
  <c r="P730" i="1"/>
  <c r="E731" i="1"/>
  <c r="G731" i="1"/>
  <c r="H731" i="1"/>
  <c r="J731" i="1"/>
  <c r="K731" i="1"/>
  <c r="L731" i="1"/>
  <c r="M731" i="1"/>
  <c r="N731" i="1"/>
  <c r="P731" i="1"/>
  <c r="E732" i="1"/>
  <c r="G732" i="1"/>
  <c r="H732" i="1"/>
  <c r="J732" i="1"/>
  <c r="K732" i="1"/>
  <c r="L732" i="1"/>
  <c r="M732" i="1"/>
  <c r="N732" i="1"/>
  <c r="P732" i="1"/>
  <c r="E733" i="1"/>
  <c r="G733" i="1"/>
  <c r="H733" i="1"/>
  <c r="J733" i="1"/>
  <c r="K733" i="1"/>
  <c r="L733" i="1"/>
  <c r="M733" i="1"/>
  <c r="N733" i="1"/>
  <c r="P733" i="1"/>
  <c r="E734" i="1"/>
  <c r="G734" i="1"/>
  <c r="H734" i="1"/>
  <c r="J734" i="1"/>
  <c r="K734" i="1"/>
  <c r="L734" i="1"/>
  <c r="M734" i="1"/>
  <c r="N734" i="1"/>
  <c r="P734" i="1"/>
  <c r="E735" i="1"/>
  <c r="G735" i="1"/>
  <c r="H735" i="1"/>
  <c r="J735" i="1"/>
  <c r="K735" i="1"/>
  <c r="L735" i="1"/>
  <c r="M735" i="1"/>
  <c r="N735" i="1"/>
  <c r="P735" i="1"/>
  <c r="E736" i="1"/>
  <c r="G736" i="1"/>
  <c r="H736" i="1"/>
  <c r="J736" i="1"/>
  <c r="K736" i="1"/>
  <c r="L736" i="1"/>
  <c r="M736" i="1"/>
  <c r="N736" i="1"/>
  <c r="P736" i="1"/>
  <c r="E737" i="1"/>
  <c r="G737" i="1"/>
  <c r="H737" i="1"/>
  <c r="J737" i="1"/>
  <c r="K737" i="1"/>
  <c r="L737" i="1"/>
  <c r="M737" i="1"/>
  <c r="N737" i="1"/>
  <c r="P737" i="1"/>
  <c r="E738" i="1"/>
  <c r="G738" i="1"/>
  <c r="H738" i="1"/>
  <c r="J738" i="1"/>
  <c r="K738" i="1"/>
  <c r="L738" i="1"/>
  <c r="M738" i="1"/>
  <c r="N738" i="1"/>
  <c r="P738" i="1"/>
  <c r="E739" i="1"/>
  <c r="G739" i="1"/>
  <c r="H739" i="1"/>
  <c r="J739" i="1"/>
  <c r="K739" i="1"/>
  <c r="L739" i="1"/>
  <c r="M739" i="1"/>
  <c r="N739" i="1"/>
  <c r="P739" i="1"/>
  <c r="E740" i="1"/>
  <c r="G740" i="1"/>
  <c r="H740" i="1"/>
  <c r="J740" i="1"/>
  <c r="K740" i="1"/>
  <c r="L740" i="1"/>
  <c r="M740" i="1"/>
  <c r="N740" i="1"/>
  <c r="P740" i="1"/>
  <c r="E741" i="1"/>
  <c r="G741" i="1"/>
  <c r="H741" i="1"/>
  <c r="J741" i="1"/>
  <c r="K741" i="1"/>
  <c r="L741" i="1"/>
  <c r="M741" i="1"/>
  <c r="N741" i="1"/>
  <c r="P741" i="1"/>
  <c r="E742" i="1"/>
  <c r="G742" i="1"/>
  <c r="H742" i="1"/>
  <c r="J742" i="1"/>
  <c r="K742" i="1"/>
  <c r="L742" i="1"/>
  <c r="M742" i="1"/>
  <c r="N742" i="1"/>
  <c r="P742" i="1"/>
  <c r="E743" i="1"/>
  <c r="G743" i="1"/>
  <c r="H743" i="1"/>
  <c r="J743" i="1"/>
  <c r="K743" i="1"/>
  <c r="L743" i="1"/>
  <c r="M743" i="1"/>
  <c r="N743" i="1"/>
  <c r="P743" i="1"/>
  <c r="E744" i="1"/>
  <c r="G744" i="1"/>
  <c r="H744" i="1"/>
  <c r="J744" i="1"/>
  <c r="K744" i="1"/>
  <c r="L744" i="1"/>
  <c r="M744" i="1"/>
  <c r="N744" i="1"/>
  <c r="P744" i="1"/>
  <c r="E745" i="1"/>
  <c r="G745" i="1"/>
  <c r="H745" i="1"/>
  <c r="J745" i="1"/>
  <c r="K745" i="1"/>
  <c r="L745" i="1"/>
  <c r="M745" i="1"/>
  <c r="N745" i="1"/>
  <c r="P745" i="1"/>
  <c r="E746" i="1"/>
  <c r="G746" i="1"/>
  <c r="H746" i="1"/>
  <c r="J746" i="1"/>
  <c r="K746" i="1"/>
  <c r="L746" i="1"/>
  <c r="M746" i="1"/>
  <c r="N746" i="1"/>
  <c r="P746" i="1"/>
  <c r="E747" i="1"/>
  <c r="G747" i="1"/>
  <c r="H747" i="1"/>
  <c r="J747" i="1"/>
  <c r="K747" i="1"/>
  <c r="L747" i="1"/>
  <c r="M747" i="1"/>
  <c r="N747" i="1"/>
  <c r="P747" i="1"/>
  <c r="E748" i="1"/>
  <c r="G748" i="1"/>
  <c r="H748" i="1"/>
  <c r="J748" i="1"/>
  <c r="K748" i="1"/>
  <c r="L748" i="1"/>
  <c r="M748" i="1"/>
  <c r="N748" i="1"/>
  <c r="P748" i="1"/>
  <c r="E749" i="1"/>
  <c r="G749" i="1"/>
  <c r="H749" i="1"/>
  <c r="J749" i="1"/>
  <c r="K749" i="1"/>
  <c r="L749" i="1"/>
  <c r="M749" i="1"/>
  <c r="N749" i="1"/>
  <c r="P749" i="1"/>
  <c r="E750" i="1"/>
  <c r="G750" i="1"/>
  <c r="H750" i="1"/>
  <c r="J750" i="1"/>
  <c r="K750" i="1"/>
  <c r="L750" i="1"/>
  <c r="M750" i="1"/>
  <c r="N750" i="1"/>
  <c r="P750" i="1"/>
  <c r="E751" i="1"/>
  <c r="G751" i="1"/>
  <c r="H751" i="1"/>
  <c r="J751" i="1"/>
  <c r="K751" i="1"/>
  <c r="L751" i="1"/>
  <c r="M751" i="1"/>
  <c r="N751" i="1"/>
  <c r="P751" i="1"/>
  <c r="E752" i="1"/>
  <c r="G752" i="1"/>
  <c r="H752" i="1"/>
  <c r="J752" i="1"/>
  <c r="K752" i="1"/>
  <c r="L752" i="1"/>
  <c r="M752" i="1"/>
  <c r="N752" i="1"/>
  <c r="P752" i="1"/>
  <c r="E753" i="1"/>
  <c r="G753" i="1"/>
  <c r="H753" i="1"/>
  <c r="J753" i="1"/>
  <c r="K753" i="1"/>
  <c r="L753" i="1"/>
  <c r="M753" i="1"/>
  <c r="N753" i="1"/>
  <c r="P753" i="1"/>
  <c r="E754" i="1"/>
  <c r="G754" i="1"/>
  <c r="H754" i="1"/>
  <c r="J754" i="1"/>
  <c r="K754" i="1"/>
  <c r="L754" i="1"/>
  <c r="M754" i="1"/>
  <c r="N754" i="1"/>
  <c r="P754" i="1"/>
  <c r="E755" i="1"/>
  <c r="G755" i="1"/>
  <c r="H755" i="1"/>
  <c r="J755" i="1"/>
  <c r="K755" i="1"/>
  <c r="L755" i="1"/>
  <c r="M755" i="1"/>
  <c r="N755" i="1"/>
  <c r="P755" i="1"/>
  <c r="E756" i="1"/>
  <c r="G756" i="1"/>
  <c r="H756" i="1"/>
  <c r="J756" i="1"/>
  <c r="K756" i="1"/>
  <c r="L756" i="1"/>
  <c r="M756" i="1"/>
  <c r="N756" i="1"/>
  <c r="P756" i="1"/>
  <c r="E757" i="1"/>
  <c r="G757" i="1"/>
  <c r="H757" i="1"/>
  <c r="J757" i="1"/>
  <c r="K757" i="1"/>
  <c r="L757" i="1"/>
  <c r="M757" i="1"/>
  <c r="N757" i="1"/>
  <c r="P757" i="1"/>
  <c r="E758" i="1"/>
  <c r="G758" i="1"/>
  <c r="H758" i="1"/>
  <c r="J758" i="1"/>
  <c r="K758" i="1"/>
  <c r="L758" i="1"/>
  <c r="M758" i="1"/>
  <c r="N758" i="1"/>
  <c r="P758" i="1"/>
  <c r="E759" i="1"/>
  <c r="G759" i="1"/>
  <c r="H759" i="1"/>
  <c r="J759" i="1"/>
  <c r="K759" i="1"/>
  <c r="L759" i="1"/>
  <c r="M759" i="1"/>
  <c r="N759" i="1"/>
  <c r="P759" i="1"/>
  <c r="E760" i="1"/>
  <c r="G760" i="1"/>
  <c r="H760" i="1"/>
  <c r="J760" i="1"/>
  <c r="K760" i="1"/>
  <c r="L760" i="1"/>
  <c r="M760" i="1"/>
  <c r="N760" i="1"/>
  <c r="P760" i="1"/>
  <c r="E761" i="1"/>
  <c r="G761" i="1"/>
  <c r="H761" i="1"/>
  <c r="J761" i="1"/>
  <c r="K761" i="1"/>
  <c r="L761" i="1"/>
  <c r="M761" i="1"/>
  <c r="N761" i="1"/>
  <c r="P761" i="1"/>
  <c r="E762" i="1"/>
  <c r="G762" i="1"/>
  <c r="H762" i="1"/>
  <c r="J762" i="1"/>
  <c r="K762" i="1"/>
  <c r="L762" i="1"/>
  <c r="M762" i="1"/>
  <c r="N762" i="1"/>
  <c r="P762" i="1"/>
  <c r="E763" i="1"/>
  <c r="G763" i="1"/>
  <c r="H763" i="1"/>
  <c r="J763" i="1"/>
  <c r="K763" i="1"/>
  <c r="L763" i="1"/>
  <c r="M763" i="1"/>
  <c r="N763" i="1"/>
  <c r="P763" i="1"/>
  <c r="E764" i="1"/>
  <c r="G764" i="1"/>
  <c r="H764" i="1"/>
  <c r="J764" i="1"/>
  <c r="K764" i="1"/>
  <c r="L764" i="1"/>
  <c r="M764" i="1"/>
  <c r="N764" i="1"/>
  <c r="P764" i="1"/>
  <c r="E765" i="1"/>
  <c r="G765" i="1"/>
  <c r="H765" i="1"/>
  <c r="J765" i="1"/>
  <c r="K765" i="1"/>
  <c r="L765" i="1"/>
  <c r="M765" i="1"/>
  <c r="N765" i="1"/>
  <c r="P765" i="1"/>
  <c r="E766" i="1"/>
  <c r="G766" i="1"/>
  <c r="H766" i="1"/>
  <c r="J766" i="1"/>
  <c r="K766" i="1"/>
  <c r="L766" i="1"/>
  <c r="M766" i="1"/>
  <c r="N766" i="1"/>
  <c r="P766" i="1"/>
  <c r="E767" i="1"/>
  <c r="G767" i="1"/>
  <c r="H767" i="1"/>
  <c r="J767" i="1"/>
  <c r="K767" i="1"/>
  <c r="L767" i="1"/>
  <c r="M767" i="1"/>
  <c r="N767" i="1"/>
  <c r="P767" i="1"/>
  <c r="E768" i="1"/>
  <c r="G768" i="1"/>
  <c r="H768" i="1"/>
  <c r="J768" i="1"/>
  <c r="K768" i="1"/>
  <c r="L768" i="1"/>
  <c r="M768" i="1"/>
  <c r="N768" i="1"/>
  <c r="P768" i="1"/>
  <c r="E769" i="1"/>
  <c r="G769" i="1"/>
  <c r="H769" i="1"/>
  <c r="J769" i="1"/>
  <c r="K769" i="1"/>
  <c r="L769" i="1"/>
  <c r="M769" i="1"/>
  <c r="N769" i="1"/>
  <c r="P769" i="1"/>
  <c r="E770" i="1"/>
  <c r="G770" i="1"/>
  <c r="H770" i="1"/>
  <c r="J770" i="1"/>
  <c r="K770" i="1"/>
  <c r="L770" i="1"/>
  <c r="M770" i="1"/>
  <c r="N770" i="1"/>
  <c r="P770" i="1"/>
  <c r="E771" i="1"/>
  <c r="G771" i="1"/>
  <c r="H771" i="1"/>
  <c r="J771" i="1"/>
  <c r="K771" i="1"/>
  <c r="L771" i="1"/>
  <c r="M771" i="1"/>
  <c r="N771" i="1"/>
  <c r="P771" i="1"/>
  <c r="E772" i="1"/>
  <c r="G772" i="1"/>
  <c r="H772" i="1"/>
  <c r="J772" i="1"/>
  <c r="K772" i="1"/>
  <c r="L772" i="1"/>
  <c r="M772" i="1"/>
  <c r="N772" i="1"/>
  <c r="P772" i="1"/>
  <c r="E773" i="1"/>
  <c r="G773" i="1"/>
  <c r="H773" i="1"/>
  <c r="J773" i="1"/>
  <c r="K773" i="1"/>
  <c r="L773" i="1"/>
  <c r="M773" i="1"/>
  <c r="N773" i="1"/>
  <c r="P773" i="1"/>
  <c r="E774" i="1"/>
  <c r="G774" i="1"/>
  <c r="H774" i="1"/>
  <c r="J774" i="1"/>
  <c r="K774" i="1"/>
  <c r="L774" i="1"/>
  <c r="M774" i="1"/>
  <c r="N774" i="1"/>
  <c r="P774" i="1"/>
  <c r="E775" i="1"/>
  <c r="G775" i="1"/>
  <c r="H775" i="1"/>
  <c r="J775" i="1"/>
  <c r="K775" i="1"/>
  <c r="L775" i="1"/>
  <c r="M775" i="1"/>
  <c r="N775" i="1"/>
  <c r="P775" i="1"/>
  <c r="E776" i="1"/>
  <c r="G776" i="1"/>
  <c r="H776" i="1"/>
  <c r="J776" i="1"/>
  <c r="K776" i="1"/>
  <c r="L776" i="1"/>
  <c r="M776" i="1"/>
  <c r="N776" i="1"/>
  <c r="P776" i="1"/>
  <c r="E777" i="1"/>
  <c r="G777" i="1"/>
  <c r="H777" i="1"/>
  <c r="J777" i="1"/>
  <c r="K777" i="1"/>
  <c r="L777" i="1"/>
  <c r="M777" i="1"/>
  <c r="N777" i="1"/>
  <c r="P777" i="1"/>
  <c r="E778" i="1"/>
  <c r="G778" i="1"/>
  <c r="H778" i="1"/>
  <c r="J778" i="1"/>
  <c r="K778" i="1"/>
  <c r="L778" i="1"/>
  <c r="M778" i="1"/>
  <c r="N778" i="1"/>
  <c r="P778" i="1"/>
  <c r="E779" i="1"/>
  <c r="G779" i="1"/>
  <c r="H779" i="1"/>
  <c r="J779" i="1"/>
  <c r="K779" i="1"/>
  <c r="L779" i="1"/>
  <c r="M779" i="1"/>
  <c r="N779" i="1"/>
  <c r="P779" i="1"/>
  <c r="E780" i="1"/>
  <c r="G780" i="1"/>
  <c r="H780" i="1"/>
  <c r="J780" i="1"/>
  <c r="K780" i="1"/>
  <c r="L780" i="1"/>
  <c r="M780" i="1"/>
  <c r="N780" i="1"/>
  <c r="P780" i="1"/>
  <c r="E781" i="1"/>
  <c r="G781" i="1"/>
  <c r="H781" i="1"/>
  <c r="J781" i="1"/>
  <c r="K781" i="1"/>
  <c r="L781" i="1"/>
  <c r="M781" i="1"/>
  <c r="N781" i="1"/>
  <c r="P781" i="1"/>
  <c r="E782" i="1"/>
  <c r="G782" i="1"/>
  <c r="H782" i="1"/>
  <c r="J782" i="1"/>
  <c r="K782" i="1"/>
  <c r="L782" i="1"/>
  <c r="M782" i="1"/>
  <c r="N782" i="1"/>
  <c r="P782" i="1"/>
  <c r="E783" i="1"/>
  <c r="G783" i="1"/>
  <c r="H783" i="1"/>
  <c r="J783" i="1"/>
  <c r="K783" i="1"/>
  <c r="L783" i="1"/>
  <c r="M783" i="1"/>
  <c r="N783" i="1"/>
  <c r="P783" i="1"/>
  <c r="E784" i="1"/>
  <c r="G784" i="1"/>
  <c r="H784" i="1"/>
  <c r="J784" i="1"/>
  <c r="K784" i="1"/>
  <c r="L784" i="1"/>
  <c r="M784" i="1"/>
  <c r="N784" i="1"/>
  <c r="P784" i="1"/>
  <c r="E785" i="1"/>
  <c r="G785" i="1"/>
  <c r="H785" i="1"/>
  <c r="J785" i="1"/>
  <c r="K785" i="1"/>
  <c r="L785" i="1"/>
  <c r="M785" i="1"/>
  <c r="N785" i="1"/>
  <c r="P785" i="1"/>
  <c r="E786" i="1"/>
  <c r="G786" i="1"/>
  <c r="H786" i="1"/>
  <c r="J786" i="1"/>
  <c r="K786" i="1"/>
  <c r="L786" i="1"/>
  <c r="M786" i="1"/>
  <c r="N786" i="1"/>
  <c r="P786" i="1"/>
  <c r="E787" i="1"/>
  <c r="G787" i="1"/>
  <c r="H787" i="1"/>
  <c r="J787" i="1"/>
  <c r="K787" i="1"/>
  <c r="L787" i="1"/>
  <c r="M787" i="1"/>
  <c r="N787" i="1"/>
  <c r="P787" i="1"/>
  <c r="E788" i="1"/>
  <c r="G788" i="1"/>
  <c r="H788" i="1"/>
  <c r="J788" i="1"/>
  <c r="K788" i="1"/>
  <c r="L788" i="1"/>
  <c r="M788" i="1"/>
  <c r="N788" i="1"/>
  <c r="P788" i="1"/>
  <c r="E789" i="1"/>
  <c r="G789" i="1"/>
  <c r="H789" i="1"/>
  <c r="J789" i="1"/>
  <c r="K789" i="1"/>
  <c r="L789" i="1"/>
  <c r="M789" i="1"/>
  <c r="N789" i="1"/>
  <c r="P789" i="1"/>
  <c r="E790" i="1"/>
  <c r="G790" i="1"/>
  <c r="H790" i="1"/>
  <c r="J790" i="1"/>
  <c r="K790" i="1"/>
  <c r="L790" i="1"/>
  <c r="M790" i="1"/>
  <c r="N790" i="1"/>
  <c r="P790" i="1"/>
  <c r="E791" i="1"/>
  <c r="G791" i="1"/>
  <c r="H791" i="1"/>
  <c r="J791" i="1"/>
  <c r="K791" i="1"/>
  <c r="L791" i="1"/>
  <c r="M791" i="1"/>
  <c r="N791" i="1"/>
  <c r="P791" i="1"/>
  <c r="E792" i="1"/>
  <c r="G792" i="1"/>
  <c r="H792" i="1"/>
  <c r="J792" i="1"/>
  <c r="K792" i="1"/>
  <c r="L792" i="1"/>
  <c r="M792" i="1"/>
  <c r="N792" i="1"/>
  <c r="P792" i="1"/>
  <c r="E793" i="1"/>
  <c r="G793" i="1"/>
  <c r="H793" i="1"/>
  <c r="J793" i="1"/>
  <c r="K793" i="1"/>
  <c r="L793" i="1"/>
  <c r="M793" i="1"/>
  <c r="N793" i="1"/>
  <c r="P793" i="1"/>
  <c r="E794" i="1"/>
  <c r="G794" i="1"/>
  <c r="H794" i="1"/>
  <c r="J794" i="1"/>
  <c r="K794" i="1"/>
  <c r="L794" i="1"/>
  <c r="M794" i="1"/>
  <c r="N794" i="1"/>
  <c r="P794" i="1"/>
  <c r="E795" i="1"/>
  <c r="G795" i="1"/>
  <c r="H795" i="1"/>
  <c r="J795" i="1"/>
  <c r="K795" i="1"/>
  <c r="L795" i="1"/>
  <c r="M795" i="1"/>
  <c r="N795" i="1"/>
  <c r="P795" i="1"/>
  <c r="E796" i="1"/>
  <c r="G796" i="1"/>
  <c r="H796" i="1"/>
  <c r="J796" i="1"/>
  <c r="K796" i="1"/>
  <c r="L796" i="1"/>
  <c r="M796" i="1"/>
  <c r="N796" i="1"/>
  <c r="P796" i="1"/>
  <c r="E797" i="1"/>
  <c r="G797" i="1"/>
  <c r="H797" i="1"/>
  <c r="J797" i="1"/>
  <c r="K797" i="1"/>
  <c r="L797" i="1"/>
  <c r="M797" i="1"/>
  <c r="N797" i="1"/>
  <c r="P797" i="1"/>
  <c r="E798" i="1"/>
  <c r="G798" i="1"/>
  <c r="H798" i="1"/>
  <c r="J798" i="1"/>
  <c r="K798" i="1"/>
  <c r="L798" i="1"/>
  <c r="M798" i="1"/>
  <c r="N798" i="1"/>
  <c r="P798" i="1"/>
  <c r="E799" i="1"/>
  <c r="G799" i="1"/>
  <c r="H799" i="1"/>
  <c r="J799" i="1"/>
  <c r="K799" i="1"/>
  <c r="L799" i="1"/>
  <c r="M799" i="1"/>
  <c r="N799" i="1"/>
  <c r="P799" i="1"/>
  <c r="E800" i="1"/>
  <c r="G800" i="1"/>
  <c r="H800" i="1"/>
  <c r="J800" i="1"/>
  <c r="K800" i="1"/>
  <c r="L800" i="1"/>
  <c r="M800" i="1"/>
  <c r="N800" i="1"/>
  <c r="P800" i="1"/>
  <c r="E801" i="1"/>
  <c r="G801" i="1"/>
  <c r="H801" i="1"/>
  <c r="J801" i="1"/>
  <c r="K801" i="1"/>
  <c r="L801" i="1"/>
  <c r="M801" i="1"/>
  <c r="N801" i="1"/>
  <c r="P801" i="1"/>
  <c r="E802" i="1"/>
  <c r="G802" i="1"/>
  <c r="H802" i="1"/>
  <c r="J802" i="1"/>
  <c r="K802" i="1"/>
  <c r="L802" i="1"/>
  <c r="M802" i="1"/>
  <c r="N802" i="1"/>
  <c r="P802" i="1"/>
  <c r="E803" i="1"/>
  <c r="G803" i="1"/>
  <c r="H803" i="1"/>
  <c r="J803" i="1"/>
  <c r="K803" i="1"/>
  <c r="L803" i="1"/>
  <c r="M803" i="1"/>
  <c r="N803" i="1"/>
  <c r="P803" i="1"/>
  <c r="E804" i="1"/>
  <c r="G804" i="1"/>
  <c r="H804" i="1"/>
  <c r="J804" i="1"/>
  <c r="K804" i="1"/>
  <c r="L804" i="1"/>
  <c r="M804" i="1"/>
  <c r="N804" i="1"/>
  <c r="P804" i="1"/>
  <c r="E805" i="1"/>
  <c r="G805" i="1"/>
  <c r="H805" i="1"/>
  <c r="J805" i="1"/>
  <c r="K805" i="1"/>
  <c r="L805" i="1"/>
  <c r="M805" i="1"/>
  <c r="N805" i="1"/>
  <c r="P805" i="1"/>
  <c r="E806" i="1"/>
  <c r="G806" i="1"/>
  <c r="H806" i="1"/>
  <c r="J806" i="1"/>
  <c r="K806" i="1"/>
  <c r="L806" i="1"/>
  <c r="M806" i="1"/>
  <c r="N806" i="1"/>
  <c r="P806" i="1"/>
  <c r="E807" i="1"/>
  <c r="G807" i="1"/>
  <c r="H807" i="1"/>
  <c r="J807" i="1"/>
  <c r="K807" i="1"/>
  <c r="L807" i="1"/>
  <c r="M807" i="1"/>
  <c r="N807" i="1"/>
  <c r="P807" i="1"/>
  <c r="E808" i="1"/>
  <c r="G808" i="1"/>
  <c r="H808" i="1"/>
  <c r="J808" i="1"/>
  <c r="K808" i="1"/>
  <c r="L808" i="1"/>
  <c r="M808" i="1"/>
  <c r="N808" i="1"/>
  <c r="P808" i="1"/>
  <c r="E809" i="1"/>
  <c r="G809" i="1"/>
  <c r="H809" i="1"/>
  <c r="J809" i="1"/>
  <c r="K809" i="1"/>
  <c r="L809" i="1"/>
  <c r="M809" i="1"/>
  <c r="N809" i="1"/>
  <c r="P809" i="1"/>
  <c r="E810" i="1"/>
  <c r="G810" i="1"/>
  <c r="H810" i="1"/>
  <c r="J810" i="1"/>
  <c r="K810" i="1"/>
  <c r="L810" i="1"/>
  <c r="M810" i="1"/>
  <c r="N810" i="1"/>
  <c r="P810" i="1"/>
  <c r="E811" i="1"/>
  <c r="G811" i="1"/>
  <c r="H811" i="1"/>
  <c r="J811" i="1"/>
  <c r="K811" i="1"/>
  <c r="L811" i="1"/>
  <c r="M811" i="1"/>
  <c r="N811" i="1"/>
  <c r="P811" i="1"/>
  <c r="E812" i="1"/>
  <c r="G812" i="1"/>
  <c r="H812" i="1"/>
  <c r="J812" i="1"/>
  <c r="K812" i="1"/>
  <c r="L812" i="1"/>
  <c r="M812" i="1"/>
  <c r="N812" i="1"/>
  <c r="P812" i="1"/>
  <c r="E813" i="1"/>
  <c r="G813" i="1"/>
  <c r="H813" i="1"/>
  <c r="J813" i="1"/>
  <c r="K813" i="1"/>
  <c r="L813" i="1"/>
  <c r="M813" i="1"/>
  <c r="N813" i="1"/>
  <c r="P813" i="1"/>
  <c r="E814" i="1"/>
  <c r="G814" i="1"/>
  <c r="H814" i="1"/>
  <c r="J814" i="1"/>
  <c r="K814" i="1"/>
  <c r="L814" i="1"/>
  <c r="M814" i="1"/>
  <c r="N814" i="1"/>
  <c r="P814" i="1"/>
  <c r="E815" i="1"/>
  <c r="G815" i="1"/>
  <c r="H815" i="1"/>
  <c r="J815" i="1"/>
  <c r="K815" i="1"/>
  <c r="L815" i="1"/>
  <c r="M815" i="1"/>
  <c r="N815" i="1"/>
  <c r="P815" i="1"/>
  <c r="E816" i="1"/>
  <c r="G816" i="1"/>
  <c r="H816" i="1"/>
  <c r="J816" i="1"/>
  <c r="K816" i="1"/>
  <c r="L816" i="1"/>
  <c r="M816" i="1"/>
  <c r="N816" i="1"/>
  <c r="P816" i="1"/>
  <c r="E817" i="1"/>
  <c r="G817" i="1"/>
  <c r="H817" i="1"/>
  <c r="J817" i="1"/>
  <c r="K817" i="1"/>
  <c r="L817" i="1"/>
  <c r="M817" i="1"/>
  <c r="N817" i="1"/>
  <c r="P817" i="1"/>
  <c r="E818" i="1"/>
  <c r="G818" i="1"/>
  <c r="H818" i="1"/>
  <c r="J818" i="1"/>
  <c r="K818" i="1"/>
  <c r="L818" i="1"/>
  <c r="M818" i="1"/>
  <c r="N818" i="1"/>
  <c r="P818" i="1"/>
  <c r="E819" i="1"/>
  <c r="G819" i="1"/>
  <c r="H819" i="1"/>
  <c r="J819" i="1"/>
  <c r="K819" i="1"/>
  <c r="L819" i="1"/>
  <c r="M819" i="1"/>
  <c r="N819" i="1"/>
  <c r="P819" i="1"/>
  <c r="E820" i="1"/>
  <c r="G820" i="1"/>
  <c r="H820" i="1"/>
  <c r="J820" i="1"/>
  <c r="K820" i="1"/>
  <c r="L820" i="1"/>
  <c r="M820" i="1"/>
  <c r="N820" i="1"/>
  <c r="P820" i="1"/>
  <c r="E821" i="1"/>
  <c r="G821" i="1"/>
  <c r="H821" i="1"/>
  <c r="J821" i="1"/>
  <c r="K821" i="1"/>
  <c r="L821" i="1"/>
  <c r="M821" i="1"/>
  <c r="N821" i="1"/>
  <c r="P821" i="1"/>
  <c r="E822" i="1"/>
  <c r="G822" i="1"/>
  <c r="H822" i="1"/>
  <c r="J822" i="1"/>
  <c r="K822" i="1"/>
  <c r="L822" i="1"/>
  <c r="M822" i="1"/>
  <c r="N822" i="1"/>
  <c r="P822" i="1"/>
  <c r="E823" i="1"/>
  <c r="G823" i="1"/>
  <c r="H823" i="1"/>
  <c r="J823" i="1"/>
  <c r="K823" i="1"/>
  <c r="L823" i="1"/>
  <c r="M823" i="1"/>
  <c r="N823" i="1"/>
  <c r="P823" i="1"/>
  <c r="E824" i="1"/>
  <c r="G824" i="1"/>
  <c r="H824" i="1"/>
  <c r="J824" i="1"/>
  <c r="K824" i="1"/>
  <c r="L824" i="1"/>
  <c r="M824" i="1"/>
  <c r="N824" i="1"/>
  <c r="P824" i="1"/>
  <c r="E825" i="1"/>
  <c r="G825" i="1"/>
  <c r="H825" i="1"/>
  <c r="J825" i="1"/>
  <c r="K825" i="1"/>
  <c r="L825" i="1"/>
  <c r="M825" i="1"/>
  <c r="N825" i="1"/>
  <c r="P825" i="1"/>
  <c r="E826" i="1"/>
  <c r="G826" i="1"/>
  <c r="H826" i="1"/>
  <c r="J826" i="1"/>
  <c r="K826" i="1"/>
  <c r="L826" i="1"/>
  <c r="M826" i="1"/>
  <c r="N826" i="1"/>
  <c r="P826" i="1"/>
  <c r="E827" i="1"/>
  <c r="G827" i="1"/>
  <c r="H827" i="1"/>
  <c r="J827" i="1"/>
  <c r="K827" i="1"/>
  <c r="L827" i="1"/>
  <c r="M827" i="1"/>
  <c r="N827" i="1"/>
  <c r="P827" i="1"/>
  <c r="E828" i="1"/>
  <c r="G828" i="1"/>
  <c r="H828" i="1"/>
  <c r="J828" i="1"/>
  <c r="K828" i="1"/>
  <c r="L828" i="1"/>
  <c r="M828" i="1"/>
  <c r="N828" i="1"/>
  <c r="P828" i="1"/>
  <c r="E829" i="1"/>
  <c r="G829" i="1"/>
  <c r="H829" i="1"/>
  <c r="J829" i="1"/>
  <c r="K829" i="1"/>
  <c r="L829" i="1"/>
  <c r="M829" i="1"/>
  <c r="N829" i="1"/>
  <c r="P829" i="1"/>
  <c r="E830" i="1"/>
  <c r="G830" i="1"/>
  <c r="H830" i="1"/>
  <c r="J830" i="1"/>
  <c r="K830" i="1"/>
  <c r="L830" i="1"/>
  <c r="M830" i="1"/>
  <c r="N830" i="1"/>
  <c r="P830" i="1"/>
  <c r="E831" i="1"/>
  <c r="G831" i="1"/>
  <c r="H831" i="1"/>
  <c r="J831" i="1"/>
  <c r="K831" i="1"/>
  <c r="L831" i="1"/>
  <c r="M831" i="1"/>
  <c r="N831" i="1"/>
  <c r="P831" i="1"/>
  <c r="E832" i="1"/>
  <c r="G832" i="1"/>
  <c r="H832" i="1"/>
  <c r="J832" i="1"/>
  <c r="K832" i="1"/>
  <c r="L832" i="1"/>
  <c r="M832" i="1"/>
  <c r="N832" i="1"/>
  <c r="P832" i="1"/>
  <c r="E833" i="1"/>
  <c r="G833" i="1"/>
  <c r="H833" i="1"/>
  <c r="J833" i="1"/>
  <c r="K833" i="1"/>
  <c r="L833" i="1"/>
  <c r="M833" i="1"/>
  <c r="N833" i="1"/>
  <c r="P833" i="1"/>
  <c r="E834" i="1"/>
  <c r="G834" i="1"/>
  <c r="H834" i="1"/>
  <c r="J834" i="1"/>
  <c r="K834" i="1"/>
  <c r="L834" i="1"/>
  <c r="M834" i="1"/>
  <c r="N834" i="1"/>
  <c r="P834" i="1"/>
  <c r="E835" i="1"/>
  <c r="G835" i="1"/>
  <c r="H835" i="1"/>
  <c r="J835" i="1"/>
  <c r="K835" i="1"/>
  <c r="L835" i="1"/>
  <c r="M835" i="1"/>
  <c r="N835" i="1"/>
  <c r="P835" i="1"/>
  <c r="E836" i="1"/>
  <c r="G836" i="1"/>
  <c r="H836" i="1"/>
  <c r="J836" i="1"/>
  <c r="K836" i="1"/>
  <c r="L836" i="1"/>
  <c r="M836" i="1"/>
  <c r="N836" i="1"/>
  <c r="P836" i="1"/>
  <c r="E837" i="1"/>
  <c r="G837" i="1"/>
  <c r="H837" i="1"/>
  <c r="J837" i="1"/>
  <c r="K837" i="1"/>
  <c r="L837" i="1"/>
  <c r="M837" i="1"/>
  <c r="N837" i="1"/>
  <c r="P837" i="1"/>
  <c r="E838" i="1"/>
  <c r="G838" i="1"/>
  <c r="H838" i="1"/>
  <c r="J838" i="1"/>
  <c r="K838" i="1"/>
  <c r="L838" i="1"/>
  <c r="M838" i="1"/>
  <c r="N838" i="1"/>
  <c r="P838" i="1"/>
  <c r="E839" i="1"/>
  <c r="G839" i="1"/>
  <c r="H839" i="1"/>
  <c r="J839" i="1"/>
  <c r="K839" i="1"/>
  <c r="L839" i="1"/>
  <c r="M839" i="1"/>
  <c r="N839" i="1"/>
  <c r="P839" i="1"/>
  <c r="E840" i="1"/>
  <c r="G840" i="1"/>
  <c r="H840" i="1"/>
  <c r="J840" i="1"/>
  <c r="K840" i="1"/>
  <c r="L840" i="1"/>
  <c r="M840" i="1"/>
  <c r="N840" i="1"/>
  <c r="P840" i="1"/>
  <c r="E841" i="1"/>
  <c r="G841" i="1"/>
  <c r="H841" i="1"/>
  <c r="J841" i="1"/>
  <c r="K841" i="1"/>
  <c r="L841" i="1"/>
  <c r="M841" i="1"/>
  <c r="N841" i="1"/>
  <c r="P841" i="1"/>
  <c r="E842" i="1"/>
  <c r="G842" i="1"/>
  <c r="H842" i="1"/>
  <c r="J842" i="1"/>
  <c r="K842" i="1"/>
  <c r="L842" i="1"/>
  <c r="M842" i="1"/>
  <c r="N842" i="1"/>
  <c r="P842" i="1"/>
  <c r="E843" i="1"/>
  <c r="G843" i="1"/>
  <c r="H843" i="1"/>
  <c r="J843" i="1"/>
  <c r="K843" i="1"/>
  <c r="L843" i="1"/>
  <c r="M843" i="1"/>
  <c r="N843" i="1"/>
  <c r="P843" i="1"/>
  <c r="E844" i="1"/>
  <c r="G844" i="1"/>
  <c r="H844" i="1"/>
  <c r="J844" i="1"/>
  <c r="K844" i="1"/>
  <c r="L844" i="1"/>
  <c r="M844" i="1"/>
  <c r="N844" i="1"/>
  <c r="P844" i="1"/>
  <c r="E845" i="1"/>
  <c r="G845" i="1"/>
  <c r="H845" i="1"/>
  <c r="J845" i="1"/>
  <c r="K845" i="1"/>
  <c r="L845" i="1"/>
  <c r="M845" i="1"/>
  <c r="N845" i="1"/>
  <c r="P845" i="1"/>
  <c r="E846" i="1"/>
  <c r="G846" i="1"/>
  <c r="H846" i="1"/>
  <c r="J846" i="1"/>
  <c r="K846" i="1"/>
  <c r="L846" i="1"/>
  <c r="M846" i="1"/>
  <c r="N846" i="1"/>
  <c r="P846" i="1"/>
  <c r="E847" i="1"/>
  <c r="G847" i="1"/>
  <c r="H847" i="1"/>
  <c r="J847" i="1"/>
  <c r="K847" i="1"/>
  <c r="L847" i="1"/>
  <c r="M847" i="1"/>
  <c r="N847" i="1"/>
  <c r="P847" i="1"/>
  <c r="E848" i="1"/>
  <c r="G848" i="1"/>
  <c r="H848" i="1"/>
  <c r="J848" i="1"/>
  <c r="K848" i="1"/>
  <c r="L848" i="1"/>
  <c r="M848" i="1"/>
  <c r="N848" i="1"/>
  <c r="P848" i="1"/>
  <c r="E849" i="1"/>
  <c r="G849" i="1"/>
  <c r="H849" i="1"/>
  <c r="J849" i="1"/>
  <c r="K849" i="1"/>
  <c r="L849" i="1"/>
  <c r="M849" i="1"/>
  <c r="N849" i="1"/>
  <c r="P849" i="1"/>
  <c r="E850" i="1"/>
  <c r="G850" i="1"/>
  <c r="H850" i="1"/>
  <c r="J850" i="1"/>
  <c r="K850" i="1"/>
  <c r="L850" i="1"/>
  <c r="M850" i="1"/>
  <c r="N850" i="1"/>
  <c r="P850" i="1"/>
  <c r="E851" i="1"/>
  <c r="G851" i="1"/>
  <c r="H851" i="1"/>
  <c r="J851" i="1"/>
  <c r="K851" i="1"/>
  <c r="L851" i="1"/>
  <c r="M851" i="1"/>
  <c r="N851" i="1"/>
  <c r="P851" i="1"/>
  <c r="E852" i="1"/>
  <c r="G852" i="1"/>
  <c r="H852" i="1"/>
  <c r="J852" i="1"/>
  <c r="K852" i="1"/>
  <c r="L852" i="1"/>
  <c r="M852" i="1"/>
  <c r="N852" i="1"/>
  <c r="P852" i="1"/>
  <c r="E853" i="1"/>
  <c r="G853" i="1"/>
  <c r="H853" i="1"/>
  <c r="J853" i="1"/>
  <c r="K853" i="1"/>
  <c r="L853" i="1"/>
  <c r="M853" i="1"/>
  <c r="N853" i="1"/>
  <c r="P853" i="1"/>
  <c r="E854" i="1"/>
  <c r="G854" i="1"/>
  <c r="H854" i="1"/>
  <c r="J854" i="1"/>
  <c r="K854" i="1"/>
  <c r="L854" i="1"/>
  <c r="M854" i="1"/>
  <c r="N854" i="1"/>
  <c r="P854" i="1"/>
  <c r="E855" i="1"/>
  <c r="G855" i="1"/>
  <c r="H855" i="1"/>
  <c r="J855" i="1"/>
  <c r="K855" i="1"/>
  <c r="L855" i="1"/>
  <c r="M855" i="1"/>
  <c r="N855" i="1"/>
  <c r="P855" i="1"/>
  <c r="E856" i="1"/>
  <c r="G856" i="1"/>
  <c r="H856" i="1"/>
  <c r="J856" i="1"/>
  <c r="K856" i="1"/>
  <c r="L856" i="1"/>
  <c r="M856" i="1"/>
  <c r="N856" i="1"/>
  <c r="P856" i="1"/>
  <c r="E857" i="1"/>
  <c r="G857" i="1"/>
  <c r="H857" i="1"/>
  <c r="J857" i="1"/>
  <c r="K857" i="1"/>
  <c r="L857" i="1"/>
  <c r="M857" i="1"/>
  <c r="N857" i="1"/>
  <c r="P857" i="1"/>
  <c r="E858" i="1"/>
  <c r="G858" i="1"/>
  <c r="H858" i="1"/>
  <c r="J858" i="1"/>
  <c r="K858" i="1"/>
  <c r="L858" i="1"/>
  <c r="M858" i="1"/>
  <c r="N858" i="1"/>
  <c r="P858" i="1"/>
  <c r="E859" i="1"/>
  <c r="G859" i="1"/>
  <c r="H859" i="1"/>
  <c r="J859" i="1"/>
  <c r="K859" i="1"/>
  <c r="L859" i="1"/>
  <c r="M859" i="1"/>
  <c r="N859" i="1"/>
  <c r="P859" i="1"/>
  <c r="E860" i="1"/>
  <c r="G860" i="1"/>
  <c r="H860" i="1"/>
  <c r="J860" i="1"/>
  <c r="K860" i="1"/>
  <c r="L860" i="1"/>
  <c r="M860" i="1"/>
  <c r="N860" i="1"/>
  <c r="P860" i="1"/>
  <c r="E861" i="1"/>
  <c r="G861" i="1"/>
  <c r="H861" i="1"/>
  <c r="J861" i="1"/>
  <c r="K861" i="1"/>
  <c r="L861" i="1"/>
  <c r="M861" i="1"/>
  <c r="N861" i="1"/>
  <c r="P861" i="1"/>
  <c r="E862" i="1"/>
  <c r="G862" i="1"/>
  <c r="H862" i="1"/>
  <c r="J862" i="1"/>
  <c r="K862" i="1"/>
  <c r="L862" i="1"/>
  <c r="M862" i="1"/>
  <c r="N862" i="1"/>
  <c r="P862" i="1"/>
  <c r="E863" i="1"/>
  <c r="G863" i="1"/>
  <c r="H863" i="1"/>
  <c r="J863" i="1"/>
  <c r="K863" i="1"/>
  <c r="L863" i="1"/>
  <c r="M863" i="1"/>
  <c r="N863" i="1"/>
  <c r="P863" i="1"/>
  <c r="E864" i="1"/>
  <c r="G864" i="1"/>
  <c r="H864" i="1"/>
  <c r="J864" i="1"/>
  <c r="K864" i="1"/>
  <c r="L864" i="1"/>
  <c r="M864" i="1"/>
  <c r="N864" i="1"/>
  <c r="P864" i="1"/>
  <c r="E865" i="1"/>
  <c r="G865" i="1"/>
  <c r="H865" i="1"/>
  <c r="J865" i="1"/>
  <c r="K865" i="1"/>
  <c r="L865" i="1"/>
  <c r="M865" i="1"/>
  <c r="N865" i="1"/>
  <c r="P865" i="1"/>
  <c r="E866" i="1"/>
  <c r="G866" i="1"/>
  <c r="H866" i="1"/>
  <c r="J866" i="1"/>
  <c r="K866" i="1"/>
  <c r="L866" i="1"/>
  <c r="M866" i="1"/>
  <c r="N866" i="1"/>
  <c r="P866" i="1"/>
  <c r="E867" i="1"/>
  <c r="G867" i="1"/>
  <c r="H867" i="1"/>
  <c r="J867" i="1"/>
  <c r="K867" i="1"/>
  <c r="L867" i="1"/>
  <c r="M867" i="1"/>
  <c r="N867" i="1"/>
  <c r="P867" i="1"/>
  <c r="E868" i="1"/>
  <c r="G868" i="1"/>
  <c r="H868" i="1"/>
  <c r="J868" i="1"/>
  <c r="K868" i="1"/>
  <c r="L868" i="1"/>
  <c r="M868" i="1"/>
  <c r="N868" i="1"/>
  <c r="P868" i="1"/>
  <c r="E869" i="1"/>
  <c r="G869" i="1"/>
  <c r="H869" i="1"/>
  <c r="J869" i="1"/>
  <c r="K869" i="1"/>
  <c r="L869" i="1"/>
  <c r="M869" i="1"/>
  <c r="N869" i="1"/>
  <c r="P869" i="1"/>
  <c r="E870" i="1"/>
  <c r="G870" i="1"/>
  <c r="H870" i="1"/>
  <c r="J870" i="1"/>
  <c r="K870" i="1"/>
  <c r="L870" i="1"/>
  <c r="M870" i="1"/>
  <c r="N870" i="1"/>
  <c r="P870" i="1"/>
  <c r="E871" i="1"/>
  <c r="G871" i="1"/>
  <c r="H871" i="1"/>
  <c r="J871" i="1"/>
  <c r="K871" i="1"/>
  <c r="L871" i="1"/>
  <c r="M871" i="1"/>
  <c r="N871" i="1"/>
  <c r="P871" i="1"/>
  <c r="E872" i="1"/>
  <c r="G872" i="1"/>
  <c r="H872" i="1"/>
  <c r="J872" i="1"/>
  <c r="K872" i="1"/>
  <c r="L872" i="1"/>
  <c r="M872" i="1"/>
  <c r="N872" i="1"/>
  <c r="P872" i="1"/>
  <c r="E873" i="1"/>
  <c r="G873" i="1"/>
  <c r="H873" i="1"/>
  <c r="J873" i="1"/>
  <c r="K873" i="1"/>
  <c r="L873" i="1"/>
  <c r="M873" i="1"/>
  <c r="N873" i="1"/>
  <c r="P873" i="1"/>
  <c r="E874" i="1"/>
  <c r="G874" i="1"/>
  <c r="H874" i="1"/>
  <c r="J874" i="1"/>
  <c r="K874" i="1"/>
  <c r="L874" i="1"/>
  <c r="M874" i="1"/>
  <c r="N874" i="1"/>
  <c r="P874" i="1"/>
  <c r="E875" i="1"/>
  <c r="G875" i="1"/>
  <c r="H875" i="1"/>
  <c r="J875" i="1"/>
  <c r="K875" i="1"/>
  <c r="L875" i="1"/>
  <c r="M875" i="1"/>
  <c r="N875" i="1"/>
  <c r="P875" i="1"/>
  <c r="E876" i="1"/>
  <c r="G876" i="1"/>
  <c r="H876" i="1"/>
  <c r="J876" i="1"/>
  <c r="K876" i="1"/>
  <c r="L876" i="1"/>
  <c r="M876" i="1"/>
  <c r="N876" i="1"/>
  <c r="P876" i="1"/>
  <c r="E877" i="1"/>
  <c r="G877" i="1"/>
  <c r="H877" i="1"/>
  <c r="J877" i="1"/>
  <c r="K877" i="1"/>
  <c r="L877" i="1"/>
  <c r="M877" i="1"/>
  <c r="N877" i="1"/>
  <c r="P877" i="1"/>
  <c r="E878" i="1"/>
  <c r="G878" i="1"/>
  <c r="H878" i="1"/>
  <c r="J878" i="1"/>
  <c r="K878" i="1"/>
  <c r="L878" i="1"/>
  <c r="M878" i="1"/>
  <c r="N878" i="1"/>
  <c r="P878" i="1"/>
  <c r="E879" i="1"/>
  <c r="G879" i="1"/>
  <c r="H879" i="1"/>
  <c r="J879" i="1"/>
  <c r="K879" i="1"/>
  <c r="L879" i="1"/>
  <c r="M879" i="1"/>
  <c r="N879" i="1"/>
  <c r="P879" i="1"/>
  <c r="E880" i="1"/>
  <c r="G880" i="1"/>
  <c r="H880" i="1"/>
  <c r="J880" i="1"/>
  <c r="K880" i="1"/>
  <c r="L880" i="1"/>
  <c r="M880" i="1"/>
  <c r="N880" i="1"/>
  <c r="P880" i="1"/>
  <c r="E881" i="1"/>
  <c r="G881" i="1"/>
  <c r="H881" i="1"/>
  <c r="J881" i="1"/>
  <c r="K881" i="1"/>
  <c r="L881" i="1"/>
  <c r="M881" i="1"/>
  <c r="N881" i="1"/>
  <c r="P881" i="1"/>
  <c r="E882" i="1"/>
  <c r="G882" i="1"/>
  <c r="H882" i="1"/>
  <c r="J882" i="1"/>
  <c r="K882" i="1"/>
  <c r="L882" i="1"/>
  <c r="M882" i="1"/>
  <c r="N882" i="1"/>
  <c r="P882" i="1"/>
  <c r="E883" i="1"/>
  <c r="G883" i="1"/>
  <c r="H883" i="1"/>
  <c r="J883" i="1"/>
  <c r="K883" i="1"/>
  <c r="L883" i="1"/>
  <c r="M883" i="1"/>
  <c r="N883" i="1"/>
  <c r="P883" i="1"/>
  <c r="E884" i="1"/>
  <c r="G884" i="1"/>
  <c r="H884" i="1"/>
  <c r="J884" i="1"/>
  <c r="K884" i="1"/>
  <c r="L884" i="1"/>
  <c r="M884" i="1"/>
  <c r="N884" i="1"/>
  <c r="P884" i="1"/>
  <c r="E885" i="1"/>
  <c r="G885" i="1"/>
  <c r="H885" i="1"/>
  <c r="J885" i="1"/>
  <c r="K885" i="1"/>
  <c r="L885" i="1"/>
  <c r="M885" i="1"/>
  <c r="N885" i="1"/>
  <c r="P885" i="1"/>
  <c r="E886" i="1"/>
  <c r="G886" i="1"/>
  <c r="H886" i="1"/>
  <c r="J886" i="1"/>
  <c r="K886" i="1"/>
  <c r="L886" i="1"/>
  <c r="M886" i="1"/>
  <c r="N886" i="1"/>
  <c r="P886" i="1"/>
  <c r="E887" i="1"/>
  <c r="G887" i="1"/>
  <c r="H887" i="1"/>
  <c r="J887" i="1"/>
  <c r="K887" i="1"/>
  <c r="L887" i="1"/>
  <c r="M887" i="1"/>
  <c r="N887" i="1"/>
  <c r="P887" i="1"/>
  <c r="E888" i="1"/>
  <c r="G888" i="1"/>
  <c r="H888" i="1"/>
  <c r="J888" i="1"/>
  <c r="K888" i="1"/>
  <c r="L888" i="1"/>
  <c r="M888" i="1"/>
  <c r="N888" i="1"/>
  <c r="P888" i="1"/>
  <c r="E889" i="1"/>
  <c r="G889" i="1"/>
  <c r="H889" i="1"/>
  <c r="J889" i="1"/>
  <c r="K889" i="1"/>
  <c r="L889" i="1"/>
  <c r="M889" i="1"/>
  <c r="N889" i="1"/>
  <c r="P889" i="1"/>
  <c r="E890" i="1"/>
  <c r="G890" i="1"/>
  <c r="H890" i="1"/>
  <c r="J890" i="1"/>
  <c r="K890" i="1"/>
  <c r="L890" i="1"/>
  <c r="M890" i="1"/>
  <c r="N890" i="1"/>
  <c r="P890" i="1"/>
  <c r="E891" i="1"/>
  <c r="G891" i="1"/>
  <c r="H891" i="1"/>
  <c r="J891" i="1"/>
  <c r="K891" i="1"/>
  <c r="L891" i="1"/>
  <c r="M891" i="1"/>
  <c r="N891" i="1"/>
  <c r="P891" i="1"/>
  <c r="E892" i="1"/>
  <c r="G892" i="1"/>
  <c r="H892" i="1"/>
  <c r="J892" i="1"/>
  <c r="K892" i="1"/>
  <c r="L892" i="1"/>
  <c r="M892" i="1"/>
  <c r="N892" i="1"/>
  <c r="P892" i="1"/>
  <c r="E893" i="1"/>
  <c r="G893" i="1"/>
  <c r="H893" i="1"/>
  <c r="J893" i="1"/>
  <c r="K893" i="1"/>
  <c r="L893" i="1"/>
  <c r="M893" i="1"/>
  <c r="N893" i="1"/>
  <c r="P893" i="1"/>
  <c r="E894" i="1"/>
  <c r="G894" i="1"/>
  <c r="H894" i="1"/>
  <c r="J894" i="1"/>
  <c r="K894" i="1"/>
  <c r="L894" i="1"/>
  <c r="M894" i="1"/>
  <c r="N894" i="1"/>
  <c r="P894" i="1"/>
  <c r="E895" i="1"/>
  <c r="G895" i="1"/>
  <c r="H895" i="1"/>
  <c r="J895" i="1"/>
  <c r="K895" i="1"/>
  <c r="L895" i="1"/>
  <c r="M895" i="1"/>
  <c r="N895" i="1"/>
  <c r="P895" i="1"/>
  <c r="E896" i="1"/>
  <c r="G896" i="1"/>
  <c r="H896" i="1"/>
  <c r="J896" i="1"/>
  <c r="K896" i="1"/>
  <c r="L896" i="1"/>
  <c r="M896" i="1"/>
  <c r="N896" i="1"/>
  <c r="P896" i="1"/>
  <c r="E897" i="1"/>
  <c r="G897" i="1"/>
  <c r="H897" i="1"/>
  <c r="J897" i="1"/>
  <c r="K897" i="1"/>
  <c r="L897" i="1"/>
  <c r="M897" i="1"/>
  <c r="N897" i="1"/>
  <c r="P897" i="1"/>
  <c r="E898" i="1"/>
  <c r="G898" i="1"/>
  <c r="H898" i="1"/>
  <c r="J898" i="1"/>
  <c r="K898" i="1"/>
  <c r="L898" i="1"/>
  <c r="M898" i="1"/>
  <c r="N898" i="1"/>
  <c r="P898" i="1"/>
  <c r="E899" i="1"/>
  <c r="G899" i="1"/>
  <c r="H899" i="1"/>
  <c r="J899" i="1"/>
  <c r="K899" i="1"/>
  <c r="L899" i="1"/>
  <c r="M899" i="1"/>
  <c r="N899" i="1"/>
  <c r="P899" i="1"/>
  <c r="E900" i="1"/>
  <c r="G900" i="1"/>
  <c r="H900" i="1"/>
  <c r="J900" i="1"/>
  <c r="K900" i="1"/>
  <c r="L900" i="1"/>
  <c r="M900" i="1"/>
  <c r="N900" i="1"/>
  <c r="P900" i="1"/>
  <c r="E901" i="1"/>
  <c r="G901" i="1"/>
  <c r="H901" i="1"/>
  <c r="J901" i="1"/>
  <c r="K901" i="1"/>
  <c r="L901" i="1"/>
  <c r="M901" i="1"/>
  <c r="N901" i="1"/>
  <c r="P901" i="1"/>
  <c r="E902" i="1"/>
  <c r="G902" i="1"/>
  <c r="H902" i="1"/>
  <c r="J902" i="1"/>
  <c r="K902" i="1"/>
  <c r="L902" i="1"/>
  <c r="M902" i="1"/>
  <c r="N902" i="1"/>
  <c r="P902" i="1"/>
  <c r="E903" i="1"/>
  <c r="G903" i="1"/>
  <c r="H903" i="1"/>
  <c r="J903" i="1"/>
  <c r="K903" i="1"/>
  <c r="L903" i="1"/>
  <c r="M903" i="1"/>
  <c r="N903" i="1"/>
  <c r="P903" i="1"/>
  <c r="E904" i="1"/>
  <c r="G904" i="1"/>
  <c r="H904" i="1"/>
  <c r="J904" i="1"/>
  <c r="K904" i="1"/>
  <c r="L904" i="1"/>
  <c r="M904" i="1"/>
  <c r="N904" i="1"/>
  <c r="P904" i="1"/>
  <c r="E905" i="1"/>
  <c r="G905" i="1"/>
  <c r="H905" i="1"/>
  <c r="J905" i="1"/>
  <c r="K905" i="1"/>
  <c r="L905" i="1"/>
  <c r="M905" i="1"/>
  <c r="N905" i="1"/>
  <c r="P905" i="1"/>
  <c r="E906" i="1"/>
  <c r="G906" i="1"/>
  <c r="H906" i="1"/>
  <c r="J906" i="1"/>
  <c r="K906" i="1"/>
  <c r="L906" i="1"/>
  <c r="M906" i="1"/>
  <c r="N906" i="1"/>
  <c r="P906" i="1"/>
  <c r="E907" i="1"/>
  <c r="G907" i="1"/>
  <c r="H907" i="1"/>
  <c r="J907" i="1"/>
  <c r="K907" i="1"/>
  <c r="L907" i="1"/>
  <c r="M907" i="1"/>
  <c r="N907" i="1"/>
  <c r="P907" i="1"/>
  <c r="E908" i="1"/>
  <c r="G908" i="1"/>
  <c r="H908" i="1"/>
  <c r="J908" i="1"/>
  <c r="K908" i="1"/>
  <c r="L908" i="1"/>
  <c r="M908" i="1"/>
  <c r="N908" i="1"/>
  <c r="P908" i="1"/>
  <c r="E909" i="1"/>
  <c r="G909" i="1"/>
  <c r="H909" i="1"/>
  <c r="J909" i="1"/>
  <c r="K909" i="1"/>
  <c r="L909" i="1"/>
  <c r="M909" i="1"/>
  <c r="N909" i="1"/>
  <c r="P909" i="1"/>
  <c r="E910" i="1"/>
  <c r="G910" i="1"/>
  <c r="H910" i="1"/>
  <c r="J910" i="1"/>
  <c r="K910" i="1"/>
  <c r="L910" i="1"/>
  <c r="M910" i="1"/>
  <c r="N910" i="1"/>
  <c r="P910" i="1"/>
  <c r="E911" i="1"/>
  <c r="G911" i="1"/>
  <c r="H911" i="1"/>
  <c r="J911" i="1"/>
  <c r="K911" i="1"/>
  <c r="L911" i="1"/>
  <c r="M911" i="1"/>
  <c r="N911" i="1"/>
  <c r="P911" i="1"/>
  <c r="E912" i="1"/>
  <c r="G912" i="1"/>
  <c r="H912" i="1"/>
  <c r="J912" i="1"/>
  <c r="K912" i="1"/>
  <c r="L912" i="1"/>
  <c r="M912" i="1"/>
  <c r="N912" i="1"/>
  <c r="P912" i="1"/>
  <c r="E913" i="1"/>
  <c r="G913" i="1"/>
  <c r="H913" i="1"/>
  <c r="J913" i="1"/>
  <c r="K913" i="1"/>
  <c r="L913" i="1"/>
  <c r="M913" i="1"/>
  <c r="N913" i="1"/>
  <c r="P913" i="1"/>
  <c r="E914" i="1"/>
  <c r="G914" i="1"/>
  <c r="H914" i="1"/>
  <c r="J914" i="1"/>
  <c r="K914" i="1"/>
  <c r="L914" i="1"/>
  <c r="M914" i="1"/>
  <c r="N914" i="1"/>
  <c r="P914" i="1"/>
  <c r="E915" i="1"/>
  <c r="G915" i="1"/>
  <c r="H915" i="1"/>
  <c r="J915" i="1"/>
  <c r="K915" i="1"/>
  <c r="L915" i="1"/>
  <c r="M915" i="1"/>
  <c r="N915" i="1"/>
  <c r="P915" i="1"/>
  <c r="E916" i="1"/>
  <c r="G916" i="1"/>
  <c r="H916" i="1"/>
  <c r="J916" i="1"/>
  <c r="K916" i="1"/>
  <c r="L916" i="1"/>
  <c r="M916" i="1"/>
  <c r="N916" i="1"/>
  <c r="P916" i="1"/>
  <c r="E917" i="1"/>
  <c r="G917" i="1"/>
  <c r="H917" i="1"/>
  <c r="J917" i="1"/>
  <c r="K917" i="1"/>
  <c r="L917" i="1"/>
  <c r="M917" i="1"/>
  <c r="N917" i="1"/>
  <c r="P917" i="1"/>
  <c r="E918" i="1"/>
  <c r="G918" i="1"/>
  <c r="H918" i="1"/>
  <c r="J918" i="1"/>
  <c r="K918" i="1"/>
  <c r="L918" i="1"/>
  <c r="M918" i="1"/>
  <c r="N918" i="1"/>
  <c r="P918" i="1"/>
  <c r="E919" i="1"/>
  <c r="G919" i="1"/>
  <c r="H919" i="1"/>
  <c r="J919" i="1"/>
  <c r="K919" i="1"/>
  <c r="L919" i="1"/>
  <c r="M919" i="1"/>
  <c r="N919" i="1"/>
  <c r="P919" i="1"/>
  <c r="E920" i="1"/>
  <c r="G920" i="1"/>
  <c r="H920" i="1"/>
  <c r="J920" i="1"/>
  <c r="K920" i="1"/>
  <c r="L920" i="1"/>
  <c r="M920" i="1"/>
  <c r="N920" i="1"/>
  <c r="P920" i="1"/>
  <c r="E921" i="1"/>
  <c r="G921" i="1"/>
  <c r="H921" i="1"/>
  <c r="J921" i="1"/>
  <c r="K921" i="1"/>
  <c r="L921" i="1"/>
  <c r="M921" i="1"/>
  <c r="N921" i="1"/>
  <c r="P921" i="1"/>
  <c r="E922" i="1"/>
  <c r="G922" i="1"/>
  <c r="H922" i="1"/>
  <c r="J922" i="1"/>
  <c r="K922" i="1"/>
  <c r="L922" i="1"/>
  <c r="M922" i="1"/>
  <c r="N922" i="1"/>
  <c r="P922" i="1"/>
  <c r="E923" i="1"/>
  <c r="G923" i="1"/>
  <c r="H923" i="1"/>
  <c r="J923" i="1"/>
  <c r="K923" i="1"/>
  <c r="L923" i="1"/>
  <c r="M923" i="1"/>
  <c r="N923" i="1"/>
  <c r="P923" i="1"/>
  <c r="E924" i="1"/>
  <c r="G924" i="1"/>
  <c r="H924" i="1"/>
  <c r="J924" i="1"/>
  <c r="K924" i="1"/>
  <c r="L924" i="1"/>
  <c r="M924" i="1"/>
  <c r="N924" i="1"/>
  <c r="P924" i="1"/>
  <c r="E925" i="1"/>
  <c r="G925" i="1"/>
  <c r="H925" i="1"/>
  <c r="J925" i="1"/>
  <c r="K925" i="1"/>
  <c r="L925" i="1"/>
  <c r="M925" i="1"/>
  <c r="N925" i="1"/>
  <c r="P925" i="1"/>
  <c r="E926" i="1"/>
  <c r="G926" i="1"/>
  <c r="H926" i="1"/>
  <c r="J926" i="1"/>
  <c r="K926" i="1"/>
  <c r="L926" i="1"/>
  <c r="M926" i="1"/>
  <c r="N926" i="1"/>
  <c r="P926" i="1"/>
  <c r="E927" i="1"/>
  <c r="G927" i="1"/>
  <c r="H927" i="1"/>
  <c r="J927" i="1"/>
  <c r="K927" i="1"/>
  <c r="L927" i="1"/>
  <c r="M927" i="1"/>
  <c r="N927" i="1"/>
  <c r="P927" i="1"/>
  <c r="E928" i="1"/>
  <c r="G928" i="1"/>
  <c r="H928" i="1"/>
  <c r="J928" i="1"/>
  <c r="K928" i="1"/>
  <c r="L928" i="1"/>
  <c r="M928" i="1"/>
  <c r="N928" i="1"/>
  <c r="P928" i="1"/>
  <c r="E929" i="1"/>
  <c r="G929" i="1"/>
  <c r="H929" i="1"/>
  <c r="J929" i="1"/>
  <c r="K929" i="1"/>
  <c r="L929" i="1"/>
  <c r="M929" i="1"/>
  <c r="N929" i="1"/>
  <c r="P929" i="1"/>
  <c r="E930" i="1"/>
  <c r="G930" i="1"/>
  <c r="H930" i="1"/>
  <c r="J930" i="1"/>
  <c r="K930" i="1"/>
  <c r="L930" i="1"/>
  <c r="M930" i="1"/>
  <c r="N930" i="1"/>
  <c r="P930" i="1"/>
  <c r="E931" i="1"/>
  <c r="G931" i="1"/>
  <c r="H931" i="1"/>
  <c r="J931" i="1"/>
  <c r="K931" i="1"/>
  <c r="L931" i="1"/>
  <c r="M931" i="1"/>
  <c r="N931" i="1"/>
  <c r="P931" i="1"/>
  <c r="E932" i="1"/>
  <c r="G932" i="1"/>
  <c r="H932" i="1"/>
  <c r="J932" i="1"/>
  <c r="K932" i="1"/>
  <c r="L932" i="1"/>
  <c r="M932" i="1"/>
  <c r="N932" i="1"/>
  <c r="P932" i="1"/>
  <c r="E933" i="1"/>
  <c r="G933" i="1"/>
  <c r="H933" i="1"/>
  <c r="J933" i="1"/>
  <c r="K933" i="1"/>
  <c r="L933" i="1"/>
  <c r="M933" i="1"/>
  <c r="N933" i="1"/>
  <c r="P933" i="1"/>
  <c r="E934" i="1"/>
  <c r="G934" i="1"/>
  <c r="H934" i="1"/>
  <c r="J934" i="1"/>
  <c r="K934" i="1"/>
  <c r="L934" i="1"/>
  <c r="M934" i="1"/>
  <c r="N934" i="1"/>
  <c r="P934" i="1"/>
  <c r="E935" i="1"/>
  <c r="G935" i="1"/>
  <c r="H935" i="1"/>
  <c r="J935" i="1"/>
  <c r="K935" i="1"/>
  <c r="L935" i="1"/>
  <c r="M935" i="1"/>
  <c r="N935" i="1"/>
  <c r="P935" i="1"/>
  <c r="E936" i="1"/>
  <c r="G936" i="1"/>
  <c r="H936" i="1"/>
  <c r="J936" i="1"/>
  <c r="K936" i="1"/>
  <c r="L936" i="1"/>
  <c r="M936" i="1"/>
  <c r="N936" i="1"/>
  <c r="P936" i="1"/>
  <c r="E937" i="1"/>
  <c r="G937" i="1"/>
  <c r="H937" i="1"/>
  <c r="J937" i="1"/>
  <c r="K937" i="1"/>
  <c r="L937" i="1"/>
  <c r="M937" i="1"/>
  <c r="N937" i="1"/>
  <c r="P937" i="1"/>
  <c r="E938" i="1"/>
  <c r="G938" i="1"/>
  <c r="H938" i="1"/>
  <c r="J938" i="1"/>
  <c r="K938" i="1"/>
  <c r="L938" i="1"/>
  <c r="M938" i="1"/>
  <c r="N938" i="1"/>
  <c r="P938" i="1"/>
  <c r="E939" i="1"/>
  <c r="G939" i="1"/>
  <c r="H939" i="1"/>
  <c r="J939" i="1"/>
  <c r="K939" i="1"/>
  <c r="L939" i="1"/>
  <c r="M939" i="1"/>
  <c r="N939" i="1"/>
  <c r="P939" i="1"/>
  <c r="E940" i="1"/>
  <c r="G940" i="1"/>
  <c r="H940" i="1"/>
  <c r="J940" i="1"/>
  <c r="K940" i="1"/>
  <c r="L940" i="1"/>
  <c r="M940" i="1"/>
  <c r="N940" i="1"/>
  <c r="P940" i="1"/>
  <c r="E941" i="1"/>
  <c r="G941" i="1"/>
  <c r="H941" i="1"/>
  <c r="J941" i="1"/>
  <c r="K941" i="1"/>
  <c r="L941" i="1"/>
  <c r="M941" i="1"/>
  <c r="N941" i="1"/>
  <c r="P941" i="1"/>
  <c r="E942" i="1"/>
  <c r="G942" i="1"/>
  <c r="H942" i="1"/>
  <c r="J942" i="1"/>
  <c r="K942" i="1"/>
  <c r="L942" i="1"/>
  <c r="M942" i="1"/>
  <c r="N942" i="1"/>
  <c r="P942" i="1"/>
  <c r="E943" i="1"/>
  <c r="G943" i="1"/>
  <c r="H943" i="1"/>
  <c r="J943" i="1"/>
  <c r="K943" i="1"/>
  <c r="L943" i="1"/>
  <c r="M943" i="1"/>
  <c r="N943" i="1"/>
  <c r="P943" i="1"/>
  <c r="E944" i="1"/>
  <c r="G944" i="1"/>
  <c r="H944" i="1"/>
  <c r="J944" i="1"/>
  <c r="K944" i="1"/>
  <c r="L944" i="1"/>
  <c r="M944" i="1"/>
  <c r="N944" i="1"/>
  <c r="P944" i="1"/>
  <c r="E945" i="1"/>
  <c r="G945" i="1"/>
  <c r="H945" i="1"/>
  <c r="J945" i="1"/>
  <c r="K945" i="1"/>
  <c r="L945" i="1"/>
  <c r="M945" i="1"/>
  <c r="N945" i="1"/>
  <c r="P945" i="1"/>
  <c r="E946" i="1"/>
  <c r="G946" i="1"/>
  <c r="H946" i="1"/>
  <c r="J946" i="1"/>
  <c r="K946" i="1"/>
  <c r="L946" i="1"/>
  <c r="M946" i="1"/>
  <c r="N946" i="1"/>
  <c r="P946" i="1"/>
  <c r="E947" i="1"/>
  <c r="G947" i="1"/>
  <c r="H947" i="1"/>
  <c r="J947" i="1"/>
  <c r="K947" i="1"/>
  <c r="L947" i="1"/>
  <c r="M947" i="1"/>
  <c r="N947" i="1"/>
  <c r="P947" i="1"/>
  <c r="E948" i="1"/>
  <c r="G948" i="1"/>
  <c r="H948" i="1"/>
  <c r="J948" i="1"/>
  <c r="K948" i="1"/>
  <c r="L948" i="1"/>
  <c r="M948" i="1"/>
  <c r="N948" i="1"/>
  <c r="P948" i="1"/>
  <c r="E949" i="1"/>
  <c r="G949" i="1"/>
  <c r="H949" i="1"/>
  <c r="J949" i="1"/>
  <c r="K949" i="1"/>
  <c r="L949" i="1"/>
  <c r="M949" i="1"/>
  <c r="N949" i="1"/>
  <c r="P949" i="1"/>
  <c r="E950" i="1"/>
  <c r="G950" i="1"/>
  <c r="H950" i="1"/>
  <c r="J950" i="1"/>
  <c r="K950" i="1"/>
  <c r="L950" i="1"/>
  <c r="M950" i="1"/>
  <c r="N950" i="1"/>
  <c r="P950" i="1"/>
  <c r="E951" i="1"/>
  <c r="G951" i="1"/>
  <c r="H951" i="1"/>
  <c r="J951" i="1"/>
  <c r="K951" i="1"/>
  <c r="L951" i="1"/>
  <c r="M951" i="1"/>
  <c r="N951" i="1"/>
  <c r="P951" i="1"/>
  <c r="E952" i="1"/>
  <c r="G952" i="1"/>
  <c r="H952" i="1"/>
  <c r="J952" i="1"/>
  <c r="K952" i="1"/>
  <c r="L952" i="1"/>
  <c r="M952" i="1"/>
  <c r="N952" i="1"/>
  <c r="P952" i="1"/>
  <c r="E953" i="1"/>
  <c r="G953" i="1"/>
  <c r="H953" i="1"/>
  <c r="J953" i="1"/>
  <c r="K953" i="1"/>
  <c r="L953" i="1"/>
  <c r="M953" i="1"/>
  <c r="N953" i="1"/>
  <c r="P953" i="1"/>
  <c r="E954" i="1"/>
  <c r="G954" i="1"/>
  <c r="H954" i="1"/>
  <c r="J954" i="1"/>
  <c r="K954" i="1"/>
  <c r="L954" i="1"/>
  <c r="M954" i="1"/>
  <c r="N954" i="1"/>
  <c r="P954" i="1"/>
  <c r="E955" i="1"/>
  <c r="G955" i="1"/>
  <c r="H955" i="1"/>
  <c r="J955" i="1"/>
  <c r="K955" i="1"/>
  <c r="L955" i="1"/>
  <c r="M955" i="1"/>
  <c r="N955" i="1"/>
  <c r="P955" i="1"/>
  <c r="E956" i="1"/>
  <c r="G956" i="1"/>
  <c r="H956" i="1"/>
  <c r="J956" i="1"/>
  <c r="K956" i="1"/>
  <c r="L956" i="1"/>
  <c r="M956" i="1"/>
  <c r="N956" i="1"/>
  <c r="P956" i="1"/>
  <c r="E957" i="1"/>
  <c r="G957" i="1"/>
  <c r="H957" i="1"/>
  <c r="J957" i="1"/>
  <c r="K957" i="1"/>
  <c r="L957" i="1"/>
  <c r="M957" i="1"/>
  <c r="N957" i="1"/>
  <c r="P957" i="1"/>
  <c r="E958" i="1"/>
  <c r="G958" i="1"/>
  <c r="H958" i="1"/>
  <c r="J958" i="1"/>
  <c r="K958" i="1"/>
  <c r="L958" i="1"/>
  <c r="M958" i="1"/>
  <c r="N958" i="1"/>
  <c r="P958" i="1"/>
  <c r="E959" i="1"/>
  <c r="G959" i="1"/>
  <c r="H959" i="1"/>
  <c r="J959" i="1"/>
  <c r="K959" i="1"/>
  <c r="L959" i="1"/>
  <c r="M959" i="1"/>
  <c r="N959" i="1"/>
  <c r="P959" i="1"/>
  <c r="E960" i="1"/>
  <c r="G960" i="1"/>
  <c r="H960" i="1"/>
  <c r="J960" i="1"/>
  <c r="K960" i="1"/>
  <c r="L960" i="1"/>
  <c r="M960" i="1"/>
  <c r="N960" i="1"/>
  <c r="P960" i="1"/>
  <c r="E961" i="1"/>
  <c r="G961" i="1"/>
  <c r="H961" i="1"/>
  <c r="J961" i="1"/>
  <c r="K961" i="1"/>
  <c r="L961" i="1"/>
  <c r="M961" i="1"/>
  <c r="N961" i="1"/>
  <c r="P961" i="1"/>
  <c r="E962" i="1"/>
  <c r="G962" i="1"/>
  <c r="H962" i="1"/>
  <c r="J962" i="1"/>
  <c r="K962" i="1"/>
  <c r="L962" i="1"/>
  <c r="M962" i="1"/>
  <c r="N962" i="1"/>
  <c r="P962" i="1"/>
  <c r="E963" i="1"/>
  <c r="G963" i="1"/>
  <c r="H963" i="1"/>
  <c r="J963" i="1"/>
  <c r="K963" i="1"/>
  <c r="L963" i="1"/>
  <c r="M963" i="1"/>
  <c r="N963" i="1"/>
  <c r="P963" i="1"/>
  <c r="E964" i="1"/>
  <c r="G964" i="1"/>
  <c r="H964" i="1"/>
  <c r="J964" i="1"/>
  <c r="K964" i="1"/>
  <c r="L964" i="1"/>
  <c r="M964" i="1"/>
  <c r="N964" i="1"/>
  <c r="P964" i="1"/>
  <c r="E965" i="1"/>
  <c r="G965" i="1"/>
  <c r="H965" i="1"/>
  <c r="J965" i="1"/>
  <c r="K965" i="1"/>
  <c r="L965" i="1"/>
  <c r="M965" i="1"/>
  <c r="N965" i="1"/>
  <c r="P965" i="1"/>
  <c r="E966" i="1"/>
  <c r="G966" i="1"/>
  <c r="H966" i="1"/>
  <c r="J966" i="1"/>
  <c r="K966" i="1"/>
  <c r="L966" i="1"/>
  <c r="M966" i="1"/>
  <c r="N966" i="1"/>
  <c r="P966" i="1"/>
  <c r="E967" i="1"/>
  <c r="G967" i="1"/>
  <c r="H967" i="1"/>
  <c r="J967" i="1"/>
  <c r="K967" i="1"/>
  <c r="L967" i="1"/>
  <c r="M967" i="1"/>
  <c r="N967" i="1"/>
  <c r="P967" i="1"/>
  <c r="E968" i="1"/>
  <c r="G968" i="1"/>
  <c r="H968" i="1"/>
  <c r="J968" i="1"/>
  <c r="K968" i="1"/>
  <c r="L968" i="1"/>
  <c r="M968" i="1"/>
  <c r="N968" i="1"/>
  <c r="P968" i="1"/>
  <c r="E969" i="1"/>
  <c r="G969" i="1"/>
  <c r="H969" i="1"/>
  <c r="J969" i="1"/>
  <c r="K969" i="1"/>
  <c r="L969" i="1"/>
  <c r="M969" i="1"/>
  <c r="N969" i="1"/>
  <c r="P969" i="1"/>
  <c r="E970" i="1"/>
  <c r="G970" i="1"/>
  <c r="H970" i="1"/>
  <c r="J970" i="1"/>
  <c r="K970" i="1"/>
  <c r="L970" i="1"/>
  <c r="M970" i="1"/>
  <c r="N970" i="1"/>
  <c r="P970" i="1"/>
  <c r="E971" i="1"/>
  <c r="G971" i="1"/>
  <c r="H971" i="1"/>
  <c r="J971" i="1"/>
  <c r="K971" i="1"/>
  <c r="L971" i="1"/>
  <c r="M971" i="1"/>
  <c r="N971" i="1"/>
  <c r="P971" i="1"/>
  <c r="E972" i="1"/>
  <c r="G972" i="1"/>
  <c r="H972" i="1"/>
  <c r="J972" i="1"/>
  <c r="K972" i="1"/>
  <c r="L972" i="1"/>
  <c r="M972" i="1"/>
  <c r="N972" i="1"/>
  <c r="P972" i="1"/>
  <c r="E973" i="1"/>
  <c r="G973" i="1"/>
  <c r="H973" i="1"/>
  <c r="J973" i="1"/>
  <c r="K973" i="1"/>
  <c r="L973" i="1"/>
  <c r="M973" i="1"/>
  <c r="N973" i="1"/>
  <c r="P973" i="1"/>
  <c r="E974" i="1"/>
  <c r="G974" i="1"/>
  <c r="H974" i="1"/>
  <c r="J974" i="1"/>
  <c r="K974" i="1"/>
  <c r="L974" i="1"/>
  <c r="M974" i="1"/>
  <c r="N974" i="1"/>
  <c r="P974" i="1"/>
  <c r="E975" i="1"/>
  <c r="G975" i="1"/>
  <c r="H975" i="1"/>
  <c r="J975" i="1"/>
  <c r="K975" i="1"/>
  <c r="L975" i="1"/>
  <c r="M975" i="1"/>
  <c r="N975" i="1"/>
  <c r="P975" i="1"/>
  <c r="E976" i="1"/>
  <c r="G976" i="1"/>
  <c r="H976" i="1"/>
  <c r="J976" i="1"/>
  <c r="K976" i="1"/>
  <c r="L976" i="1"/>
  <c r="M976" i="1"/>
  <c r="N976" i="1"/>
  <c r="P976" i="1"/>
  <c r="E977" i="1"/>
  <c r="G977" i="1"/>
  <c r="H977" i="1"/>
  <c r="J977" i="1"/>
  <c r="K977" i="1"/>
  <c r="L977" i="1"/>
  <c r="M977" i="1"/>
  <c r="N977" i="1"/>
  <c r="P977" i="1"/>
  <c r="E978" i="1"/>
  <c r="G978" i="1"/>
  <c r="H978" i="1"/>
  <c r="J978" i="1"/>
  <c r="K978" i="1"/>
  <c r="L978" i="1"/>
  <c r="M978" i="1"/>
  <c r="N978" i="1"/>
  <c r="P978" i="1"/>
  <c r="E979" i="1"/>
  <c r="G979" i="1"/>
  <c r="H979" i="1"/>
  <c r="J979" i="1"/>
  <c r="K979" i="1"/>
  <c r="L979" i="1"/>
  <c r="M979" i="1"/>
  <c r="N979" i="1"/>
  <c r="P979" i="1"/>
  <c r="E980" i="1"/>
  <c r="G980" i="1"/>
  <c r="H980" i="1"/>
  <c r="J980" i="1"/>
  <c r="K980" i="1"/>
  <c r="L980" i="1"/>
  <c r="M980" i="1"/>
  <c r="N980" i="1"/>
  <c r="P980" i="1"/>
  <c r="E981" i="1"/>
  <c r="G981" i="1"/>
  <c r="H981" i="1"/>
  <c r="J981" i="1"/>
  <c r="K981" i="1"/>
  <c r="L981" i="1"/>
  <c r="M981" i="1"/>
  <c r="N981" i="1"/>
  <c r="P981" i="1"/>
  <c r="E982" i="1"/>
  <c r="G982" i="1"/>
  <c r="H982" i="1"/>
  <c r="J982" i="1"/>
  <c r="K982" i="1"/>
  <c r="L982" i="1"/>
  <c r="M982" i="1"/>
  <c r="N982" i="1"/>
  <c r="P982" i="1"/>
  <c r="E983" i="1"/>
  <c r="G983" i="1"/>
  <c r="H983" i="1"/>
  <c r="J983" i="1"/>
  <c r="K983" i="1"/>
  <c r="L983" i="1"/>
  <c r="M983" i="1"/>
  <c r="N983" i="1"/>
  <c r="P983" i="1"/>
  <c r="E984" i="1"/>
  <c r="G984" i="1"/>
  <c r="H984" i="1"/>
  <c r="J984" i="1"/>
  <c r="K984" i="1"/>
  <c r="L984" i="1"/>
  <c r="M984" i="1"/>
  <c r="N984" i="1"/>
  <c r="P984" i="1"/>
  <c r="E985" i="1"/>
  <c r="G985" i="1"/>
  <c r="H985" i="1"/>
  <c r="J985" i="1"/>
  <c r="K985" i="1"/>
  <c r="L985" i="1"/>
  <c r="M985" i="1"/>
  <c r="N985" i="1"/>
  <c r="P985" i="1"/>
  <c r="E986" i="1"/>
  <c r="G986" i="1"/>
  <c r="H986" i="1"/>
  <c r="J986" i="1"/>
  <c r="K986" i="1"/>
  <c r="L986" i="1"/>
  <c r="M986" i="1"/>
  <c r="N986" i="1"/>
  <c r="P986" i="1"/>
  <c r="E987" i="1"/>
  <c r="G987" i="1"/>
  <c r="H987" i="1"/>
  <c r="J987" i="1"/>
  <c r="K987" i="1"/>
  <c r="L987" i="1"/>
  <c r="M987" i="1"/>
  <c r="N987" i="1"/>
  <c r="P987" i="1"/>
  <c r="E988" i="1"/>
  <c r="G988" i="1"/>
  <c r="H988" i="1"/>
  <c r="J988" i="1"/>
  <c r="K988" i="1"/>
  <c r="L988" i="1"/>
  <c r="M988" i="1"/>
  <c r="N988" i="1"/>
  <c r="P988" i="1"/>
  <c r="E989" i="1"/>
  <c r="G989" i="1"/>
  <c r="H989" i="1"/>
  <c r="J989" i="1"/>
  <c r="K989" i="1"/>
  <c r="L989" i="1"/>
  <c r="M989" i="1"/>
  <c r="N989" i="1"/>
  <c r="P989" i="1"/>
  <c r="E990" i="1"/>
  <c r="G990" i="1"/>
  <c r="H990" i="1"/>
  <c r="J990" i="1"/>
  <c r="K990" i="1"/>
  <c r="L990" i="1"/>
  <c r="M990" i="1"/>
  <c r="N990" i="1"/>
  <c r="P990" i="1"/>
  <c r="E991" i="1"/>
  <c r="G991" i="1"/>
  <c r="H991" i="1"/>
  <c r="J991" i="1"/>
  <c r="K991" i="1"/>
  <c r="L991" i="1"/>
  <c r="M991" i="1"/>
  <c r="N991" i="1"/>
  <c r="P991" i="1"/>
  <c r="E992" i="1"/>
  <c r="G992" i="1"/>
  <c r="H992" i="1"/>
  <c r="J992" i="1"/>
  <c r="K992" i="1"/>
  <c r="L992" i="1"/>
  <c r="M992" i="1"/>
  <c r="N992" i="1"/>
  <c r="P992" i="1"/>
  <c r="E993" i="1"/>
  <c r="G993" i="1"/>
  <c r="H993" i="1"/>
  <c r="J993" i="1"/>
  <c r="K993" i="1"/>
  <c r="L993" i="1"/>
  <c r="M993" i="1"/>
  <c r="N993" i="1"/>
  <c r="P993" i="1"/>
  <c r="E994" i="1"/>
  <c r="G994" i="1"/>
  <c r="H994" i="1"/>
  <c r="J994" i="1"/>
  <c r="K994" i="1"/>
  <c r="L994" i="1"/>
  <c r="M994" i="1"/>
  <c r="N994" i="1"/>
  <c r="P994" i="1"/>
  <c r="E995" i="1"/>
  <c r="G995" i="1"/>
  <c r="H995" i="1"/>
  <c r="J995" i="1"/>
  <c r="K995" i="1"/>
  <c r="L995" i="1"/>
  <c r="M995" i="1"/>
  <c r="N995" i="1"/>
  <c r="P995" i="1"/>
  <c r="E996" i="1"/>
  <c r="G996" i="1"/>
  <c r="H996" i="1"/>
  <c r="J996" i="1"/>
  <c r="K996" i="1"/>
  <c r="L996" i="1"/>
  <c r="M996" i="1"/>
  <c r="N996" i="1"/>
  <c r="P996" i="1"/>
  <c r="E997" i="1"/>
  <c r="G997" i="1"/>
  <c r="H997" i="1"/>
  <c r="J997" i="1"/>
  <c r="K997" i="1"/>
  <c r="L997" i="1"/>
  <c r="M997" i="1"/>
  <c r="N997" i="1"/>
  <c r="P997" i="1"/>
  <c r="E998" i="1"/>
  <c r="G998" i="1"/>
  <c r="H998" i="1"/>
  <c r="J998" i="1"/>
  <c r="K998" i="1"/>
  <c r="L998" i="1"/>
  <c r="M998" i="1"/>
  <c r="N998" i="1"/>
  <c r="P998" i="1"/>
  <c r="E999" i="1"/>
  <c r="G999" i="1"/>
  <c r="H999" i="1"/>
  <c r="J999" i="1"/>
  <c r="K999" i="1"/>
  <c r="L999" i="1"/>
  <c r="M999" i="1"/>
  <c r="N999" i="1"/>
  <c r="P999" i="1"/>
  <c r="E1000" i="1"/>
  <c r="G1000" i="1"/>
  <c r="H1000" i="1"/>
  <c r="J1000" i="1"/>
  <c r="K1000" i="1"/>
  <c r="L1000" i="1"/>
  <c r="M1000" i="1"/>
  <c r="N1000" i="1"/>
  <c r="P1000" i="1"/>
  <c r="E1001" i="1"/>
  <c r="G1001" i="1"/>
  <c r="H1001" i="1"/>
  <c r="J1001" i="1"/>
  <c r="K1001" i="1"/>
  <c r="L1001" i="1"/>
  <c r="M1001" i="1"/>
  <c r="N1001" i="1"/>
  <c r="P1001" i="1"/>
  <c r="E1002" i="1"/>
  <c r="G1002" i="1"/>
  <c r="H1002" i="1"/>
  <c r="J1002" i="1"/>
  <c r="K1002" i="1"/>
  <c r="L1002" i="1"/>
  <c r="M1002" i="1"/>
  <c r="N1002" i="1"/>
  <c r="P1002" i="1"/>
  <c r="E1003" i="1"/>
  <c r="G1003" i="1"/>
  <c r="H1003" i="1"/>
  <c r="J1003" i="1"/>
  <c r="K1003" i="1"/>
  <c r="L1003" i="1"/>
  <c r="M1003" i="1"/>
  <c r="N1003" i="1"/>
  <c r="P1003" i="1"/>
  <c r="E1004" i="1"/>
  <c r="G1004" i="1"/>
  <c r="H1004" i="1"/>
  <c r="J1004" i="1"/>
  <c r="K1004" i="1"/>
  <c r="L1004" i="1"/>
  <c r="M1004" i="1"/>
  <c r="N1004" i="1"/>
  <c r="P1004" i="1"/>
  <c r="E1005" i="1"/>
  <c r="G1005" i="1"/>
  <c r="H1005" i="1"/>
  <c r="J1005" i="1"/>
  <c r="K1005" i="1"/>
  <c r="L1005" i="1"/>
  <c r="M1005" i="1"/>
  <c r="N1005" i="1"/>
  <c r="P1005" i="1"/>
  <c r="E1006" i="1"/>
  <c r="G1006" i="1"/>
  <c r="H1006" i="1"/>
  <c r="J1006" i="1"/>
  <c r="K1006" i="1"/>
  <c r="L1006" i="1"/>
  <c r="M1006" i="1"/>
  <c r="N1006" i="1"/>
  <c r="P1006" i="1"/>
  <c r="E1007" i="1"/>
  <c r="G1007" i="1"/>
  <c r="H1007" i="1"/>
  <c r="J1007" i="1"/>
  <c r="K1007" i="1"/>
  <c r="L1007" i="1"/>
  <c r="M1007" i="1"/>
  <c r="N1007" i="1"/>
  <c r="P1007" i="1"/>
  <c r="E1008" i="1"/>
  <c r="G1008" i="1"/>
  <c r="H1008" i="1"/>
  <c r="J1008" i="1"/>
  <c r="K1008" i="1"/>
  <c r="L1008" i="1"/>
  <c r="M1008" i="1"/>
  <c r="N1008" i="1"/>
  <c r="P1008" i="1"/>
  <c r="E1009" i="1"/>
  <c r="G1009" i="1"/>
  <c r="H1009" i="1"/>
  <c r="J1009" i="1"/>
  <c r="K1009" i="1"/>
  <c r="L1009" i="1"/>
  <c r="M1009" i="1"/>
  <c r="N1009" i="1"/>
  <c r="P1009" i="1"/>
  <c r="E1010" i="1"/>
  <c r="G1010" i="1"/>
  <c r="H1010" i="1"/>
  <c r="J1010" i="1"/>
  <c r="K1010" i="1"/>
  <c r="L1010" i="1"/>
  <c r="M1010" i="1"/>
  <c r="N1010" i="1"/>
  <c r="P1010" i="1"/>
  <c r="E1011" i="1"/>
  <c r="G1011" i="1"/>
  <c r="H1011" i="1"/>
  <c r="J1011" i="1"/>
  <c r="K1011" i="1"/>
  <c r="L1011" i="1"/>
  <c r="M1011" i="1"/>
  <c r="N1011" i="1"/>
  <c r="P1011" i="1"/>
  <c r="E1012" i="1"/>
  <c r="G1012" i="1"/>
  <c r="H1012" i="1"/>
  <c r="J1012" i="1"/>
  <c r="K1012" i="1"/>
  <c r="L1012" i="1"/>
  <c r="M1012" i="1"/>
  <c r="N1012" i="1"/>
  <c r="P1012" i="1"/>
  <c r="E1013" i="1"/>
  <c r="G1013" i="1"/>
  <c r="H1013" i="1"/>
  <c r="J1013" i="1"/>
  <c r="K1013" i="1"/>
  <c r="L1013" i="1"/>
  <c r="M1013" i="1"/>
  <c r="N1013" i="1"/>
  <c r="P1013" i="1"/>
  <c r="E1014" i="1"/>
  <c r="G1014" i="1"/>
  <c r="H1014" i="1"/>
  <c r="J1014" i="1"/>
  <c r="K1014" i="1"/>
  <c r="L1014" i="1"/>
  <c r="M1014" i="1"/>
  <c r="N1014" i="1"/>
  <c r="P1014" i="1"/>
  <c r="E1015" i="1"/>
  <c r="G1015" i="1"/>
  <c r="H1015" i="1"/>
  <c r="J1015" i="1"/>
  <c r="K1015" i="1"/>
  <c r="L1015" i="1"/>
  <c r="M1015" i="1"/>
  <c r="N1015" i="1"/>
  <c r="P1015" i="1"/>
  <c r="E1016" i="1"/>
  <c r="G1016" i="1"/>
  <c r="H1016" i="1"/>
  <c r="J1016" i="1"/>
  <c r="K1016" i="1"/>
  <c r="L1016" i="1"/>
  <c r="M1016" i="1"/>
  <c r="N1016" i="1"/>
  <c r="P1016" i="1"/>
  <c r="E1017" i="1"/>
  <c r="G1017" i="1"/>
  <c r="H1017" i="1"/>
  <c r="J1017" i="1"/>
  <c r="K1017" i="1"/>
  <c r="L1017" i="1"/>
  <c r="M1017" i="1"/>
  <c r="N1017" i="1"/>
  <c r="P1017" i="1"/>
  <c r="E1018" i="1"/>
  <c r="G1018" i="1"/>
  <c r="H1018" i="1"/>
  <c r="J1018" i="1"/>
  <c r="K1018" i="1"/>
  <c r="L1018" i="1"/>
  <c r="M1018" i="1"/>
  <c r="N1018" i="1"/>
  <c r="P1018" i="1"/>
  <c r="E1019" i="1"/>
  <c r="G1019" i="1"/>
  <c r="H1019" i="1"/>
  <c r="J1019" i="1"/>
  <c r="K1019" i="1"/>
  <c r="L1019" i="1"/>
  <c r="M1019" i="1"/>
  <c r="N1019" i="1"/>
  <c r="P1019" i="1"/>
  <c r="E1020" i="1"/>
  <c r="G1020" i="1"/>
  <c r="H1020" i="1"/>
  <c r="J1020" i="1"/>
  <c r="K1020" i="1"/>
  <c r="L1020" i="1"/>
  <c r="M1020" i="1"/>
  <c r="N1020" i="1"/>
  <c r="P1020" i="1"/>
  <c r="E1021" i="1"/>
  <c r="G1021" i="1"/>
  <c r="H1021" i="1"/>
  <c r="J1021" i="1"/>
  <c r="K1021" i="1"/>
  <c r="L1021" i="1"/>
  <c r="M1021" i="1"/>
  <c r="N1021" i="1"/>
  <c r="P1021" i="1"/>
  <c r="E1022" i="1"/>
  <c r="G1022" i="1"/>
  <c r="H1022" i="1"/>
  <c r="J1022" i="1"/>
  <c r="K1022" i="1"/>
  <c r="L1022" i="1"/>
  <c r="M1022" i="1"/>
  <c r="N1022" i="1"/>
  <c r="P1022" i="1"/>
  <c r="E1023" i="1"/>
  <c r="G1023" i="1"/>
  <c r="H1023" i="1"/>
  <c r="J1023" i="1"/>
  <c r="K1023" i="1"/>
  <c r="L1023" i="1"/>
  <c r="M1023" i="1"/>
  <c r="N1023" i="1"/>
  <c r="P1023" i="1"/>
  <c r="E1024" i="1"/>
  <c r="G1024" i="1"/>
  <c r="H1024" i="1"/>
  <c r="J1024" i="1"/>
  <c r="K1024" i="1"/>
  <c r="L1024" i="1"/>
  <c r="M1024" i="1"/>
  <c r="N1024" i="1"/>
  <c r="P1024" i="1"/>
  <c r="E1025" i="1"/>
  <c r="G1025" i="1"/>
  <c r="H1025" i="1"/>
  <c r="J1025" i="1"/>
  <c r="K1025" i="1"/>
  <c r="L1025" i="1"/>
  <c r="M1025" i="1"/>
  <c r="N1025" i="1"/>
  <c r="P1025" i="1"/>
  <c r="E1026" i="1"/>
  <c r="G1026" i="1"/>
  <c r="H1026" i="1"/>
  <c r="J1026" i="1"/>
  <c r="K1026" i="1"/>
  <c r="L1026" i="1"/>
  <c r="M1026" i="1"/>
  <c r="N1026" i="1"/>
  <c r="P1026" i="1"/>
  <c r="E1027" i="1"/>
  <c r="G1027" i="1"/>
  <c r="H1027" i="1"/>
  <c r="J1027" i="1"/>
  <c r="K1027" i="1"/>
  <c r="L1027" i="1"/>
  <c r="M1027" i="1"/>
  <c r="N1027" i="1"/>
  <c r="P1027" i="1"/>
  <c r="E1028" i="1"/>
  <c r="G1028" i="1"/>
  <c r="H1028" i="1"/>
  <c r="J1028" i="1"/>
  <c r="K1028" i="1"/>
  <c r="L1028" i="1"/>
  <c r="M1028" i="1"/>
  <c r="N1028" i="1"/>
  <c r="P1028" i="1"/>
  <c r="E1029" i="1"/>
  <c r="G1029" i="1"/>
  <c r="H1029" i="1"/>
  <c r="J1029" i="1"/>
  <c r="K1029" i="1"/>
  <c r="L1029" i="1"/>
  <c r="M1029" i="1"/>
  <c r="N1029" i="1"/>
  <c r="P1029" i="1"/>
  <c r="E1030" i="1"/>
  <c r="G1030" i="1"/>
  <c r="H1030" i="1"/>
  <c r="J1030" i="1"/>
  <c r="K1030" i="1"/>
  <c r="L1030" i="1"/>
  <c r="M1030" i="1"/>
  <c r="N1030" i="1"/>
  <c r="P1030" i="1"/>
  <c r="E1031" i="1"/>
  <c r="G1031" i="1"/>
  <c r="H1031" i="1"/>
  <c r="J1031" i="1"/>
  <c r="K1031" i="1"/>
  <c r="L1031" i="1"/>
  <c r="M1031" i="1"/>
  <c r="N1031" i="1"/>
  <c r="P1031" i="1"/>
  <c r="E1032" i="1"/>
  <c r="G1032" i="1"/>
  <c r="H1032" i="1"/>
  <c r="J1032" i="1"/>
  <c r="K1032" i="1"/>
  <c r="L1032" i="1"/>
  <c r="M1032" i="1"/>
  <c r="N1032" i="1"/>
  <c r="P1032" i="1"/>
  <c r="E1033" i="1"/>
  <c r="G1033" i="1"/>
  <c r="H1033" i="1"/>
  <c r="J1033" i="1"/>
  <c r="K1033" i="1"/>
  <c r="L1033" i="1"/>
  <c r="M1033" i="1"/>
  <c r="N1033" i="1"/>
  <c r="P1033" i="1"/>
  <c r="E1034" i="1"/>
  <c r="G1034" i="1"/>
  <c r="H1034" i="1"/>
  <c r="J1034" i="1"/>
  <c r="K1034" i="1"/>
  <c r="L1034" i="1"/>
  <c r="M1034" i="1"/>
  <c r="N1034" i="1"/>
  <c r="P1034" i="1"/>
  <c r="E1035" i="1"/>
  <c r="G1035" i="1"/>
  <c r="H1035" i="1"/>
  <c r="J1035" i="1"/>
  <c r="K1035" i="1"/>
  <c r="L1035" i="1"/>
  <c r="M1035" i="1"/>
  <c r="N1035" i="1"/>
  <c r="P1035" i="1"/>
  <c r="E1036" i="1"/>
  <c r="G1036" i="1"/>
  <c r="H1036" i="1"/>
  <c r="J1036" i="1"/>
  <c r="K1036" i="1"/>
  <c r="L1036" i="1"/>
  <c r="M1036" i="1"/>
  <c r="N1036" i="1"/>
  <c r="P1036" i="1"/>
  <c r="E1037" i="1"/>
  <c r="G1037" i="1"/>
  <c r="H1037" i="1"/>
  <c r="J1037" i="1"/>
  <c r="K1037" i="1"/>
  <c r="L1037" i="1"/>
  <c r="M1037" i="1"/>
  <c r="N1037" i="1"/>
  <c r="P1037" i="1"/>
  <c r="E1038" i="1"/>
  <c r="G1038" i="1"/>
  <c r="H1038" i="1"/>
  <c r="J1038" i="1"/>
  <c r="K1038" i="1"/>
  <c r="L1038" i="1"/>
  <c r="M1038" i="1"/>
  <c r="N1038" i="1"/>
  <c r="P1038" i="1"/>
  <c r="E1039" i="1"/>
  <c r="G1039" i="1"/>
  <c r="H1039" i="1"/>
  <c r="J1039" i="1"/>
  <c r="K1039" i="1"/>
  <c r="L1039" i="1"/>
  <c r="M1039" i="1"/>
  <c r="N1039" i="1"/>
  <c r="P1039" i="1"/>
  <c r="E1040" i="1"/>
  <c r="G1040" i="1"/>
  <c r="H1040" i="1"/>
  <c r="J1040" i="1"/>
  <c r="K1040" i="1"/>
  <c r="L1040" i="1"/>
  <c r="M1040" i="1"/>
  <c r="N1040" i="1"/>
  <c r="P1040" i="1"/>
  <c r="E1041" i="1"/>
  <c r="G1041" i="1"/>
  <c r="H1041" i="1"/>
  <c r="J1041" i="1"/>
  <c r="K1041" i="1"/>
  <c r="L1041" i="1"/>
  <c r="M1041" i="1"/>
  <c r="N1041" i="1"/>
  <c r="P1041" i="1"/>
  <c r="E1042" i="1"/>
  <c r="G1042" i="1"/>
  <c r="H1042" i="1"/>
  <c r="J1042" i="1"/>
  <c r="K1042" i="1"/>
  <c r="L1042" i="1"/>
  <c r="M1042" i="1"/>
  <c r="N1042" i="1"/>
  <c r="P1042" i="1"/>
  <c r="E1043" i="1"/>
  <c r="G1043" i="1"/>
  <c r="H1043" i="1"/>
  <c r="J1043" i="1"/>
  <c r="K1043" i="1"/>
  <c r="L1043" i="1"/>
  <c r="M1043" i="1"/>
  <c r="N1043" i="1"/>
  <c r="P1043" i="1"/>
  <c r="P1044" i="1"/>
  <c r="P24" i="1"/>
  <c r="E24" i="1"/>
  <c r="G24" i="1"/>
  <c r="H24" i="1"/>
  <c r="J24" i="1"/>
  <c r="K24" i="1"/>
  <c r="L24" i="1"/>
  <c r="M24" i="1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21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121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23" i="3"/>
  <c r="I22" i="3"/>
  <c r="I21" i="3"/>
  <c r="J12" i="3"/>
  <c r="J13" i="3"/>
  <c r="J14" i="3"/>
  <c r="J15" i="3"/>
  <c r="J16" i="3"/>
  <c r="J17" i="3"/>
  <c r="J18" i="3"/>
  <c r="J19" i="3"/>
  <c r="J20" i="3"/>
  <c r="J11" i="3"/>
  <c r="I14" i="3"/>
  <c r="I15" i="3"/>
  <c r="I16" i="3"/>
  <c r="I17" i="3"/>
  <c r="I18" i="3"/>
  <c r="I19" i="3"/>
  <c r="I20" i="3"/>
  <c r="I13" i="3"/>
  <c r="F9" i="3"/>
  <c r="E9" i="3"/>
  <c r="C9" i="3"/>
  <c r="J21" i="3"/>
  <c r="J22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F11" i="3"/>
  <c r="E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D11" i="3"/>
  <c r="C11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12" i="3"/>
  <c r="J23" i="3"/>
  <c r="R26" i="1"/>
  <c r="S26" i="1"/>
  <c r="T26" i="1"/>
  <c r="U26" i="1"/>
  <c r="R27" i="1"/>
  <c r="S27" i="1"/>
  <c r="T27" i="1"/>
  <c r="U27" i="1"/>
  <c r="R28" i="1"/>
  <c r="S28" i="1"/>
  <c r="T28" i="1"/>
  <c r="U28" i="1"/>
  <c r="R29" i="1"/>
  <c r="S29" i="1"/>
  <c r="T29" i="1"/>
  <c r="U29" i="1"/>
  <c r="R30" i="1"/>
  <c r="S30" i="1"/>
  <c r="T30" i="1"/>
  <c r="U30" i="1"/>
  <c r="R31" i="1"/>
  <c r="S31" i="1"/>
  <c r="T31" i="1"/>
  <c r="U31" i="1"/>
  <c r="R32" i="1"/>
  <c r="S32" i="1"/>
  <c r="T32" i="1"/>
  <c r="U32" i="1"/>
  <c r="R33" i="1"/>
  <c r="S33" i="1"/>
  <c r="T33" i="1"/>
  <c r="U33" i="1"/>
  <c r="R34" i="1"/>
  <c r="S34" i="1"/>
  <c r="T34" i="1"/>
  <c r="U34" i="1"/>
  <c r="R35" i="1"/>
  <c r="S35" i="1"/>
  <c r="T35" i="1"/>
  <c r="U35" i="1"/>
  <c r="R36" i="1"/>
  <c r="S36" i="1"/>
  <c r="T36" i="1"/>
  <c r="U36" i="1"/>
  <c r="R37" i="1"/>
  <c r="S37" i="1"/>
  <c r="T37" i="1"/>
  <c r="U37" i="1"/>
  <c r="R38" i="1"/>
  <c r="S38" i="1"/>
  <c r="T38" i="1"/>
  <c r="U38" i="1"/>
  <c r="R39" i="1"/>
  <c r="S39" i="1"/>
  <c r="T39" i="1"/>
  <c r="U39" i="1"/>
  <c r="R40" i="1"/>
  <c r="S40" i="1"/>
  <c r="T40" i="1"/>
  <c r="U40" i="1"/>
  <c r="R41" i="1"/>
  <c r="S41" i="1"/>
  <c r="T41" i="1"/>
  <c r="U41" i="1"/>
  <c r="R42" i="1"/>
  <c r="S42" i="1"/>
  <c r="T42" i="1"/>
  <c r="U42" i="1"/>
  <c r="R43" i="1"/>
  <c r="S43" i="1"/>
  <c r="T43" i="1"/>
  <c r="U43" i="1"/>
  <c r="R44" i="1"/>
  <c r="S44" i="1"/>
  <c r="T44" i="1"/>
  <c r="U44" i="1"/>
  <c r="R45" i="1"/>
  <c r="S45" i="1"/>
  <c r="T45" i="1"/>
  <c r="U45" i="1"/>
  <c r="R46" i="1"/>
  <c r="S46" i="1"/>
  <c r="T46" i="1"/>
  <c r="U46" i="1"/>
  <c r="R47" i="1"/>
  <c r="S47" i="1"/>
  <c r="T47" i="1"/>
  <c r="U47" i="1"/>
  <c r="R48" i="1"/>
  <c r="S48" i="1"/>
  <c r="T48" i="1"/>
  <c r="U48" i="1"/>
  <c r="R49" i="1"/>
  <c r="S49" i="1"/>
  <c r="T49" i="1"/>
  <c r="U49" i="1"/>
  <c r="R50" i="1"/>
  <c r="S50" i="1"/>
  <c r="T50" i="1"/>
  <c r="U50" i="1"/>
  <c r="R51" i="1"/>
  <c r="S51" i="1"/>
  <c r="T51" i="1"/>
  <c r="U51" i="1"/>
  <c r="R52" i="1"/>
  <c r="S52" i="1"/>
  <c r="T52" i="1"/>
  <c r="U52" i="1"/>
  <c r="R53" i="1"/>
  <c r="S53" i="1"/>
  <c r="T53" i="1"/>
  <c r="U53" i="1"/>
  <c r="R54" i="1"/>
  <c r="S54" i="1"/>
  <c r="T54" i="1"/>
  <c r="U54" i="1"/>
  <c r="R55" i="1"/>
  <c r="S55" i="1"/>
  <c r="T55" i="1"/>
  <c r="U55" i="1"/>
  <c r="R56" i="1"/>
  <c r="S56" i="1"/>
  <c r="T56" i="1"/>
  <c r="U56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T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R67" i="1"/>
  <c r="S67" i="1"/>
  <c r="T67" i="1"/>
  <c r="U67" i="1"/>
  <c r="R68" i="1"/>
  <c r="S68" i="1"/>
  <c r="T68" i="1"/>
  <c r="U68" i="1"/>
  <c r="R69" i="1"/>
  <c r="S69" i="1"/>
  <c r="T69" i="1"/>
  <c r="U6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R79" i="1"/>
  <c r="S79" i="1"/>
  <c r="T79" i="1"/>
  <c r="U79" i="1"/>
  <c r="R80" i="1"/>
  <c r="S80" i="1"/>
  <c r="T80" i="1"/>
  <c r="U80" i="1"/>
  <c r="R81" i="1"/>
  <c r="S81" i="1"/>
  <c r="T81" i="1"/>
  <c r="U81" i="1"/>
  <c r="R82" i="1"/>
  <c r="S82" i="1"/>
  <c r="T82" i="1"/>
  <c r="U82" i="1"/>
  <c r="R83" i="1"/>
  <c r="S83" i="1"/>
  <c r="T83" i="1"/>
  <c r="U83" i="1"/>
  <c r="R84" i="1"/>
  <c r="S84" i="1"/>
  <c r="T84" i="1"/>
  <c r="U84" i="1"/>
  <c r="R85" i="1"/>
  <c r="S85" i="1"/>
  <c r="T85" i="1"/>
  <c r="U85" i="1"/>
  <c r="R86" i="1"/>
  <c r="S86" i="1"/>
  <c r="T86" i="1"/>
  <c r="U86" i="1"/>
  <c r="R87" i="1"/>
  <c r="S87" i="1"/>
  <c r="T87" i="1"/>
  <c r="U87" i="1"/>
  <c r="R88" i="1"/>
  <c r="S88" i="1"/>
  <c r="T88" i="1"/>
  <c r="U88" i="1"/>
  <c r="R89" i="1"/>
  <c r="S89" i="1"/>
  <c r="T89" i="1"/>
  <c r="U89" i="1"/>
  <c r="R90" i="1"/>
  <c r="S90" i="1"/>
  <c r="T90" i="1"/>
  <c r="U90" i="1"/>
  <c r="R91" i="1"/>
  <c r="S91" i="1"/>
  <c r="T91" i="1"/>
  <c r="U91" i="1"/>
  <c r="R92" i="1"/>
  <c r="S92" i="1"/>
  <c r="T92" i="1"/>
  <c r="U92" i="1"/>
  <c r="R93" i="1"/>
  <c r="S93" i="1"/>
  <c r="T93" i="1"/>
  <c r="U93" i="1"/>
  <c r="R94" i="1"/>
  <c r="S94" i="1"/>
  <c r="T94" i="1"/>
  <c r="U94" i="1"/>
  <c r="R95" i="1"/>
  <c r="S95" i="1"/>
  <c r="T95" i="1"/>
  <c r="U95" i="1"/>
  <c r="R96" i="1"/>
  <c r="S96" i="1"/>
  <c r="T96" i="1"/>
  <c r="U96" i="1"/>
  <c r="R97" i="1"/>
  <c r="S97" i="1"/>
  <c r="T97" i="1"/>
  <c r="U97" i="1"/>
  <c r="R98" i="1"/>
  <c r="S98" i="1"/>
  <c r="T98" i="1"/>
  <c r="U98" i="1"/>
  <c r="R99" i="1"/>
  <c r="S99" i="1"/>
  <c r="T99" i="1"/>
  <c r="U99" i="1"/>
  <c r="R100" i="1"/>
  <c r="S100" i="1"/>
  <c r="T100" i="1"/>
  <c r="U100" i="1"/>
  <c r="R101" i="1"/>
  <c r="S101" i="1"/>
  <c r="T101" i="1"/>
  <c r="U101" i="1"/>
  <c r="R102" i="1"/>
  <c r="S102" i="1"/>
  <c r="T102" i="1"/>
  <c r="U102" i="1"/>
  <c r="R103" i="1"/>
  <c r="S103" i="1"/>
  <c r="T103" i="1"/>
  <c r="U103" i="1"/>
  <c r="R104" i="1"/>
  <c r="S104" i="1"/>
  <c r="T104" i="1"/>
  <c r="U104" i="1"/>
  <c r="R105" i="1"/>
  <c r="S105" i="1"/>
  <c r="T105" i="1"/>
  <c r="U105" i="1"/>
  <c r="R106" i="1"/>
  <c r="S106" i="1"/>
  <c r="T106" i="1"/>
  <c r="U106" i="1"/>
  <c r="R107" i="1"/>
  <c r="S107" i="1"/>
  <c r="T107" i="1"/>
  <c r="U107" i="1"/>
  <c r="R108" i="1"/>
  <c r="S108" i="1"/>
  <c r="T108" i="1"/>
  <c r="U108" i="1"/>
  <c r="R109" i="1"/>
  <c r="S109" i="1"/>
  <c r="T109" i="1"/>
  <c r="U109" i="1"/>
  <c r="R110" i="1"/>
  <c r="S110" i="1"/>
  <c r="T110" i="1"/>
  <c r="U110" i="1"/>
  <c r="R111" i="1"/>
  <c r="S111" i="1"/>
  <c r="T111" i="1"/>
  <c r="U111" i="1"/>
  <c r="R112" i="1"/>
  <c r="S112" i="1"/>
  <c r="T112" i="1"/>
  <c r="U112" i="1"/>
  <c r="R113" i="1"/>
  <c r="S113" i="1"/>
  <c r="T113" i="1"/>
  <c r="U113" i="1"/>
  <c r="R114" i="1"/>
  <c r="S114" i="1"/>
  <c r="T114" i="1"/>
  <c r="U114" i="1"/>
  <c r="R115" i="1"/>
  <c r="S115" i="1"/>
  <c r="T115" i="1"/>
  <c r="U115" i="1"/>
  <c r="R116" i="1"/>
  <c r="S116" i="1"/>
  <c r="T116" i="1"/>
  <c r="U116" i="1"/>
  <c r="R117" i="1"/>
  <c r="S117" i="1"/>
  <c r="T117" i="1"/>
  <c r="U117" i="1"/>
  <c r="R118" i="1"/>
  <c r="S118" i="1"/>
  <c r="T118" i="1"/>
  <c r="U118" i="1"/>
  <c r="R119" i="1"/>
  <c r="S119" i="1"/>
  <c r="T119" i="1"/>
  <c r="U119" i="1"/>
  <c r="R120" i="1"/>
  <c r="S120" i="1"/>
  <c r="T120" i="1"/>
  <c r="U120" i="1"/>
  <c r="R121" i="1"/>
  <c r="S121" i="1"/>
  <c r="T121" i="1"/>
  <c r="U121" i="1"/>
  <c r="R122" i="1"/>
  <c r="S122" i="1"/>
  <c r="T122" i="1"/>
  <c r="U122" i="1"/>
  <c r="R123" i="1"/>
  <c r="S123" i="1"/>
  <c r="T123" i="1"/>
  <c r="U123" i="1"/>
  <c r="R124" i="1"/>
  <c r="S124" i="1"/>
  <c r="T124" i="1"/>
  <c r="U124" i="1"/>
  <c r="R125" i="1"/>
  <c r="S125" i="1"/>
  <c r="T125" i="1"/>
  <c r="U125" i="1"/>
  <c r="R126" i="1"/>
  <c r="S126" i="1"/>
  <c r="T126" i="1"/>
  <c r="U126" i="1"/>
  <c r="R127" i="1"/>
  <c r="S127" i="1"/>
  <c r="T127" i="1"/>
  <c r="U127" i="1"/>
  <c r="R128" i="1"/>
  <c r="S128" i="1"/>
  <c r="T128" i="1"/>
  <c r="U128" i="1"/>
  <c r="R129" i="1"/>
  <c r="S129" i="1"/>
  <c r="T129" i="1"/>
  <c r="U129" i="1"/>
  <c r="R130" i="1"/>
  <c r="S130" i="1"/>
  <c r="T130" i="1"/>
  <c r="U130" i="1"/>
  <c r="R131" i="1"/>
  <c r="S131" i="1"/>
  <c r="T131" i="1"/>
  <c r="U131" i="1"/>
  <c r="R132" i="1"/>
  <c r="S132" i="1"/>
  <c r="T132" i="1"/>
  <c r="U132" i="1"/>
  <c r="R133" i="1"/>
  <c r="S133" i="1"/>
  <c r="T133" i="1"/>
  <c r="U133" i="1"/>
  <c r="R134" i="1"/>
  <c r="S134" i="1"/>
  <c r="T134" i="1"/>
  <c r="U134" i="1"/>
  <c r="R135" i="1"/>
  <c r="S135" i="1"/>
  <c r="T135" i="1"/>
  <c r="U135" i="1"/>
  <c r="R136" i="1"/>
  <c r="S136" i="1"/>
  <c r="T136" i="1"/>
  <c r="U136" i="1"/>
  <c r="R137" i="1"/>
  <c r="S137" i="1"/>
  <c r="T137" i="1"/>
  <c r="U137" i="1"/>
  <c r="R138" i="1"/>
  <c r="S138" i="1"/>
  <c r="T138" i="1"/>
  <c r="U138" i="1"/>
  <c r="R139" i="1"/>
  <c r="S139" i="1"/>
  <c r="T139" i="1"/>
  <c r="U139" i="1"/>
  <c r="R140" i="1"/>
  <c r="S140" i="1"/>
  <c r="T140" i="1"/>
  <c r="U140" i="1"/>
  <c r="R141" i="1"/>
  <c r="S141" i="1"/>
  <c r="T141" i="1"/>
  <c r="U141" i="1"/>
  <c r="R142" i="1"/>
  <c r="S142" i="1"/>
  <c r="T142" i="1"/>
  <c r="U142" i="1"/>
  <c r="R143" i="1"/>
  <c r="S143" i="1"/>
  <c r="T143" i="1"/>
  <c r="U143" i="1"/>
  <c r="R144" i="1"/>
  <c r="S144" i="1"/>
  <c r="T144" i="1"/>
  <c r="U144" i="1"/>
  <c r="R145" i="1"/>
  <c r="S145" i="1"/>
  <c r="T145" i="1"/>
  <c r="U145" i="1"/>
  <c r="R146" i="1"/>
  <c r="S146" i="1"/>
  <c r="T146" i="1"/>
  <c r="U146" i="1"/>
  <c r="R147" i="1"/>
  <c r="S147" i="1"/>
  <c r="T147" i="1"/>
  <c r="U147" i="1"/>
  <c r="R148" i="1"/>
  <c r="S148" i="1"/>
  <c r="T148" i="1"/>
  <c r="U148" i="1"/>
  <c r="R149" i="1"/>
  <c r="S149" i="1"/>
  <c r="T149" i="1"/>
  <c r="U149" i="1"/>
  <c r="R150" i="1"/>
  <c r="S150" i="1"/>
  <c r="T150" i="1"/>
  <c r="U150" i="1"/>
  <c r="R151" i="1"/>
  <c r="S151" i="1"/>
  <c r="T151" i="1"/>
  <c r="U151" i="1"/>
  <c r="R152" i="1"/>
  <c r="S152" i="1"/>
  <c r="T152" i="1"/>
  <c r="U152" i="1"/>
  <c r="R153" i="1"/>
  <c r="S153" i="1"/>
  <c r="T153" i="1"/>
  <c r="U153" i="1"/>
  <c r="R154" i="1"/>
  <c r="S154" i="1"/>
  <c r="T154" i="1"/>
  <c r="U154" i="1"/>
  <c r="R155" i="1"/>
  <c r="S155" i="1"/>
  <c r="T155" i="1"/>
  <c r="U155" i="1"/>
  <c r="R156" i="1"/>
  <c r="S156" i="1"/>
  <c r="T156" i="1"/>
  <c r="U156" i="1"/>
  <c r="R157" i="1"/>
  <c r="S157" i="1"/>
  <c r="T157" i="1"/>
  <c r="U157" i="1"/>
  <c r="R158" i="1"/>
  <c r="S158" i="1"/>
  <c r="T158" i="1"/>
  <c r="U158" i="1"/>
  <c r="R159" i="1"/>
  <c r="S159" i="1"/>
  <c r="T159" i="1"/>
  <c r="U159" i="1"/>
  <c r="R160" i="1"/>
  <c r="S160" i="1"/>
  <c r="T160" i="1"/>
  <c r="U160" i="1"/>
  <c r="R161" i="1"/>
  <c r="S161" i="1"/>
  <c r="T161" i="1"/>
  <c r="U161" i="1"/>
  <c r="R162" i="1"/>
  <c r="S162" i="1"/>
  <c r="T162" i="1"/>
  <c r="U162" i="1"/>
  <c r="R163" i="1"/>
  <c r="S163" i="1"/>
  <c r="T163" i="1"/>
  <c r="U163" i="1"/>
  <c r="R164" i="1"/>
  <c r="S164" i="1"/>
  <c r="T164" i="1"/>
  <c r="U164" i="1"/>
  <c r="R165" i="1"/>
  <c r="S165" i="1"/>
  <c r="T165" i="1"/>
  <c r="U165" i="1"/>
  <c r="R166" i="1"/>
  <c r="S166" i="1"/>
  <c r="T166" i="1"/>
  <c r="U166" i="1"/>
  <c r="R167" i="1"/>
  <c r="S167" i="1"/>
  <c r="T167" i="1"/>
  <c r="U167" i="1"/>
  <c r="R168" i="1"/>
  <c r="S168" i="1"/>
  <c r="T168" i="1"/>
  <c r="U168" i="1"/>
  <c r="R169" i="1"/>
  <c r="S169" i="1"/>
  <c r="T169" i="1"/>
  <c r="U169" i="1"/>
  <c r="R170" i="1"/>
  <c r="S170" i="1"/>
  <c r="T170" i="1"/>
  <c r="U170" i="1"/>
  <c r="R171" i="1"/>
  <c r="S171" i="1"/>
  <c r="T171" i="1"/>
  <c r="U171" i="1"/>
  <c r="R172" i="1"/>
  <c r="S172" i="1"/>
  <c r="T172" i="1"/>
  <c r="U172" i="1"/>
  <c r="R173" i="1"/>
  <c r="S173" i="1"/>
  <c r="T173" i="1"/>
  <c r="U173" i="1"/>
  <c r="R174" i="1"/>
  <c r="S174" i="1"/>
  <c r="T174" i="1"/>
  <c r="U174" i="1"/>
  <c r="R175" i="1"/>
  <c r="S175" i="1"/>
  <c r="T175" i="1"/>
  <c r="U175" i="1"/>
  <c r="R176" i="1"/>
  <c r="S176" i="1"/>
  <c r="T176" i="1"/>
  <c r="U176" i="1"/>
  <c r="R177" i="1"/>
  <c r="S177" i="1"/>
  <c r="T177" i="1"/>
  <c r="U177" i="1"/>
  <c r="R178" i="1"/>
  <c r="S178" i="1"/>
  <c r="T178" i="1"/>
  <c r="U178" i="1"/>
  <c r="R179" i="1"/>
  <c r="S179" i="1"/>
  <c r="T179" i="1"/>
  <c r="U179" i="1"/>
  <c r="R180" i="1"/>
  <c r="S180" i="1"/>
  <c r="T180" i="1"/>
  <c r="U180" i="1"/>
  <c r="R181" i="1"/>
  <c r="S181" i="1"/>
  <c r="T181" i="1"/>
  <c r="U181" i="1"/>
  <c r="R182" i="1"/>
  <c r="S182" i="1"/>
  <c r="T182" i="1"/>
  <c r="U182" i="1"/>
  <c r="R183" i="1"/>
  <c r="S183" i="1"/>
  <c r="T183" i="1"/>
  <c r="U183" i="1"/>
  <c r="R184" i="1"/>
  <c r="S184" i="1"/>
  <c r="T184" i="1"/>
  <c r="U184" i="1"/>
  <c r="R185" i="1"/>
  <c r="S185" i="1"/>
  <c r="T185" i="1"/>
  <c r="U185" i="1"/>
  <c r="R186" i="1"/>
  <c r="S186" i="1"/>
  <c r="T186" i="1"/>
  <c r="U186" i="1"/>
  <c r="R187" i="1"/>
  <c r="S187" i="1"/>
  <c r="T187" i="1"/>
  <c r="U187" i="1"/>
  <c r="R188" i="1"/>
  <c r="S188" i="1"/>
  <c r="T188" i="1"/>
  <c r="U188" i="1"/>
  <c r="R189" i="1"/>
  <c r="S189" i="1"/>
  <c r="T189" i="1"/>
  <c r="U189" i="1"/>
  <c r="R190" i="1"/>
  <c r="S190" i="1"/>
  <c r="T190" i="1"/>
  <c r="U190" i="1"/>
  <c r="R191" i="1"/>
  <c r="S191" i="1"/>
  <c r="T191" i="1"/>
  <c r="U191" i="1"/>
  <c r="R192" i="1"/>
  <c r="S192" i="1"/>
  <c r="T192" i="1"/>
  <c r="U192" i="1"/>
  <c r="R193" i="1"/>
  <c r="S193" i="1"/>
  <c r="T193" i="1"/>
  <c r="U193" i="1"/>
  <c r="R194" i="1"/>
  <c r="S194" i="1"/>
  <c r="T194" i="1"/>
  <c r="U194" i="1"/>
  <c r="R195" i="1"/>
  <c r="S195" i="1"/>
  <c r="T195" i="1"/>
  <c r="U195" i="1"/>
  <c r="R196" i="1"/>
  <c r="S196" i="1"/>
  <c r="T196" i="1"/>
  <c r="U196" i="1"/>
  <c r="R197" i="1"/>
  <c r="S197" i="1"/>
  <c r="T197" i="1"/>
  <c r="U197" i="1"/>
  <c r="R198" i="1"/>
  <c r="S198" i="1"/>
  <c r="T198" i="1"/>
  <c r="U198" i="1"/>
  <c r="R199" i="1"/>
  <c r="S199" i="1"/>
  <c r="T199" i="1"/>
  <c r="U199" i="1"/>
  <c r="R200" i="1"/>
  <c r="S200" i="1"/>
  <c r="T200" i="1"/>
  <c r="U200" i="1"/>
  <c r="R201" i="1"/>
  <c r="S201" i="1"/>
  <c r="T201" i="1"/>
  <c r="U201" i="1"/>
  <c r="R202" i="1"/>
  <c r="S202" i="1"/>
  <c r="T202" i="1"/>
  <c r="U202" i="1"/>
  <c r="R203" i="1"/>
  <c r="S203" i="1"/>
  <c r="T203" i="1"/>
  <c r="U203" i="1"/>
  <c r="R204" i="1"/>
  <c r="S204" i="1"/>
  <c r="T204" i="1"/>
  <c r="U204" i="1"/>
  <c r="R205" i="1"/>
  <c r="S205" i="1"/>
  <c r="T205" i="1"/>
  <c r="U205" i="1"/>
  <c r="R206" i="1"/>
  <c r="S206" i="1"/>
  <c r="T206" i="1"/>
  <c r="U206" i="1"/>
  <c r="R207" i="1"/>
  <c r="S207" i="1"/>
  <c r="T207" i="1"/>
  <c r="U207" i="1"/>
  <c r="R208" i="1"/>
  <c r="S208" i="1"/>
  <c r="T208" i="1"/>
  <c r="U208" i="1"/>
  <c r="R209" i="1"/>
  <c r="S209" i="1"/>
  <c r="T209" i="1"/>
  <c r="U209" i="1"/>
  <c r="R210" i="1"/>
  <c r="S210" i="1"/>
  <c r="T210" i="1"/>
  <c r="U210" i="1"/>
  <c r="R211" i="1"/>
  <c r="S211" i="1"/>
  <c r="T211" i="1"/>
  <c r="U211" i="1"/>
  <c r="R212" i="1"/>
  <c r="S212" i="1"/>
  <c r="T212" i="1"/>
  <c r="U212" i="1"/>
  <c r="R213" i="1"/>
  <c r="S213" i="1"/>
  <c r="T213" i="1"/>
  <c r="U213" i="1"/>
  <c r="R214" i="1"/>
  <c r="S214" i="1"/>
  <c r="T214" i="1"/>
  <c r="U214" i="1"/>
  <c r="R215" i="1"/>
  <c r="S215" i="1"/>
  <c r="T215" i="1"/>
  <c r="U215" i="1"/>
  <c r="R216" i="1"/>
  <c r="S216" i="1"/>
  <c r="T216" i="1"/>
  <c r="U216" i="1"/>
  <c r="R217" i="1"/>
  <c r="S217" i="1"/>
  <c r="T217" i="1"/>
  <c r="U217" i="1"/>
  <c r="R218" i="1"/>
  <c r="S218" i="1"/>
  <c r="T218" i="1"/>
  <c r="U218" i="1"/>
  <c r="R219" i="1"/>
  <c r="S219" i="1"/>
  <c r="T219" i="1"/>
  <c r="U219" i="1"/>
  <c r="R220" i="1"/>
  <c r="S220" i="1"/>
  <c r="T220" i="1"/>
  <c r="U220" i="1"/>
  <c r="R221" i="1"/>
  <c r="S221" i="1"/>
  <c r="T221" i="1"/>
  <c r="U221" i="1"/>
  <c r="R222" i="1"/>
  <c r="S222" i="1"/>
  <c r="T222" i="1"/>
  <c r="U222" i="1"/>
  <c r="R223" i="1"/>
  <c r="S223" i="1"/>
  <c r="T223" i="1"/>
  <c r="U223" i="1"/>
  <c r="R224" i="1"/>
  <c r="S224" i="1"/>
  <c r="T224" i="1"/>
  <c r="U224" i="1"/>
  <c r="R225" i="1"/>
  <c r="S225" i="1"/>
  <c r="T225" i="1"/>
  <c r="U225" i="1"/>
  <c r="R226" i="1"/>
  <c r="S226" i="1"/>
  <c r="T226" i="1"/>
  <c r="U226" i="1"/>
  <c r="R227" i="1"/>
  <c r="S227" i="1"/>
  <c r="T227" i="1"/>
  <c r="U227" i="1"/>
  <c r="R228" i="1"/>
  <c r="S228" i="1"/>
  <c r="T228" i="1"/>
  <c r="U228" i="1"/>
  <c r="R229" i="1"/>
  <c r="S229" i="1"/>
  <c r="T229" i="1"/>
  <c r="U229" i="1"/>
  <c r="R230" i="1"/>
  <c r="S230" i="1"/>
  <c r="T230" i="1"/>
  <c r="U230" i="1"/>
  <c r="R231" i="1"/>
  <c r="S231" i="1"/>
  <c r="T231" i="1"/>
  <c r="U231" i="1"/>
  <c r="R232" i="1"/>
  <c r="S232" i="1"/>
  <c r="T232" i="1"/>
  <c r="U232" i="1"/>
  <c r="R233" i="1"/>
  <c r="S233" i="1"/>
  <c r="T233" i="1"/>
  <c r="U233" i="1"/>
  <c r="R234" i="1"/>
  <c r="S234" i="1"/>
  <c r="T234" i="1"/>
  <c r="U234" i="1"/>
  <c r="R235" i="1"/>
  <c r="S235" i="1"/>
  <c r="T235" i="1"/>
  <c r="U235" i="1"/>
  <c r="R236" i="1"/>
  <c r="S236" i="1"/>
  <c r="T236" i="1"/>
  <c r="U236" i="1"/>
  <c r="R237" i="1"/>
  <c r="S237" i="1"/>
  <c r="T237" i="1"/>
  <c r="U237" i="1"/>
  <c r="R238" i="1"/>
  <c r="S238" i="1"/>
  <c r="T238" i="1"/>
  <c r="U238" i="1"/>
  <c r="R239" i="1"/>
  <c r="S239" i="1"/>
  <c r="T239" i="1"/>
  <c r="U239" i="1"/>
  <c r="R240" i="1"/>
  <c r="S240" i="1"/>
  <c r="T240" i="1"/>
  <c r="U240" i="1"/>
  <c r="R241" i="1"/>
  <c r="S241" i="1"/>
  <c r="T241" i="1"/>
  <c r="U241" i="1"/>
  <c r="R242" i="1"/>
  <c r="S242" i="1"/>
  <c r="T242" i="1"/>
  <c r="U242" i="1"/>
  <c r="R243" i="1"/>
  <c r="S243" i="1"/>
  <c r="T243" i="1"/>
  <c r="U243" i="1"/>
  <c r="R244" i="1"/>
  <c r="S244" i="1"/>
  <c r="T244" i="1"/>
  <c r="U244" i="1"/>
  <c r="R245" i="1"/>
  <c r="S245" i="1"/>
  <c r="T245" i="1"/>
  <c r="U245" i="1"/>
  <c r="R246" i="1"/>
  <c r="S246" i="1"/>
  <c r="T246" i="1"/>
  <c r="U246" i="1"/>
  <c r="R247" i="1"/>
  <c r="S247" i="1"/>
  <c r="T247" i="1"/>
  <c r="U247" i="1"/>
  <c r="R248" i="1"/>
  <c r="S248" i="1"/>
  <c r="T248" i="1"/>
  <c r="U248" i="1"/>
  <c r="R249" i="1"/>
  <c r="S249" i="1"/>
  <c r="T249" i="1"/>
  <c r="U249" i="1"/>
  <c r="R250" i="1"/>
  <c r="S250" i="1"/>
  <c r="T250" i="1"/>
  <c r="U250" i="1"/>
  <c r="R251" i="1"/>
  <c r="S251" i="1"/>
  <c r="T251" i="1"/>
  <c r="U251" i="1"/>
  <c r="R252" i="1"/>
  <c r="S252" i="1"/>
  <c r="T252" i="1"/>
  <c r="U252" i="1"/>
  <c r="R253" i="1"/>
  <c r="S253" i="1"/>
  <c r="T253" i="1"/>
  <c r="U253" i="1"/>
  <c r="R254" i="1"/>
  <c r="S254" i="1"/>
  <c r="T254" i="1"/>
  <c r="U254" i="1"/>
  <c r="R255" i="1"/>
  <c r="S255" i="1"/>
  <c r="T255" i="1"/>
  <c r="U255" i="1"/>
  <c r="R256" i="1"/>
  <c r="S256" i="1"/>
  <c r="T256" i="1"/>
  <c r="U256" i="1"/>
  <c r="R257" i="1"/>
  <c r="S257" i="1"/>
  <c r="T257" i="1"/>
  <c r="U257" i="1"/>
  <c r="R258" i="1"/>
  <c r="S258" i="1"/>
  <c r="T258" i="1"/>
  <c r="U258" i="1"/>
  <c r="R259" i="1"/>
  <c r="S259" i="1"/>
  <c r="T259" i="1"/>
  <c r="U259" i="1"/>
  <c r="R260" i="1"/>
  <c r="S260" i="1"/>
  <c r="T260" i="1"/>
  <c r="U260" i="1"/>
  <c r="R261" i="1"/>
  <c r="S261" i="1"/>
  <c r="T261" i="1"/>
  <c r="U261" i="1"/>
  <c r="R262" i="1"/>
  <c r="S262" i="1"/>
  <c r="T262" i="1"/>
  <c r="U262" i="1"/>
  <c r="R263" i="1"/>
  <c r="S263" i="1"/>
  <c r="T263" i="1"/>
  <c r="U263" i="1"/>
  <c r="R264" i="1"/>
  <c r="S264" i="1"/>
  <c r="T264" i="1"/>
  <c r="U264" i="1"/>
  <c r="R265" i="1"/>
  <c r="S265" i="1"/>
  <c r="T265" i="1"/>
  <c r="U265" i="1"/>
  <c r="R266" i="1"/>
  <c r="S266" i="1"/>
  <c r="T266" i="1"/>
  <c r="U266" i="1"/>
  <c r="R267" i="1"/>
  <c r="S267" i="1"/>
  <c r="T267" i="1"/>
  <c r="U267" i="1"/>
  <c r="R268" i="1"/>
  <c r="S268" i="1"/>
  <c r="T268" i="1"/>
  <c r="U268" i="1"/>
  <c r="R269" i="1"/>
  <c r="S269" i="1"/>
  <c r="T269" i="1"/>
  <c r="U269" i="1"/>
  <c r="R270" i="1"/>
  <c r="S270" i="1"/>
  <c r="T270" i="1"/>
  <c r="U270" i="1"/>
  <c r="R271" i="1"/>
  <c r="S271" i="1"/>
  <c r="T271" i="1"/>
  <c r="U271" i="1"/>
  <c r="R272" i="1"/>
  <c r="S272" i="1"/>
  <c r="T272" i="1"/>
  <c r="U272" i="1"/>
  <c r="R273" i="1"/>
  <c r="S273" i="1"/>
  <c r="T273" i="1"/>
  <c r="U273" i="1"/>
  <c r="R274" i="1"/>
  <c r="S274" i="1"/>
  <c r="T274" i="1"/>
  <c r="U274" i="1"/>
  <c r="R275" i="1"/>
  <c r="S275" i="1"/>
  <c r="T275" i="1"/>
  <c r="U275" i="1"/>
  <c r="R276" i="1"/>
  <c r="S276" i="1"/>
  <c r="T276" i="1"/>
  <c r="U276" i="1"/>
  <c r="R277" i="1"/>
  <c r="S277" i="1"/>
  <c r="T277" i="1"/>
  <c r="U277" i="1"/>
  <c r="R278" i="1"/>
  <c r="S278" i="1"/>
  <c r="T278" i="1"/>
  <c r="U278" i="1"/>
  <c r="R279" i="1"/>
  <c r="S279" i="1"/>
  <c r="T279" i="1"/>
  <c r="U279" i="1"/>
  <c r="R280" i="1"/>
  <c r="S280" i="1"/>
  <c r="T280" i="1"/>
  <c r="U280" i="1"/>
  <c r="R281" i="1"/>
  <c r="S281" i="1"/>
  <c r="T281" i="1"/>
  <c r="U281" i="1"/>
  <c r="R282" i="1"/>
  <c r="S282" i="1"/>
  <c r="T282" i="1"/>
  <c r="U282" i="1"/>
  <c r="R283" i="1"/>
  <c r="S283" i="1"/>
  <c r="T283" i="1"/>
  <c r="U283" i="1"/>
  <c r="R284" i="1"/>
  <c r="S284" i="1"/>
  <c r="T284" i="1"/>
  <c r="U284" i="1"/>
  <c r="R285" i="1"/>
  <c r="S285" i="1"/>
  <c r="T285" i="1"/>
  <c r="U285" i="1"/>
  <c r="R286" i="1"/>
  <c r="S286" i="1"/>
  <c r="T286" i="1"/>
  <c r="U286" i="1"/>
  <c r="R287" i="1"/>
  <c r="S287" i="1"/>
  <c r="T287" i="1"/>
  <c r="U287" i="1"/>
  <c r="R288" i="1"/>
  <c r="S288" i="1"/>
  <c r="T288" i="1"/>
  <c r="U288" i="1"/>
  <c r="R289" i="1"/>
  <c r="S289" i="1"/>
  <c r="T289" i="1"/>
  <c r="U289" i="1"/>
  <c r="R290" i="1"/>
  <c r="S290" i="1"/>
  <c r="T290" i="1"/>
  <c r="U290" i="1"/>
  <c r="R291" i="1"/>
  <c r="S291" i="1"/>
  <c r="T291" i="1"/>
  <c r="U291" i="1"/>
  <c r="R292" i="1"/>
  <c r="S292" i="1"/>
  <c r="T292" i="1"/>
  <c r="U292" i="1"/>
  <c r="R293" i="1"/>
  <c r="S293" i="1"/>
  <c r="T293" i="1"/>
  <c r="U293" i="1"/>
  <c r="R294" i="1"/>
  <c r="S294" i="1"/>
  <c r="T294" i="1"/>
  <c r="U294" i="1"/>
  <c r="R295" i="1"/>
  <c r="S295" i="1"/>
  <c r="T295" i="1"/>
  <c r="U295" i="1"/>
  <c r="R296" i="1"/>
  <c r="S296" i="1"/>
  <c r="T296" i="1"/>
  <c r="U296" i="1"/>
  <c r="R297" i="1"/>
  <c r="S297" i="1"/>
  <c r="T297" i="1"/>
  <c r="U297" i="1"/>
  <c r="R298" i="1"/>
  <c r="S298" i="1"/>
  <c r="T298" i="1"/>
  <c r="U298" i="1"/>
  <c r="R299" i="1"/>
  <c r="S299" i="1"/>
  <c r="T299" i="1"/>
  <c r="U299" i="1"/>
  <c r="R300" i="1"/>
  <c r="S300" i="1"/>
  <c r="T300" i="1"/>
  <c r="U300" i="1"/>
  <c r="R301" i="1"/>
  <c r="S301" i="1"/>
  <c r="T301" i="1"/>
  <c r="U301" i="1"/>
  <c r="R302" i="1"/>
  <c r="S302" i="1"/>
  <c r="T302" i="1"/>
  <c r="U302" i="1"/>
  <c r="R303" i="1"/>
  <c r="S303" i="1"/>
  <c r="T303" i="1"/>
  <c r="U303" i="1"/>
  <c r="R304" i="1"/>
  <c r="S304" i="1"/>
  <c r="T304" i="1"/>
  <c r="U304" i="1"/>
  <c r="R305" i="1"/>
  <c r="S305" i="1"/>
  <c r="T305" i="1"/>
  <c r="U305" i="1"/>
  <c r="R306" i="1"/>
  <c r="S306" i="1"/>
  <c r="T306" i="1"/>
  <c r="U306" i="1"/>
  <c r="R307" i="1"/>
  <c r="S307" i="1"/>
  <c r="T307" i="1"/>
  <c r="U307" i="1"/>
  <c r="R308" i="1"/>
  <c r="S308" i="1"/>
  <c r="T308" i="1"/>
  <c r="U308" i="1"/>
  <c r="R309" i="1"/>
  <c r="S309" i="1"/>
  <c r="T309" i="1"/>
  <c r="U309" i="1"/>
  <c r="R310" i="1"/>
  <c r="S310" i="1"/>
  <c r="T310" i="1"/>
  <c r="U310" i="1"/>
  <c r="R311" i="1"/>
  <c r="S311" i="1"/>
  <c r="T311" i="1"/>
  <c r="U311" i="1"/>
  <c r="R312" i="1"/>
  <c r="S312" i="1"/>
  <c r="T312" i="1"/>
  <c r="U312" i="1"/>
  <c r="R313" i="1"/>
  <c r="S313" i="1"/>
  <c r="T313" i="1"/>
  <c r="U313" i="1"/>
  <c r="R314" i="1"/>
  <c r="S314" i="1"/>
  <c r="T314" i="1"/>
  <c r="U314" i="1"/>
  <c r="R315" i="1"/>
  <c r="S315" i="1"/>
  <c r="T315" i="1"/>
  <c r="U315" i="1"/>
  <c r="R316" i="1"/>
  <c r="S316" i="1"/>
  <c r="T316" i="1"/>
  <c r="U316" i="1"/>
  <c r="R317" i="1"/>
  <c r="S317" i="1"/>
  <c r="T317" i="1"/>
  <c r="U317" i="1"/>
  <c r="R318" i="1"/>
  <c r="S318" i="1"/>
  <c r="T318" i="1"/>
  <c r="U318" i="1"/>
  <c r="R319" i="1"/>
  <c r="S319" i="1"/>
  <c r="T319" i="1"/>
  <c r="U319" i="1"/>
  <c r="R320" i="1"/>
  <c r="S320" i="1"/>
  <c r="T320" i="1"/>
  <c r="U320" i="1"/>
  <c r="R321" i="1"/>
  <c r="S321" i="1"/>
  <c r="T321" i="1"/>
  <c r="U321" i="1"/>
  <c r="R322" i="1"/>
  <c r="S322" i="1"/>
  <c r="T322" i="1"/>
  <c r="U322" i="1"/>
  <c r="R323" i="1"/>
  <c r="S323" i="1"/>
  <c r="T323" i="1"/>
  <c r="U323" i="1"/>
  <c r="R324" i="1"/>
  <c r="S324" i="1"/>
  <c r="T324" i="1"/>
  <c r="U324" i="1"/>
  <c r="R325" i="1"/>
  <c r="S325" i="1"/>
  <c r="T325" i="1"/>
  <c r="U325" i="1"/>
  <c r="R326" i="1"/>
  <c r="S326" i="1"/>
  <c r="T326" i="1"/>
  <c r="U326" i="1"/>
  <c r="R327" i="1"/>
  <c r="S327" i="1"/>
  <c r="T327" i="1"/>
  <c r="U327" i="1"/>
  <c r="R328" i="1"/>
  <c r="S328" i="1"/>
  <c r="T328" i="1"/>
  <c r="U328" i="1"/>
  <c r="R329" i="1"/>
  <c r="S329" i="1"/>
  <c r="T329" i="1"/>
  <c r="U329" i="1"/>
  <c r="R330" i="1"/>
  <c r="S330" i="1"/>
  <c r="T330" i="1"/>
  <c r="U330" i="1"/>
  <c r="R331" i="1"/>
  <c r="S331" i="1"/>
  <c r="T331" i="1"/>
  <c r="U331" i="1"/>
  <c r="R332" i="1"/>
  <c r="S332" i="1"/>
  <c r="T332" i="1"/>
  <c r="U332" i="1"/>
  <c r="R333" i="1"/>
  <c r="S333" i="1"/>
  <c r="T333" i="1"/>
  <c r="U333" i="1"/>
  <c r="R334" i="1"/>
  <c r="S334" i="1"/>
  <c r="T334" i="1"/>
  <c r="U334" i="1"/>
  <c r="R335" i="1"/>
  <c r="S335" i="1"/>
  <c r="T335" i="1"/>
  <c r="U335" i="1"/>
  <c r="R336" i="1"/>
  <c r="S336" i="1"/>
  <c r="T336" i="1"/>
  <c r="U336" i="1"/>
  <c r="R337" i="1"/>
  <c r="S337" i="1"/>
  <c r="T337" i="1"/>
  <c r="U337" i="1"/>
  <c r="R338" i="1"/>
  <c r="S338" i="1"/>
  <c r="T338" i="1"/>
  <c r="U338" i="1"/>
  <c r="R339" i="1"/>
  <c r="S339" i="1"/>
  <c r="T339" i="1"/>
  <c r="U339" i="1"/>
  <c r="R340" i="1"/>
  <c r="S340" i="1"/>
  <c r="T340" i="1"/>
  <c r="U340" i="1"/>
  <c r="R341" i="1"/>
  <c r="S341" i="1"/>
  <c r="T341" i="1"/>
  <c r="U341" i="1"/>
  <c r="R342" i="1"/>
  <c r="S342" i="1"/>
  <c r="T342" i="1"/>
  <c r="U342" i="1"/>
  <c r="R343" i="1"/>
  <c r="S343" i="1"/>
  <c r="T343" i="1"/>
  <c r="U343" i="1"/>
  <c r="R344" i="1"/>
  <c r="S344" i="1"/>
  <c r="T344" i="1"/>
  <c r="U344" i="1"/>
  <c r="R345" i="1"/>
  <c r="S345" i="1"/>
  <c r="T345" i="1"/>
  <c r="U345" i="1"/>
  <c r="R346" i="1"/>
  <c r="S346" i="1"/>
  <c r="T346" i="1"/>
  <c r="U346" i="1"/>
  <c r="R347" i="1"/>
  <c r="S347" i="1"/>
  <c r="T347" i="1"/>
  <c r="U347" i="1"/>
  <c r="R348" i="1"/>
  <c r="S348" i="1"/>
  <c r="T348" i="1"/>
  <c r="U348" i="1"/>
  <c r="R349" i="1"/>
  <c r="S349" i="1"/>
  <c r="T349" i="1"/>
  <c r="U349" i="1"/>
  <c r="R350" i="1"/>
  <c r="S350" i="1"/>
  <c r="T350" i="1"/>
  <c r="U350" i="1"/>
  <c r="R351" i="1"/>
  <c r="S351" i="1"/>
  <c r="T351" i="1"/>
  <c r="U351" i="1"/>
  <c r="R352" i="1"/>
  <c r="S352" i="1"/>
  <c r="T352" i="1"/>
  <c r="U352" i="1"/>
  <c r="R353" i="1"/>
  <c r="S353" i="1"/>
  <c r="T353" i="1"/>
  <c r="U353" i="1"/>
  <c r="R354" i="1"/>
  <c r="S354" i="1"/>
  <c r="T354" i="1"/>
  <c r="U354" i="1"/>
  <c r="R355" i="1"/>
  <c r="S355" i="1"/>
  <c r="T355" i="1"/>
  <c r="U355" i="1"/>
  <c r="R356" i="1"/>
  <c r="S356" i="1"/>
  <c r="T356" i="1"/>
  <c r="U356" i="1"/>
  <c r="R357" i="1"/>
  <c r="S357" i="1"/>
  <c r="T357" i="1"/>
  <c r="U357" i="1"/>
  <c r="R358" i="1"/>
  <c r="S358" i="1"/>
  <c r="T358" i="1"/>
  <c r="U358" i="1"/>
  <c r="R359" i="1"/>
  <c r="S359" i="1"/>
  <c r="T359" i="1"/>
  <c r="U359" i="1"/>
  <c r="R360" i="1"/>
  <c r="S360" i="1"/>
  <c r="T360" i="1"/>
  <c r="U360" i="1"/>
  <c r="R361" i="1"/>
  <c r="S361" i="1"/>
  <c r="T361" i="1"/>
  <c r="U361" i="1"/>
  <c r="R362" i="1"/>
  <c r="S362" i="1"/>
  <c r="T362" i="1"/>
  <c r="U362" i="1"/>
  <c r="R363" i="1"/>
  <c r="S363" i="1"/>
  <c r="T363" i="1"/>
  <c r="U363" i="1"/>
  <c r="R364" i="1"/>
  <c r="S364" i="1"/>
  <c r="T364" i="1"/>
  <c r="U364" i="1"/>
  <c r="R365" i="1"/>
  <c r="S365" i="1"/>
  <c r="T365" i="1"/>
  <c r="U365" i="1"/>
  <c r="R366" i="1"/>
  <c r="S366" i="1"/>
  <c r="T366" i="1"/>
  <c r="U366" i="1"/>
  <c r="R367" i="1"/>
  <c r="S367" i="1"/>
  <c r="T367" i="1"/>
  <c r="U367" i="1"/>
  <c r="R368" i="1"/>
  <c r="S368" i="1"/>
  <c r="T368" i="1"/>
  <c r="U368" i="1"/>
  <c r="R369" i="1"/>
  <c r="S369" i="1"/>
  <c r="T369" i="1"/>
  <c r="U369" i="1"/>
  <c r="R370" i="1"/>
  <c r="S370" i="1"/>
  <c r="T370" i="1"/>
  <c r="U370" i="1"/>
  <c r="R371" i="1"/>
  <c r="S371" i="1"/>
  <c r="T371" i="1"/>
  <c r="U371" i="1"/>
  <c r="R372" i="1"/>
  <c r="S372" i="1"/>
  <c r="T372" i="1"/>
  <c r="U372" i="1"/>
  <c r="R373" i="1"/>
  <c r="S373" i="1"/>
  <c r="T373" i="1"/>
  <c r="U373" i="1"/>
  <c r="R374" i="1"/>
  <c r="S374" i="1"/>
  <c r="T374" i="1"/>
  <c r="U374" i="1"/>
  <c r="R375" i="1"/>
  <c r="S375" i="1"/>
  <c r="T375" i="1"/>
  <c r="U375" i="1"/>
  <c r="R376" i="1"/>
  <c r="S376" i="1"/>
  <c r="T376" i="1"/>
  <c r="U376" i="1"/>
  <c r="R377" i="1"/>
  <c r="S377" i="1"/>
  <c r="T377" i="1"/>
  <c r="U377" i="1"/>
  <c r="R378" i="1"/>
  <c r="S378" i="1"/>
  <c r="T378" i="1"/>
  <c r="U378" i="1"/>
  <c r="R379" i="1"/>
  <c r="S379" i="1"/>
  <c r="T379" i="1"/>
  <c r="U379" i="1"/>
  <c r="R380" i="1"/>
  <c r="S380" i="1"/>
  <c r="T380" i="1"/>
  <c r="U380" i="1"/>
  <c r="R381" i="1"/>
  <c r="S381" i="1"/>
  <c r="T381" i="1"/>
  <c r="U381" i="1"/>
  <c r="R382" i="1"/>
  <c r="S382" i="1"/>
  <c r="T382" i="1"/>
  <c r="U382" i="1"/>
  <c r="R383" i="1"/>
  <c r="S383" i="1"/>
  <c r="T383" i="1"/>
  <c r="U383" i="1"/>
  <c r="R384" i="1"/>
  <c r="S384" i="1"/>
  <c r="T384" i="1"/>
  <c r="U384" i="1"/>
  <c r="R385" i="1"/>
  <c r="S385" i="1"/>
  <c r="T385" i="1"/>
  <c r="U385" i="1"/>
  <c r="R386" i="1"/>
  <c r="S386" i="1"/>
  <c r="T386" i="1"/>
  <c r="U386" i="1"/>
  <c r="R387" i="1"/>
  <c r="S387" i="1"/>
  <c r="T387" i="1"/>
  <c r="U387" i="1"/>
  <c r="R388" i="1"/>
  <c r="S388" i="1"/>
  <c r="T388" i="1"/>
  <c r="U388" i="1"/>
  <c r="R389" i="1"/>
  <c r="S389" i="1"/>
  <c r="T389" i="1"/>
  <c r="U389" i="1"/>
  <c r="R390" i="1"/>
  <c r="S390" i="1"/>
  <c r="T390" i="1"/>
  <c r="U390" i="1"/>
  <c r="R391" i="1"/>
  <c r="S391" i="1"/>
  <c r="T391" i="1"/>
  <c r="U391" i="1"/>
  <c r="R392" i="1"/>
  <c r="S392" i="1"/>
  <c r="T392" i="1"/>
  <c r="U392" i="1"/>
  <c r="R393" i="1"/>
  <c r="S393" i="1"/>
  <c r="T393" i="1"/>
  <c r="U393" i="1"/>
  <c r="R394" i="1"/>
  <c r="S394" i="1"/>
  <c r="T394" i="1"/>
  <c r="U394" i="1"/>
  <c r="R395" i="1"/>
  <c r="S395" i="1"/>
  <c r="T395" i="1"/>
  <c r="U395" i="1"/>
  <c r="R396" i="1"/>
  <c r="S396" i="1"/>
  <c r="T396" i="1"/>
  <c r="U396" i="1"/>
  <c r="R397" i="1"/>
  <c r="S397" i="1"/>
  <c r="T397" i="1"/>
  <c r="U397" i="1"/>
  <c r="R398" i="1"/>
  <c r="S398" i="1"/>
  <c r="T398" i="1"/>
  <c r="U398" i="1"/>
  <c r="R399" i="1"/>
  <c r="S399" i="1"/>
  <c r="T399" i="1"/>
  <c r="U399" i="1"/>
  <c r="R400" i="1"/>
  <c r="S400" i="1"/>
  <c r="T400" i="1"/>
  <c r="U400" i="1"/>
  <c r="R401" i="1"/>
  <c r="S401" i="1"/>
  <c r="T401" i="1"/>
  <c r="U401" i="1"/>
  <c r="R402" i="1"/>
  <c r="S402" i="1"/>
  <c r="T402" i="1"/>
  <c r="U402" i="1"/>
  <c r="R403" i="1"/>
  <c r="S403" i="1"/>
  <c r="T403" i="1"/>
  <c r="U403" i="1"/>
  <c r="R404" i="1"/>
  <c r="S404" i="1"/>
  <c r="T404" i="1"/>
  <c r="U404" i="1"/>
  <c r="R405" i="1"/>
  <c r="S405" i="1"/>
  <c r="T405" i="1"/>
  <c r="U405" i="1"/>
  <c r="R406" i="1"/>
  <c r="S406" i="1"/>
  <c r="T406" i="1"/>
  <c r="U406" i="1"/>
  <c r="R407" i="1"/>
  <c r="S407" i="1"/>
  <c r="T407" i="1"/>
  <c r="U407" i="1"/>
  <c r="R408" i="1"/>
  <c r="S408" i="1"/>
  <c r="T408" i="1"/>
  <c r="U408" i="1"/>
  <c r="R409" i="1"/>
  <c r="S409" i="1"/>
  <c r="T409" i="1"/>
  <c r="U409" i="1"/>
  <c r="R410" i="1"/>
  <c r="S410" i="1"/>
  <c r="T410" i="1"/>
  <c r="U410" i="1"/>
  <c r="R411" i="1"/>
  <c r="S411" i="1"/>
  <c r="T411" i="1"/>
  <c r="U411" i="1"/>
  <c r="R412" i="1"/>
  <c r="S412" i="1"/>
  <c r="T412" i="1"/>
  <c r="U412" i="1"/>
  <c r="R413" i="1"/>
  <c r="S413" i="1"/>
  <c r="T413" i="1"/>
  <c r="U413" i="1"/>
  <c r="R414" i="1"/>
  <c r="S414" i="1"/>
  <c r="T414" i="1"/>
  <c r="U414" i="1"/>
  <c r="R415" i="1"/>
  <c r="S415" i="1"/>
  <c r="T415" i="1"/>
  <c r="U415" i="1"/>
  <c r="R416" i="1"/>
  <c r="S416" i="1"/>
  <c r="T416" i="1"/>
  <c r="U416" i="1"/>
  <c r="R417" i="1"/>
  <c r="S417" i="1"/>
  <c r="T417" i="1"/>
  <c r="U417" i="1"/>
  <c r="R418" i="1"/>
  <c r="S418" i="1"/>
  <c r="T418" i="1"/>
  <c r="U418" i="1"/>
  <c r="R419" i="1"/>
  <c r="S419" i="1"/>
  <c r="T419" i="1"/>
  <c r="U419" i="1"/>
  <c r="R420" i="1"/>
  <c r="S420" i="1"/>
  <c r="T420" i="1"/>
  <c r="U420" i="1"/>
  <c r="R421" i="1"/>
  <c r="S421" i="1"/>
  <c r="T421" i="1"/>
  <c r="U421" i="1"/>
  <c r="R422" i="1"/>
  <c r="S422" i="1"/>
  <c r="T422" i="1"/>
  <c r="U422" i="1"/>
  <c r="R423" i="1"/>
  <c r="S423" i="1"/>
  <c r="T423" i="1"/>
  <c r="U423" i="1"/>
  <c r="R424" i="1"/>
  <c r="S424" i="1"/>
  <c r="T424" i="1"/>
  <c r="U424" i="1"/>
  <c r="R425" i="1"/>
  <c r="S425" i="1"/>
  <c r="T425" i="1"/>
  <c r="U425" i="1"/>
  <c r="R426" i="1"/>
  <c r="S426" i="1"/>
  <c r="T426" i="1"/>
  <c r="U426" i="1"/>
  <c r="R427" i="1"/>
  <c r="S427" i="1"/>
  <c r="T427" i="1"/>
  <c r="U427" i="1"/>
  <c r="R428" i="1"/>
  <c r="S428" i="1"/>
  <c r="T428" i="1"/>
  <c r="U428" i="1"/>
  <c r="R429" i="1"/>
  <c r="S429" i="1"/>
  <c r="T429" i="1"/>
  <c r="U429" i="1"/>
  <c r="R430" i="1"/>
  <c r="S430" i="1"/>
  <c r="T430" i="1"/>
  <c r="U430" i="1"/>
  <c r="R431" i="1"/>
  <c r="S431" i="1"/>
  <c r="T431" i="1"/>
  <c r="U431" i="1"/>
  <c r="R432" i="1"/>
  <c r="S432" i="1"/>
  <c r="T432" i="1"/>
  <c r="U432" i="1"/>
  <c r="R433" i="1"/>
  <c r="S433" i="1"/>
  <c r="T433" i="1"/>
  <c r="U433" i="1"/>
  <c r="R434" i="1"/>
  <c r="S434" i="1"/>
  <c r="T434" i="1"/>
  <c r="U434" i="1"/>
  <c r="R435" i="1"/>
  <c r="S435" i="1"/>
  <c r="T435" i="1"/>
  <c r="U435" i="1"/>
  <c r="R436" i="1"/>
  <c r="S436" i="1"/>
  <c r="T436" i="1"/>
  <c r="U436" i="1"/>
  <c r="R437" i="1"/>
  <c r="S437" i="1"/>
  <c r="T437" i="1"/>
  <c r="U437" i="1"/>
  <c r="R438" i="1"/>
  <c r="S438" i="1"/>
  <c r="T438" i="1"/>
  <c r="U438" i="1"/>
  <c r="R439" i="1"/>
  <c r="S439" i="1"/>
  <c r="T439" i="1"/>
  <c r="U439" i="1"/>
  <c r="R440" i="1"/>
  <c r="S440" i="1"/>
  <c r="T440" i="1"/>
  <c r="U440" i="1"/>
  <c r="R441" i="1"/>
  <c r="S441" i="1"/>
  <c r="T441" i="1"/>
  <c r="U441" i="1"/>
  <c r="R442" i="1"/>
  <c r="S442" i="1"/>
  <c r="T442" i="1"/>
  <c r="U442" i="1"/>
  <c r="R443" i="1"/>
  <c r="S443" i="1"/>
  <c r="T443" i="1"/>
  <c r="U443" i="1"/>
  <c r="R444" i="1"/>
  <c r="S444" i="1"/>
  <c r="T444" i="1"/>
  <c r="U444" i="1"/>
  <c r="R445" i="1"/>
  <c r="S445" i="1"/>
  <c r="T445" i="1"/>
  <c r="U445" i="1"/>
  <c r="R446" i="1"/>
  <c r="S446" i="1"/>
  <c r="T446" i="1"/>
  <c r="U446" i="1"/>
  <c r="R447" i="1"/>
  <c r="S447" i="1"/>
  <c r="T447" i="1"/>
  <c r="U447" i="1"/>
  <c r="R448" i="1"/>
  <c r="S448" i="1"/>
  <c r="T448" i="1"/>
  <c r="U448" i="1"/>
  <c r="R449" i="1"/>
  <c r="S449" i="1"/>
  <c r="T449" i="1"/>
  <c r="U449" i="1"/>
  <c r="R450" i="1"/>
  <c r="S450" i="1"/>
  <c r="T450" i="1"/>
  <c r="U450" i="1"/>
  <c r="R451" i="1"/>
  <c r="S451" i="1"/>
  <c r="T451" i="1"/>
  <c r="U451" i="1"/>
  <c r="R452" i="1"/>
  <c r="S452" i="1"/>
  <c r="T452" i="1"/>
  <c r="U452" i="1"/>
  <c r="R453" i="1"/>
  <c r="S453" i="1"/>
  <c r="T453" i="1"/>
  <c r="U453" i="1"/>
  <c r="R454" i="1"/>
  <c r="S454" i="1"/>
  <c r="T454" i="1"/>
  <c r="U454" i="1"/>
  <c r="R455" i="1"/>
  <c r="S455" i="1"/>
  <c r="T455" i="1"/>
  <c r="U455" i="1"/>
  <c r="R456" i="1"/>
  <c r="S456" i="1"/>
  <c r="T456" i="1"/>
  <c r="U456" i="1"/>
  <c r="R457" i="1"/>
  <c r="S457" i="1"/>
  <c r="T457" i="1"/>
  <c r="U457" i="1"/>
  <c r="R458" i="1"/>
  <c r="S458" i="1"/>
  <c r="T458" i="1"/>
  <c r="U458" i="1"/>
  <c r="R459" i="1"/>
  <c r="S459" i="1"/>
  <c r="T459" i="1"/>
  <c r="U459" i="1"/>
  <c r="R460" i="1"/>
  <c r="S460" i="1"/>
  <c r="T460" i="1"/>
  <c r="U460" i="1"/>
  <c r="R461" i="1"/>
  <c r="S461" i="1"/>
  <c r="T461" i="1"/>
  <c r="U461" i="1"/>
  <c r="R462" i="1"/>
  <c r="S462" i="1"/>
  <c r="T462" i="1"/>
  <c r="U462" i="1"/>
  <c r="R463" i="1"/>
  <c r="S463" i="1"/>
  <c r="T463" i="1"/>
  <c r="U463" i="1"/>
  <c r="R464" i="1"/>
  <c r="S464" i="1"/>
  <c r="T464" i="1"/>
  <c r="U464" i="1"/>
  <c r="R465" i="1"/>
  <c r="S465" i="1"/>
  <c r="T465" i="1"/>
  <c r="U465" i="1"/>
  <c r="R466" i="1"/>
  <c r="S466" i="1"/>
  <c r="T466" i="1"/>
  <c r="U466" i="1"/>
  <c r="R467" i="1"/>
  <c r="S467" i="1"/>
  <c r="T467" i="1"/>
  <c r="U467" i="1"/>
  <c r="R468" i="1"/>
  <c r="S468" i="1"/>
  <c r="T468" i="1"/>
  <c r="U468" i="1"/>
  <c r="R469" i="1"/>
  <c r="S469" i="1"/>
  <c r="T469" i="1"/>
  <c r="U469" i="1"/>
  <c r="R470" i="1"/>
  <c r="S470" i="1"/>
  <c r="T470" i="1"/>
  <c r="U470" i="1"/>
  <c r="R471" i="1"/>
  <c r="S471" i="1"/>
  <c r="T471" i="1"/>
  <c r="U471" i="1"/>
  <c r="R472" i="1"/>
  <c r="S472" i="1"/>
  <c r="T472" i="1"/>
  <c r="U472" i="1"/>
  <c r="R473" i="1"/>
  <c r="S473" i="1"/>
  <c r="T473" i="1"/>
  <c r="U473" i="1"/>
  <c r="R474" i="1"/>
  <c r="S474" i="1"/>
  <c r="T474" i="1"/>
  <c r="U474" i="1"/>
  <c r="R475" i="1"/>
  <c r="S475" i="1"/>
  <c r="T475" i="1"/>
  <c r="U475" i="1"/>
  <c r="R476" i="1"/>
  <c r="S476" i="1"/>
  <c r="T476" i="1"/>
  <c r="U476" i="1"/>
  <c r="R477" i="1"/>
  <c r="S477" i="1"/>
  <c r="T477" i="1"/>
  <c r="U477" i="1"/>
  <c r="R478" i="1"/>
  <c r="S478" i="1"/>
  <c r="T478" i="1"/>
  <c r="U478" i="1"/>
  <c r="R479" i="1"/>
  <c r="S479" i="1"/>
  <c r="T479" i="1"/>
  <c r="U479" i="1"/>
  <c r="R480" i="1"/>
  <c r="S480" i="1"/>
  <c r="T480" i="1"/>
  <c r="U480" i="1"/>
  <c r="R481" i="1"/>
  <c r="S481" i="1"/>
  <c r="T481" i="1"/>
  <c r="U481" i="1"/>
  <c r="R482" i="1"/>
  <c r="S482" i="1"/>
  <c r="T482" i="1"/>
  <c r="U482" i="1"/>
  <c r="R483" i="1"/>
  <c r="S483" i="1"/>
  <c r="T483" i="1"/>
  <c r="U483" i="1"/>
  <c r="R484" i="1"/>
  <c r="S484" i="1"/>
  <c r="T484" i="1"/>
  <c r="U484" i="1"/>
  <c r="R485" i="1"/>
  <c r="S485" i="1"/>
  <c r="T485" i="1"/>
  <c r="U485" i="1"/>
  <c r="R486" i="1"/>
  <c r="S486" i="1"/>
  <c r="T486" i="1"/>
  <c r="U486" i="1"/>
  <c r="R487" i="1"/>
  <c r="S487" i="1"/>
  <c r="T487" i="1"/>
  <c r="U487" i="1"/>
  <c r="R488" i="1"/>
  <c r="S488" i="1"/>
  <c r="T488" i="1"/>
  <c r="U488" i="1"/>
  <c r="R489" i="1"/>
  <c r="S489" i="1"/>
  <c r="T489" i="1"/>
  <c r="U489" i="1"/>
  <c r="R490" i="1"/>
  <c r="S490" i="1"/>
  <c r="T490" i="1"/>
  <c r="U490" i="1"/>
  <c r="R491" i="1"/>
  <c r="S491" i="1"/>
  <c r="T491" i="1"/>
  <c r="U491" i="1"/>
  <c r="R492" i="1"/>
  <c r="S492" i="1"/>
  <c r="T492" i="1"/>
  <c r="U492" i="1"/>
  <c r="R493" i="1"/>
  <c r="S493" i="1"/>
  <c r="T493" i="1"/>
  <c r="U493" i="1"/>
  <c r="R494" i="1"/>
  <c r="S494" i="1"/>
  <c r="T494" i="1"/>
  <c r="U494" i="1"/>
  <c r="R495" i="1"/>
  <c r="S495" i="1"/>
  <c r="T495" i="1"/>
  <c r="U495" i="1"/>
  <c r="R496" i="1"/>
  <c r="S496" i="1"/>
  <c r="T496" i="1"/>
  <c r="U496" i="1"/>
  <c r="R497" i="1"/>
  <c r="S497" i="1"/>
  <c r="T497" i="1"/>
  <c r="U497" i="1"/>
  <c r="R498" i="1"/>
  <c r="S498" i="1"/>
  <c r="T498" i="1"/>
  <c r="U498" i="1"/>
  <c r="R499" i="1"/>
  <c r="S499" i="1"/>
  <c r="T499" i="1"/>
  <c r="U499" i="1"/>
  <c r="R500" i="1"/>
  <c r="S500" i="1"/>
  <c r="T500" i="1"/>
  <c r="U500" i="1"/>
  <c r="R501" i="1"/>
  <c r="S501" i="1"/>
  <c r="T501" i="1"/>
  <c r="U501" i="1"/>
  <c r="R502" i="1"/>
  <c r="S502" i="1"/>
  <c r="T502" i="1"/>
  <c r="U502" i="1"/>
  <c r="R503" i="1"/>
  <c r="S503" i="1"/>
  <c r="T503" i="1"/>
  <c r="U503" i="1"/>
  <c r="R504" i="1"/>
  <c r="S504" i="1"/>
  <c r="T504" i="1"/>
  <c r="U504" i="1"/>
  <c r="R505" i="1"/>
  <c r="S505" i="1"/>
  <c r="T505" i="1"/>
  <c r="U505" i="1"/>
  <c r="R506" i="1"/>
  <c r="S506" i="1"/>
  <c r="T506" i="1"/>
  <c r="U506" i="1"/>
  <c r="R507" i="1"/>
  <c r="S507" i="1"/>
  <c r="T507" i="1"/>
  <c r="U507" i="1"/>
  <c r="R508" i="1"/>
  <c r="S508" i="1"/>
  <c r="T508" i="1"/>
  <c r="U508" i="1"/>
  <c r="R509" i="1"/>
  <c r="S509" i="1"/>
  <c r="T509" i="1"/>
  <c r="U509" i="1"/>
  <c r="R510" i="1"/>
  <c r="S510" i="1"/>
  <c r="T510" i="1"/>
  <c r="U510" i="1"/>
  <c r="R511" i="1"/>
  <c r="S511" i="1"/>
  <c r="T511" i="1"/>
  <c r="U511" i="1"/>
  <c r="R512" i="1"/>
  <c r="S512" i="1"/>
  <c r="T512" i="1"/>
  <c r="U512" i="1"/>
  <c r="R513" i="1"/>
  <c r="S513" i="1"/>
  <c r="T513" i="1"/>
  <c r="U513" i="1"/>
  <c r="R514" i="1"/>
  <c r="S514" i="1"/>
  <c r="T514" i="1"/>
  <c r="U514" i="1"/>
  <c r="R515" i="1"/>
  <c r="S515" i="1"/>
  <c r="T515" i="1"/>
  <c r="U515" i="1"/>
  <c r="R516" i="1"/>
  <c r="S516" i="1"/>
  <c r="T516" i="1"/>
  <c r="U516" i="1"/>
  <c r="R517" i="1"/>
  <c r="S517" i="1"/>
  <c r="T517" i="1"/>
  <c r="U517" i="1"/>
  <c r="R518" i="1"/>
  <c r="S518" i="1"/>
  <c r="T518" i="1"/>
  <c r="U518" i="1"/>
  <c r="R519" i="1"/>
  <c r="S519" i="1"/>
  <c r="T519" i="1"/>
  <c r="U519" i="1"/>
  <c r="R520" i="1"/>
  <c r="S520" i="1"/>
  <c r="T520" i="1"/>
  <c r="U520" i="1"/>
  <c r="R521" i="1"/>
  <c r="S521" i="1"/>
  <c r="T521" i="1"/>
  <c r="U521" i="1"/>
  <c r="R522" i="1"/>
  <c r="S522" i="1"/>
  <c r="T522" i="1"/>
  <c r="U522" i="1"/>
  <c r="R523" i="1"/>
  <c r="S523" i="1"/>
  <c r="T523" i="1"/>
  <c r="U523" i="1"/>
  <c r="R524" i="1"/>
  <c r="S524" i="1"/>
  <c r="T524" i="1"/>
  <c r="U524" i="1"/>
  <c r="R525" i="1"/>
  <c r="S525" i="1"/>
  <c r="T525" i="1"/>
  <c r="U525" i="1"/>
  <c r="R526" i="1"/>
  <c r="S526" i="1"/>
  <c r="T526" i="1"/>
  <c r="U526" i="1"/>
  <c r="R527" i="1"/>
  <c r="S527" i="1"/>
  <c r="T527" i="1"/>
  <c r="U527" i="1"/>
  <c r="R528" i="1"/>
  <c r="S528" i="1"/>
  <c r="T528" i="1"/>
  <c r="U528" i="1"/>
  <c r="R529" i="1"/>
  <c r="S529" i="1"/>
  <c r="T529" i="1"/>
  <c r="U529" i="1"/>
  <c r="R530" i="1"/>
  <c r="S530" i="1"/>
  <c r="T530" i="1"/>
  <c r="U530" i="1"/>
  <c r="R531" i="1"/>
  <c r="S531" i="1"/>
  <c r="T531" i="1"/>
  <c r="U531" i="1"/>
  <c r="R532" i="1"/>
  <c r="S532" i="1"/>
  <c r="T532" i="1"/>
  <c r="U532" i="1"/>
  <c r="R533" i="1"/>
  <c r="S533" i="1"/>
  <c r="T533" i="1"/>
  <c r="U533" i="1"/>
  <c r="R534" i="1"/>
  <c r="S534" i="1"/>
  <c r="T534" i="1"/>
  <c r="U534" i="1"/>
  <c r="R535" i="1"/>
  <c r="S535" i="1"/>
  <c r="T535" i="1"/>
  <c r="U535" i="1"/>
  <c r="R536" i="1"/>
  <c r="S536" i="1"/>
  <c r="T536" i="1"/>
  <c r="U536" i="1"/>
  <c r="R537" i="1"/>
  <c r="S537" i="1"/>
  <c r="T537" i="1"/>
  <c r="U537" i="1"/>
  <c r="R538" i="1"/>
  <c r="S538" i="1"/>
  <c r="T538" i="1"/>
  <c r="U538" i="1"/>
  <c r="R539" i="1"/>
  <c r="S539" i="1"/>
  <c r="T539" i="1"/>
  <c r="U539" i="1"/>
  <c r="R540" i="1"/>
  <c r="S540" i="1"/>
  <c r="T540" i="1"/>
  <c r="U540" i="1"/>
  <c r="R541" i="1"/>
  <c r="S541" i="1"/>
  <c r="T541" i="1"/>
  <c r="U541" i="1"/>
  <c r="R542" i="1"/>
  <c r="S542" i="1"/>
  <c r="T542" i="1"/>
  <c r="U542" i="1"/>
  <c r="R543" i="1"/>
  <c r="S543" i="1"/>
  <c r="T543" i="1"/>
  <c r="U543" i="1"/>
  <c r="R544" i="1"/>
  <c r="S544" i="1"/>
  <c r="T544" i="1"/>
  <c r="U544" i="1"/>
  <c r="R545" i="1"/>
  <c r="S545" i="1"/>
  <c r="T545" i="1"/>
  <c r="U545" i="1"/>
  <c r="R546" i="1"/>
  <c r="S546" i="1"/>
  <c r="T546" i="1"/>
  <c r="U546" i="1"/>
  <c r="R547" i="1"/>
  <c r="S547" i="1"/>
  <c r="T547" i="1"/>
  <c r="U547" i="1"/>
  <c r="R548" i="1"/>
  <c r="S548" i="1"/>
  <c r="T548" i="1"/>
  <c r="U548" i="1"/>
  <c r="R549" i="1"/>
  <c r="S549" i="1"/>
  <c r="T549" i="1"/>
  <c r="U549" i="1"/>
  <c r="R550" i="1"/>
  <c r="S550" i="1"/>
  <c r="T550" i="1"/>
  <c r="U550" i="1"/>
  <c r="R551" i="1"/>
  <c r="S551" i="1"/>
  <c r="T551" i="1"/>
  <c r="U551" i="1"/>
  <c r="R552" i="1"/>
  <c r="S552" i="1"/>
  <c r="T552" i="1"/>
  <c r="U552" i="1"/>
  <c r="R553" i="1"/>
  <c r="S553" i="1"/>
  <c r="T553" i="1"/>
  <c r="U553" i="1"/>
  <c r="R554" i="1"/>
  <c r="S554" i="1"/>
  <c r="T554" i="1"/>
  <c r="U554" i="1"/>
  <c r="R555" i="1"/>
  <c r="S555" i="1"/>
  <c r="T555" i="1"/>
  <c r="U555" i="1"/>
  <c r="R556" i="1"/>
  <c r="S556" i="1"/>
  <c r="T556" i="1"/>
  <c r="U556" i="1"/>
  <c r="R557" i="1"/>
  <c r="S557" i="1"/>
  <c r="T557" i="1"/>
  <c r="U557" i="1"/>
  <c r="R558" i="1"/>
  <c r="S558" i="1"/>
  <c r="T558" i="1"/>
  <c r="U558" i="1"/>
  <c r="R559" i="1"/>
  <c r="S559" i="1"/>
  <c r="T559" i="1"/>
  <c r="U559" i="1"/>
  <c r="R560" i="1"/>
  <c r="S560" i="1"/>
  <c r="T560" i="1"/>
  <c r="U560" i="1"/>
  <c r="R561" i="1"/>
  <c r="S561" i="1"/>
  <c r="T561" i="1"/>
  <c r="U561" i="1"/>
  <c r="R562" i="1"/>
  <c r="S562" i="1"/>
  <c r="T562" i="1"/>
  <c r="U562" i="1"/>
  <c r="R563" i="1"/>
  <c r="S563" i="1"/>
  <c r="T563" i="1"/>
  <c r="U563" i="1"/>
  <c r="R564" i="1"/>
  <c r="S564" i="1"/>
  <c r="T564" i="1"/>
  <c r="U564" i="1"/>
  <c r="R565" i="1"/>
  <c r="S565" i="1"/>
  <c r="T565" i="1"/>
  <c r="U565" i="1"/>
  <c r="R566" i="1"/>
  <c r="S566" i="1"/>
  <c r="T566" i="1"/>
  <c r="U566" i="1"/>
  <c r="R567" i="1"/>
  <c r="S567" i="1"/>
  <c r="T567" i="1"/>
  <c r="U567" i="1"/>
  <c r="R568" i="1"/>
  <c r="S568" i="1"/>
  <c r="T568" i="1"/>
  <c r="U568" i="1"/>
  <c r="R569" i="1"/>
  <c r="S569" i="1"/>
  <c r="T569" i="1"/>
  <c r="U569" i="1"/>
  <c r="R570" i="1"/>
  <c r="S570" i="1"/>
  <c r="T570" i="1"/>
  <c r="U570" i="1"/>
  <c r="R571" i="1"/>
  <c r="S571" i="1"/>
  <c r="T571" i="1"/>
  <c r="U571" i="1"/>
  <c r="R572" i="1"/>
  <c r="S572" i="1"/>
  <c r="T572" i="1"/>
  <c r="U572" i="1"/>
  <c r="R573" i="1"/>
  <c r="S573" i="1"/>
  <c r="T573" i="1"/>
  <c r="U573" i="1"/>
  <c r="R574" i="1"/>
  <c r="S574" i="1"/>
  <c r="T574" i="1"/>
  <c r="U574" i="1"/>
  <c r="R575" i="1"/>
  <c r="S575" i="1"/>
  <c r="T575" i="1"/>
  <c r="U575" i="1"/>
  <c r="R576" i="1"/>
  <c r="S576" i="1"/>
  <c r="T576" i="1"/>
  <c r="U576" i="1"/>
  <c r="R577" i="1"/>
  <c r="S577" i="1"/>
  <c r="T577" i="1"/>
  <c r="U577" i="1"/>
  <c r="R578" i="1"/>
  <c r="S578" i="1"/>
  <c r="T578" i="1"/>
  <c r="U578" i="1"/>
  <c r="R579" i="1"/>
  <c r="S579" i="1"/>
  <c r="T579" i="1"/>
  <c r="U579" i="1"/>
  <c r="R580" i="1"/>
  <c r="S580" i="1"/>
  <c r="T580" i="1"/>
  <c r="U580" i="1"/>
  <c r="R581" i="1"/>
  <c r="S581" i="1"/>
  <c r="T581" i="1"/>
  <c r="U581" i="1"/>
  <c r="R582" i="1"/>
  <c r="S582" i="1"/>
  <c r="T582" i="1"/>
  <c r="U582" i="1"/>
  <c r="R583" i="1"/>
  <c r="S583" i="1"/>
  <c r="T583" i="1"/>
  <c r="U583" i="1"/>
  <c r="R584" i="1"/>
  <c r="S584" i="1"/>
  <c r="T584" i="1"/>
  <c r="U584" i="1"/>
  <c r="R585" i="1"/>
  <c r="S585" i="1"/>
  <c r="T585" i="1"/>
  <c r="U585" i="1"/>
  <c r="R586" i="1"/>
  <c r="S586" i="1"/>
  <c r="T586" i="1"/>
  <c r="U586" i="1"/>
  <c r="R587" i="1"/>
  <c r="S587" i="1"/>
  <c r="T587" i="1"/>
  <c r="U587" i="1"/>
  <c r="R588" i="1"/>
  <c r="S588" i="1"/>
  <c r="T588" i="1"/>
  <c r="U588" i="1"/>
  <c r="R589" i="1"/>
  <c r="S589" i="1"/>
  <c r="T589" i="1"/>
  <c r="U589" i="1"/>
  <c r="R590" i="1"/>
  <c r="S590" i="1"/>
  <c r="T590" i="1"/>
  <c r="U590" i="1"/>
  <c r="R591" i="1"/>
  <c r="S591" i="1"/>
  <c r="T591" i="1"/>
  <c r="U591" i="1"/>
  <c r="R592" i="1"/>
  <c r="S592" i="1"/>
  <c r="T592" i="1"/>
  <c r="U592" i="1"/>
  <c r="R593" i="1"/>
  <c r="S593" i="1"/>
  <c r="T593" i="1"/>
  <c r="U593" i="1"/>
  <c r="R594" i="1"/>
  <c r="S594" i="1"/>
  <c r="T594" i="1"/>
  <c r="U594" i="1"/>
  <c r="R595" i="1"/>
  <c r="S595" i="1"/>
  <c r="T595" i="1"/>
  <c r="U595" i="1"/>
  <c r="R596" i="1"/>
  <c r="S596" i="1"/>
  <c r="T596" i="1"/>
  <c r="U596" i="1"/>
  <c r="R597" i="1"/>
  <c r="S597" i="1"/>
  <c r="T597" i="1"/>
  <c r="U597" i="1"/>
  <c r="R598" i="1"/>
  <c r="S598" i="1"/>
  <c r="T598" i="1"/>
  <c r="U598" i="1"/>
  <c r="R599" i="1"/>
  <c r="S599" i="1"/>
  <c r="T599" i="1"/>
  <c r="U599" i="1"/>
  <c r="R600" i="1"/>
  <c r="S600" i="1"/>
  <c r="T600" i="1"/>
  <c r="U600" i="1"/>
  <c r="R601" i="1"/>
  <c r="S601" i="1"/>
  <c r="T601" i="1"/>
  <c r="U601" i="1"/>
  <c r="R602" i="1"/>
  <c r="S602" i="1"/>
  <c r="T602" i="1"/>
  <c r="U602" i="1"/>
  <c r="R603" i="1"/>
  <c r="S603" i="1"/>
  <c r="T603" i="1"/>
  <c r="U603" i="1"/>
  <c r="R604" i="1"/>
  <c r="S604" i="1"/>
  <c r="T604" i="1"/>
  <c r="U604" i="1"/>
  <c r="R605" i="1"/>
  <c r="S605" i="1"/>
  <c r="T605" i="1"/>
  <c r="U605" i="1"/>
  <c r="R606" i="1"/>
  <c r="S606" i="1"/>
  <c r="T606" i="1"/>
  <c r="U606" i="1"/>
  <c r="R607" i="1"/>
  <c r="S607" i="1"/>
  <c r="T607" i="1"/>
  <c r="U607" i="1"/>
  <c r="R608" i="1"/>
  <c r="S608" i="1"/>
  <c r="T608" i="1"/>
  <c r="U608" i="1"/>
  <c r="R609" i="1"/>
  <c r="S609" i="1"/>
  <c r="T609" i="1"/>
  <c r="U609" i="1"/>
  <c r="R610" i="1"/>
  <c r="S610" i="1"/>
  <c r="T610" i="1"/>
  <c r="U610" i="1"/>
  <c r="R611" i="1"/>
  <c r="S611" i="1"/>
  <c r="T611" i="1"/>
  <c r="U611" i="1"/>
  <c r="R612" i="1"/>
  <c r="S612" i="1"/>
  <c r="T612" i="1"/>
  <c r="U612" i="1"/>
  <c r="R613" i="1"/>
  <c r="S613" i="1"/>
  <c r="T613" i="1"/>
  <c r="U613" i="1"/>
  <c r="R614" i="1"/>
  <c r="S614" i="1"/>
  <c r="T614" i="1"/>
  <c r="U614" i="1"/>
  <c r="R615" i="1"/>
  <c r="S615" i="1"/>
  <c r="T615" i="1"/>
  <c r="U615" i="1"/>
  <c r="R616" i="1"/>
  <c r="S616" i="1"/>
  <c r="T616" i="1"/>
  <c r="U616" i="1"/>
  <c r="R617" i="1"/>
  <c r="S617" i="1"/>
  <c r="T617" i="1"/>
  <c r="U617" i="1"/>
  <c r="R618" i="1"/>
  <c r="S618" i="1"/>
  <c r="T618" i="1"/>
  <c r="U618" i="1"/>
  <c r="R619" i="1"/>
  <c r="S619" i="1"/>
  <c r="T619" i="1"/>
  <c r="U619" i="1"/>
  <c r="R620" i="1"/>
  <c r="S620" i="1"/>
  <c r="T620" i="1"/>
  <c r="U620" i="1"/>
  <c r="R621" i="1"/>
  <c r="S621" i="1"/>
  <c r="T621" i="1"/>
  <c r="U621" i="1"/>
  <c r="R622" i="1"/>
  <c r="S622" i="1"/>
  <c r="T622" i="1"/>
  <c r="U622" i="1"/>
  <c r="R623" i="1"/>
  <c r="S623" i="1"/>
  <c r="T623" i="1"/>
  <c r="U623" i="1"/>
  <c r="R624" i="1"/>
  <c r="S624" i="1"/>
  <c r="T624" i="1"/>
  <c r="U624" i="1"/>
  <c r="R625" i="1"/>
  <c r="S625" i="1"/>
  <c r="T625" i="1"/>
  <c r="U625" i="1"/>
  <c r="R626" i="1"/>
  <c r="S626" i="1"/>
  <c r="T626" i="1"/>
  <c r="U626" i="1"/>
  <c r="R627" i="1"/>
  <c r="S627" i="1"/>
  <c r="T627" i="1"/>
  <c r="U627" i="1"/>
  <c r="R628" i="1"/>
  <c r="S628" i="1"/>
  <c r="T628" i="1"/>
  <c r="U628" i="1"/>
  <c r="R629" i="1"/>
  <c r="S629" i="1"/>
  <c r="T629" i="1"/>
  <c r="U629" i="1"/>
  <c r="R630" i="1"/>
  <c r="S630" i="1"/>
  <c r="T630" i="1"/>
  <c r="U630" i="1"/>
  <c r="R631" i="1"/>
  <c r="S631" i="1"/>
  <c r="T631" i="1"/>
  <c r="U631" i="1"/>
  <c r="R632" i="1"/>
  <c r="S632" i="1"/>
  <c r="T632" i="1"/>
  <c r="U632" i="1"/>
  <c r="R633" i="1"/>
  <c r="S633" i="1"/>
  <c r="T633" i="1"/>
  <c r="U633" i="1"/>
  <c r="R634" i="1"/>
  <c r="S634" i="1"/>
  <c r="T634" i="1"/>
  <c r="U634" i="1"/>
  <c r="R635" i="1"/>
  <c r="S635" i="1"/>
  <c r="T635" i="1"/>
  <c r="U635" i="1"/>
  <c r="R636" i="1"/>
  <c r="S636" i="1"/>
  <c r="T636" i="1"/>
  <c r="U636" i="1"/>
  <c r="R637" i="1"/>
  <c r="S637" i="1"/>
  <c r="T637" i="1"/>
  <c r="U637" i="1"/>
  <c r="R638" i="1"/>
  <c r="S638" i="1"/>
  <c r="T638" i="1"/>
  <c r="U638" i="1"/>
  <c r="R639" i="1"/>
  <c r="S639" i="1"/>
  <c r="T639" i="1"/>
  <c r="U639" i="1"/>
  <c r="R640" i="1"/>
  <c r="S640" i="1"/>
  <c r="T640" i="1"/>
  <c r="U640" i="1"/>
  <c r="R641" i="1"/>
  <c r="S641" i="1"/>
  <c r="T641" i="1"/>
  <c r="U641" i="1"/>
  <c r="R642" i="1"/>
  <c r="S642" i="1"/>
  <c r="T642" i="1"/>
  <c r="U642" i="1"/>
  <c r="R643" i="1"/>
  <c r="S643" i="1"/>
  <c r="T643" i="1"/>
  <c r="U643" i="1"/>
  <c r="R644" i="1"/>
  <c r="S644" i="1"/>
  <c r="T644" i="1"/>
  <c r="U644" i="1"/>
  <c r="R645" i="1"/>
  <c r="S645" i="1"/>
  <c r="T645" i="1"/>
  <c r="U645" i="1"/>
  <c r="R646" i="1"/>
  <c r="S646" i="1"/>
  <c r="T646" i="1"/>
  <c r="U646" i="1"/>
  <c r="R647" i="1"/>
  <c r="S647" i="1"/>
  <c r="T647" i="1"/>
  <c r="U647" i="1"/>
  <c r="R648" i="1"/>
  <c r="S648" i="1"/>
  <c r="T648" i="1"/>
  <c r="U648" i="1"/>
  <c r="R649" i="1"/>
  <c r="S649" i="1"/>
  <c r="T649" i="1"/>
  <c r="U649" i="1"/>
  <c r="R650" i="1"/>
  <c r="S650" i="1"/>
  <c r="T650" i="1"/>
  <c r="U650" i="1"/>
  <c r="R651" i="1"/>
  <c r="S651" i="1"/>
  <c r="T651" i="1"/>
  <c r="U651" i="1"/>
  <c r="R652" i="1"/>
  <c r="S652" i="1"/>
  <c r="T652" i="1"/>
  <c r="U652" i="1"/>
  <c r="R653" i="1"/>
  <c r="S653" i="1"/>
  <c r="T653" i="1"/>
  <c r="U653" i="1"/>
  <c r="R654" i="1"/>
  <c r="S654" i="1"/>
  <c r="T654" i="1"/>
  <c r="U654" i="1"/>
  <c r="R655" i="1"/>
  <c r="S655" i="1"/>
  <c r="T655" i="1"/>
  <c r="U655" i="1"/>
  <c r="R656" i="1"/>
  <c r="S656" i="1"/>
  <c r="T656" i="1"/>
  <c r="U656" i="1"/>
  <c r="R657" i="1"/>
  <c r="S657" i="1"/>
  <c r="T657" i="1"/>
  <c r="U657" i="1"/>
  <c r="R658" i="1"/>
  <c r="S658" i="1"/>
  <c r="T658" i="1"/>
  <c r="U658" i="1"/>
  <c r="R659" i="1"/>
  <c r="S659" i="1"/>
  <c r="T659" i="1"/>
  <c r="U659" i="1"/>
  <c r="R660" i="1"/>
  <c r="S660" i="1"/>
  <c r="T660" i="1"/>
  <c r="U660" i="1"/>
  <c r="R661" i="1"/>
  <c r="S661" i="1"/>
  <c r="T661" i="1"/>
  <c r="U661" i="1"/>
  <c r="R662" i="1"/>
  <c r="S662" i="1"/>
  <c r="T662" i="1"/>
  <c r="U662" i="1"/>
  <c r="R663" i="1"/>
  <c r="S663" i="1"/>
  <c r="T663" i="1"/>
  <c r="U663" i="1"/>
  <c r="R664" i="1"/>
  <c r="S664" i="1"/>
  <c r="T664" i="1"/>
  <c r="U664" i="1"/>
  <c r="R665" i="1"/>
  <c r="S665" i="1"/>
  <c r="T665" i="1"/>
  <c r="U665" i="1"/>
  <c r="R666" i="1"/>
  <c r="S666" i="1"/>
  <c r="T666" i="1"/>
  <c r="U666" i="1"/>
  <c r="R667" i="1"/>
  <c r="S667" i="1"/>
  <c r="T667" i="1"/>
  <c r="U667" i="1"/>
  <c r="R668" i="1"/>
  <c r="S668" i="1"/>
  <c r="T668" i="1"/>
  <c r="U668" i="1"/>
  <c r="R669" i="1"/>
  <c r="S669" i="1"/>
  <c r="T669" i="1"/>
  <c r="U669" i="1"/>
  <c r="R670" i="1"/>
  <c r="S670" i="1"/>
  <c r="T670" i="1"/>
  <c r="U670" i="1"/>
  <c r="R671" i="1"/>
  <c r="S671" i="1"/>
  <c r="T671" i="1"/>
  <c r="U671" i="1"/>
  <c r="R672" i="1"/>
  <c r="S672" i="1"/>
  <c r="T672" i="1"/>
  <c r="U672" i="1"/>
  <c r="R673" i="1"/>
  <c r="S673" i="1"/>
  <c r="T673" i="1"/>
  <c r="U673" i="1"/>
  <c r="R674" i="1"/>
  <c r="S674" i="1"/>
  <c r="T674" i="1"/>
  <c r="U674" i="1"/>
  <c r="R675" i="1"/>
  <c r="S675" i="1"/>
  <c r="T675" i="1"/>
  <c r="U675" i="1"/>
  <c r="R676" i="1"/>
  <c r="S676" i="1"/>
  <c r="T676" i="1"/>
  <c r="U676" i="1"/>
  <c r="R677" i="1"/>
  <c r="S677" i="1"/>
  <c r="T677" i="1"/>
  <c r="U677" i="1"/>
  <c r="R678" i="1"/>
  <c r="S678" i="1"/>
  <c r="T678" i="1"/>
  <c r="U678" i="1"/>
  <c r="R679" i="1"/>
  <c r="S679" i="1"/>
  <c r="T679" i="1"/>
  <c r="U679" i="1"/>
  <c r="R680" i="1"/>
  <c r="S680" i="1"/>
  <c r="T680" i="1"/>
  <c r="U680" i="1"/>
  <c r="R681" i="1"/>
  <c r="S681" i="1"/>
  <c r="T681" i="1"/>
  <c r="U681" i="1"/>
  <c r="R682" i="1"/>
  <c r="S682" i="1"/>
  <c r="T682" i="1"/>
  <c r="U682" i="1"/>
  <c r="R683" i="1"/>
  <c r="S683" i="1"/>
  <c r="T683" i="1"/>
  <c r="U683" i="1"/>
  <c r="R684" i="1"/>
  <c r="S684" i="1"/>
  <c r="T684" i="1"/>
  <c r="U684" i="1"/>
  <c r="R685" i="1"/>
  <c r="S685" i="1"/>
  <c r="T685" i="1"/>
  <c r="U685" i="1"/>
  <c r="R686" i="1"/>
  <c r="S686" i="1"/>
  <c r="T686" i="1"/>
  <c r="U686" i="1"/>
  <c r="R687" i="1"/>
  <c r="S687" i="1"/>
  <c r="T687" i="1"/>
  <c r="U687" i="1"/>
  <c r="R688" i="1"/>
  <c r="S688" i="1"/>
  <c r="T688" i="1"/>
  <c r="U688" i="1"/>
  <c r="R689" i="1"/>
  <c r="S689" i="1"/>
  <c r="T689" i="1"/>
  <c r="U689" i="1"/>
  <c r="R690" i="1"/>
  <c r="S690" i="1"/>
  <c r="T690" i="1"/>
  <c r="U690" i="1"/>
  <c r="R691" i="1"/>
  <c r="S691" i="1"/>
  <c r="T691" i="1"/>
  <c r="U691" i="1"/>
  <c r="R692" i="1"/>
  <c r="S692" i="1"/>
  <c r="T692" i="1"/>
  <c r="U692" i="1"/>
  <c r="R693" i="1"/>
  <c r="S693" i="1"/>
  <c r="T693" i="1"/>
  <c r="U693" i="1"/>
  <c r="R694" i="1"/>
  <c r="S694" i="1"/>
  <c r="T694" i="1"/>
  <c r="U694" i="1"/>
  <c r="R695" i="1"/>
  <c r="S695" i="1"/>
  <c r="T695" i="1"/>
  <c r="U695" i="1"/>
  <c r="R696" i="1"/>
  <c r="S696" i="1"/>
  <c r="T696" i="1"/>
  <c r="U696" i="1"/>
  <c r="R697" i="1"/>
  <c r="S697" i="1"/>
  <c r="T697" i="1"/>
  <c r="U697" i="1"/>
  <c r="R698" i="1"/>
  <c r="S698" i="1"/>
  <c r="T698" i="1"/>
  <c r="U698" i="1"/>
  <c r="R699" i="1"/>
  <c r="S699" i="1"/>
  <c r="T699" i="1"/>
  <c r="U699" i="1"/>
  <c r="R700" i="1"/>
  <c r="S700" i="1"/>
  <c r="T700" i="1"/>
  <c r="U700" i="1"/>
  <c r="R701" i="1"/>
  <c r="S701" i="1"/>
  <c r="T701" i="1"/>
  <c r="U701" i="1"/>
  <c r="R702" i="1"/>
  <c r="S702" i="1"/>
  <c r="T702" i="1"/>
  <c r="U702" i="1"/>
  <c r="R703" i="1"/>
  <c r="S703" i="1"/>
  <c r="T703" i="1"/>
  <c r="U703" i="1"/>
  <c r="R704" i="1"/>
  <c r="S704" i="1"/>
  <c r="T704" i="1"/>
  <c r="U704" i="1"/>
  <c r="R705" i="1"/>
  <c r="S705" i="1"/>
  <c r="T705" i="1"/>
  <c r="U705" i="1"/>
  <c r="R706" i="1"/>
  <c r="S706" i="1"/>
  <c r="T706" i="1"/>
  <c r="U706" i="1"/>
  <c r="R707" i="1"/>
  <c r="S707" i="1"/>
  <c r="T707" i="1"/>
  <c r="U707" i="1"/>
  <c r="R708" i="1"/>
  <c r="S708" i="1"/>
  <c r="T708" i="1"/>
  <c r="U708" i="1"/>
  <c r="R709" i="1"/>
  <c r="S709" i="1"/>
  <c r="T709" i="1"/>
  <c r="U709" i="1"/>
  <c r="R710" i="1"/>
  <c r="S710" i="1"/>
  <c r="T710" i="1"/>
  <c r="U710" i="1"/>
  <c r="R711" i="1"/>
  <c r="S711" i="1"/>
  <c r="T711" i="1"/>
  <c r="U711" i="1"/>
  <c r="R712" i="1"/>
  <c r="S712" i="1"/>
  <c r="T712" i="1"/>
  <c r="U712" i="1"/>
  <c r="R713" i="1"/>
  <c r="S713" i="1"/>
  <c r="T713" i="1"/>
  <c r="U713" i="1"/>
  <c r="R714" i="1"/>
  <c r="S714" i="1"/>
  <c r="T714" i="1"/>
  <c r="U714" i="1"/>
  <c r="R715" i="1"/>
  <c r="S715" i="1"/>
  <c r="T715" i="1"/>
  <c r="U715" i="1"/>
  <c r="R716" i="1"/>
  <c r="S716" i="1"/>
  <c r="T716" i="1"/>
  <c r="U716" i="1"/>
  <c r="R717" i="1"/>
  <c r="S717" i="1"/>
  <c r="T717" i="1"/>
  <c r="U717" i="1"/>
  <c r="R718" i="1"/>
  <c r="S718" i="1"/>
  <c r="T718" i="1"/>
  <c r="U718" i="1"/>
  <c r="R719" i="1"/>
  <c r="S719" i="1"/>
  <c r="T719" i="1"/>
  <c r="U719" i="1"/>
  <c r="R720" i="1"/>
  <c r="S720" i="1"/>
  <c r="T720" i="1"/>
  <c r="U720" i="1"/>
  <c r="R721" i="1"/>
  <c r="S721" i="1"/>
  <c r="T721" i="1"/>
  <c r="U721" i="1"/>
  <c r="R722" i="1"/>
  <c r="S722" i="1"/>
  <c r="T722" i="1"/>
  <c r="U722" i="1"/>
  <c r="R723" i="1"/>
  <c r="S723" i="1"/>
  <c r="T723" i="1"/>
  <c r="U723" i="1"/>
  <c r="R724" i="1"/>
  <c r="S724" i="1"/>
  <c r="T724" i="1"/>
  <c r="U724" i="1"/>
  <c r="R725" i="1"/>
  <c r="S725" i="1"/>
  <c r="T725" i="1"/>
  <c r="U725" i="1"/>
  <c r="R726" i="1"/>
  <c r="S726" i="1"/>
  <c r="T726" i="1"/>
  <c r="U726" i="1"/>
  <c r="R727" i="1"/>
  <c r="S727" i="1"/>
  <c r="T727" i="1"/>
  <c r="U727" i="1"/>
  <c r="R728" i="1"/>
  <c r="S728" i="1"/>
  <c r="T728" i="1"/>
  <c r="U728" i="1"/>
  <c r="R729" i="1"/>
  <c r="S729" i="1"/>
  <c r="T729" i="1"/>
  <c r="U729" i="1"/>
  <c r="R730" i="1"/>
  <c r="S730" i="1"/>
  <c r="T730" i="1"/>
  <c r="U730" i="1"/>
  <c r="R731" i="1"/>
  <c r="S731" i="1"/>
  <c r="T731" i="1"/>
  <c r="U731" i="1"/>
  <c r="R732" i="1"/>
  <c r="S732" i="1"/>
  <c r="T732" i="1"/>
  <c r="U732" i="1"/>
  <c r="R733" i="1"/>
  <c r="S733" i="1"/>
  <c r="T733" i="1"/>
  <c r="U733" i="1"/>
  <c r="R734" i="1"/>
  <c r="S734" i="1"/>
  <c r="T734" i="1"/>
  <c r="U734" i="1"/>
  <c r="R735" i="1"/>
  <c r="S735" i="1"/>
  <c r="T735" i="1"/>
  <c r="U735" i="1"/>
  <c r="R736" i="1"/>
  <c r="S736" i="1"/>
  <c r="T736" i="1"/>
  <c r="U736" i="1"/>
  <c r="R737" i="1"/>
  <c r="S737" i="1"/>
  <c r="T737" i="1"/>
  <c r="U737" i="1"/>
  <c r="R738" i="1"/>
  <c r="S738" i="1"/>
  <c r="T738" i="1"/>
  <c r="U738" i="1"/>
  <c r="R739" i="1"/>
  <c r="S739" i="1"/>
  <c r="T739" i="1"/>
  <c r="U739" i="1"/>
  <c r="R740" i="1"/>
  <c r="S740" i="1"/>
  <c r="T740" i="1"/>
  <c r="U740" i="1"/>
  <c r="R741" i="1"/>
  <c r="S741" i="1"/>
  <c r="T741" i="1"/>
  <c r="U741" i="1"/>
  <c r="R742" i="1"/>
  <c r="S742" i="1"/>
  <c r="T742" i="1"/>
  <c r="U742" i="1"/>
  <c r="R743" i="1"/>
  <c r="S743" i="1"/>
  <c r="T743" i="1"/>
  <c r="U743" i="1"/>
  <c r="R744" i="1"/>
  <c r="S744" i="1"/>
  <c r="T744" i="1"/>
  <c r="U744" i="1"/>
  <c r="R745" i="1"/>
  <c r="S745" i="1"/>
  <c r="T745" i="1"/>
  <c r="U745" i="1"/>
  <c r="R746" i="1"/>
  <c r="S746" i="1"/>
  <c r="T746" i="1"/>
  <c r="U746" i="1"/>
  <c r="R747" i="1"/>
  <c r="S747" i="1"/>
  <c r="T747" i="1"/>
  <c r="U747" i="1"/>
  <c r="R748" i="1"/>
  <c r="S748" i="1"/>
  <c r="T748" i="1"/>
  <c r="U748" i="1"/>
  <c r="R749" i="1"/>
  <c r="S749" i="1"/>
  <c r="T749" i="1"/>
  <c r="U749" i="1"/>
  <c r="R750" i="1"/>
  <c r="S750" i="1"/>
  <c r="T750" i="1"/>
  <c r="U750" i="1"/>
  <c r="R751" i="1"/>
  <c r="S751" i="1"/>
  <c r="T751" i="1"/>
  <c r="U751" i="1"/>
  <c r="R752" i="1"/>
  <c r="S752" i="1"/>
  <c r="T752" i="1"/>
  <c r="U752" i="1"/>
  <c r="R753" i="1"/>
  <c r="S753" i="1"/>
  <c r="T753" i="1"/>
  <c r="U753" i="1"/>
  <c r="R754" i="1"/>
  <c r="S754" i="1"/>
  <c r="T754" i="1"/>
  <c r="U754" i="1"/>
  <c r="R755" i="1"/>
  <c r="S755" i="1"/>
  <c r="T755" i="1"/>
  <c r="U755" i="1"/>
  <c r="R756" i="1"/>
  <c r="S756" i="1"/>
  <c r="T756" i="1"/>
  <c r="U756" i="1"/>
  <c r="R757" i="1"/>
  <c r="S757" i="1"/>
  <c r="T757" i="1"/>
  <c r="U757" i="1"/>
  <c r="R758" i="1"/>
  <c r="S758" i="1"/>
  <c r="T758" i="1"/>
  <c r="U758" i="1"/>
  <c r="R759" i="1"/>
  <c r="S759" i="1"/>
  <c r="T759" i="1"/>
  <c r="U759" i="1"/>
  <c r="R760" i="1"/>
  <c r="S760" i="1"/>
  <c r="T760" i="1"/>
  <c r="U760" i="1"/>
  <c r="R761" i="1"/>
  <c r="S761" i="1"/>
  <c r="T761" i="1"/>
  <c r="U761" i="1"/>
  <c r="R762" i="1"/>
  <c r="S762" i="1"/>
  <c r="T762" i="1"/>
  <c r="U762" i="1"/>
  <c r="R763" i="1"/>
  <c r="S763" i="1"/>
  <c r="T763" i="1"/>
  <c r="U763" i="1"/>
  <c r="R764" i="1"/>
  <c r="S764" i="1"/>
  <c r="T764" i="1"/>
  <c r="U764" i="1"/>
  <c r="R765" i="1"/>
  <c r="S765" i="1"/>
  <c r="T765" i="1"/>
  <c r="U765" i="1"/>
  <c r="R766" i="1"/>
  <c r="S766" i="1"/>
  <c r="T766" i="1"/>
  <c r="U766" i="1"/>
  <c r="R767" i="1"/>
  <c r="S767" i="1"/>
  <c r="T767" i="1"/>
  <c r="U767" i="1"/>
  <c r="R768" i="1"/>
  <c r="S768" i="1"/>
  <c r="T768" i="1"/>
  <c r="U768" i="1"/>
  <c r="R769" i="1"/>
  <c r="S769" i="1"/>
  <c r="T769" i="1"/>
  <c r="U769" i="1"/>
  <c r="R770" i="1"/>
  <c r="S770" i="1"/>
  <c r="T770" i="1"/>
  <c r="U770" i="1"/>
  <c r="R771" i="1"/>
  <c r="S771" i="1"/>
  <c r="T771" i="1"/>
  <c r="U771" i="1"/>
  <c r="R772" i="1"/>
  <c r="S772" i="1"/>
  <c r="T772" i="1"/>
  <c r="U772" i="1"/>
  <c r="R773" i="1"/>
  <c r="S773" i="1"/>
  <c r="T773" i="1"/>
  <c r="U773" i="1"/>
  <c r="R774" i="1"/>
  <c r="S774" i="1"/>
  <c r="T774" i="1"/>
  <c r="U774" i="1"/>
  <c r="R775" i="1"/>
  <c r="S775" i="1"/>
  <c r="T775" i="1"/>
  <c r="U775" i="1"/>
  <c r="R776" i="1"/>
  <c r="S776" i="1"/>
  <c r="T776" i="1"/>
  <c r="U776" i="1"/>
  <c r="R777" i="1"/>
  <c r="S777" i="1"/>
  <c r="T777" i="1"/>
  <c r="U777" i="1"/>
  <c r="R778" i="1"/>
  <c r="S778" i="1"/>
  <c r="T778" i="1"/>
  <c r="U778" i="1"/>
  <c r="R779" i="1"/>
  <c r="S779" i="1"/>
  <c r="T779" i="1"/>
  <c r="U779" i="1"/>
  <c r="R780" i="1"/>
  <c r="S780" i="1"/>
  <c r="T780" i="1"/>
  <c r="U780" i="1"/>
  <c r="R781" i="1"/>
  <c r="S781" i="1"/>
  <c r="T781" i="1"/>
  <c r="U781" i="1"/>
  <c r="R782" i="1"/>
  <c r="S782" i="1"/>
  <c r="T782" i="1"/>
  <c r="U782" i="1"/>
  <c r="R783" i="1"/>
  <c r="S783" i="1"/>
  <c r="T783" i="1"/>
  <c r="U783" i="1"/>
  <c r="R784" i="1"/>
  <c r="S784" i="1"/>
  <c r="T784" i="1"/>
  <c r="U784" i="1"/>
  <c r="R785" i="1"/>
  <c r="S785" i="1"/>
  <c r="T785" i="1"/>
  <c r="U785" i="1"/>
  <c r="R786" i="1"/>
  <c r="S786" i="1"/>
  <c r="T786" i="1"/>
  <c r="U786" i="1"/>
  <c r="R787" i="1"/>
  <c r="S787" i="1"/>
  <c r="T787" i="1"/>
  <c r="U787" i="1"/>
  <c r="R788" i="1"/>
  <c r="S788" i="1"/>
  <c r="T788" i="1"/>
  <c r="U788" i="1"/>
  <c r="R789" i="1"/>
  <c r="S789" i="1"/>
  <c r="T789" i="1"/>
  <c r="U789" i="1"/>
  <c r="R790" i="1"/>
  <c r="S790" i="1"/>
  <c r="T790" i="1"/>
  <c r="U790" i="1"/>
  <c r="R791" i="1"/>
  <c r="S791" i="1"/>
  <c r="T791" i="1"/>
  <c r="U791" i="1"/>
  <c r="R792" i="1"/>
  <c r="S792" i="1"/>
  <c r="T792" i="1"/>
  <c r="U792" i="1"/>
  <c r="R793" i="1"/>
  <c r="S793" i="1"/>
  <c r="T793" i="1"/>
  <c r="U793" i="1"/>
  <c r="R794" i="1"/>
  <c r="S794" i="1"/>
  <c r="T794" i="1"/>
  <c r="U794" i="1"/>
  <c r="R795" i="1"/>
  <c r="S795" i="1"/>
  <c r="T795" i="1"/>
  <c r="U795" i="1"/>
  <c r="R796" i="1"/>
  <c r="S796" i="1"/>
  <c r="T796" i="1"/>
  <c r="U796" i="1"/>
  <c r="R797" i="1"/>
  <c r="S797" i="1"/>
  <c r="T797" i="1"/>
  <c r="U797" i="1"/>
  <c r="R798" i="1"/>
  <c r="S798" i="1"/>
  <c r="T798" i="1"/>
  <c r="U798" i="1"/>
  <c r="R799" i="1"/>
  <c r="S799" i="1"/>
  <c r="T799" i="1"/>
  <c r="U799" i="1"/>
  <c r="R800" i="1"/>
  <c r="S800" i="1"/>
  <c r="T800" i="1"/>
  <c r="U800" i="1"/>
  <c r="R801" i="1"/>
  <c r="S801" i="1"/>
  <c r="T801" i="1"/>
  <c r="U801" i="1"/>
  <c r="R802" i="1"/>
  <c r="S802" i="1"/>
  <c r="T802" i="1"/>
  <c r="U802" i="1"/>
  <c r="R803" i="1"/>
  <c r="S803" i="1"/>
  <c r="T803" i="1"/>
  <c r="U803" i="1"/>
  <c r="R804" i="1"/>
  <c r="S804" i="1"/>
  <c r="T804" i="1"/>
  <c r="U804" i="1"/>
  <c r="R805" i="1"/>
  <c r="S805" i="1"/>
  <c r="T805" i="1"/>
  <c r="U805" i="1"/>
  <c r="R806" i="1"/>
  <c r="S806" i="1"/>
  <c r="T806" i="1"/>
  <c r="U806" i="1"/>
  <c r="R807" i="1"/>
  <c r="S807" i="1"/>
  <c r="T807" i="1"/>
  <c r="U807" i="1"/>
  <c r="R808" i="1"/>
  <c r="S808" i="1"/>
  <c r="T808" i="1"/>
  <c r="U808" i="1"/>
  <c r="R809" i="1"/>
  <c r="S809" i="1"/>
  <c r="T809" i="1"/>
  <c r="U809" i="1"/>
  <c r="R810" i="1"/>
  <c r="S810" i="1"/>
  <c r="T810" i="1"/>
  <c r="U810" i="1"/>
  <c r="R811" i="1"/>
  <c r="S811" i="1"/>
  <c r="T811" i="1"/>
  <c r="U811" i="1"/>
  <c r="R812" i="1"/>
  <c r="S812" i="1"/>
  <c r="T812" i="1"/>
  <c r="U812" i="1"/>
  <c r="R813" i="1"/>
  <c r="S813" i="1"/>
  <c r="T813" i="1"/>
  <c r="U813" i="1"/>
  <c r="R814" i="1"/>
  <c r="S814" i="1"/>
  <c r="T814" i="1"/>
  <c r="U814" i="1"/>
  <c r="R815" i="1"/>
  <c r="S815" i="1"/>
  <c r="T815" i="1"/>
  <c r="U815" i="1"/>
  <c r="R816" i="1"/>
  <c r="S816" i="1"/>
  <c r="T816" i="1"/>
  <c r="U816" i="1"/>
  <c r="R817" i="1"/>
  <c r="S817" i="1"/>
  <c r="T817" i="1"/>
  <c r="U817" i="1"/>
  <c r="R818" i="1"/>
  <c r="S818" i="1"/>
  <c r="T818" i="1"/>
  <c r="U818" i="1"/>
  <c r="R819" i="1"/>
  <c r="S819" i="1"/>
  <c r="T819" i="1"/>
  <c r="U819" i="1"/>
  <c r="R820" i="1"/>
  <c r="S820" i="1"/>
  <c r="T820" i="1"/>
  <c r="U820" i="1"/>
  <c r="R821" i="1"/>
  <c r="S821" i="1"/>
  <c r="T821" i="1"/>
  <c r="U821" i="1"/>
  <c r="R822" i="1"/>
  <c r="S822" i="1"/>
  <c r="T822" i="1"/>
  <c r="U822" i="1"/>
  <c r="R823" i="1"/>
  <c r="S823" i="1"/>
  <c r="T823" i="1"/>
  <c r="U823" i="1"/>
  <c r="R824" i="1"/>
  <c r="S824" i="1"/>
  <c r="T824" i="1"/>
  <c r="U824" i="1"/>
  <c r="R825" i="1"/>
  <c r="S825" i="1"/>
  <c r="T825" i="1"/>
  <c r="U825" i="1"/>
  <c r="R826" i="1"/>
  <c r="S826" i="1"/>
  <c r="T826" i="1"/>
  <c r="U826" i="1"/>
  <c r="R827" i="1"/>
  <c r="S827" i="1"/>
  <c r="T827" i="1"/>
  <c r="U827" i="1"/>
  <c r="R828" i="1"/>
  <c r="S828" i="1"/>
  <c r="T828" i="1"/>
  <c r="U828" i="1"/>
  <c r="R829" i="1"/>
  <c r="S829" i="1"/>
  <c r="T829" i="1"/>
  <c r="U829" i="1"/>
  <c r="R830" i="1"/>
  <c r="S830" i="1"/>
  <c r="T830" i="1"/>
  <c r="U830" i="1"/>
  <c r="R831" i="1"/>
  <c r="S831" i="1"/>
  <c r="T831" i="1"/>
  <c r="U831" i="1"/>
  <c r="R832" i="1"/>
  <c r="S832" i="1"/>
  <c r="T832" i="1"/>
  <c r="U832" i="1"/>
  <c r="R833" i="1"/>
  <c r="S833" i="1"/>
  <c r="T833" i="1"/>
  <c r="U833" i="1"/>
  <c r="R834" i="1"/>
  <c r="S834" i="1"/>
  <c r="T834" i="1"/>
  <c r="U834" i="1"/>
  <c r="R835" i="1"/>
  <c r="S835" i="1"/>
  <c r="T835" i="1"/>
  <c r="U835" i="1"/>
  <c r="R836" i="1"/>
  <c r="S836" i="1"/>
  <c r="T836" i="1"/>
  <c r="U836" i="1"/>
  <c r="R837" i="1"/>
  <c r="S837" i="1"/>
  <c r="T837" i="1"/>
  <c r="U837" i="1"/>
  <c r="R838" i="1"/>
  <c r="S838" i="1"/>
  <c r="T838" i="1"/>
  <c r="U838" i="1"/>
  <c r="R839" i="1"/>
  <c r="S839" i="1"/>
  <c r="T839" i="1"/>
  <c r="U839" i="1"/>
  <c r="R840" i="1"/>
  <c r="S840" i="1"/>
  <c r="T840" i="1"/>
  <c r="U840" i="1"/>
  <c r="R841" i="1"/>
  <c r="S841" i="1"/>
  <c r="T841" i="1"/>
  <c r="U841" i="1"/>
  <c r="R842" i="1"/>
  <c r="S842" i="1"/>
  <c r="T842" i="1"/>
  <c r="U842" i="1"/>
  <c r="R843" i="1"/>
  <c r="S843" i="1"/>
  <c r="T843" i="1"/>
  <c r="U843" i="1"/>
  <c r="R844" i="1"/>
  <c r="S844" i="1"/>
  <c r="T844" i="1"/>
  <c r="U844" i="1"/>
  <c r="R845" i="1"/>
  <c r="S845" i="1"/>
  <c r="T845" i="1"/>
  <c r="U845" i="1"/>
  <c r="R846" i="1"/>
  <c r="S846" i="1"/>
  <c r="T846" i="1"/>
  <c r="U846" i="1"/>
  <c r="R847" i="1"/>
  <c r="S847" i="1"/>
  <c r="T847" i="1"/>
  <c r="U847" i="1"/>
  <c r="R848" i="1"/>
  <c r="S848" i="1"/>
  <c r="T848" i="1"/>
  <c r="U848" i="1"/>
  <c r="R849" i="1"/>
  <c r="S849" i="1"/>
  <c r="T849" i="1"/>
  <c r="U849" i="1"/>
  <c r="R850" i="1"/>
  <c r="S850" i="1"/>
  <c r="T850" i="1"/>
  <c r="U850" i="1"/>
  <c r="R851" i="1"/>
  <c r="S851" i="1"/>
  <c r="T851" i="1"/>
  <c r="U851" i="1"/>
  <c r="R852" i="1"/>
  <c r="S852" i="1"/>
  <c r="T852" i="1"/>
  <c r="U852" i="1"/>
  <c r="R853" i="1"/>
  <c r="S853" i="1"/>
  <c r="T853" i="1"/>
  <c r="U853" i="1"/>
  <c r="R854" i="1"/>
  <c r="S854" i="1"/>
  <c r="T854" i="1"/>
  <c r="U854" i="1"/>
  <c r="R855" i="1"/>
  <c r="S855" i="1"/>
  <c r="T855" i="1"/>
  <c r="U855" i="1"/>
  <c r="R856" i="1"/>
  <c r="S856" i="1"/>
  <c r="T856" i="1"/>
  <c r="U856" i="1"/>
  <c r="R857" i="1"/>
  <c r="S857" i="1"/>
  <c r="T857" i="1"/>
  <c r="U857" i="1"/>
  <c r="R858" i="1"/>
  <c r="S858" i="1"/>
  <c r="T858" i="1"/>
  <c r="U858" i="1"/>
  <c r="R859" i="1"/>
  <c r="S859" i="1"/>
  <c r="T859" i="1"/>
  <c r="U859" i="1"/>
  <c r="R860" i="1"/>
  <c r="S860" i="1"/>
  <c r="T860" i="1"/>
  <c r="U860" i="1"/>
  <c r="R861" i="1"/>
  <c r="S861" i="1"/>
  <c r="T861" i="1"/>
  <c r="U861" i="1"/>
  <c r="R862" i="1"/>
  <c r="S862" i="1"/>
  <c r="T862" i="1"/>
  <c r="U862" i="1"/>
  <c r="R863" i="1"/>
  <c r="S863" i="1"/>
  <c r="T863" i="1"/>
  <c r="U863" i="1"/>
  <c r="R864" i="1"/>
  <c r="S864" i="1"/>
  <c r="T864" i="1"/>
  <c r="U864" i="1"/>
  <c r="R865" i="1"/>
  <c r="S865" i="1"/>
  <c r="T865" i="1"/>
  <c r="U865" i="1"/>
  <c r="R866" i="1"/>
  <c r="S866" i="1"/>
  <c r="T866" i="1"/>
  <c r="U866" i="1"/>
  <c r="R867" i="1"/>
  <c r="S867" i="1"/>
  <c r="T867" i="1"/>
  <c r="U867" i="1"/>
  <c r="R868" i="1"/>
  <c r="S868" i="1"/>
  <c r="T868" i="1"/>
  <c r="U868" i="1"/>
  <c r="R869" i="1"/>
  <c r="S869" i="1"/>
  <c r="T869" i="1"/>
  <c r="U869" i="1"/>
  <c r="R870" i="1"/>
  <c r="S870" i="1"/>
  <c r="T870" i="1"/>
  <c r="U870" i="1"/>
  <c r="R871" i="1"/>
  <c r="S871" i="1"/>
  <c r="T871" i="1"/>
  <c r="U871" i="1"/>
  <c r="R872" i="1"/>
  <c r="S872" i="1"/>
  <c r="T872" i="1"/>
  <c r="U872" i="1"/>
  <c r="R873" i="1"/>
  <c r="S873" i="1"/>
  <c r="T873" i="1"/>
  <c r="U873" i="1"/>
  <c r="R874" i="1"/>
  <c r="S874" i="1"/>
  <c r="T874" i="1"/>
  <c r="U874" i="1"/>
  <c r="R875" i="1"/>
  <c r="S875" i="1"/>
  <c r="T875" i="1"/>
  <c r="U875" i="1"/>
  <c r="R876" i="1"/>
  <c r="S876" i="1"/>
  <c r="T876" i="1"/>
  <c r="U876" i="1"/>
  <c r="R877" i="1"/>
  <c r="S877" i="1"/>
  <c r="T877" i="1"/>
  <c r="U877" i="1"/>
  <c r="R878" i="1"/>
  <c r="S878" i="1"/>
  <c r="T878" i="1"/>
  <c r="U878" i="1"/>
  <c r="R879" i="1"/>
  <c r="S879" i="1"/>
  <c r="T879" i="1"/>
  <c r="U879" i="1"/>
  <c r="R880" i="1"/>
  <c r="S880" i="1"/>
  <c r="T880" i="1"/>
  <c r="U880" i="1"/>
  <c r="R881" i="1"/>
  <c r="S881" i="1"/>
  <c r="T881" i="1"/>
  <c r="U881" i="1"/>
  <c r="R882" i="1"/>
  <c r="S882" i="1"/>
  <c r="T882" i="1"/>
  <c r="U882" i="1"/>
  <c r="R883" i="1"/>
  <c r="S883" i="1"/>
  <c r="T883" i="1"/>
  <c r="U883" i="1"/>
  <c r="R884" i="1"/>
  <c r="S884" i="1"/>
  <c r="T884" i="1"/>
  <c r="U884" i="1"/>
  <c r="R885" i="1"/>
  <c r="S885" i="1"/>
  <c r="T885" i="1"/>
  <c r="U885" i="1"/>
  <c r="R886" i="1"/>
  <c r="S886" i="1"/>
  <c r="T886" i="1"/>
  <c r="U886" i="1"/>
  <c r="R887" i="1"/>
  <c r="S887" i="1"/>
  <c r="T887" i="1"/>
  <c r="U887" i="1"/>
  <c r="R888" i="1"/>
  <c r="S888" i="1"/>
  <c r="T888" i="1"/>
  <c r="U888" i="1"/>
  <c r="R889" i="1"/>
  <c r="S889" i="1"/>
  <c r="T889" i="1"/>
  <c r="U889" i="1"/>
  <c r="R890" i="1"/>
  <c r="S890" i="1"/>
  <c r="T890" i="1"/>
  <c r="U890" i="1"/>
  <c r="R891" i="1"/>
  <c r="S891" i="1"/>
  <c r="T891" i="1"/>
  <c r="U891" i="1"/>
  <c r="R892" i="1"/>
  <c r="S892" i="1"/>
  <c r="T892" i="1"/>
  <c r="U892" i="1"/>
  <c r="R893" i="1"/>
  <c r="S893" i="1"/>
  <c r="T893" i="1"/>
  <c r="U893" i="1"/>
  <c r="R894" i="1"/>
  <c r="S894" i="1"/>
  <c r="T894" i="1"/>
  <c r="U894" i="1"/>
  <c r="R895" i="1"/>
  <c r="S895" i="1"/>
  <c r="T895" i="1"/>
  <c r="U895" i="1"/>
  <c r="R896" i="1"/>
  <c r="S896" i="1"/>
  <c r="T896" i="1"/>
  <c r="U896" i="1"/>
  <c r="R897" i="1"/>
  <c r="S897" i="1"/>
  <c r="T897" i="1"/>
  <c r="U897" i="1"/>
  <c r="R898" i="1"/>
  <c r="S898" i="1"/>
  <c r="T898" i="1"/>
  <c r="U898" i="1"/>
  <c r="R899" i="1"/>
  <c r="S899" i="1"/>
  <c r="T899" i="1"/>
  <c r="U899" i="1"/>
  <c r="R900" i="1"/>
  <c r="S900" i="1"/>
  <c r="T900" i="1"/>
  <c r="U900" i="1"/>
  <c r="R901" i="1"/>
  <c r="S901" i="1"/>
  <c r="T901" i="1"/>
  <c r="U901" i="1"/>
  <c r="R902" i="1"/>
  <c r="S902" i="1"/>
  <c r="T902" i="1"/>
  <c r="U902" i="1"/>
  <c r="R903" i="1"/>
  <c r="S903" i="1"/>
  <c r="T903" i="1"/>
  <c r="U903" i="1"/>
  <c r="R904" i="1"/>
  <c r="S904" i="1"/>
  <c r="T904" i="1"/>
  <c r="U904" i="1"/>
  <c r="R905" i="1"/>
  <c r="S905" i="1"/>
  <c r="T905" i="1"/>
  <c r="U905" i="1"/>
  <c r="R906" i="1"/>
  <c r="S906" i="1"/>
  <c r="T906" i="1"/>
  <c r="U906" i="1"/>
  <c r="R907" i="1"/>
  <c r="S907" i="1"/>
  <c r="T907" i="1"/>
  <c r="U907" i="1"/>
  <c r="R908" i="1"/>
  <c r="S908" i="1"/>
  <c r="T908" i="1"/>
  <c r="U908" i="1"/>
  <c r="R909" i="1"/>
  <c r="S909" i="1"/>
  <c r="T909" i="1"/>
  <c r="U909" i="1"/>
  <c r="R910" i="1"/>
  <c r="S910" i="1"/>
  <c r="T910" i="1"/>
  <c r="U910" i="1"/>
  <c r="R911" i="1"/>
  <c r="S911" i="1"/>
  <c r="T911" i="1"/>
  <c r="U911" i="1"/>
  <c r="R912" i="1"/>
  <c r="S912" i="1"/>
  <c r="T912" i="1"/>
  <c r="U912" i="1"/>
  <c r="R913" i="1"/>
  <c r="S913" i="1"/>
  <c r="T913" i="1"/>
  <c r="U913" i="1"/>
  <c r="R914" i="1"/>
  <c r="S914" i="1"/>
  <c r="T914" i="1"/>
  <c r="U914" i="1"/>
  <c r="R915" i="1"/>
  <c r="S915" i="1"/>
  <c r="T915" i="1"/>
  <c r="U915" i="1"/>
  <c r="R916" i="1"/>
  <c r="S916" i="1"/>
  <c r="T916" i="1"/>
  <c r="U916" i="1"/>
  <c r="R917" i="1"/>
  <c r="S917" i="1"/>
  <c r="T917" i="1"/>
  <c r="U917" i="1"/>
  <c r="R918" i="1"/>
  <c r="S918" i="1"/>
  <c r="T918" i="1"/>
  <c r="U918" i="1"/>
  <c r="R919" i="1"/>
  <c r="S919" i="1"/>
  <c r="T919" i="1"/>
  <c r="U919" i="1"/>
  <c r="R920" i="1"/>
  <c r="S920" i="1"/>
  <c r="T920" i="1"/>
  <c r="U920" i="1"/>
  <c r="R921" i="1"/>
  <c r="S921" i="1"/>
  <c r="T921" i="1"/>
  <c r="U921" i="1"/>
  <c r="R922" i="1"/>
  <c r="S922" i="1"/>
  <c r="T922" i="1"/>
  <c r="U922" i="1"/>
  <c r="R923" i="1"/>
  <c r="S923" i="1"/>
  <c r="T923" i="1"/>
  <c r="U923" i="1"/>
  <c r="R924" i="1"/>
  <c r="S924" i="1"/>
  <c r="T924" i="1"/>
  <c r="U924" i="1"/>
  <c r="R925" i="1"/>
  <c r="S925" i="1"/>
  <c r="T925" i="1"/>
  <c r="U925" i="1"/>
  <c r="R926" i="1"/>
  <c r="S926" i="1"/>
  <c r="T926" i="1"/>
  <c r="U926" i="1"/>
  <c r="R927" i="1"/>
  <c r="S927" i="1"/>
  <c r="T927" i="1"/>
  <c r="U927" i="1"/>
  <c r="R928" i="1"/>
  <c r="S928" i="1"/>
  <c r="T928" i="1"/>
  <c r="U928" i="1"/>
  <c r="R929" i="1"/>
  <c r="S929" i="1"/>
  <c r="T929" i="1"/>
  <c r="U929" i="1"/>
  <c r="R930" i="1"/>
  <c r="S930" i="1"/>
  <c r="T930" i="1"/>
  <c r="U930" i="1"/>
  <c r="R931" i="1"/>
  <c r="S931" i="1"/>
  <c r="T931" i="1"/>
  <c r="U931" i="1"/>
  <c r="R932" i="1"/>
  <c r="S932" i="1"/>
  <c r="T932" i="1"/>
  <c r="U932" i="1"/>
  <c r="R933" i="1"/>
  <c r="S933" i="1"/>
  <c r="T933" i="1"/>
  <c r="U933" i="1"/>
  <c r="R934" i="1"/>
  <c r="S934" i="1"/>
  <c r="T934" i="1"/>
  <c r="U934" i="1"/>
  <c r="R935" i="1"/>
  <c r="S935" i="1"/>
  <c r="T935" i="1"/>
  <c r="U935" i="1"/>
  <c r="R936" i="1"/>
  <c r="S936" i="1"/>
  <c r="T936" i="1"/>
  <c r="U936" i="1"/>
  <c r="R937" i="1"/>
  <c r="S937" i="1"/>
  <c r="T937" i="1"/>
  <c r="U937" i="1"/>
  <c r="R938" i="1"/>
  <c r="S938" i="1"/>
  <c r="T938" i="1"/>
  <c r="U938" i="1"/>
  <c r="R939" i="1"/>
  <c r="S939" i="1"/>
  <c r="T939" i="1"/>
  <c r="U939" i="1"/>
  <c r="R940" i="1"/>
  <c r="S940" i="1"/>
  <c r="T940" i="1"/>
  <c r="U940" i="1"/>
  <c r="R941" i="1"/>
  <c r="S941" i="1"/>
  <c r="T941" i="1"/>
  <c r="U941" i="1"/>
  <c r="R942" i="1"/>
  <c r="S942" i="1"/>
  <c r="T942" i="1"/>
  <c r="U942" i="1"/>
  <c r="R943" i="1"/>
  <c r="S943" i="1"/>
  <c r="T943" i="1"/>
  <c r="U943" i="1"/>
  <c r="R944" i="1"/>
  <c r="S944" i="1"/>
  <c r="T944" i="1"/>
  <c r="U944" i="1"/>
  <c r="R945" i="1"/>
  <c r="S945" i="1"/>
  <c r="T945" i="1"/>
  <c r="U945" i="1"/>
  <c r="R946" i="1"/>
  <c r="S946" i="1"/>
  <c r="T946" i="1"/>
  <c r="U946" i="1"/>
  <c r="R947" i="1"/>
  <c r="S947" i="1"/>
  <c r="T947" i="1"/>
  <c r="U947" i="1"/>
  <c r="R948" i="1"/>
  <c r="S948" i="1"/>
  <c r="T948" i="1"/>
  <c r="U948" i="1"/>
  <c r="R949" i="1"/>
  <c r="S949" i="1"/>
  <c r="T949" i="1"/>
  <c r="U949" i="1"/>
  <c r="R950" i="1"/>
  <c r="S950" i="1"/>
  <c r="T950" i="1"/>
  <c r="U950" i="1"/>
  <c r="R951" i="1"/>
  <c r="S951" i="1"/>
  <c r="T951" i="1"/>
  <c r="U951" i="1"/>
  <c r="R952" i="1"/>
  <c r="S952" i="1"/>
  <c r="T952" i="1"/>
  <c r="U952" i="1"/>
  <c r="R953" i="1"/>
  <c r="S953" i="1"/>
  <c r="T953" i="1"/>
  <c r="U953" i="1"/>
  <c r="R954" i="1"/>
  <c r="S954" i="1"/>
  <c r="T954" i="1"/>
  <c r="U954" i="1"/>
  <c r="R955" i="1"/>
  <c r="S955" i="1"/>
  <c r="T955" i="1"/>
  <c r="U955" i="1"/>
  <c r="R956" i="1"/>
  <c r="S956" i="1"/>
  <c r="T956" i="1"/>
  <c r="U956" i="1"/>
  <c r="R957" i="1"/>
  <c r="S957" i="1"/>
  <c r="T957" i="1"/>
  <c r="U957" i="1"/>
  <c r="R958" i="1"/>
  <c r="S958" i="1"/>
  <c r="T958" i="1"/>
  <c r="U958" i="1"/>
  <c r="R959" i="1"/>
  <c r="S959" i="1"/>
  <c r="T959" i="1"/>
  <c r="U959" i="1"/>
  <c r="R960" i="1"/>
  <c r="S960" i="1"/>
  <c r="T960" i="1"/>
  <c r="U960" i="1"/>
  <c r="R961" i="1"/>
  <c r="S961" i="1"/>
  <c r="T961" i="1"/>
  <c r="U961" i="1"/>
  <c r="R962" i="1"/>
  <c r="S962" i="1"/>
  <c r="T962" i="1"/>
  <c r="U962" i="1"/>
  <c r="R963" i="1"/>
  <c r="S963" i="1"/>
  <c r="T963" i="1"/>
  <c r="U963" i="1"/>
  <c r="R964" i="1"/>
  <c r="S964" i="1"/>
  <c r="T964" i="1"/>
  <c r="U964" i="1"/>
  <c r="R965" i="1"/>
  <c r="S965" i="1"/>
  <c r="T965" i="1"/>
  <c r="U965" i="1"/>
  <c r="R966" i="1"/>
  <c r="S966" i="1"/>
  <c r="T966" i="1"/>
  <c r="U966" i="1"/>
  <c r="R967" i="1"/>
  <c r="S967" i="1"/>
  <c r="T967" i="1"/>
  <c r="U967" i="1"/>
  <c r="R968" i="1"/>
  <c r="S968" i="1"/>
  <c r="T968" i="1"/>
  <c r="U968" i="1"/>
  <c r="R969" i="1"/>
  <c r="S969" i="1"/>
  <c r="T969" i="1"/>
  <c r="U969" i="1"/>
  <c r="R970" i="1"/>
  <c r="S970" i="1"/>
  <c r="T970" i="1"/>
  <c r="U970" i="1"/>
  <c r="R971" i="1"/>
  <c r="S971" i="1"/>
  <c r="T971" i="1"/>
  <c r="U971" i="1"/>
  <c r="R972" i="1"/>
  <c r="S972" i="1"/>
  <c r="T972" i="1"/>
  <c r="U972" i="1"/>
  <c r="R973" i="1"/>
  <c r="S973" i="1"/>
  <c r="T973" i="1"/>
  <c r="U973" i="1"/>
  <c r="R974" i="1"/>
  <c r="S974" i="1"/>
  <c r="T974" i="1"/>
  <c r="U974" i="1"/>
  <c r="R975" i="1"/>
  <c r="S975" i="1"/>
  <c r="T975" i="1"/>
  <c r="U975" i="1"/>
  <c r="R976" i="1"/>
  <c r="S976" i="1"/>
  <c r="T976" i="1"/>
  <c r="U976" i="1"/>
  <c r="R977" i="1"/>
  <c r="S977" i="1"/>
  <c r="T977" i="1"/>
  <c r="U977" i="1"/>
  <c r="R978" i="1"/>
  <c r="S978" i="1"/>
  <c r="T978" i="1"/>
  <c r="U978" i="1"/>
  <c r="R979" i="1"/>
  <c r="S979" i="1"/>
  <c r="T979" i="1"/>
  <c r="U979" i="1"/>
  <c r="R980" i="1"/>
  <c r="S980" i="1"/>
  <c r="T980" i="1"/>
  <c r="U980" i="1"/>
  <c r="R981" i="1"/>
  <c r="S981" i="1"/>
  <c r="T981" i="1"/>
  <c r="U981" i="1"/>
  <c r="R982" i="1"/>
  <c r="S982" i="1"/>
  <c r="T982" i="1"/>
  <c r="U982" i="1"/>
  <c r="R983" i="1"/>
  <c r="S983" i="1"/>
  <c r="T983" i="1"/>
  <c r="U983" i="1"/>
  <c r="R984" i="1"/>
  <c r="S984" i="1"/>
  <c r="T984" i="1"/>
  <c r="U984" i="1"/>
  <c r="R985" i="1"/>
  <c r="S985" i="1"/>
  <c r="T985" i="1"/>
  <c r="U985" i="1"/>
  <c r="R986" i="1"/>
  <c r="S986" i="1"/>
  <c r="T986" i="1"/>
  <c r="U986" i="1"/>
  <c r="R987" i="1"/>
  <c r="S987" i="1"/>
  <c r="T987" i="1"/>
  <c r="U987" i="1"/>
  <c r="R988" i="1"/>
  <c r="S988" i="1"/>
  <c r="T988" i="1"/>
  <c r="U988" i="1"/>
  <c r="R989" i="1"/>
  <c r="S989" i="1"/>
  <c r="T989" i="1"/>
  <c r="U989" i="1"/>
  <c r="R990" i="1"/>
  <c r="S990" i="1"/>
  <c r="T990" i="1"/>
  <c r="U990" i="1"/>
  <c r="R991" i="1"/>
  <c r="S991" i="1"/>
  <c r="T991" i="1"/>
  <c r="U991" i="1"/>
  <c r="R992" i="1"/>
  <c r="S992" i="1"/>
  <c r="T992" i="1"/>
  <c r="U992" i="1"/>
  <c r="R993" i="1"/>
  <c r="S993" i="1"/>
  <c r="T993" i="1"/>
  <c r="U993" i="1"/>
  <c r="R994" i="1"/>
  <c r="S994" i="1"/>
  <c r="T994" i="1"/>
  <c r="U994" i="1"/>
  <c r="R995" i="1"/>
  <c r="S995" i="1"/>
  <c r="T995" i="1"/>
  <c r="U995" i="1"/>
  <c r="R996" i="1"/>
  <c r="S996" i="1"/>
  <c r="T996" i="1"/>
  <c r="U996" i="1"/>
  <c r="R997" i="1"/>
  <c r="S997" i="1"/>
  <c r="T997" i="1"/>
  <c r="U997" i="1"/>
  <c r="R998" i="1"/>
  <c r="S998" i="1"/>
  <c r="T998" i="1"/>
  <c r="U998" i="1"/>
  <c r="R999" i="1"/>
  <c r="S999" i="1"/>
  <c r="T999" i="1"/>
  <c r="U999" i="1"/>
  <c r="R1000" i="1"/>
  <c r="S1000" i="1"/>
  <c r="T1000" i="1"/>
  <c r="U1000" i="1"/>
  <c r="R1001" i="1"/>
  <c r="S1001" i="1"/>
  <c r="T1001" i="1"/>
  <c r="U1001" i="1"/>
  <c r="R1002" i="1"/>
  <c r="S1002" i="1"/>
  <c r="T1002" i="1"/>
  <c r="U1002" i="1"/>
  <c r="R1003" i="1"/>
  <c r="S1003" i="1"/>
  <c r="T1003" i="1"/>
  <c r="U1003" i="1"/>
  <c r="R1004" i="1"/>
  <c r="S1004" i="1"/>
  <c r="T1004" i="1"/>
  <c r="U1004" i="1"/>
  <c r="R1005" i="1"/>
  <c r="S1005" i="1"/>
  <c r="T1005" i="1"/>
  <c r="U1005" i="1"/>
  <c r="R1006" i="1"/>
  <c r="S1006" i="1"/>
  <c r="T1006" i="1"/>
  <c r="U1006" i="1"/>
  <c r="R1007" i="1"/>
  <c r="S1007" i="1"/>
  <c r="T1007" i="1"/>
  <c r="U1007" i="1"/>
  <c r="R1008" i="1"/>
  <c r="S1008" i="1"/>
  <c r="T1008" i="1"/>
  <c r="U1008" i="1"/>
  <c r="R1009" i="1"/>
  <c r="S1009" i="1"/>
  <c r="T1009" i="1"/>
  <c r="U1009" i="1"/>
  <c r="R1010" i="1"/>
  <c r="S1010" i="1"/>
  <c r="T1010" i="1"/>
  <c r="U1010" i="1"/>
  <c r="R1011" i="1"/>
  <c r="S1011" i="1"/>
  <c r="T1011" i="1"/>
  <c r="U1011" i="1"/>
  <c r="R1012" i="1"/>
  <c r="S1012" i="1"/>
  <c r="T1012" i="1"/>
  <c r="U1012" i="1"/>
  <c r="R1013" i="1"/>
  <c r="S1013" i="1"/>
  <c r="T1013" i="1"/>
  <c r="U1013" i="1"/>
  <c r="R1014" i="1"/>
  <c r="S1014" i="1"/>
  <c r="T1014" i="1"/>
  <c r="U1014" i="1"/>
  <c r="R1015" i="1"/>
  <c r="S1015" i="1"/>
  <c r="T1015" i="1"/>
  <c r="U1015" i="1"/>
  <c r="R1016" i="1"/>
  <c r="S1016" i="1"/>
  <c r="T1016" i="1"/>
  <c r="U1016" i="1"/>
  <c r="R1017" i="1"/>
  <c r="S1017" i="1"/>
  <c r="T1017" i="1"/>
  <c r="U1017" i="1"/>
  <c r="R1018" i="1"/>
  <c r="S1018" i="1"/>
  <c r="T1018" i="1"/>
  <c r="U1018" i="1"/>
  <c r="R1019" i="1"/>
  <c r="S1019" i="1"/>
  <c r="T1019" i="1"/>
  <c r="U1019" i="1"/>
  <c r="R1020" i="1"/>
  <c r="S1020" i="1"/>
  <c r="T1020" i="1"/>
  <c r="U1020" i="1"/>
  <c r="R1021" i="1"/>
  <c r="S1021" i="1"/>
  <c r="T1021" i="1"/>
  <c r="U1021" i="1"/>
  <c r="R1022" i="1"/>
  <c r="S1022" i="1"/>
  <c r="T1022" i="1"/>
  <c r="U1022" i="1"/>
  <c r="R1023" i="1"/>
  <c r="S1023" i="1"/>
  <c r="T1023" i="1"/>
  <c r="U1023" i="1"/>
  <c r="R1024" i="1"/>
  <c r="S1024" i="1"/>
  <c r="T1024" i="1"/>
  <c r="U1024" i="1"/>
  <c r="R1025" i="1"/>
  <c r="S1025" i="1"/>
  <c r="T1025" i="1"/>
  <c r="U1025" i="1"/>
  <c r="R1026" i="1"/>
  <c r="S1026" i="1"/>
  <c r="T1026" i="1"/>
  <c r="U1026" i="1"/>
  <c r="R1027" i="1"/>
  <c r="S1027" i="1"/>
  <c r="T1027" i="1"/>
  <c r="U1027" i="1"/>
  <c r="R1028" i="1"/>
  <c r="S1028" i="1"/>
  <c r="T1028" i="1"/>
  <c r="U1028" i="1"/>
  <c r="R1029" i="1"/>
  <c r="S1029" i="1"/>
  <c r="T1029" i="1"/>
  <c r="U1029" i="1"/>
  <c r="R1030" i="1"/>
  <c r="S1030" i="1"/>
  <c r="T1030" i="1"/>
  <c r="U1030" i="1"/>
  <c r="R1031" i="1"/>
  <c r="S1031" i="1"/>
  <c r="T1031" i="1"/>
  <c r="U1031" i="1"/>
  <c r="R1032" i="1"/>
  <c r="S1032" i="1"/>
  <c r="T1032" i="1"/>
  <c r="U1032" i="1"/>
  <c r="R1033" i="1"/>
  <c r="S1033" i="1"/>
  <c r="T1033" i="1"/>
  <c r="U1033" i="1"/>
  <c r="R1034" i="1"/>
  <c r="S1034" i="1"/>
  <c r="T1034" i="1"/>
  <c r="U1034" i="1"/>
  <c r="R1035" i="1"/>
  <c r="S1035" i="1"/>
  <c r="T1035" i="1"/>
  <c r="U1035" i="1"/>
  <c r="R1036" i="1"/>
  <c r="S1036" i="1"/>
  <c r="T1036" i="1"/>
  <c r="U1036" i="1"/>
  <c r="R1037" i="1"/>
  <c r="S1037" i="1"/>
  <c r="T1037" i="1"/>
  <c r="U1037" i="1"/>
  <c r="R1038" i="1"/>
  <c r="S1038" i="1"/>
  <c r="T1038" i="1"/>
  <c r="U1038" i="1"/>
  <c r="R1039" i="1"/>
  <c r="S1039" i="1"/>
  <c r="T1039" i="1"/>
  <c r="U1039" i="1"/>
  <c r="R1040" i="1"/>
  <c r="S1040" i="1"/>
  <c r="T1040" i="1"/>
  <c r="U1040" i="1"/>
  <c r="R1041" i="1"/>
  <c r="S1041" i="1"/>
  <c r="T1041" i="1"/>
  <c r="U1041" i="1"/>
  <c r="R1042" i="1"/>
  <c r="S1042" i="1"/>
  <c r="T1042" i="1"/>
  <c r="U1042" i="1"/>
  <c r="R1043" i="1"/>
  <c r="S1043" i="1"/>
  <c r="T1043" i="1"/>
  <c r="U1043" i="1"/>
  <c r="E1044" i="1"/>
  <c r="G1044" i="1"/>
  <c r="H1044" i="1"/>
  <c r="J1044" i="1"/>
  <c r="R1044" i="1"/>
  <c r="S1044" i="1"/>
  <c r="M1044" i="1"/>
  <c r="T1044" i="1"/>
  <c r="U1044" i="1"/>
  <c r="R25" i="1"/>
  <c r="S25" i="1"/>
  <c r="T25" i="1"/>
  <c r="U25" i="1"/>
  <c r="J24" i="3"/>
  <c r="J25" i="3"/>
  <c r="E1046" i="1"/>
  <c r="J26" i="3"/>
  <c r="J27" i="3"/>
  <c r="D14" i="1"/>
  <c r="J28" i="3"/>
  <c r="BB12" i="1"/>
  <c r="J29" i="3"/>
  <c r="A1043" i="1"/>
  <c r="A1042" i="1"/>
  <c r="A1041" i="1"/>
  <c r="A1040" i="1"/>
  <c r="A1039" i="1"/>
  <c r="A1038" i="1"/>
  <c r="A1037" i="1"/>
  <c r="J30" i="3"/>
  <c r="AE1038" i="1"/>
  <c r="AE1042" i="1"/>
  <c r="AE1039" i="1"/>
  <c r="AE1040" i="1"/>
  <c r="AE1037" i="1"/>
  <c r="AE1041" i="1"/>
  <c r="AE1043" i="1"/>
  <c r="A38" i="1"/>
  <c r="J31" i="3"/>
  <c r="AE38" i="1"/>
  <c r="A39" i="1"/>
  <c r="A37" i="1"/>
  <c r="J32" i="3"/>
  <c r="D22" i="1"/>
  <c r="D23" i="1"/>
  <c r="A36" i="1"/>
  <c r="AE37" i="1"/>
  <c r="A40" i="1"/>
  <c r="AE39" i="1"/>
  <c r="J33" i="3"/>
  <c r="A41" i="1"/>
  <c r="AE40" i="1"/>
  <c r="A35" i="1"/>
  <c r="AE36" i="1"/>
  <c r="J34" i="3"/>
  <c r="A42" i="1"/>
  <c r="AE41" i="1"/>
  <c r="A34" i="1"/>
  <c r="AE35" i="1"/>
  <c r="Z704" i="1"/>
  <c r="J35" i="3"/>
  <c r="Z35" i="1"/>
  <c r="Z67" i="1"/>
  <c r="Z377" i="1"/>
  <c r="Z149" i="1"/>
  <c r="Z301" i="1"/>
  <c r="Z614" i="1"/>
  <c r="Z356" i="1"/>
  <c r="Z666" i="1"/>
  <c r="Z251" i="1"/>
  <c r="Z434" i="1"/>
  <c r="Z1015" i="1"/>
  <c r="Z899" i="1"/>
  <c r="Z407" i="1"/>
  <c r="Z354" i="1"/>
  <c r="Z489" i="1"/>
  <c r="Z274" i="1"/>
  <c r="Z243" i="1"/>
  <c r="Z28" i="1"/>
  <c r="Z223" i="1"/>
  <c r="Z148" i="1"/>
  <c r="Z337" i="1"/>
  <c r="Z515" i="1"/>
  <c r="Z626" i="1"/>
  <c r="Z857" i="1"/>
  <c r="Z402" i="1"/>
  <c r="Z693" i="1"/>
  <c r="Z281" i="1"/>
  <c r="Z205" i="1"/>
  <c r="Z161" i="1"/>
  <c r="Z133" i="1"/>
  <c r="Z590" i="1"/>
  <c r="Z486" i="1"/>
  <c r="Z117" i="1"/>
  <c r="Z262" i="1"/>
  <c r="Z245" i="1"/>
  <c r="Z439" i="1"/>
  <c r="Z887" i="1"/>
  <c r="Z723" i="1"/>
  <c r="Z1007" i="1"/>
  <c r="Z939" i="1"/>
  <c r="Z504" i="1"/>
  <c r="Z1028" i="1"/>
  <c r="Z595" i="1"/>
  <c r="Z41" i="1"/>
  <c r="Z59" i="1"/>
  <c r="Z276" i="1"/>
  <c r="Z75" i="1"/>
  <c r="Z326" i="1"/>
  <c r="Z519" i="1"/>
  <c r="Z1027" i="1"/>
  <c r="Z884" i="1"/>
  <c r="Z447" i="1"/>
  <c r="Z153" i="1"/>
  <c r="Z93" i="1"/>
  <c r="Z85" i="1"/>
  <c r="Z372" i="1"/>
  <c r="Z478" i="1"/>
  <c r="Z319" i="1"/>
  <c r="Z442" i="1"/>
  <c r="Z91" i="1"/>
  <c r="Z507" i="1"/>
  <c r="Z76" i="1"/>
  <c r="Z743" i="1"/>
  <c r="Z551" i="1"/>
  <c r="Z655" i="1"/>
  <c r="Z651" i="1"/>
  <c r="Z735" i="1"/>
  <c r="Z421" i="1"/>
  <c r="Z445" i="1"/>
  <c r="Z57" i="1"/>
  <c r="Z297" i="1"/>
  <c r="Z109" i="1"/>
  <c r="Z349" i="1"/>
  <c r="Z30" i="1"/>
  <c r="Z95" i="1"/>
  <c r="Z430" i="1"/>
  <c r="Z122" i="1"/>
  <c r="Z510" i="1"/>
  <c r="Z241" i="1"/>
  <c r="Z534" i="1"/>
  <c r="Z170" i="1"/>
  <c r="Z293" i="1"/>
  <c r="Z271" i="1"/>
  <c r="Z160" i="1"/>
  <c r="Z352" i="1"/>
  <c r="Z105" i="1"/>
  <c r="Z217" i="1"/>
  <c r="Z83" i="1"/>
  <c r="Z29" i="1"/>
  <c r="Z141" i="1"/>
  <c r="Z269" i="1"/>
  <c r="Z365" i="1"/>
  <c r="Z132" i="1"/>
  <c r="Z65" i="1"/>
  <c r="Z289" i="1"/>
  <c r="Z138" i="1"/>
  <c r="Z446" i="1"/>
  <c r="Z261" i="1"/>
  <c r="Z218" i="1"/>
  <c r="Z388" i="1"/>
  <c r="Z526" i="1"/>
  <c r="Z325" i="1"/>
  <c r="Z207" i="1"/>
  <c r="Z426" i="1"/>
  <c r="Z340" i="1"/>
  <c r="Z86" i="1"/>
  <c r="Z121" i="1"/>
  <c r="Z233" i="1"/>
  <c r="Z361" i="1"/>
  <c r="Z127" i="1"/>
  <c r="Z45" i="1"/>
  <c r="Z173" i="1"/>
  <c r="Z285" i="1"/>
  <c r="Z397" i="1"/>
  <c r="Z53" i="1"/>
  <c r="Z97" i="1"/>
  <c r="Z321" i="1"/>
  <c r="Z202" i="1"/>
  <c r="Z351" i="1"/>
  <c r="Z462" i="1"/>
  <c r="Z341" i="1"/>
  <c r="Z250" i="1"/>
  <c r="Z438" i="1"/>
  <c r="Z574" i="1"/>
  <c r="Z49" i="1"/>
  <c r="Z369" i="1"/>
  <c r="Z292" i="1"/>
  <c r="Z470" i="1"/>
  <c r="Z566" i="1"/>
  <c r="Z273" i="1"/>
  <c r="Z399" i="1"/>
  <c r="Z642" i="1"/>
  <c r="Z298" i="1"/>
  <c r="Z618" i="1"/>
  <c r="Z602" i="1"/>
  <c r="Z240" i="1"/>
  <c r="Z562" i="1"/>
  <c r="Z214" i="1"/>
  <c r="Z459" i="1"/>
  <c r="Z603" i="1"/>
  <c r="Z171" i="1"/>
  <c r="Z471" i="1"/>
  <c r="Z498" i="1"/>
  <c r="Z336" i="1"/>
  <c r="Z567" i="1"/>
  <c r="Z479" i="1"/>
  <c r="Z679" i="1"/>
  <c r="Z839" i="1"/>
  <c r="Z999" i="1"/>
  <c r="Z224" i="1"/>
  <c r="Z511" i="1"/>
  <c r="Z691" i="1"/>
  <c r="Z835" i="1"/>
  <c r="Z1011" i="1"/>
  <c r="Z623" i="1"/>
  <c r="Z879" i="1"/>
  <c r="Z322" i="1"/>
  <c r="Z809" i="1"/>
  <c r="Z487" i="1"/>
  <c r="Z907" i="1"/>
  <c r="Z226" i="1"/>
  <c r="Z697" i="1"/>
  <c r="Z671" i="1"/>
  <c r="Z343" i="1"/>
  <c r="Z174" i="1"/>
  <c r="Z1013" i="1"/>
  <c r="Z254" i="1"/>
  <c r="Z592" i="1"/>
  <c r="Z992" i="1"/>
  <c r="Z190" i="1"/>
  <c r="Z103" i="1"/>
  <c r="Z861" i="1"/>
  <c r="Z628" i="1"/>
  <c r="Z829" i="1"/>
  <c r="Z792" i="1"/>
  <c r="Z481" i="1"/>
  <c r="Z909" i="1"/>
  <c r="Z375" i="1"/>
  <c r="Z796" i="1"/>
  <c r="Z409" i="1"/>
  <c r="Z175" i="1"/>
  <c r="Z134" i="1"/>
  <c r="Z523" i="1"/>
  <c r="Z650" i="1"/>
  <c r="Z192" i="1"/>
  <c r="Z463" i="1"/>
  <c r="Z107" i="1"/>
  <c r="Z631" i="1"/>
  <c r="Z759" i="1"/>
  <c r="Z903" i="1"/>
  <c r="Z255" i="1"/>
  <c r="Z166" i="1"/>
  <c r="Z583" i="1"/>
  <c r="Z771" i="1"/>
  <c r="Z915" i="1"/>
  <c r="Z36" i="1"/>
  <c r="Z783" i="1"/>
  <c r="Z1039" i="1"/>
  <c r="Z480" i="1"/>
  <c r="Z40" i="1"/>
  <c r="Z747" i="1"/>
  <c r="Z1003" i="1"/>
  <c r="Z432" i="1"/>
  <c r="Z990" i="1"/>
  <c r="Z927" i="1"/>
  <c r="Z980" i="1"/>
  <c r="Z617" i="1"/>
  <c r="Z580" i="1"/>
  <c r="Z895" i="1"/>
  <c r="Z585" i="1"/>
  <c r="Z484" i="1"/>
  <c r="Z664" i="1"/>
  <c r="Z573" i="1"/>
  <c r="Z332" i="1"/>
  <c r="Z701" i="1"/>
  <c r="Z981" i="1"/>
  <c r="Z632" i="1"/>
  <c r="Z136" i="1"/>
  <c r="Z772" i="1"/>
  <c r="Z973" i="1"/>
  <c r="Z842" i="1"/>
  <c r="Z1022" i="1"/>
  <c r="Z536" i="1"/>
  <c r="Z119" i="1"/>
  <c r="Z576" i="1"/>
  <c r="Z660" i="1"/>
  <c r="Z185" i="1"/>
  <c r="Z74" i="1"/>
  <c r="Z221" i="1"/>
  <c r="Z111" i="1"/>
  <c r="Z225" i="1"/>
  <c r="Z266" i="1"/>
  <c r="Z177" i="1"/>
  <c r="Z362" i="1"/>
  <c r="Z606" i="1"/>
  <c r="Z378" i="1"/>
  <c r="Z630" i="1"/>
  <c r="Z546" i="1"/>
  <c r="Z454" i="1"/>
  <c r="Z69" i="1"/>
  <c r="Z368" i="1"/>
  <c r="Z535" i="1"/>
  <c r="Z313" i="1"/>
  <c r="Z308" i="1"/>
  <c r="Z46" i="1"/>
  <c r="Z550" i="1"/>
  <c r="Z101" i="1"/>
  <c r="Z578" i="1"/>
  <c r="Z373" i="1"/>
  <c r="Z586" i="1"/>
  <c r="Z538" i="1"/>
  <c r="Z155" i="1"/>
  <c r="Z324" i="1"/>
  <c r="Z187" i="1"/>
  <c r="Z411" i="1"/>
  <c r="Z587" i="1"/>
  <c r="Z44" i="1"/>
  <c r="Z379" i="1"/>
  <c r="Z314" i="1"/>
  <c r="Z267" i="1"/>
  <c r="Z483" i="1"/>
  <c r="Z331" i="1"/>
  <c r="Z647" i="1"/>
  <c r="Z807" i="1"/>
  <c r="Z967" i="1"/>
  <c r="Z570" i="1"/>
  <c r="Z315" i="1"/>
  <c r="Z659" i="1"/>
  <c r="Z819" i="1"/>
  <c r="Z947" i="1"/>
  <c r="Z415" i="1"/>
  <c r="Z847" i="1"/>
  <c r="Z194" i="1"/>
  <c r="Z761" i="1"/>
  <c r="Z278" i="1"/>
  <c r="Z779" i="1"/>
  <c r="Z183" i="1"/>
  <c r="Z616" i="1"/>
  <c r="Z1038" i="1"/>
  <c r="Z172" i="1"/>
  <c r="Z88" i="1"/>
  <c r="Z720" i="1"/>
  <c r="Z211" i="1"/>
  <c r="Z130" i="1"/>
  <c r="Z649" i="1"/>
  <c r="Z147" i="1"/>
  <c r="Z537" i="1"/>
  <c r="Z637" i="1"/>
  <c r="Z794" i="1"/>
  <c r="Z722" i="1"/>
  <c r="Z533" i="1"/>
  <c r="Z1012" i="1"/>
  <c r="Z453" i="1"/>
  <c r="Z969" i="1"/>
  <c r="Z774" i="1"/>
  <c r="Z678" i="1"/>
  <c r="Z672" i="1"/>
  <c r="Z1033" i="1"/>
  <c r="Z961" i="1"/>
  <c r="Z965" i="1"/>
  <c r="Z120" i="1"/>
  <c r="Z813" i="1"/>
  <c r="Z763" i="1"/>
  <c r="Z932" i="1"/>
  <c r="Z1042" i="1"/>
  <c r="Z696" i="1"/>
  <c r="Z773" i="1"/>
  <c r="Z334" i="1"/>
  <c r="Z782" i="1"/>
  <c r="Z962" i="1"/>
  <c r="Z350" i="1"/>
  <c r="Z568" i="1"/>
  <c r="Z808" i="1"/>
  <c r="Z525" i="1"/>
  <c r="Z500" i="1"/>
  <c r="Z152" i="1"/>
  <c r="Z946" i="1"/>
  <c r="Z733" i="1"/>
  <c r="Z371" i="1"/>
  <c r="Z922" i="1"/>
  <c r="Z416" i="1"/>
  <c r="Z318" i="1"/>
  <c r="Z716" i="1"/>
  <c r="Z167" i="1"/>
  <c r="Z784" i="1"/>
  <c r="Z302" i="1"/>
  <c r="Z464" i="1"/>
  <c r="Z831" i="1"/>
  <c r="Z382" i="1"/>
  <c r="Z780" i="1"/>
  <c r="Z316" i="1"/>
  <c r="Z848" i="1"/>
  <c r="Z553" i="1"/>
  <c r="Z259" i="1"/>
  <c r="Z873" i="1"/>
  <c r="Z424" i="1"/>
  <c r="Z71" i="1"/>
  <c r="Z799" i="1"/>
  <c r="Z455" i="1"/>
  <c r="Z937" i="1"/>
  <c r="Z750" i="1"/>
  <c r="Z472" i="1"/>
  <c r="Z311" i="1"/>
  <c r="Z140" i="1"/>
  <c r="Z971" i="1"/>
  <c r="Z843" i="1"/>
  <c r="Z715" i="1"/>
  <c r="Z575" i="1"/>
  <c r="Z506" i="1"/>
  <c r="Z894" i="1"/>
  <c r="Z713" i="1"/>
  <c r="Z448" i="1"/>
  <c r="Z279" i="1"/>
  <c r="Z108" i="1"/>
  <c r="Z943" i="1"/>
  <c r="Z815" i="1"/>
  <c r="Z687" i="1"/>
  <c r="Z499" i="1"/>
  <c r="Z87" i="1"/>
  <c r="Z995" i="1"/>
  <c r="Z931" i="1"/>
  <c r="Z867" i="1"/>
  <c r="Z803" i="1"/>
  <c r="Z739" i="1"/>
  <c r="Z675" i="1"/>
  <c r="Z607" i="1"/>
  <c r="Z467" i="1"/>
  <c r="Z235" i="1"/>
  <c r="Z367" i="1"/>
  <c r="Z52" i="1"/>
  <c r="Z39" i="1"/>
  <c r="Z983" i="1"/>
  <c r="Z919" i="1"/>
  <c r="Z855" i="1"/>
  <c r="Z791" i="1"/>
  <c r="Z727" i="1"/>
  <c r="Z663" i="1"/>
  <c r="Z591" i="1"/>
  <c r="Z435" i="1"/>
  <c r="Z182" i="1"/>
  <c r="Z401" i="1"/>
  <c r="Z503" i="1"/>
  <c r="Z419" i="1"/>
  <c r="Z310" i="1"/>
  <c r="Z150" i="1"/>
  <c r="Z594" i="1"/>
  <c r="Z145" i="1"/>
  <c r="Z495" i="1"/>
  <c r="Z406" i="1"/>
  <c r="Z288" i="1"/>
  <c r="Z139" i="1"/>
  <c r="Z530" i="1"/>
  <c r="Z619" i="1"/>
  <c r="Z555" i="1"/>
  <c r="Z491" i="1"/>
  <c r="Z427" i="1"/>
  <c r="Z347" i="1"/>
  <c r="Z246" i="1"/>
  <c r="Z128" i="1"/>
  <c r="Z634" i="1"/>
  <c r="Z196" i="1"/>
  <c r="Z283" i="1"/>
  <c r="Z198" i="1"/>
  <c r="Z112" i="1"/>
  <c r="Z654" i="1"/>
  <c r="Z383" i="1"/>
  <c r="Z165" i="1"/>
  <c r="Z554" i="1"/>
  <c r="Z410" i="1"/>
  <c r="Z186" i="1"/>
  <c r="Z209" i="1"/>
  <c r="Z610" i="1"/>
  <c r="Z482" i="1"/>
  <c r="Z282" i="1"/>
  <c r="Z357" i="1"/>
  <c r="Z34" i="1"/>
  <c r="Z582" i="1"/>
  <c r="Z518" i="1"/>
  <c r="Z450" i="1"/>
  <c r="Z346" i="1"/>
  <c r="Z234" i="1"/>
  <c r="Z100" i="1"/>
  <c r="Z277" i="1"/>
  <c r="Z113" i="1"/>
  <c r="Z622" i="1"/>
  <c r="Z558" i="1"/>
  <c r="Z494" i="1"/>
  <c r="Z418" i="1"/>
  <c r="Z303" i="1"/>
  <c r="Z191" i="1"/>
  <c r="Z389" i="1"/>
  <c r="Z213" i="1"/>
  <c r="Z78" i="1"/>
  <c r="Z414" i="1"/>
  <c r="Z330" i="1"/>
  <c r="Z244" i="1"/>
  <c r="Z159" i="1"/>
  <c r="Z385" i="1"/>
  <c r="Z257" i="1"/>
  <c r="Z129" i="1"/>
  <c r="Z62" i="1"/>
  <c r="Z82" i="1"/>
  <c r="Z90" i="1"/>
  <c r="Z381" i="1"/>
  <c r="Z317" i="1"/>
  <c r="Z253" i="1"/>
  <c r="Z189" i="1"/>
  <c r="Z125" i="1"/>
  <c r="Z61" i="1"/>
  <c r="Z58" i="1"/>
  <c r="Z106" i="1"/>
  <c r="Z393" i="1"/>
  <c r="Z329" i="1"/>
  <c r="Z265" i="1"/>
  <c r="Z201" i="1"/>
  <c r="Z137" i="1"/>
  <c r="Z73" i="1"/>
  <c r="Z70" i="1"/>
  <c r="Z588" i="1"/>
  <c r="Z1017" i="1"/>
  <c r="Z888" i="1"/>
  <c r="Z753" i="1"/>
  <c r="Z789" i="1"/>
  <c r="Z766" i="1"/>
  <c r="Z264" i="1"/>
  <c r="Z1009" i="1"/>
  <c r="Z916" i="1"/>
  <c r="Z668" i="1"/>
  <c r="Z692" i="1"/>
  <c r="Z398" i="1"/>
  <c r="Z734" i="1"/>
  <c r="Z738" i="1"/>
  <c r="Z456" i="1"/>
  <c r="Z974" i="1"/>
  <c r="Z984" i="1"/>
  <c r="Z252" i="1"/>
  <c r="Z914" i="1"/>
  <c r="Z589" i="1"/>
  <c r="Z960" i="1"/>
  <c r="Z162" i="1"/>
  <c r="Z754" i="1"/>
  <c r="Z769" i="1"/>
  <c r="Z408" i="1"/>
  <c r="Z360" i="1"/>
  <c r="Z548" i="1"/>
  <c r="Z949" i="1"/>
  <c r="Z387" i="1"/>
  <c r="Z215" i="1"/>
  <c r="Z543" i="1"/>
  <c r="Z80" i="1"/>
  <c r="Z31" i="1"/>
  <c r="Z677" i="1"/>
  <c r="Z344" i="1"/>
  <c r="Z788" i="1"/>
  <c r="Z258" i="1"/>
  <c r="Z863" i="1"/>
  <c r="Z203" i="1"/>
  <c r="Z852" i="1"/>
  <c r="Z520" i="1"/>
  <c r="Z268" i="1"/>
  <c r="Z1035" i="1"/>
  <c r="Z875" i="1"/>
  <c r="Z683" i="1"/>
  <c r="Z400" i="1"/>
  <c r="Z948" i="1"/>
  <c r="Z640" i="1"/>
  <c r="Z364" i="1"/>
  <c r="Z151" i="1"/>
  <c r="Z911" i="1"/>
  <c r="Z751" i="1"/>
  <c r="Z579" i="1"/>
  <c r="Z1043" i="1"/>
  <c r="Z963" i="1"/>
  <c r="Z883" i="1"/>
  <c r="Z787" i="1"/>
  <c r="Z707" i="1"/>
  <c r="Z627" i="1"/>
  <c r="Z423" i="1"/>
  <c r="Z84" i="1"/>
  <c r="Z144" i="1"/>
  <c r="Z1031" i="1"/>
  <c r="Z951" i="1"/>
  <c r="Z871" i="1"/>
  <c r="Z775" i="1"/>
  <c r="Z695" i="1"/>
  <c r="Z611" i="1"/>
  <c r="Z384" i="1"/>
  <c r="Z658" i="1"/>
  <c r="Z527" i="1"/>
  <c r="Z395" i="1"/>
  <c r="Z230" i="1"/>
  <c r="Z662" i="1"/>
  <c r="Z559" i="1"/>
  <c r="Z451" i="1"/>
  <c r="Z320" i="1"/>
  <c r="Z96" i="1"/>
  <c r="Z212" i="1"/>
  <c r="Z571" i="1"/>
  <c r="Z475" i="1"/>
  <c r="Z390" i="1"/>
  <c r="Z272" i="1"/>
  <c r="Z102" i="1"/>
  <c r="Z466" i="1"/>
  <c r="Z304" i="1"/>
  <c r="Z176" i="1"/>
  <c r="Z60" i="1"/>
  <c r="Z474" i="1"/>
  <c r="Z646" i="1"/>
  <c r="Z490" i="1"/>
  <c r="Z239" i="1"/>
  <c r="Z54" i="1"/>
  <c r="Z89" i="1"/>
  <c r="Z169" i="1"/>
  <c r="Z249" i="1"/>
  <c r="Z345" i="1"/>
  <c r="Z51" i="1"/>
  <c r="Z42" i="1"/>
  <c r="Z77" i="1"/>
  <c r="Z157" i="1"/>
  <c r="Z237" i="1"/>
  <c r="Z333" i="1"/>
  <c r="Z26" i="1"/>
  <c r="Z50" i="1"/>
  <c r="Z33" i="1"/>
  <c r="Z193" i="1"/>
  <c r="Z353" i="1"/>
  <c r="Z180" i="1"/>
  <c r="Z287" i="1"/>
  <c r="Z394" i="1"/>
  <c r="Z81" i="1"/>
  <c r="Z305" i="1"/>
  <c r="Z164" i="1"/>
  <c r="Z335" i="1"/>
  <c r="Z458" i="1"/>
  <c r="Z542" i="1"/>
  <c r="Z638" i="1"/>
  <c r="Z197" i="1"/>
  <c r="Z405" i="1"/>
  <c r="Z260" i="1"/>
  <c r="Z404" i="1"/>
  <c r="Z502" i="1"/>
  <c r="Z598" i="1"/>
  <c r="Z181" i="1"/>
  <c r="Z228" i="1"/>
  <c r="Z514" i="1"/>
  <c r="Z66" i="1"/>
  <c r="Z116" i="1"/>
  <c r="Z522" i="1"/>
  <c r="Z154" i="1"/>
  <c r="Z27" i="1"/>
  <c r="Z219" i="1"/>
  <c r="Z309" i="1"/>
  <c r="Z68" i="1"/>
  <c r="Z299" i="1"/>
  <c r="Z443" i="1"/>
  <c r="Z539" i="1"/>
  <c r="Z422" i="1"/>
  <c r="Z208" i="1"/>
  <c r="Z431" i="1"/>
  <c r="Z43" i="1"/>
  <c r="Z118" i="1"/>
  <c r="Z363" i="1"/>
  <c r="Z547" i="1"/>
  <c r="Z256" i="1"/>
  <c r="Z563" i="1"/>
  <c r="Z711" i="1"/>
  <c r="Z823" i="1"/>
  <c r="Z935" i="1"/>
  <c r="Z37" i="1"/>
  <c r="Z229" i="1"/>
  <c r="Z374" i="1"/>
  <c r="Z643" i="1"/>
  <c r="Z755" i="1"/>
  <c r="Z851" i="1"/>
  <c r="Z979" i="1"/>
  <c r="Z294" i="1"/>
  <c r="Z719" i="1"/>
  <c r="Z975" i="1"/>
  <c r="Z236" i="1"/>
  <c r="Z544" i="1"/>
  <c r="Z1006" i="1"/>
  <c r="Z615" i="1"/>
  <c r="Z811" i="1"/>
  <c r="Z98" i="1"/>
  <c r="Z396" i="1"/>
  <c r="Z798" i="1"/>
  <c r="Z599" i="1"/>
  <c r="Z991" i="1"/>
  <c r="Z681" i="1"/>
  <c r="Z425" i="1"/>
  <c r="Z890" i="1"/>
  <c r="Z644" i="1"/>
  <c r="Z639" i="1"/>
  <c r="Z926" i="1"/>
  <c r="Z826" i="1"/>
  <c r="Z758" i="1"/>
  <c r="Z795" i="1"/>
  <c r="Z684" i="1"/>
  <c r="Z840" i="1"/>
  <c r="Z323" i="1"/>
  <c r="Z328" i="1"/>
  <c r="Z957" i="1"/>
  <c r="Z749" i="1"/>
  <c r="Z820" i="1"/>
  <c r="Z938" i="1"/>
  <c r="Z952" i="1"/>
  <c r="Z227" i="1"/>
  <c r="Z291" i="1"/>
  <c r="Z613" i="1"/>
  <c r="Z886" i="1"/>
  <c r="Z1008" i="1"/>
  <c r="Z1018" i="1"/>
  <c r="Z1004" i="1"/>
  <c r="Z556" i="1"/>
  <c r="A33" i="1"/>
  <c r="AE34" i="1"/>
  <c r="A43" i="1"/>
  <c r="AE42" i="1"/>
  <c r="Z689" i="1"/>
  <c r="Z1014" i="1"/>
  <c r="Z849" i="1"/>
  <c r="Z833" i="1"/>
  <c r="Z188" i="1"/>
  <c r="Z865" i="1"/>
  <c r="Z561" i="1"/>
  <c r="Z760" i="1"/>
  <c r="Z1037" i="1"/>
  <c r="Z853" i="1"/>
  <c r="Z552" i="1"/>
  <c r="Z933" i="1"/>
  <c r="Z953" i="1"/>
  <c r="Z686" i="1"/>
  <c r="Z222" i="1"/>
  <c r="Z699" i="1"/>
  <c r="Z876" i="1"/>
  <c r="Z908" i="1"/>
  <c r="Z604" i="1"/>
  <c r="Z220" i="1"/>
  <c r="Z874" i="1"/>
  <c r="Z657" i="1"/>
  <c r="Z996" i="1"/>
  <c r="Z512" i="1"/>
  <c r="Z728" i="1"/>
  <c r="Z47" i="1"/>
  <c r="Z529" i="1"/>
  <c r="Z142" i="1"/>
  <c r="Z900" i="1"/>
  <c r="Z670" i="1"/>
  <c r="Z1021" i="1"/>
  <c r="Z866" i="1"/>
  <c r="Z581" i="1"/>
  <c r="Z705" i="1"/>
  <c r="Z569" i="1"/>
  <c r="Z531" i="1"/>
  <c r="Z248" i="1"/>
  <c r="Z942" i="1"/>
  <c r="Z708" i="1"/>
  <c r="Z440" i="1"/>
  <c r="Z920" i="1"/>
  <c r="Z661" i="1"/>
  <c r="Z179" i="1"/>
  <c r="Z816" i="1"/>
  <c r="Z891" i="1"/>
  <c r="Z893" i="1"/>
  <c r="Z786" i="1"/>
  <c r="Z653" i="1"/>
  <c r="Z493" i="1"/>
  <c r="Z158" i="1"/>
  <c r="Z210" i="1"/>
  <c r="Z709" i="1"/>
  <c r="Z964" i="1"/>
  <c r="Z859" i="1"/>
  <c r="Z925" i="1"/>
  <c r="Z818" i="1"/>
  <c r="Z690" i="1"/>
  <c r="Z541" i="1"/>
  <c r="Z286" i="1"/>
  <c r="Z436" i="1"/>
  <c r="Z837" i="1"/>
  <c r="Z238" i="1"/>
  <c r="Z55" i="1"/>
  <c r="Z437" i="1"/>
  <c r="Z275" i="1"/>
  <c r="Z104" i="1"/>
  <c r="Z673" i="1"/>
  <c r="Z420" i="1"/>
  <c r="Z79" i="1"/>
  <c r="Z912" i="1"/>
  <c r="Z741" i="1"/>
  <c r="Z521" i="1"/>
  <c r="Z216" i="1"/>
  <c r="Z836" i="1"/>
  <c r="Z386" i="1"/>
  <c r="Z1023" i="1"/>
  <c r="Z767" i="1"/>
  <c r="Z358" i="1"/>
  <c r="Z339" i="1"/>
  <c r="Z168" i="1"/>
  <c r="Z737" i="1"/>
  <c r="Z516" i="1"/>
  <c r="Z231" i="1"/>
  <c r="Z970" i="1"/>
  <c r="Z805" i="1"/>
  <c r="Z714" i="1"/>
  <c r="Z817" i="1"/>
  <c r="Z821" i="1"/>
  <c r="Z1036" i="1"/>
  <c r="Z656" i="1"/>
  <c r="Z764" i="1"/>
  <c r="Z901" i="1"/>
  <c r="Z199" i="1"/>
  <c r="Z770" i="1"/>
  <c r="Z682" i="1"/>
  <c r="Z392" i="1"/>
  <c r="Z864" i="1"/>
  <c r="Z560" i="1"/>
  <c r="Z968" i="1"/>
  <c r="Z1024" i="1"/>
  <c r="Z966" i="1"/>
  <c r="Z977" i="1"/>
  <c r="Z822" i="1"/>
  <c r="Z540" i="1"/>
  <c r="Z63" i="1"/>
  <c r="Z832" i="1"/>
  <c r="Z577" i="1"/>
  <c r="Z841" i="1"/>
  <c r="Z1016" i="1"/>
  <c r="Z629" i="1"/>
  <c r="Z195" i="1"/>
  <c r="Z465" i="1"/>
  <c r="Z1044" i="1"/>
  <c r="Z814" i="1"/>
  <c r="Z624" i="1"/>
  <c r="Z1000" i="1"/>
  <c r="Z781" i="1"/>
  <c r="Z517" i="1"/>
  <c r="Z468" i="1"/>
  <c r="Z910" i="1"/>
  <c r="Z545" i="1"/>
  <c r="Z163" i="1"/>
  <c r="Z868" i="1"/>
  <c r="Z676" i="1"/>
  <c r="Z1026" i="1"/>
  <c r="Z834" i="1"/>
  <c r="Z597" i="1"/>
  <c r="Z748" i="1"/>
  <c r="Z366" i="1"/>
  <c r="Z635" i="1"/>
  <c r="Z872" i="1"/>
  <c r="Z744" i="1"/>
  <c r="Z621" i="1"/>
  <c r="Z461" i="1"/>
  <c r="Z726" i="1"/>
  <c r="Z25" i="1"/>
  <c r="Z601" i="1"/>
  <c r="Z488" i="1"/>
  <c r="Z731" i="1"/>
  <c r="Z904" i="1"/>
  <c r="Z776" i="1"/>
  <c r="Z669" i="1"/>
  <c r="Z509" i="1"/>
  <c r="Z115" i="1"/>
  <c r="Z295" i="1"/>
  <c r="Z752" i="1"/>
  <c r="Z862" i="1"/>
  <c r="Z923" i="1"/>
  <c r="Z403" i="1"/>
  <c r="Z232" i="1"/>
  <c r="Z48" i="1"/>
  <c r="Z612" i="1"/>
  <c r="Z359" i="1"/>
  <c r="Z1034" i="1"/>
  <c r="Z869" i="1"/>
  <c r="Z698" i="1"/>
  <c r="Z457" i="1"/>
  <c r="Z131" i="1"/>
  <c r="Z740" i="1"/>
  <c r="Z300" i="1"/>
  <c r="Z959" i="1"/>
  <c r="Z703" i="1"/>
  <c r="Z143" i="1"/>
  <c r="Z296" i="1"/>
  <c r="Z126" i="1"/>
  <c r="Z694" i="1"/>
  <c r="Z452" i="1"/>
  <c r="Z124" i="1"/>
  <c r="Z928" i="1"/>
  <c r="Z762" i="1"/>
  <c r="Z306" i="1"/>
  <c r="Z806" i="1"/>
  <c r="Z290" i="1"/>
  <c r="Z412" i="1"/>
  <c r="Z263" i="1"/>
  <c r="Z906" i="1"/>
  <c r="Z958" i="1"/>
  <c r="Z1041" i="1"/>
  <c r="Z930" i="1"/>
  <c r="Z945" i="1"/>
  <c r="Z391" i="1"/>
  <c r="Z892" i="1"/>
  <c r="Z688" i="1"/>
  <c r="Z429" i="1"/>
  <c r="Z338" i="1"/>
  <c r="Z242" i="1"/>
  <c r="Z355" i="1"/>
  <c r="Z565" i="1"/>
  <c r="Z648" i="1"/>
  <c r="Z549" i="1"/>
  <c r="Z38" i="1"/>
  <c r="Z902" i="1"/>
  <c r="Z838" i="1"/>
  <c r="Z924" i="1"/>
  <c r="Z572" i="1"/>
  <c r="Z620" i="1"/>
  <c r="Z929" i="1"/>
  <c r="Z954" i="1"/>
  <c r="Z934" i="1"/>
  <c r="Z460" i="1"/>
  <c r="Z885" i="1"/>
  <c r="Z32" i="1"/>
  <c r="Z376" i="1"/>
  <c r="Z135" i="1"/>
  <c r="Z609" i="1"/>
  <c r="Z989" i="1"/>
  <c r="Z178" i="1"/>
  <c r="Z625" i="1"/>
  <c r="Z994" i="1"/>
  <c r="Z600" i="1"/>
  <c r="Z485" i="1"/>
  <c r="Z110" i="1"/>
  <c r="Z881" i="1"/>
  <c r="Z790" i="1"/>
  <c r="Z993" i="1"/>
  <c r="Z710" i="1"/>
  <c r="Z476" i="1"/>
  <c r="Z156" i="1"/>
  <c r="Z917" i="1"/>
  <c r="Z746" i="1"/>
  <c r="Z449" i="1"/>
  <c r="Z921" i="1"/>
  <c r="Z608" i="1"/>
  <c r="Z898" i="1"/>
  <c r="Z501" i="1"/>
  <c r="Z730" i="1"/>
  <c r="Z593" i="1"/>
  <c r="Z312" i="1"/>
  <c r="Z1001" i="1"/>
  <c r="Z846" i="1"/>
  <c r="Z702" i="1"/>
  <c r="Z528" i="1"/>
  <c r="Z978" i="1"/>
  <c r="Z824" i="1"/>
  <c r="Z645" i="1"/>
  <c r="Z307" i="1"/>
  <c r="Z146" i="1"/>
  <c r="Z280" i="1"/>
  <c r="Z827" i="1"/>
  <c r="Z417" i="1"/>
  <c r="Z56" i="1"/>
  <c r="Z905" i="1"/>
  <c r="Z745" i="1"/>
  <c r="Z584" i="1"/>
  <c r="Z1005" i="1"/>
  <c r="Z877" i="1"/>
  <c r="Z706" i="1"/>
  <c r="Z469" i="1"/>
  <c r="Z532" i="1"/>
  <c r="Z633" i="1"/>
  <c r="Z204" i="1"/>
  <c r="Z936" i="1"/>
  <c r="Z850" i="1"/>
  <c r="Z765" i="1"/>
  <c r="Z680" i="1"/>
  <c r="Z557" i="1"/>
  <c r="Z413" i="1"/>
  <c r="Z64" i="1"/>
  <c r="Z380" i="1"/>
  <c r="Z880" i="1"/>
  <c r="Z473" i="1"/>
  <c r="Z777" i="1"/>
  <c r="Z987" i="1"/>
  <c r="Z123" i="1"/>
  <c r="Z882" i="1"/>
  <c r="Z797" i="1"/>
  <c r="Z712" i="1"/>
  <c r="Z605" i="1"/>
  <c r="Z477" i="1"/>
  <c r="Z200" i="1"/>
  <c r="Z564" i="1"/>
  <c r="Z1002" i="1"/>
  <c r="Z665" i="1"/>
  <c r="Z72" i="1"/>
  <c r="Z247" i="1"/>
  <c r="Z667" i="1"/>
  <c r="Z444" i="1"/>
  <c r="Z844" i="1"/>
  <c r="Z492" i="1"/>
  <c r="Z284" i="1"/>
  <c r="Z918" i="1"/>
  <c r="Z860" i="1"/>
  <c r="Z596" i="1"/>
  <c r="Z717" i="1"/>
  <c r="Z1010" i="1"/>
  <c r="Z1019" i="1"/>
  <c r="Z685" i="1"/>
  <c r="Z724" i="1"/>
  <c r="Z270" i="1"/>
  <c r="Z757" i="1"/>
  <c r="Z986" i="1"/>
  <c r="Z955" i="1"/>
  <c r="Z674" i="1"/>
  <c r="Z718" i="1"/>
  <c r="Z206" i="1"/>
  <c r="Z736" i="1"/>
  <c r="Z976" i="1"/>
  <c r="Z825" i="1"/>
  <c r="Z793" i="1"/>
  <c r="Z778" i="1"/>
  <c r="Z370" i="1"/>
  <c r="Z1032" i="1"/>
  <c r="Z641" i="1"/>
  <c r="Z941" i="1"/>
  <c r="Z92" i="1"/>
  <c r="Z636" i="1"/>
  <c r="Z972" i="1"/>
  <c r="Z897" i="1"/>
  <c r="Z184" i="1"/>
  <c r="Z428" i="1"/>
  <c r="Z732" i="1"/>
  <c r="Z870" i="1"/>
  <c r="Z513" i="1"/>
  <c r="Z742" i="1"/>
  <c r="Z348" i="1"/>
  <c r="Z878" i="1"/>
  <c r="Z956" i="1"/>
  <c r="Z1020" i="1"/>
  <c r="Z1030" i="1"/>
  <c r="Z854" i="1"/>
  <c r="Z524" i="1"/>
  <c r="Z988" i="1"/>
  <c r="Z913" i="1"/>
  <c r="Z944" i="1"/>
  <c r="Z802" i="1"/>
  <c r="Z496" i="1"/>
  <c r="Z505" i="1"/>
  <c r="Z856" i="1"/>
  <c r="Z830" i="1"/>
  <c r="Z497" i="1"/>
  <c r="Z810" i="1"/>
  <c r="Z1040" i="1"/>
  <c r="Z441" i="1"/>
  <c r="Z845" i="1"/>
  <c r="Z804" i="1"/>
  <c r="Z433" i="1"/>
  <c r="Z800" i="1"/>
  <c r="Z1029" i="1"/>
  <c r="Z94" i="1"/>
  <c r="Z985" i="1"/>
  <c r="Z896" i="1"/>
  <c r="Z729" i="1"/>
  <c r="Z756" i="1"/>
  <c r="Z768" i="1"/>
  <c r="Z889" i="1"/>
  <c r="Z327" i="1"/>
  <c r="Z700" i="1"/>
  <c r="Z828" i="1"/>
  <c r="Z342" i="1"/>
  <c r="Z725" i="1"/>
  <c r="Z508" i="1"/>
  <c r="Z801" i="1"/>
  <c r="Z998" i="1"/>
  <c r="Z997" i="1"/>
  <c r="Z950" i="1"/>
  <c r="Z652" i="1"/>
  <c r="Z114" i="1"/>
  <c r="Z99" i="1"/>
  <c r="Z940" i="1"/>
  <c r="Z858" i="1"/>
  <c r="Z1025" i="1"/>
  <c r="Z785" i="1"/>
  <c r="Z721" i="1"/>
  <c r="Z982" i="1"/>
  <c r="Z812" i="1"/>
  <c r="J36" i="3"/>
  <c r="A44" i="1"/>
  <c r="AE43" i="1"/>
  <c r="A32" i="1"/>
  <c r="AE33" i="1"/>
  <c r="J37" i="3"/>
  <c r="A31" i="1"/>
  <c r="AE32" i="1"/>
  <c r="A45" i="1"/>
  <c r="AE44" i="1"/>
  <c r="J38" i="3"/>
  <c r="A46" i="1"/>
  <c r="AE45" i="1"/>
  <c r="A30" i="1"/>
  <c r="AE31" i="1"/>
  <c r="J39" i="3"/>
  <c r="A29" i="1"/>
  <c r="AE30" i="1"/>
  <c r="A47" i="1"/>
  <c r="AE46" i="1"/>
  <c r="J40" i="3"/>
  <c r="A48" i="1"/>
  <c r="AE47" i="1"/>
  <c r="A28" i="1"/>
  <c r="AE29" i="1"/>
  <c r="J41" i="3"/>
  <c r="AE28" i="1"/>
  <c r="A27" i="1"/>
  <c r="A49" i="1"/>
  <c r="AE48" i="1"/>
  <c r="J42" i="3"/>
  <c r="AE27" i="1"/>
  <c r="A26" i="1"/>
  <c r="A50" i="1"/>
  <c r="AE49" i="1"/>
  <c r="J43" i="3"/>
  <c r="A51" i="1"/>
  <c r="AE50" i="1"/>
  <c r="AE26" i="1"/>
  <c r="A25" i="1"/>
  <c r="J44" i="3"/>
  <c r="AB24" i="1"/>
  <c r="AE25" i="1"/>
  <c r="A52" i="1"/>
  <c r="AE51" i="1"/>
  <c r="J45" i="3"/>
  <c r="A53" i="1"/>
  <c r="AE52" i="1"/>
  <c r="J46" i="3"/>
  <c r="A54" i="1"/>
  <c r="AE53" i="1"/>
  <c r="J47" i="3"/>
  <c r="A55" i="1"/>
  <c r="AE54" i="1"/>
  <c r="J48" i="3"/>
  <c r="A56" i="1"/>
  <c r="AE55" i="1"/>
  <c r="J49" i="3"/>
  <c r="A57" i="1"/>
  <c r="AE56" i="1"/>
  <c r="J50" i="3"/>
  <c r="A58" i="1"/>
  <c r="AE57" i="1"/>
  <c r="J51" i="3"/>
  <c r="A59" i="1"/>
  <c r="AE58" i="1"/>
  <c r="J52" i="3"/>
  <c r="A60" i="1"/>
  <c r="AE59" i="1"/>
  <c r="J53" i="3"/>
  <c r="A61" i="1"/>
  <c r="AE60" i="1"/>
  <c r="J54" i="3"/>
  <c r="A62" i="1"/>
  <c r="AE61" i="1"/>
  <c r="J55" i="3"/>
  <c r="A63" i="1"/>
  <c r="AE62" i="1"/>
  <c r="J56" i="3"/>
  <c r="A64" i="1"/>
  <c r="AE63" i="1"/>
  <c r="J57" i="3"/>
  <c r="A65" i="1"/>
  <c r="AE64" i="1"/>
  <c r="J58" i="3"/>
  <c r="A66" i="1"/>
  <c r="AE65" i="1"/>
  <c r="J59" i="3"/>
  <c r="A67" i="1"/>
  <c r="AE66" i="1"/>
  <c r="J60" i="3"/>
  <c r="A68" i="1"/>
  <c r="AE67" i="1"/>
  <c r="J61" i="3"/>
  <c r="A69" i="1"/>
  <c r="AE68" i="1"/>
  <c r="J62" i="3"/>
  <c r="A70" i="1"/>
  <c r="AE69" i="1"/>
  <c r="J63" i="3"/>
  <c r="A71" i="1"/>
  <c r="AE70" i="1"/>
  <c r="J64" i="3"/>
  <c r="A72" i="1"/>
  <c r="AE71" i="1"/>
  <c r="J65" i="3"/>
  <c r="A73" i="1"/>
  <c r="AE72" i="1"/>
  <c r="J66" i="3"/>
  <c r="A74" i="1"/>
  <c r="AE73" i="1"/>
  <c r="J67" i="3"/>
  <c r="A75" i="1"/>
  <c r="AE74" i="1"/>
  <c r="J68" i="3"/>
  <c r="A76" i="1"/>
  <c r="AE75" i="1"/>
  <c r="J69" i="3"/>
  <c r="A77" i="1"/>
  <c r="AE76" i="1"/>
  <c r="J70" i="3"/>
  <c r="A78" i="1"/>
  <c r="AE77" i="1"/>
  <c r="J71" i="3"/>
  <c r="A79" i="1"/>
  <c r="AE78" i="1"/>
  <c r="J72" i="3"/>
  <c r="A80" i="1"/>
  <c r="AE79" i="1"/>
  <c r="J73" i="3"/>
  <c r="A81" i="1"/>
  <c r="AE80" i="1"/>
  <c r="J74" i="3"/>
  <c r="A82" i="1"/>
  <c r="AE81" i="1"/>
  <c r="J75" i="3"/>
  <c r="A83" i="1"/>
  <c r="AE82" i="1"/>
  <c r="J76" i="3"/>
  <c r="A84" i="1"/>
  <c r="AE83" i="1"/>
  <c r="J77" i="3"/>
  <c r="A85" i="1"/>
  <c r="AE84" i="1"/>
  <c r="J78" i="3"/>
  <c r="A86" i="1"/>
  <c r="AE85" i="1"/>
  <c r="J79" i="3"/>
  <c r="A87" i="1"/>
  <c r="AE86" i="1"/>
  <c r="J80" i="3"/>
  <c r="A88" i="1"/>
  <c r="AE87" i="1"/>
  <c r="J81" i="3"/>
  <c r="A89" i="1"/>
  <c r="AE88" i="1"/>
  <c r="J82" i="3"/>
  <c r="A90" i="1"/>
  <c r="AE89" i="1"/>
  <c r="J83" i="3"/>
  <c r="A91" i="1"/>
  <c r="AE90" i="1"/>
  <c r="J84" i="3"/>
  <c r="A92" i="1"/>
  <c r="AE91" i="1"/>
  <c r="J85" i="3"/>
  <c r="A93" i="1"/>
  <c r="AE92" i="1"/>
  <c r="J86" i="3"/>
  <c r="A94" i="1"/>
  <c r="AE93" i="1"/>
  <c r="J87" i="3"/>
  <c r="A95" i="1"/>
  <c r="AE94" i="1"/>
  <c r="J88" i="3"/>
  <c r="A96" i="1"/>
  <c r="AE95" i="1"/>
  <c r="J89" i="3"/>
  <c r="A97" i="1"/>
  <c r="AE96" i="1"/>
  <c r="J90" i="3"/>
  <c r="A98" i="1"/>
  <c r="AE97" i="1"/>
  <c r="J91" i="3"/>
  <c r="A99" i="1"/>
  <c r="AE98" i="1"/>
  <c r="J92" i="3"/>
  <c r="A100" i="1"/>
  <c r="AE99" i="1"/>
  <c r="J93" i="3"/>
  <c r="A101" i="1"/>
  <c r="AE100" i="1"/>
  <c r="J94" i="3"/>
  <c r="A102" i="1"/>
  <c r="AE101" i="1"/>
  <c r="J95" i="3"/>
  <c r="A103" i="1"/>
  <c r="AE102" i="1"/>
  <c r="J96" i="3"/>
  <c r="A104" i="1"/>
  <c r="AE103" i="1"/>
  <c r="J97" i="3"/>
  <c r="A105" i="1"/>
  <c r="AE104" i="1"/>
  <c r="J98" i="3"/>
  <c r="A106" i="1"/>
  <c r="AE105" i="1"/>
  <c r="J99" i="3"/>
  <c r="A107" i="1"/>
  <c r="AE106" i="1"/>
  <c r="J100" i="3"/>
  <c r="A108" i="1"/>
  <c r="AE107" i="1"/>
  <c r="J101" i="3"/>
  <c r="A109" i="1"/>
  <c r="AE108" i="1"/>
  <c r="J102" i="3"/>
  <c r="A110" i="1"/>
  <c r="AE109" i="1"/>
  <c r="J103" i="3"/>
  <c r="A111" i="1"/>
  <c r="AE110" i="1"/>
  <c r="J104" i="3"/>
  <c r="A112" i="1"/>
  <c r="AE111" i="1"/>
  <c r="J105" i="3"/>
  <c r="A113" i="1"/>
  <c r="AE112" i="1"/>
  <c r="J106" i="3"/>
  <c r="A114" i="1"/>
  <c r="AE113" i="1"/>
  <c r="J107" i="3"/>
  <c r="A115" i="1"/>
  <c r="AE114" i="1"/>
  <c r="J108" i="3"/>
  <c r="A116" i="1"/>
  <c r="AE115" i="1"/>
  <c r="J109" i="3"/>
  <c r="A117" i="1"/>
  <c r="AE116" i="1"/>
  <c r="J110" i="3"/>
  <c r="A118" i="1"/>
  <c r="AE117" i="1"/>
  <c r="J111" i="3"/>
  <c r="A119" i="1"/>
  <c r="AE118" i="1"/>
  <c r="J112" i="3"/>
  <c r="A120" i="1"/>
  <c r="AE119" i="1"/>
  <c r="J113" i="3"/>
  <c r="A121" i="1"/>
  <c r="AE120" i="1"/>
  <c r="J114" i="3"/>
  <c r="A122" i="1"/>
  <c r="AE121" i="1"/>
  <c r="J115" i="3"/>
  <c r="A123" i="1"/>
  <c r="AE122" i="1"/>
  <c r="J116" i="3"/>
  <c r="A124" i="1"/>
  <c r="AE123" i="1"/>
  <c r="J117" i="3"/>
  <c r="A125" i="1"/>
  <c r="AE124" i="1"/>
  <c r="J118" i="3"/>
  <c r="A126" i="1"/>
  <c r="AE125" i="1"/>
  <c r="J119" i="3"/>
  <c r="A127" i="1"/>
  <c r="AE126" i="1"/>
  <c r="J120" i="3"/>
  <c r="A128" i="1"/>
  <c r="AE127" i="1"/>
  <c r="J121" i="3"/>
  <c r="A129" i="1"/>
  <c r="AE128" i="1"/>
  <c r="J122" i="3"/>
  <c r="A130" i="1"/>
  <c r="AE129" i="1"/>
  <c r="J123" i="3"/>
  <c r="A131" i="1"/>
  <c r="AE130" i="1"/>
  <c r="J124" i="3"/>
  <c r="A132" i="1"/>
  <c r="AE131" i="1"/>
  <c r="J125" i="3"/>
  <c r="A133" i="1"/>
  <c r="AE132" i="1"/>
  <c r="J126" i="3"/>
  <c r="A134" i="1"/>
  <c r="AE133" i="1"/>
  <c r="J127" i="3"/>
  <c r="A135" i="1"/>
  <c r="AE134" i="1"/>
  <c r="J128" i="3"/>
  <c r="A136" i="1"/>
  <c r="AE135" i="1"/>
  <c r="J129" i="3"/>
  <c r="A137" i="1"/>
  <c r="AE136" i="1"/>
  <c r="J130" i="3"/>
  <c r="A138" i="1"/>
  <c r="AE137" i="1"/>
  <c r="J131" i="3"/>
  <c r="A139" i="1"/>
  <c r="AE138" i="1"/>
  <c r="J132" i="3"/>
  <c r="A140" i="1"/>
  <c r="AE139" i="1"/>
  <c r="J133" i="3"/>
  <c r="A141" i="1"/>
  <c r="AE140" i="1"/>
  <c r="J134" i="3"/>
  <c r="A142" i="1"/>
  <c r="AE141" i="1"/>
  <c r="J135" i="3"/>
  <c r="A143" i="1"/>
  <c r="AE142" i="1"/>
  <c r="J136" i="3"/>
  <c r="A144" i="1"/>
  <c r="AE143" i="1"/>
  <c r="J137" i="3"/>
  <c r="A145" i="1"/>
  <c r="AE144" i="1"/>
  <c r="J138" i="3"/>
  <c r="A146" i="1"/>
  <c r="AE145" i="1"/>
  <c r="J139" i="3"/>
  <c r="A147" i="1"/>
  <c r="AE146" i="1"/>
  <c r="J140" i="3"/>
  <c r="A148" i="1"/>
  <c r="AE147" i="1"/>
  <c r="J141" i="3"/>
  <c r="A149" i="1"/>
  <c r="AE148" i="1"/>
  <c r="J142" i="3"/>
  <c r="A150" i="1"/>
  <c r="AE149" i="1"/>
  <c r="J143" i="3"/>
  <c r="A151" i="1"/>
  <c r="AE150" i="1"/>
  <c r="J144" i="3"/>
  <c r="A152" i="1"/>
  <c r="AE151" i="1"/>
  <c r="J145" i="3"/>
  <c r="A153" i="1"/>
  <c r="AE152" i="1"/>
  <c r="J146" i="3"/>
  <c r="A154" i="1"/>
  <c r="AE153" i="1"/>
  <c r="J147" i="3"/>
  <c r="A155" i="1"/>
  <c r="AE154" i="1"/>
  <c r="J148" i="3"/>
  <c r="A156" i="1"/>
  <c r="AE155" i="1"/>
  <c r="J149" i="3"/>
  <c r="A157" i="1"/>
  <c r="AE156" i="1"/>
  <c r="J150" i="3"/>
  <c r="A158" i="1"/>
  <c r="AE157" i="1"/>
  <c r="J151" i="3"/>
  <c r="A159" i="1"/>
  <c r="AE158" i="1"/>
  <c r="J152" i="3"/>
  <c r="A160" i="1"/>
  <c r="AE159" i="1"/>
  <c r="J153" i="3"/>
  <c r="A161" i="1"/>
  <c r="AE160" i="1"/>
  <c r="J154" i="3"/>
  <c r="A162" i="1"/>
  <c r="AE161" i="1"/>
  <c r="J155" i="3"/>
  <c r="A163" i="1"/>
  <c r="AE162" i="1"/>
  <c r="J156" i="3"/>
  <c r="A164" i="1"/>
  <c r="AE163" i="1"/>
  <c r="J157" i="3"/>
  <c r="A165" i="1"/>
  <c r="AE164" i="1"/>
  <c r="J158" i="3"/>
  <c r="A166" i="1"/>
  <c r="AE165" i="1"/>
  <c r="J159" i="3"/>
  <c r="A167" i="1"/>
  <c r="AE166" i="1"/>
  <c r="J160" i="3"/>
  <c r="A168" i="1"/>
  <c r="AE167" i="1"/>
  <c r="J161" i="3"/>
  <c r="A169" i="1"/>
  <c r="AE168" i="1"/>
  <c r="J162" i="3"/>
  <c r="A170" i="1"/>
  <c r="AE169" i="1"/>
  <c r="J163" i="3"/>
  <c r="A171" i="1"/>
  <c r="AE170" i="1"/>
  <c r="J164" i="3"/>
  <c r="A172" i="1"/>
  <c r="AE171" i="1"/>
  <c r="J165" i="3"/>
  <c r="A173" i="1"/>
  <c r="AE172" i="1"/>
  <c r="J166" i="3"/>
  <c r="A174" i="1"/>
  <c r="AE173" i="1"/>
  <c r="J167" i="3"/>
  <c r="A175" i="1"/>
  <c r="AE174" i="1"/>
  <c r="J168" i="3"/>
  <c r="A176" i="1"/>
  <c r="AE175" i="1"/>
  <c r="J169" i="3"/>
  <c r="A177" i="1"/>
  <c r="AE176" i="1"/>
  <c r="J170" i="3"/>
  <c r="A178" i="1"/>
  <c r="AE177" i="1"/>
  <c r="J171" i="3"/>
  <c r="A179" i="1"/>
  <c r="AE178" i="1"/>
  <c r="J172" i="3"/>
  <c r="A180" i="1"/>
  <c r="AE179" i="1"/>
  <c r="J173" i="3"/>
  <c r="A181" i="1"/>
  <c r="AE180" i="1"/>
  <c r="J174" i="3"/>
  <c r="A182" i="1"/>
  <c r="AE181" i="1"/>
  <c r="J175" i="3"/>
  <c r="A183" i="1"/>
  <c r="AE182" i="1"/>
  <c r="J176" i="3"/>
  <c r="A184" i="1"/>
  <c r="AE183" i="1"/>
  <c r="J177" i="3"/>
  <c r="A185" i="1"/>
  <c r="AE184" i="1"/>
  <c r="J178" i="3"/>
  <c r="A186" i="1"/>
  <c r="AE185" i="1"/>
  <c r="J179" i="3"/>
  <c r="A187" i="1"/>
  <c r="AE186" i="1"/>
  <c r="J180" i="3"/>
  <c r="A188" i="1"/>
  <c r="AE187" i="1"/>
  <c r="J181" i="3"/>
  <c r="A189" i="1"/>
  <c r="AE188" i="1"/>
  <c r="J182" i="3"/>
  <c r="A190" i="1"/>
  <c r="AE189" i="1"/>
  <c r="J183" i="3"/>
  <c r="A191" i="1"/>
  <c r="AE190" i="1"/>
  <c r="J184" i="3"/>
  <c r="A192" i="1"/>
  <c r="AE191" i="1"/>
  <c r="J185" i="3"/>
  <c r="A193" i="1"/>
  <c r="AE192" i="1"/>
  <c r="J186" i="3"/>
  <c r="A194" i="1"/>
  <c r="AE193" i="1"/>
  <c r="J187" i="3"/>
  <c r="A195" i="1"/>
  <c r="AE194" i="1"/>
  <c r="J188" i="3"/>
  <c r="A196" i="1"/>
  <c r="AE195" i="1"/>
  <c r="J189" i="3"/>
  <c r="A197" i="1"/>
  <c r="AE196" i="1"/>
  <c r="J190" i="3"/>
  <c r="A198" i="1"/>
  <c r="AE197" i="1"/>
  <c r="J191" i="3"/>
  <c r="A199" i="1"/>
  <c r="AE198" i="1"/>
  <c r="J192" i="3"/>
  <c r="A200" i="1"/>
  <c r="AE199" i="1"/>
  <c r="J193" i="3"/>
  <c r="A201" i="1"/>
  <c r="AE200" i="1"/>
  <c r="J194" i="3"/>
  <c r="A202" i="1"/>
  <c r="AE201" i="1"/>
  <c r="J195" i="3"/>
  <c r="A203" i="1"/>
  <c r="AE202" i="1"/>
  <c r="J196" i="3"/>
  <c r="A204" i="1"/>
  <c r="AE203" i="1"/>
  <c r="J197" i="3"/>
  <c r="A205" i="1"/>
  <c r="AE204" i="1"/>
  <c r="J198" i="3"/>
  <c r="A206" i="1"/>
  <c r="AE205" i="1"/>
  <c r="J199" i="3"/>
  <c r="A207" i="1"/>
  <c r="AE206" i="1"/>
  <c r="J200" i="3"/>
  <c r="A208" i="1"/>
  <c r="AE207" i="1"/>
  <c r="J201" i="3"/>
  <c r="A209" i="1"/>
  <c r="AE208" i="1"/>
  <c r="J202" i="3"/>
  <c r="A210" i="1"/>
  <c r="AE209" i="1"/>
  <c r="J203" i="3"/>
  <c r="A211" i="1"/>
  <c r="AE210" i="1"/>
  <c r="J204" i="3"/>
  <c r="A212" i="1"/>
  <c r="AE211" i="1"/>
  <c r="J205" i="3"/>
  <c r="A213" i="1"/>
  <c r="AE212" i="1"/>
  <c r="J206" i="3"/>
  <c r="A214" i="1"/>
  <c r="AE213" i="1"/>
  <c r="J207" i="3"/>
  <c r="A215" i="1"/>
  <c r="AE214" i="1"/>
  <c r="J208" i="3"/>
  <c r="A216" i="1"/>
  <c r="AE215" i="1"/>
  <c r="J209" i="3"/>
  <c r="A217" i="1"/>
  <c r="AE216" i="1"/>
  <c r="J210" i="3"/>
  <c r="A218" i="1"/>
  <c r="AE217" i="1"/>
  <c r="J211" i="3"/>
  <c r="A219" i="1"/>
  <c r="AE218" i="1"/>
  <c r="J212" i="3"/>
  <c r="A220" i="1"/>
  <c r="AE219" i="1"/>
  <c r="J213" i="3"/>
  <c r="A221" i="1"/>
  <c r="AE220" i="1"/>
  <c r="J214" i="3"/>
  <c r="A222" i="1"/>
  <c r="AE221" i="1"/>
  <c r="J215" i="3"/>
  <c r="A223" i="1"/>
  <c r="AE222" i="1"/>
  <c r="J216" i="3"/>
  <c r="A224" i="1"/>
  <c r="AE223" i="1"/>
  <c r="J217" i="3"/>
  <c r="A225" i="1"/>
  <c r="AE224" i="1"/>
  <c r="J218" i="3"/>
  <c r="A226" i="1"/>
  <c r="AE225" i="1"/>
  <c r="J219" i="3"/>
  <c r="A227" i="1"/>
  <c r="AE226" i="1"/>
  <c r="J220" i="3"/>
  <c r="A228" i="1"/>
  <c r="AE227" i="1"/>
  <c r="J221" i="3"/>
  <c r="A229" i="1"/>
  <c r="AE228" i="1"/>
  <c r="J222" i="3"/>
  <c r="A230" i="1"/>
  <c r="AE229" i="1"/>
  <c r="J223" i="3"/>
  <c r="A231" i="1"/>
  <c r="AE230" i="1"/>
  <c r="J224" i="3"/>
  <c r="A232" i="1"/>
  <c r="AE231" i="1"/>
  <c r="J225" i="3"/>
  <c r="A233" i="1"/>
  <c r="AE232" i="1"/>
  <c r="J226" i="3"/>
  <c r="A234" i="1"/>
  <c r="AE233" i="1"/>
  <c r="J227" i="3"/>
  <c r="A235" i="1"/>
  <c r="AE234" i="1"/>
  <c r="J228" i="3"/>
  <c r="A236" i="1"/>
  <c r="AE235" i="1"/>
  <c r="J229" i="3"/>
  <c r="A237" i="1"/>
  <c r="AE236" i="1"/>
  <c r="J230" i="3"/>
  <c r="A238" i="1"/>
  <c r="AE237" i="1"/>
  <c r="J231" i="3"/>
  <c r="A239" i="1"/>
  <c r="AE238" i="1"/>
  <c r="J232" i="3"/>
  <c r="A240" i="1"/>
  <c r="AE239" i="1"/>
  <c r="J233" i="3"/>
  <c r="A241" i="1"/>
  <c r="AE240" i="1"/>
  <c r="J234" i="3"/>
  <c r="A242" i="1"/>
  <c r="AE241" i="1"/>
  <c r="J235" i="3"/>
  <c r="A243" i="1"/>
  <c r="AE242" i="1"/>
  <c r="J236" i="3"/>
  <c r="A244" i="1"/>
  <c r="AE243" i="1"/>
  <c r="J237" i="3"/>
  <c r="A245" i="1"/>
  <c r="AE244" i="1"/>
  <c r="J238" i="3"/>
  <c r="A246" i="1"/>
  <c r="AE245" i="1"/>
  <c r="J239" i="3"/>
  <c r="A247" i="1"/>
  <c r="AE246" i="1"/>
  <c r="J240" i="3"/>
  <c r="A248" i="1"/>
  <c r="AE247" i="1"/>
  <c r="J241" i="3"/>
  <c r="A249" i="1"/>
  <c r="AE248" i="1"/>
  <c r="J242" i="3"/>
  <c r="A250" i="1"/>
  <c r="AE249" i="1"/>
  <c r="J243" i="3"/>
  <c r="A251" i="1"/>
  <c r="AE250" i="1"/>
  <c r="J244" i="3"/>
  <c r="A252" i="1"/>
  <c r="AE251" i="1"/>
  <c r="J245" i="3"/>
  <c r="A253" i="1"/>
  <c r="AE252" i="1"/>
  <c r="J246" i="3"/>
  <c r="A254" i="1"/>
  <c r="AE253" i="1"/>
  <c r="J247" i="3"/>
  <c r="A255" i="1"/>
  <c r="AE254" i="1"/>
  <c r="J248" i="3"/>
  <c r="A256" i="1"/>
  <c r="AE255" i="1"/>
  <c r="J249" i="3"/>
  <c r="A257" i="1"/>
  <c r="AE256" i="1"/>
  <c r="J250" i="3"/>
  <c r="A258" i="1"/>
  <c r="AE257" i="1"/>
  <c r="J251" i="3"/>
  <c r="A259" i="1"/>
  <c r="AE258" i="1"/>
  <c r="J252" i="3"/>
  <c r="A260" i="1"/>
  <c r="AE259" i="1"/>
  <c r="J253" i="3"/>
  <c r="A261" i="1"/>
  <c r="AE260" i="1"/>
  <c r="J254" i="3"/>
  <c r="A262" i="1"/>
  <c r="AE261" i="1"/>
  <c r="J255" i="3"/>
  <c r="A263" i="1"/>
  <c r="AE262" i="1"/>
  <c r="J256" i="3"/>
  <c r="A264" i="1"/>
  <c r="AE263" i="1"/>
  <c r="J257" i="3"/>
  <c r="A265" i="1"/>
  <c r="AE264" i="1"/>
  <c r="J258" i="3"/>
  <c r="A266" i="1"/>
  <c r="AE265" i="1"/>
  <c r="J259" i="3"/>
  <c r="A267" i="1"/>
  <c r="AE266" i="1"/>
  <c r="J260" i="3"/>
  <c r="A268" i="1"/>
  <c r="AE267" i="1"/>
  <c r="J261" i="3"/>
  <c r="A269" i="1"/>
  <c r="AE268" i="1"/>
  <c r="J262" i="3"/>
  <c r="A270" i="1"/>
  <c r="AE269" i="1"/>
  <c r="J263" i="3"/>
  <c r="A271" i="1"/>
  <c r="AE270" i="1"/>
  <c r="J264" i="3"/>
  <c r="A272" i="1"/>
  <c r="AE271" i="1"/>
  <c r="J265" i="3"/>
  <c r="A273" i="1"/>
  <c r="AE272" i="1"/>
  <c r="J266" i="3"/>
  <c r="A274" i="1"/>
  <c r="AE273" i="1"/>
  <c r="J267" i="3"/>
  <c r="A275" i="1"/>
  <c r="AE274" i="1"/>
  <c r="J268" i="3"/>
  <c r="A276" i="1"/>
  <c r="AE275" i="1"/>
  <c r="J269" i="3"/>
  <c r="A277" i="1"/>
  <c r="AE276" i="1"/>
  <c r="J270" i="3"/>
  <c r="A278" i="1"/>
  <c r="AE277" i="1"/>
  <c r="J271" i="3"/>
  <c r="A279" i="1"/>
  <c r="AE278" i="1"/>
  <c r="J272" i="3"/>
  <c r="A280" i="1"/>
  <c r="AE279" i="1"/>
  <c r="J273" i="3"/>
  <c r="A281" i="1"/>
  <c r="AE280" i="1"/>
  <c r="J274" i="3"/>
  <c r="A282" i="1"/>
  <c r="AE281" i="1"/>
  <c r="J275" i="3"/>
  <c r="A283" i="1"/>
  <c r="AE282" i="1"/>
  <c r="J276" i="3"/>
  <c r="A284" i="1"/>
  <c r="AE283" i="1"/>
  <c r="J277" i="3"/>
  <c r="A285" i="1"/>
  <c r="AE284" i="1"/>
  <c r="J278" i="3"/>
  <c r="A286" i="1"/>
  <c r="AE285" i="1"/>
  <c r="J279" i="3"/>
  <c r="A287" i="1"/>
  <c r="AE286" i="1"/>
  <c r="J280" i="3"/>
  <c r="A288" i="1"/>
  <c r="AE287" i="1"/>
  <c r="J281" i="3"/>
  <c r="A289" i="1"/>
  <c r="AE288" i="1"/>
  <c r="J282" i="3"/>
  <c r="A290" i="1"/>
  <c r="AE289" i="1"/>
  <c r="J283" i="3"/>
  <c r="A291" i="1"/>
  <c r="AE290" i="1"/>
  <c r="J284" i="3"/>
  <c r="A292" i="1"/>
  <c r="AE291" i="1"/>
  <c r="J285" i="3"/>
  <c r="A293" i="1"/>
  <c r="AE292" i="1"/>
  <c r="J286" i="3"/>
  <c r="A294" i="1"/>
  <c r="AE293" i="1"/>
  <c r="J287" i="3"/>
  <c r="A295" i="1"/>
  <c r="AE294" i="1"/>
  <c r="J288" i="3"/>
  <c r="A296" i="1"/>
  <c r="AE295" i="1"/>
  <c r="J289" i="3"/>
  <c r="A297" i="1"/>
  <c r="AE296" i="1"/>
  <c r="J290" i="3"/>
  <c r="A298" i="1"/>
  <c r="AE297" i="1"/>
  <c r="J291" i="3"/>
  <c r="A299" i="1"/>
  <c r="AE298" i="1"/>
  <c r="J292" i="3"/>
  <c r="A300" i="1"/>
  <c r="AE299" i="1"/>
  <c r="J293" i="3"/>
  <c r="A301" i="1"/>
  <c r="AE300" i="1"/>
  <c r="J294" i="3"/>
  <c r="A302" i="1"/>
  <c r="AE301" i="1"/>
  <c r="J295" i="3"/>
  <c r="A303" i="1"/>
  <c r="AE302" i="1"/>
  <c r="J296" i="3"/>
  <c r="A304" i="1"/>
  <c r="AE303" i="1"/>
  <c r="J297" i="3"/>
  <c r="A305" i="1"/>
  <c r="AE304" i="1"/>
  <c r="J298" i="3"/>
  <c r="A306" i="1"/>
  <c r="AE305" i="1"/>
  <c r="J299" i="3"/>
  <c r="A307" i="1"/>
  <c r="AE306" i="1"/>
  <c r="J300" i="3"/>
  <c r="A308" i="1"/>
  <c r="AE307" i="1"/>
  <c r="J301" i="3"/>
  <c r="A309" i="1"/>
  <c r="AE308" i="1"/>
  <c r="J302" i="3"/>
  <c r="A310" i="1"/>
  <c r="AE309" i="1"/>
  <c r="J303" i="3"/>
  <c r="A311" i="1"/>
  <c r="AE310" i="1"/>
  <c r="J304" i="3"/>
  <c r="A312" i="1"/>
  <c r="AE311" i="1"/>
  <c r="J305" i="3"/>
  <c r="A313" i="1"/>
  <c r="AE312" i="1"/>
  <c r="J306" i="3"/>
  <c r="A314" i="1"/>
  <c r="AE313" i="1"/>
  <c r="J307" i="3"/>
  <c r="A315" i="1"/>
  <c r="AE314" i="1"/>
  <c r="J308" i="3"/>
  <c r="A316" i="1"/>
  <c r="AE315" i="1"/>
  <c r="J309" i="3"/>
  <c r="A317" i="1"/>
  <c r="AE316" i="1"/>
  <c r="J310" i="3"/>
  <c r="A318" i="1"/>
  <c r="AE317" i="1"/>
  <c r="J311" i="3"/>
  <c r="A319" i="1"/>
  <c r="AE318" i="1"/>
  <c r="J312" i="3"/>
  <c r="A320" i="1"/>
  <c r="AE319" i="1"/>
  <c r="J313" i="3"/>
  <c r="A321" i="1"/>
  <c r="AE320" i="1"/>
  <c r="J314" i="3"/>
  <c r="A322" i="1"/>
  <c r="AE321" i="1"/>
  <c r="J315" i="3"/>
  <c r="A323" i="1"/>
  <c r="AE322" i="1"/>
  <c r="J316" i="3"/>
  <c r="A324" i="1"/>
  <c r="AE323" i="1"/>
  <c r="J317" i="3"/>
  <c r="A325" i="1"/>
  <c r="AE324" i="1"/>
  <c r="J318" i="3"/>
  <c r="A326" i="1"/>
  <c r="AE325" i="1"/>
  <c r="J319" i="3"/>
  <c r="A327" i="1"/>
  <c r="AE326" i="1"/>
  <c r="J320" i="3"/>
  <c r="A328" i="1"/>
  <c r="AE327" i="1"/>
  <c r="J321" i="3"/>
  <c r="A329" i="1"/>
  <c r="AE328" i="1"/>
  <c r="J322" i="3"/>
  <c r="A330" i="1"/>
  <c r="AE329" i="1"/>
  <c r="J323" i="3"/>
  <c r="A331" i="1"/>
  <c r="AE330" i="1"/>
  <c r="J324" i="3"/>
  <c r="A332" i="1"/>
  <c r="AE331" i="1"/>
  <c r="J325" i="3"/>
  <c r="A333" i="1"/>
  <c r="AE332" i="1"/>
  <c r="J326" i="3"/>
  <c r="A334" i="1"/>
  <c r="AE333" i="1"/>
  <c r="J327" i="3"/>
  <c r="A335" i="1"/>
  <c r="AE334" i="1"/>
  <c r="J328" i="3"/>
  <c r="A336" i="1"/>
  <c r="AE335" i="1"/>
  <c r="J329" i="3"/>
  <c r="A337" i="1"/>
  <c r="AE336" i="1"/>
  <c r="J330" i="3"/>
  <c r="A338" i="1"/>
  <c r="AE337" i="1"/>
  <c r="J331" i="3"/>
  <c r="A339" i="1"/>
  <c r="AE338" i="1"/>
  <c r="J332" i="3"/>
  <c r="A340" i="1"/>
  <c r="AE339" i="1"/>
  <c r="J333" i="3"/>
  <c r="A341" i="1"/>
  <c r="AE340" i="1"/>
  <c r="J334" i="3"/>
  <c r="A342" i="1"/>
  <c r="AE341" i="1"/>
  <c r="J335" i="3"/>
  <c r="A343" i="1"/>
  <c r="AE342" i="1"/>
  <c r="J336" i="3"/>
  <c r="A344" i="1"/>
  <c r="AE343" i="1"/>
  <c r="J337" i="3"/>
  <c r="A345" i="1"/>
  <c r="AE344" i="1"/>
  <c r="J338" i="3"/>
  <c r="A346" i="1"/>
  <c r="AE345" i="1"/>
  <c r="J339" i="3"/>
  <c r="A347" i="1"/>
  <c r="AE346" i="1"/>
  <c r="J340" i="3"/>
  <c r="A348" i="1"/>
  <c r="AE347" i="1"/>
  <c r="J341" i="3"/>
  <c r="A349" i="1"/>
  <c r="AE348" i="1"/>
  <c r="J342" i="3"/>
  <c r="A350" i="1"/>
  <c r="AE349" i="1"/>
  <c r="J343" i="3"/>
  <c r="A351" i="1"/>
  <c r="AE350" i="1"/>
  <c r="J344" i="3"/>
  <c r="A352" i="1"/>
  <c r="AE351" i="1"/>
  <c r="J345" i="3"/>
  <c r="A353" i="1"/>
  <c r="AE352" i="1"/>
  <c r="J346" i="3"/>
  <c r="A354" i="1"/>
  <c r="AE353" i="1"/>
  <c r="J347" i="3"/>
  <c r="A355" i="1"/>
  <c r="AE354" i="1"/>
  <c r="J348" i="3"/>
  <c r="A356" i="1"/>
  <c r="AE355" i="1"/>
  <c r="J349" i="3"/>
  <c r="A357" i="1"/>
  <c r="AE356" i="1"/>
  <c r="J350" i="3"/>
  <c r="A358" i="1"/>
  <c r="AE357" i="1"/>
  <c r="J351" i="3"/>
  <c r="A359" i="1"/>
  <c r="AE358" i="1"/>
  <c r="J352" i="3"/>
  <c r="A360" i="1"/>
  <c r="AE359" i="1"/>
  <c r="J353" i="3"/>
  <c r="A361" i="1"/>
  <c r="AE360" i="1"/>
  <c r="J354" i="3"/>
  <c r="A362" i="1"/>
  <c r="AE361" i="1"/>
  <c r="J355" i="3"/>
  <c r="A363" i="1"/>
  <c r="AE362" i="1"/>
  <c r="J356" i="3"/>
  <c r="A364" i="1"/>
  <c r="AE363" i="1"/>
  <c r="J357" i="3"/>
  <c r="A365" i="1"/>
  <c r="AE364" i="1"/>
  <c r="J358" i="3"/>
  <c r="A366" i="1"/>
  <c r="AE365" i="1"/>
  <c r="J359" i="3"/>
  <c r="A367" i="1"/>
  <c r="AE366" i="1"/>
  <c r="J360" i="3"/>
  <c r="A368" i="1"/>
  <c r="AE367" i="1"/>
  <c r="J361" i="3"/>
  <c r="J362" i="3"/>
  <c r="A369" i="1"/>
  <c r="AE368" i="1"/>
  <c r="A370" i="1"/>
  <c r="AE369" i="1"/>
  <c r="A371" i="1"/>
  <c r="AE370" i="1"/>
  <c r="A372" i="1"/>
  <c r="AE371" i="1"/>
  <c r="A373" i="1"/>
  <c r="AE372" i="1"/>
  <c r="A374" i="1"/>
  <c r="AE373" i="1"/>
  <c r="A375" i="1"/>
  <c r="AE374" i="1"/>
  <c r="A376" i="1"/>
  <c r="AE375" i="1"/>
  <c r="A377" i="1"/>
  <c r="AE376" i="1"/>
  <c r="A378" i="1"/>
  <c r="AE377" i="1"/>
  <c r="A379" i="1"/>
  <c r="AE378" i="1"/>
  <c r="A380" i="1"/>
  <c r="AE379" i="1"/>
  <c r="A381" i="1"/>
  <c r="AE380" i="1"/>
  <c r="A382" i="1"/>
  <c r="AE381" i="1"/>
  <c r="A383" i="1"/>
  <c r="AE382" i="1"/>
  <c r="A384" i="1"/>
  <c r="AE383" i="1"/>
  <c r="A385" i="1"/>
  <c r="AE384" i="1"/>
  <c r="A386" i="1"/>
  <c r="AE385" i="1"/>
  <c r="A387" i="1"/>
  <c r="AE386" i="1"/>
  <c r="A388" i="1"/>
  <c r="AE387" i="1"/>
  <c r="A389" i="1"/>
  <c r="AE388" i="1"/>
  <c r="A390" i="1"/>
  <c r="AE389" i="1"/>
  <c r="A391" i="1"/>
  <c r="AE390" i="1"/>
  <c r="A392" i="1"/>
  <c r="AE391" i="1"/>
  <c r="A393" i="1"/>
  <c r="AE392" i="1"/>
  <c r="A394" i="1"/>
  <c r="AE393" i="1"/>
  <c r="A395" i="1"/>
  <c r="AE394" i="1"/>
  <c r="A396" i="1"/>
  <c r="AE395" i="1"/>
  <c r="A397" i="1"/>
  <c r="AE396" i="1"/>
  <c r="A398" i="1"/>
  <c r="AE397" i="1"/>
  <c r="A399" i="1"/>
  <c r="AE398" i="1"/>
  <c r="A400" i="1"/>
  <c r="AE399" i="1"/>
  <c r="A401" i="1"/>
  <c r="AE400" i="1"/>
  <c r="A402" i="1"/>
  <c r="AE401" i="1"/>
  <c r="A403" i="1"/>
  <c r="AE402" i="1"/>
  <c r="A404" i="1"/>
  <c r="AE403" i="1"/>
  <c r="A405" i="1"/>
  <c r="AE404" i="1"/>
  <c r="A406" i="1"/>
  <c r="AE405" i="1"/>
  <c r="A407" i="1"/>
  <c r="AE406" i="1"/>
  <c r="A408" i="1"/>
  <c r="AE407" i="1"/>
  <c r="A409" i="1"/>
  <c r="AE408" i="1"/>
  <c r="A410" i="1"/>
  <c r="AE409" i="1"/>
  <c r="A411" i="1"/>
  <c r="AE410" i="1"/>
  <c r="A412" i="1"/>
  <c r="AE411" i="1"/>
  <c r="A413" i="1"/>
  <c r="AE412" i="1"/>
  <c r="A414" i="1"/>
  <c r="AE413" i="1"/>
  <c r="A415" i="1"/>
  <c r="AE414" i="1"/>
  <c r="A416" i="1"/>
  <c r="AE415" i="1"/>
  <c r="A417" i="1"/>
  <c r="AE416" i="1"/>
  <c r="A418" i="1"/>
  <c r="AE417" i="1"/>
  <c r="A419" i="1"/>
  <c r="AE418" i="1"/>
  <c r="A420" i="1"/>
  <c r="AE419" i="1"/>
  <c r="A421" i="1"/>
  <c r="AE420" i="1"/>
  <c r="A422" i="1"/>
  <c r="AE421" i="1"/>
  <c r="A423" i="1"/>
  <c r="AE422" i="1"/>
  <c r="A424" i="1"/>
  <c r="AE423" i="1"/>
  <c r="A425" i="1"/>
  <c r="AE424" i="1"/>
  <c r="A426" i="1"/>
  <c r="AE425" i="1"/>
  <c r="A427" i="1"/>
  <c r="AE426" i="1"/>
  <c r="A428" i="1"/>
  <c r="AE427" i="1"/>
  <c r="A429" i="1"/>
  <c r="AE428" i="1"/>
  <c r="A430" i="1"/>
  <c r="AE429" i="1"/>
  <c r="A431" i="1"/>
  <c r="AE430" i="1"/>
  <c r="A432" i="1"/>
  <c r="AE431" i="1"/>
  <c r="A433" i="1"/>
  <c r="AE432" i="1"/>
  <c r="A434" i="1"/>
  <c r="AE433" i="1"/>
  <c r="A435" i="1"/>
  <c r="AE434" i="1"/>
  <c r="A436" i="1"/>
  <c r="AE435" i="1"/>
  <c r="A437" i="1"/>
  <c r="AE436" i="1"/>
  <c r="A438" i="1"/>
  <c r="AE437" i="1"/>
  <c r="A439" i="1"/>
  <c r="AE438" i="1"/>
  <c r="A440" i="1"/>
  <c r="AE439" i="1"/>
  <c r="A441" i="1"/>
  <c r="AE440" i="1"/>
  <c r="A442" i="1"/>
  <c r="AE441" i="1"/>
  <c r="A443" i="1"/>
  <c r="AE442" i="1"/>
  <c r="A444" i="1"/>
  <c r="AE443" i="1"/>
  <c r="A445" i="1"/>
  <c r="AE444" i="1"/>
  <c r="A446" i="1"/>
  <c r="AE445" i="1"/>
  <c r="A447" i="1"/>
  <c r="AE446" i="1"/>
  <c r="A448" i="1"/>
  <c r="AE447" i="1"/>
  <c r="A449" i="1"/>
  <c r="AE448" i="1"/>
  <c r="A450" i="1"/>
  <c r="AE449" i="1"/>
  <c r="A451" i="1"/>
  <c r="AE450" i="1"/>
  <c r="A452" i="1"/>
  <c r="AE451" i="1"/>
  <c r="A453" i="1"/>
  <c r="AE452" i="1"/>
  <c r="A454" i="1"/>
  <c r="AE453" i="1"/>
  <c r="A455" i="1"/>
  <c r="AE454" i="1"/>
  <c r="A456" i="1"/>
  <c r="AE455" i="1"/>
  <c r="A457" i="1"/>
  <c r="AE456" i="1"/>
  <c r="A458" i="1"/>
  <c r="AE457" i="1"/>
  <c r="A459" i="1"/>
  <c r="AE458" i="1"/>
  <c r="A460" i="1"/>
  <c r="AE459" i="1"/>
  <c r="A461" i="1"/>
  <c r="AE460" i="1"/>
  <c r="A462" i="1"/>
  <c r="AE461" i="1"/>
  <c r="A463" i="1"/>
  <c r="AE462" i="1"/>
  <c r="A464" i="1"/>
  <c r="AE463" i="1"/>
  <c r="A465" i="1"/>
  <c r="AE464" i="1"/>
  <c r="A466" i="1"/>
  <c r="AE465" i="1"/>
  <c r="A467" i="1"/>
  <c r="AE466" i="1"/>
  <c r="A468" i="1"/>
  <c r="AE467" i="1"/>
  <c r="A469" i="1"/>
  <c r="AE468" i="1"/>
  <c r="A470" i="1"/>
  <c r="AE469" i="1"/>
  <c r="A471" i="1"/>
  <c r="AE470" i="1"/>
  <c r="A472" i="1"/>
  <c r="AE471" i="1"/>
  <c r="A473" i="1"/>
  <c r="AE472" i="1"/>
  <c r="A474" i="1"/>
  <c r="AE473" i="1"/>
  <c r="A475" i="1"/>
  <c r="AE474" i="1"/>
  <c r="A476" i="1"/>
  <c r="AE475" i="1"/>
  <c r="A477" i="1"/>
  <c r="AE476" i="1"/>
  <c r="A478" i="1"/>
  <c r="AE477" i="1"/>
  <c r="A479" i="1"/>
  <c r="AE478" i="1"/>
  <c r="A480" i="1"/>
  <c r="AE479" i="1"/>
  <c r="A481" i="1"/>
  <c r="AE480" i="1"/>
  <c r="A482" i="1"/>
  <c r="AE481" i="1"/>
  <c r="A483" i="1"/>
  <c r="AE482" i="1"/>
  <c r="A484" i="1"/>
  <c r="AE483" i="1"/>
  <c r="A485" i="1"/>
  <c r="AE484" i="1"/>
  <c r="A486" i="1"/>
  <c r="AE485" i="1"/>
  <c r="A487" i="1"/>
  <c r="AE486" i="1"/>
  <c r="A488" i="1"/>
  <c r="AE487" i="1"/>
  <c r="A489" i="1"/>
  <c r="AE488" i="1"/>
  <c r="A490" i="1"/>
  <c r="AE489" i="1"/>
  <c r="A491" i="1"/>
  <c r="AE490" i="1"/>
  <c r="A492" i="1"/>
  <c r="AE491" i="1"/>
  <c r="A493" i="1"/>
  <c r="AE492" i="1"/>
  <c r="A494" i="1"/>
  <c r="AE493" i="1"/>
  <c r="A495" i="1"/>
  <c r="AE494" i="1"/>
  <c r="A496" i="1"/>
  <c r="AE495" i="1"/>
  <c r="A497" i="1"/>
  <c r="AE496" i="1"/>
  <c r="A498" i="1"/>
  <c r="AE497" i="1"/>
  <c r="A499" i="1"/>
  <c r="AE498" i="1"/>
  <c r="A500" i="1"/>
  <c r="AE499" i="1"/>
  <c r="A501" i="1"/>
  <c r="AE500" i="1"/>
  <c r="A502" i="1"/>
  <c r="AE501" i="1"/>
  <c r="A503" i="1"/>
  <c r="AE502" i="1"/>
  <c r="A504" i="1"/>
  <c r="AE503" i="1"/>
  <c r="A505" i="1"/>
  <c r="AE504" i="1"/>
  <c r="A506" i="1"/>
  <c r="AE505" i="1"/>
  <c r="A507" i="1"/>
  <c r="AE506" i="1"/>
  <c r="A508" i="1"/>
  <c r="AE507" i="1"/>
  <c r="A509" i="1"/>
  <c r="AE508" i="1"/>
  <c r="A510" i="1"/>
  <c r="AE509" i="1"/>
  <c r="A511" i="1"/>
  <c r="AE510" i="1"/>
  <c r="A512" i="1"/>
  <c r="AE511" i="1"/>
  <c r="A513" i="1"/>
  <c r="AE512" i="1"/>
  <c r="A514" i="1"/>
  <c r="AE513" i="1"/>
  <c r="A515" i="1"/>
  <c r="AE514" i="1"/>
  <c r="A516" i="1"/>
  <c r="AE515" i="1"/>
  <c r="A517" i="1"/>
  <c r="AE516" i="1"/>
  <c r="A518" i="1"/>
  <c r="AE517" i="1"/>
  <c r="A519" i="1"/>
  <c r="AE518" i="1"/>
  <c r="A520" i="1"/>
  <c r="AE519" i="1"/>
  <c r="A521" i="1"/>
  <c r="AE520" i="1"/>
  <c r="A522" i="1"/>
  <c r="AE521" i="1"/>
  <c r="A523" i="1"/>
  <c r="AE522" i="1"/>
  <c r="A524" i="1"/>
  <c r="AE523" i="1"/>
  <c r="A525" i="1"/>
  <c r="AE524" i="1"/>
  <c r="A526" i="1"/>
  <c r="AE525" i="1"/>
  <c r="A527" i="1"/>
  <c r="AE526" i="1"/>
  <c r="A528" i="1"/>
  <c r="AE527" i="1"/>
  <c r="A529" i="1"/>
  <c r="AE528" i="1"/>
  <c r="A530" i="1"/>
  <c r="AE529" i="1"/>
  <c r="A531" i="1"/>
  <c r="AE530" i="1"/>
  <c r="A532" i="1"/>
  <c r="AE531" i="1"/>
  <c r="A533" i="1"/>
  <c r="AE532" i="1"/>
  <c r="A534" i="1"/>
  <c r="AE533" i="1"/>
  <c r="A535" i="1"/>
  <c r="AE534" i="1"/>
  <c r="A536" i="1"/>
  <c r="AE535" i="1"/>
  <c r="A537" i="1"/>
  <c r="AE536" i="1"/>
  <c r="A538" i="1"/>
  <c r="AE537" i="1"/>
  <c r="A539" i="1"/>
  <c r="AE538" i="1"/>
  <c r="A540" i="1"/>
  <c r="AE539" i="1"/>
  <c r="A541" i="1"/>
  <c r="AE540" i="1"/>
  <c r="A542" i="1"/>
  <c r="AE541" i="1"/>
  <c r="A543" i="1"/>
  <c r="AE542" i="1"/>
  <c r="A544" i="1"/>
  <c r="AE543" i="1"/>
  <c r="A545" i="1"/>
  <c r="AE544" i="1"/>
  <c r="A546" i="1"/>
  <c r="AE545" i="1"/>
  <c r="A547" i="1"/>
  <c r="AE546" i="1"/>
  <c r="A548" i="1"/>
  <c r="AE547" i="1"/>
  <c r="A549" i="1"/>
  <c r="AE548" i="1"/>
  <c r="A550" i="1"/>
  <c r="AE549" i="1"/>
  <c r="A551" i="1"/>
  <c r="AE550" i="1"/>
  <c r="A552" i="1"/>
  <c r="AE551" i="1"/>
  <c r="A553" i="1"/>
  <c r="AE552" i="1"/>
  <c r="A554" i="1"/>
  <c r="AE553" i="1"/>
  <c r="A555" i="1"/>
  <c r="AE554" i="1"/>
  <c r="A556" i="1"/>
  <c r="AE555" i="1"/>
  <c r="A557" i="1"/>
  <c r="AE556" i="1"/>
  <c r="A558" i="1"/>
  <c r="AE557" i="1"/>
  <c r="A559" i="1"/>
  <c r="AE558" i="1"/>
  <c r="A560" i="1"/>
  <c r="AE559" i="1"/>
  <c r="A561" i="1"/>
  <c r="AE560" i="1"/>
  <c r="A562" i="1"/>
  <c r="AE561" i="1"/>
  <c r="A563" i="1"/>
  <c r="AE562" i="1"/>
  <c r="A564" i="1"/>
  <c r="AE563" i="1"/>
  <c r="A565" i="1"/>
  <c r="AE564" i="1"/>
  <c r="A566" i="1"/>
  <c r="AE565" i="1"/>
  <c r="A567" i="1"/>
  <c r="AE566" i="1"/>
  <c r="A568" i="1"/>
  <c r="AE567" i="1"/>
  <c r="A569" i="1"/>
  <c r="AE568" i="1"/>
  <c r="A570" i="1"/>
  <c r="AE569" i="1"/>
  <c r="A571" i="1"/>
  <c r="AE570" i="1"/>
  <c r="A572" i="1"/>
  <c r="AE571" i="1"/>
  <c r="A573" i="1"/>
  <c r="AE572" i="1"/>
  <c r="A574" i="1"/>
  <c r="AE573" i="1"/>
  <c r="A575" i="1"/>
  <c r="AE574" i="1"/>
  <c r="A576" i="1"/>
  <c r="AE575" i="1"/>
  <c r="A577" i="1"/>
  <c r="AE576" i="1"/>
  <c r="A578" i="1"/>
  <c r="AE577" i="1"/>
  <c r="A579" i="1"/>
  <c r="AE578" i="1"/>
  <c r="A580" i="1"/>
  <c r="AE579" i="1"/>
  <c r="A581" i="1"/>
  <c r="AE580" i="1"/>
  <c r="A582" i="1"/>
  <c r="AE581" i="1"/>
  <c r="A583" i="1"/>
  <c r="AE582" i="1"/>
  <c r="A584" i="1"/>
  <c r="AE583" i="1"/>
  <c r="A585" i="1"/>
  <c r="AE584" i="1"/>
  <c r="A586" i="1"/>
  <c r="AE585" i="1"/>
  <c r="A587" i="1"/>
  <c r="AE586" i="1"/>
  <c r="A588" i="1"/>
  <c r="AE587" i="1"/>
  <c r="A589" i="1"/>
  <c r="AE588" i="1"/>
  <c r="A590" i="1"/>
  <c r="AE589" i="1"/>
  <c r="A591" i="1"/>
  <c r="AE590" i="1"/>
  <c r="A592" i="1"/>
  <c r="AE591" i="1"/>
  <c r="A593" i="1"/>
  <c r="AE592" i="1"/>
  <c r="A594" i="1"/>
  <c r="AE593" i="1"/>
  <c r="A595" i="1"/>
  <c r="AE594" i="1"/>
  <c r="A596" i="1"/>
  <c r="AE595" i="1"/>
  <c r="A597" i="1"/>
  <c r="AE596" i="1"/>
  <c r="A598" i="1"/>
  <c r="AE597" i="1"/>
  <c r="A599" i="1"/>
  <c r="AE598" i="1"/>
  <c r="A600" i="1"/>
  <c r="AE599" i="1"/>
  <c r="A601" i="1"/>
  <c r="AE600" i="1"/>
  <c r="A602" i="1"/>
  <c r="AE601" i="1"/>
  <c r="A603" i="1"/>
  <c r="AE602" i="1"/>
  <c r="A604" i="1"/>
  <c r="AE603" i="1"/>
  <c r="A605" i="1"/>
  <c r="AE604" i="1"/>
  <c r="A606" i="1"/>
  <c r="AE605" i="1"/>
  <c r="A607" i="1"/>
  <c r="AE606" i="1"/>
  <c r="A608" i="1"/>
  <c r="AE607" i="1"/>
  <c r="A609" i="1"/>
  <c r="AE608" i="1"/>
  <c r="A610" i="1"/>
  <c r="AE609" i="1"/>
  <c r="A611" i="1"/>
  <c r="AE610" i="1"/>
  <c r="A612" i="1"/>
  <c r="AE611" i="1"/>
  <c r="A613" i="1"/>
  <c r="AE612" i="1"/>
  <c r="A614" i="1"/>
  <c r="AE613" i="1"/>
  <c r="A615" i="1"/>
  <c r="AE614" i="1"/>
  <c r="A616" i="1"/>
  <c r="AE615" i="1"/>
  <c r="A617" i="1"/>
  <c r="AE616" i="1"/>
  <c r="A618" i="1"/>
  <c r="AE617" i="1"/>
  <c r="A619" i="1"/>
  <c r="AE618" i="1"/>
  <c r="A620" i="1"/>
  <c r="AE619" i="1"/>
  <c r="A621" i="1"/>
  <c r="AE620" i="1"/>
  <c r="A622" i="1"/>
  <c r="AE621" i="1"/>
  <c r="A623" i="1"/>
  <c r="AE622" i="1"/>
  <c r="A624" i="1"/>
  <c r="AE623" i="1"/>
  <c r="A625" i="1"/>
  <c r="AE624" i="1"/>
  <c r="A626" i="1"/>
  <c r="AE625" i="1"/>
  <c r="A627" i="1"/>
  <c r="AE626" i="1"/>
  <c r="A628" i="1"/>
  <c r="AE627" i="1"/>
  <c r="A629" i="1"/>
  <c r="AE628" i="1"/>
  <c r="A630" i="1"/>
  <c r="AE629" i="1"/>
  <c r="A631" i="1"/>
  <c r="AE630" i="1"/>
  <c r="A632" i="1"/>
  <c r="AE631" i="1"/>
  <c r="A633" i="1"/>
  <c r="AE632" i="1"/>
  <c r="A634" i="1"/>
  <c r="AE633" i="1"/>
  <c r="A635" i="1"/>
  <c r="AE634" i="1"/>
  <c r="A636" i="1"/>
  <c r="AE635" i="1"/>
  <c r="A637" i="1"/>
  <c r="AE636" i="1"/>
  <c r="A638" i="1"/>
  <c r="AE637" i="1"/>
  <c r="A639" i="1"/>
  <c r="AE638" i="1"/>
  <c r="A640" i="1"/>
  <c r="AE639" i="1"/>
  <c r="A641" i="1"/>
  <c r="AE640" i="1"/>
  <c r="A642" i="1"/>
  <c r="AE641" i="1"/>
  <c r="A643" i="1"/>
  <c r="AE642" i="1"/>
  <c r="A644" i="1"/>
  <c r="AE643" i="1"/>
  <c r="A645" i="1"/>
  <c r="AE644" i="1"/>
  <c r="A646" i="1"/>
  <c r="AE645" i="1"/>
  <c r="A647" i="1"/>
  <c r="AE646" i="1"/>
  <c r="A648" i="1"/>
  <c r="AE647" i="1"/>
  <c r="A649" i="1"/>
  <c r="AE648" i="1"/>
  <c r="A650" i="1"/>
  <c r="AE649" i="1"/>
  <c r="A651" i="1"/>
  <c r="AE650" i="1"/>
  <c r="A652" i="1"/>
  <c r="AE651" i="1"/>
  <c r="A653" i="1"/>
  <c r="AE652" i="1"/>
  <c r="A654" i="1"/>
  <c r="AE653" i="1"/>
  <c r="A655" i="1"/>
  <c r="AE654" i="1"/>
  <c r="A656" i="1"/>
  <c r="AE655" i="1"/>
  <c r="A657" i="1"/>
  <c r="AE656" i="1"/>
  <c r="A658" i="1"/>
  <c r="AE657" i="1"/>
  <c r="A659" i="1"/>
  <c r="AE658" i="1"/>
  <c r="A660" i="1"/>
  <c r="AE659" i="1"/>
  <c r="A661" i="1"/>
  <c r="AE660" i="1"/>
  <c r="A662" i="1"/>
  <c r="AE661" i="1"/>
  <c r="A663" i="1"/>
  <c r="AE662" i="1"/>
  <c r="A664" i="1"/>
  <c r="AE663" i="1"/>
  <c r="A665" i="1"/>
  <c r="AE664" i="1"/>
  <c r="A666" i="1"/>
  <c r="AE665" i="1"/>
  <c r="A667" i="1"/>
  <c r="AE666" i="1"/>
  <c r="A668" i="1"/>
  <c r="AE667" i="1"/>
  <c r="A669" i="1"/>
  <c r="AE668" i="1"/>
  <c r="A670" i="1"/>
  <c r="AE669" i="1"/>
  <c r="A671" i="1"/>
  <c r="AE670" i="1"/>
  <c r="A672" i="1"/>
  <c r="AE671" i="1"/>
  <c r="A673" i="1"/>
  <c r="AE672" i="1"/>
  <c r="A674" i="1"/>
  <c r="AE673" i="1"/>
  <c r="A675" i="1"/>
  <c r="AE674" i="1"/>
  <c r="A676" i="1"/>
  <c r="AE675" i="1"/>
  <c r="A677" i="1"/>
  <c r="AE676" i="1"/>
  <c r="A678" i="1"/>
  <c r="AE677" i="1"/>
  <c r="A679" i="1"/>
  <c r="AE678" i="1"/>
  <c r="A680" i="1"/>
  <c r="AE679" i="1"/>
  <c r="A681" i="1"/>
  <c r="AE680" i="1"/>
  <c r="A682" i="1"/>
  <c r="AE681" i="1"/>
  <c r="A683" i="1"/>
  <c r="AE682" i="1"/>
  <c r="A684" i="1"/>
  <c r="AE683" i="1"/>
  <c r="A685" i="1"/>
  <c r="AE684" i="1"/>
  <c r="A686" i="1"/>
  <c r="AE685" i="1"/>
  <c r="A687" i="1"/>
  <c r="AE686" i="1"/>
  <c r="A688" i="1"/>
  <c r="AE687" i="1"/>
  <c r="A689" i="1"/>
  <c r="AE688" i="1"/>
  <c r="A690" i="1"/>
  <c r="AE689" i="1"/>
  <c r="A691" i="1"/>
  <c r="AE690" i="1"/>
  <c r="A692" i="1"/>
  <c r="AE691" i="1"/>
  <c r="A693" i="1"/>
  <c r="AE692" i="1"/>
  <c r="A694" i="1"/>
  <c r="AE693" i="1"/>
  <c r="A695" i="1"/>
  <c r="AE694" i="1"/>
  <c r="A696" i="1"/>
  <c r="AE695" i="1"/>
  <c r="A697" i="1"/>
  <c r="AE696" i="1"/>
  <c r="A698" i="1"/>
  <c r="AE697" i="1"/>
  <c r="A699" i="1"/>
  <c r="AE698" i="1"/>
  <c r="A700" i="1"/>
  <c r="AE699" i="1"/>
  <c r="A701" i="1"/>
  <c r="AE700" i="1"/>
  <c r="A702" i="1"/>
  <c r="AE701" i="1"/>
  <c r="A703" i="1"/>
  <c r="AE702" i="1"/>
  <c r="A704" i="1"/>
  <c r="AE703" i="1"/>
  <c r="A705" i="1"/>
  <c r="AE704" i="1"/>
  <c r="A706" i="1"/>
  <c r="AE705" i="1"/>
  <c r="A707" i="1"/>
  <c r="AE706" i="1"/>
  <c r="A708" i="1"/>
  <c r="AE707" i="1"/>
  <c r="A709" i="1"/>
  <c r="AE708" i="1"/>
  <c r="A710" i="1"/>
  <c r="AE709" i="1"/>
  <c r="A711" i="1"/>
  <c r="AE710" i="1"/>
  <c r="A712" i="1"/>
  <c r="AE711" i="1"/>
  <c r="A713" i="1"/>
  <c r="AE712" i="1"/>
  <c r="A714" i="1"/>
  <c r="AE713" i="1"/>
  <c r="A715" i="1"/>
  <c r="AE714" i="1"/>
  <c r="A716" i="1"/>
  <c r="AE715" i="1"/>
  <c r="A717" i="1"/>
  <c r="AE716" i="1"/>
  <c r="A718" i="1"/>
  <c r="AE717" i="1"/>
  <c r="A719" i="1"/>
  <c r="AE718" i="1"/>
  <c r="A720" i="1"/>
  <c r="AE719" i="1"/>
  <c r="A721" i="1"/>
  <c r="AE720" i="1"/>
  <c r="A722" i="1"/>
  <c r="AE721" i="1"/>
  <c r="A723" i="1"/>
  <c r="AE722" i="1"/>
  <c r="A724" i="1"/>
  <c r="AE723" i="1"/>
  <c r="A725" i="1"/>
  <c r="AE724" i="1"/>
  <c r="A726" i="1"/>
  <c r="AE725" i="1"/>
  <c r="A727" i="1"/>
  <c r="AE726" i="1"/>
  <c r="A728" i="1"/>
  <c r="AE727" i="1"/>
  <c r="A729" i="1"/>
  <c r="AE728" i="1"/>
  <c r="A730" i="1"/>
  <c r="AE729" i="1"/>
  <c r="A731" i="1"/>
  <c r="AE730" i="1"/>
  <c r="A732" i="1"/>
  <c r="AE731" i="1"/>
  <c r="A733" i="1"/>
  <c r="AE732" i="1"/>
  <c r="A734" i="1"/>
  <c r="AE733" i="1"/>
  <c r="A735" i="1"/>
  <c r="AE734" i="1"/>
  <c r="A736" i="1"/>
  <c r="AE735" i="1"/>
  <c r="A737" i="1"/>
  <c r="AE736" i="1"/>
  <c r="A738" i="1"/>
  <c r="AE737" i="1"/>
  <c r="A739" i="1"/>
  <c r="AE738" i="1"/>
  <c r="A740" i="1"/>
  <c r="AE739" i="1"/>
  <c r="A741" i="1"/>
  <c r="AE740" i="1"/>
  <c r="A742" i="1"/>
  <c r="AE741" i="1"/>
  <c r="A743" i="1"/>
  <c r="AE742" i="1"/>
  <c r="A744" i="1"/>
  <c r="AE743" i="1"/>
  <c r="A745" i="1"/>
  <c r="AE744" i="1"/>
  <c r="A746" i="1"/>
  <c r="AE745" i="1"/>
  <c r="A747" i="1"/>
  <c r="AE746" i="1"/>
  <c r="A748" i="1"/>
  <c r="AE747" i="1"/>
  <c r="A749" i="1"/>
  <c r="AE748" i="1"/>
  <c r="A750" i="1"/>
  <c r="AE749" i="1"/>
  <c r="A751" i="1"/>
  <c r="AE750" i="1"/>
  <c r="A752" i="1"/>
  <c r="AE751" i="1"/>
  <c r="A753" i="1"/>
  <c r="AE752" i="1"/>
  <c r="A754" i="1"/>
  <c r="AE753" i="1"/>
  <c r="A755" i="1"/>
  <c r="AE754" i="1"/>
  <c r="A756" i="1"/>
  <c r="AE755" i="1"/>
  <c r="A757" i="1"/>
  <c r="AE756" i="1"/>
  <c r="A758" i="1"/>
  <c r="AE757" i="1"/>
  <c r="A759" i="1"/>
  <c r="AE758" i="1"/>
  <c r="A760" i="1"/>
  <c r="AE759" i="1"/>
  <c r="A761" i="1"/>
  <c r="AE760" i="1"/>
  <c r="A762" i="1"/>
  <c r="AE761" i="1"/>
  <c r="A763" i="1"/>
  <c r="AE762" i="1"/>
  <c r="A764" i="1"/>
  <c r="AE763" i="1"/>
  <c r="A765" i="1"/>
  <c r="AE764" i="1"/>
  <c r="A766" i="1"/>
  <c r="AE765" i="1"/>
  <c r="A767" i="1"/>
  <c r="AE766" i="1"/>
  <c r="A768" i="1"/>
  <c r="AE767" i="1"/>
  <c r="A769" i="1"/>
  <c r="AE768" i="1"/>
  <c r="A770" i="1"/>
  <c r="AE769" i="1"/>
  <c r="A771" i="1"/>
  <c r="AE770" i="1"/>
  <c r="A772" i="1"/>
  <c r="AE771" i="1"/>
  <c r="A773" i="1"/>
  <c r="AE772" i="1"/>
  <c r="A774" i="1"/>
  <c r="AE773" i="1"/>
  <c r="A775" i="1"/>
  <c r="AE774" i="1"/>
  <c r="A776" i="1"/>
  <c r="AE775" i="1"/>
  <c r="A777" i="1"/>
  <c r="AE776" i="1"/>
  <c r="A778" i="1"/>
  <c r="AE777" i="1"/>
  <c r="A779" i="1"/>
  <c r="AE778" i="1"/>
  <c r="A780" i="1"/>
  <c r="AE779" i="1"/>
  <c r="A781" i="1"/>
  <c r="AE780" i="1"/>
  <c r="A782" i="1"/>
  <c r="AE781" i="1"/>
  <c r="A783" i="1"/>
  <c r="AE782" i="1"/>
  <c r="A784" i="1"/>
  <c r="AE783" i="1"/>
  <c r="A785" i="1"/>
  <c r="AE784" i="1"/>
  <c r="A786" i="1"/>
  <c r="AE785" i="1"/>
  <c r="A787" i="1"/>
  <c r="AE786" i="1"/>
  <c r="A788" i="1"/>
  <c r="AE787" i="1"/>
  <c r="A789" i="1"/>
  <c r="AE788" i="1"/>
  <c r="A790" i="1"/>
  <c r="AE789" i="1"/>
  <c r="A791" i="1"/>
  <c r="AE790" i="1"/>
  <c r="A792" i="1"/>
  <c r="AE791" i="1"/>
  <c r="A793" i="1"/>
  <c r="AE792" i="1"/>
  <c r="A794" i="1"/>
  <c r="AE793" i="1"/>
  <c r="A795" i="1"/>
  <c r="AE794" i="1"/>
  <c r="A796" i="1"/>
  <c r="AE795" i="1"/>
  <c r="A797" i="1"/>
  <c r="AE796" i="1"/>
  <c r="A798" i="1"/>
  <c r="AE797" i="1"/>
  <c r="A799" i="1"/>
  <c r="AE798" i="1"/>
  <c r="A800" i="1"/>
  <c r="AE799" i="1"/>
  <c r="A801" i="1"/>
  <c r="AE800" i="1"/>
  <c r="A802" i="1"/>
  <c r="AE801" i="1"/>
  <c r="A803" i="1"/>
  <c r="AE802" i="1"/>
  <c r="A804" i="1"/>
  <c r="AE803" i="1"/>
  <c r="A805" i="1"/>
  <c r="AE804" i="1"/>
  <c r="A806" i="1"/>
  <c r="AE805" i="1"/>
  <c r="A807" i="1"/>
  <c r="AE806" i="1"/>
  <c r="A808" i="1"/>
  <c r="AE807" i="1"/>
  <c r="A809" i="1"/>
  <c r="AE808" i="1"/>
  <c r="A810" i="1"/>
  <c r="AE809" i="1"/>
  <c r="A811" i="1"/>
  <c r="AE810" i="1"/>
  <c r="A812" i="1"/>
  <c r="AE811" i="1"/>
  <c r="A813" i="1"/>
  <c r="AE812" i="1"/>
  <c r="A814" i="1"/>
  <c r="AE813" i="1"/>
  <c r="A815" i="1"/>
  <c r="AE814" i="1"/>
  <c r="A816" i="1"/>
  <c r="AE815" i="1"/>
  <c r="A817" i="1"/>
  <c r="AE816" i="1"/>
  <c r="A818" i="1"/>
  <c r="AE817" i="1"/>
  <c r="A819" i="1"/>
  <c r="AE818" i="1"/>
  <c r="A820" i="1"/>
  <c r="AE819" i="1"/>
  <c r="A821" i="1"/>
  <c r="AE820" i="1"/>
  <c r="A822" i="1"/>
  <c r="AE821" i="1"/>
  <c r="A823" i="1"/>
  <c r="AE822" i="1"/>
  <c r="A824" i="1"/>
  <c r="AE823" i="1"/>
  <c r="A825" i="1"/>
  <c r="AE824" i="1"/>
  <c r="A826" i="1"/>
  <c r="AE825" i="1"/>
  <c r="A827" i="1"/>
  <c r="AE826" i="1"/>
  <c r="A828" i="1"/>
  <c r="AE827" i="1"/>
  <c r="A829" i="1"/>
  <c r="AE828" i="1"/>
  <c r="A830" i="1"/>
  <c r="AE829" i="1"/>
  <c r="A831" i="1"/>
  <c r="AE830" i="1"/>
  <c r="A832" i="1"/>
  <c r="AE831" i="1"/>
  <c r="A833" i="1"/>
  <c r="AE832" i="1"/>
  <c r="A834" i="1"/>
  <c r="AE833" i="1"/>
  <c r="A835" i="1"/>
  <c r="AE834" i="1"/>
  <c r="A836" i="1"/>
  <c r="AE835" i="1"/>
  <c r="A837" i="1"/>
  <c r="AE836" i="1"/>
  <c r="A838" i="1"/>
  <c r="AE837" i="1"/>
  <c r="A839" i="1"/>
  <c r="AE838" i="1"/>
  <c r="A840" i="1"/>
  <c r="AE839" i="1"/>
  <c r="A841" i="1"/>
  <c r="AE840" i="1"/>
  <c r="A842" i="1"/>
  <c r="AE841" i="1"/>
  <c r="A843" i="1"/>
  <c r="AE842" i="1"/>
  <c r="A844" i="1"/>
  <c r="AE843" i="1"/>
  <c r="A845" i="1"/>
  <c r="AE844" i="1"/>
  <c r="A846" i="1"/>
  <c r="AE845" i="1"/>
  <c r="A847" i="1"/>
  <c r="AE846" i="1"/>
  <c r="A848" i="1"/>
  <c r="AE847" i="1"/>
  <c r="A849" i="1"/>
  <c r="AE848" i="1"/>
  <c r="A850" i="1"/>
  <c r="AE849" i="1"/>
  <c r="A851" i="1"/>
  <c r="AE850" i="1"/>
  <c r="A852" i="1"/>
  <c r="AE851" i="1"/>
  <c r="A853" i="1"/>
  <c r="AE852" i="1"/>
  <c r="A854" i="1"/>
  <c r="AE853" i="1"/>
  <c r="A855" i="1"/>
  <c r="AE854" i="1"/>
  <c r="A856" i="1"/>
  <c r="AE855" i="1"/>
  <c r="A857" i="1"/>
  <c r="AE856" i="1"/>
  <c r="A858" i="1"/>
  <c r="AE857" i="1"/>
  <c r="A859" i="1"/>
  <c r="AE858" i="1"/>
  <c r="A860" i="1"/>
  <c r="AE859" i="1"/>
  <c r="A861" i="1"/>
  <c r="AE860" i="1"/>
  <c r="A862" i="1"/>
  <c r="AE861" i="1"/>
  <c r="A863" i="1"/>
  <c r="AE862" i="1"/>
  <c r="A864" i="1"/>
  <c r="AE863" i="1"/>
  <c r="A865" i="1"/>
  <c r="AE864" i="1"/>
  <c r="A866" i="1"/>
  <c r="AE865" i="1"/>
  <c r="A867" i="1"/>
  <c r="AE866" i="1"/>
  <c r="A868" i="1"/>
  <c r="AE867" i="1"/>
  <c r="A869" i="1"/>
  <c r="AE868" i="1"/>
  <c r="A870" i="1"/>
  <c r="AE869" i="1"/>
  <c r="A871" i="1"/>
  <c r="AE870" i="1"/>
  <c r="A872" i="1"/>
  <c r="AE871" i="1"/>
  <c r="A873" i="1"/>
  <c r="AE872" i="1"/>
  <c r="A874" i="1"/>
  <c r="AE873" i="1"/>
  <c r="A875" i="1"/>
  <c r="AE874" i="1"/>
  <c r="A876" i="1"/>
  <c r="AE875" i="1"/>
  <c r="A877" i="1"/>
  <c r="AE876" i="1"/>
  <c r="A878" i="1"/>
  <c r="AE877" i="1"/>
  <c r="A879" i="1"/>
  <c r="AE878" i="1"/>
  <c r="A880" i="1"/>
  <c r="AE879" i="1"/>
  <c r="A881" i="1"/>
  <c r="AE880" i="1"/>
  <c r="A882" i="1"/>
  <c r="AE881" i="1"/>
  <c r="A883" i="1"/>
  <c r="AE882" i="1"/>
  <c r="A884" i="1"/>
  <c r="AE883" i="1"/>
  <c r="A885" i="1"/>
  <c r="AE884" i="1"/>
  <c r="A886" i="1"/>
  <c r="AE885" i="1"/>
  <c r="A887" i="1"/>
  <c r="AE886" i="1"/>
  <c r="A888" i="1"/>
  <c r="AE887" i="1"/>
  <c r="A889" i="1"/>
  <c r="AE888" i="1"/>
  <c r="A890" i="1"/>
  <c r="AE889" i="1"/>
  <c r="A891" i="1"/>
  <c r="AE890" i="1"/>
  <c r="A892" i="1"/>
  <c r="AE891" i="1"/>
  <c r="A893" i="1"/>
  <c r="AE892" i="1"/>
  <c r="A894" i="1"/>
  <c r="AE893" i="1"/>
  <c r="A895" i="1"/>
  <c r="AE894" i="1"/>
  <c r="A896" i="1"/>
  <c r="AE895" i="1"/>
  <c r="A897" i="1"/>
  <c r="AE896" i="1"/>
  <c r="A898" i="1"/>
  <c r="AE897" i="1"/>
  <c r="A899" i="1"/>
  <c r="AE898" i="1"/>
  <c r="A900" i="1"/>
  <c r="AE899" i="1"/>
  <c r="A901" i="1"/>
  <c r="AE900" i="1"/>
  <c r="A902" i="1"/>
  <c r="AE901" i="1"/>
  <c r="A903" i="1"/>
  <c r="AE902" i="1"/>
  <c r="A904" i="1"/>
  <c r="AE903" i="1"/>
  <c r="A905" i="1"/>
  <c r="AE904" i="1"/>
  <c r="A906" i="1"/>
  <c r="AE905" i="1"/>
  <c r="A907" i="1"/>
  <c r="AE906" i="1"/>
  <c r="A908" i="1"/>
  <c r="AE907" i="1"/>
  <c r="A909" i="1"/>
  <c r="AE908" i="1"/>
  <c r="A910" i="1"/>
  <c r="AE909" i="1"/>
  <c r="A911" i="1"/>
  <c r="AE910" i="1"/>
  <c r="A912" i="1"/>
  <c r="AE911" i="1"/>
  <c r="A913" i="1"/>
  <c r="AE912" i="1"/>
  <c r="A914" i="1"/>
  <c r="AE913" i="1"/>
  <c r="A915" i="1"/>
  <c r="AE914" i="1"/>
  <c r="A916" i="1"/>
  <c r="AE915" i="1"/>
  <c r="A917" i="1"/>
  <c r="AE916" i="1"/>
  <c r="A918" i="1"/>
  <c r="AE917" i="1"/>
  <c r="A919" i="1"/>
  <c r="AE918" i="1"/>
  <c r="A920" i="1"/>
  <c r="AE919" i="1"/>
  <c r="A921" i="1"/>
  <c r="AE920" i="1"/>
  <c r="A922" i="1"/>
  <c r="AE921" i="1"/>
  <c r="A923" i="1"/>
  <c r="AE922" i="1"/>
  <c r="A924" i="1"/>
  <c r="AE923" i="1"/>
  <c r="A925" i="1"/>
  <c r="AE924" i="1"/>
  <c r="A926" i="1"/>
  <c r="AE925" i="1"/>
  <c r="A927" i="1"/>
  <c r="AE926" i="1"/>
  <c r="A928" i="1"/>
  <c r="AE927" i="1"/>
  <c r="A929" i="1"/>
  <c r="AE928" i="1"/>
  <c r="A930" i="1"/>
  <c r="AE929" i="1"/>
  <c r="A931" i="1"/>
  <c r="AE930" i="1"/>
  <c r="A932" i="1"/>
  <c r="AE931" i="1"/>
  <c r="A933" i="1"/>
  <c r="AE932" i="1"/>
  <c r="A934" i="1"/>
  <c r="AE933" i="1"/>
  <c r="A935" i="1"/>
  <c r="AE934" i="1"/>
  <c r="A936" i="1"/>
  <c r="AE935" i="1"/>
  <c r="A937" i="1"/>
  <c r="AE936" i="1"/>
  <c r="A938" i="1"/>
  <c r="AE937" i="1"/>
  <c r="A939" i="1"/>
  <c r="AE938" i="1"/>
  <c r="A940" i="1"/>
  <c r="AE939" i="1"/>
  <c r="A941" i="1"/>
  <c r="AE940" i="1"/>
  <c r="A942" i="1"/>
  <c r="AE941" i="1"/>
  <c r="A943" i="1"/>
  <c r="AE942" i="1"/>
  <c r="A944" i="1"/>
  <c r="AE943" i="1"/>
  <c r="A945" i="1"/>
  <c r="AE944" i="1"/>
  <c r="A946" i="1"/>
  <c r="AE945" i="1"/>
  <c r="A947" i="1"/>
  <c r="AE946" i="1"/>
  <c r="A948" i="1"/>
  <c r="AE947" i="1"/>
  <c r="A949" i="1"/>
  <c r="AE948" i="1"/>
  <c r="A950" i="1"/>
  <c r="AE949" i="1"/>
  <c r="A951" i="1"/>
  <c r="AE950" i="1"/>
  <c r="A952" i="1"/>
  <c r="AE951" i="1"/>
  <c r="A953" i="1"/>
  <c r="AE952" i="1"/>
  <c r="A954" i="1"/>
  <c r="AE953" i="1"/>
  <c r="A955" i="1"/>
  <c r="AE954" i="1"/>
  <c r="A956" i="1"/>
  <c r="AE955" i="1"/>
  <c r="A957" i="1"/>
  <c r="AE956" i="1"/>
  <c r="A958" i="1"/>
  <c r="AE957" i="1"/>
  <c r="A959" i="1"/>
  <c r="AE958" i="1"/>
  <c r="A960" i="1"/>
  <c r="AE959" i="1"/>
  <c r="A961" i="1"/>
  <c r="AE960" i="1"/>
  <c r="A962" i="1"/>
  <c r="AE961" i="1"/>
  <c r="A963" i="1"/>
  <c r="AE962" i="1"/>
  <c r="A964" i="1"/>
  <c r="AE963" i="1"/>
  <c r="A965" i="1"/>
  <c r="AE964" i="1"/>
  <c r="A966" i="1"/>
  <c r="AE965" i="1"/>
  <c r="A967" i="1"/>
  <c r="AE966" i="1"/>
  <c r="A968" i="1"/>
  <c r="AE967" i="1"/>
  <c r="A969" i="1"/>
  <c r="AE968" i="1"/>
  <c r="A970" i="1"/>
  <c r="AE969" i="1"/>
  <c r="A971" i="1"/>
  <c r="AE970" i="1"/>
  <c r="A972" i="1"/>
  <c r="AE971" i="1"/>
  <c r="A973" i="1"/>
  <c r="AE972" i="1"/>
  <c r="A974" i="1"/>
  <c r="AE973" i="1"/>
  <c r="A975" i="1"/>
  <c r="AE974" i="1"/>
  <c r="A976" i="1"/>
  <c r="AE975" i="1"/>
  <c r="A977" i="1"/>
  <c r="AE976" i="1"/>
  <c r="A978" i="1"/>
  <c r="AE977" i="1"/>
  <c r="A979" i="1"/>
  <c r="AE978" i="1"/>
  <c r="A980" i="1"/>
  <c r="AE979" i="1"/>
  <c r="A981" i="1"/>
  <c r="AE980" i="1"/>
  <c r="A982" i="1"/>
  <c r="AE981" i="1"/>
  <c r="A983" i="1"/>
  <c r="AE982" i="1"/>
  <c r="A984" i="1"/>
  <c r="AE983" i="1"/>
  <c r="A985" i="1"/>
  <c r="AE984" i="1"/>
  <c r="A986" i="1"/>
  <c r="AE985" i="1"/>
  <c r="A987" i="1"/>
  <c r="AE986" i="1"/>
  <c r="A988" i="1"/>
  <c r="AE987" i="1"/>
  <c r="A989" i="1"/>
  <c r="AE988" i="1"/>
  <c r="A990" i="1"/>
  <c r="AE989" i="1"/>
  <c r="A991" i="1"/>
  <c r="AE990" i="1"/>
  <c r="A992" i="1"/>
  <c r="AE991" i="1"/>
  <c r="A993" i="1"/>
  <c r="AE992" i="1"/>
  <c r="A994" i="1"/>
  <c r="AE993" i="1"/>
  <c r="A995" i="1"/>
  <c r="AE994" i="1"/>
  <c r="A996" i="1"/>
  <c r="AE995" i="1"/>
  <c r="A997" i="1"/>
  <c r="AE996" i="1"/>
  <c r="A998" i="1"/>
  <c r="AE997" i="1"/>
  <c r="A999" i="1"/>
  <c r="AE998" i="1"/>
  <c r="A1000" i="1"/>
  <c r="AE999" i="1"/>
  <c r="A1001" i="1"/>
  <c r="AE1000" i="1"/>
  <c r="A1002" i="1"/>
  <c r="AE1001" i="1"/>
  <c r="A1003" i="1"/>
  <c r="AE1002" i="1"/>
  <c r="A1004" i="1"/>
  <c r="AE1003" i="1"/>
  <c r="A1005" i="1"/>
  <c r="AE1004" i="1"/>
  <c r="A1006" i="1"/>
  <c r="AE1005" i="1"/>
  <c r="A1007" i="1"/>
  <c r="AE1006" i="1"/>
  <c r="A1008" i="1"/>
  <c r="AE1007" i="1"/>
  <c r="A1009" i="1"/>
  <c r="AE1008" i="1"/>
  <c r="A1010" i="1"/>
  <c r="AE1009" i="1"/>
  <c r="A1011" i="1"/>
  <c r="AE1010" i="1"/>
  <c r="A1012" i="1"/>
  <c r="AE1011" i="1"/>
  <c r="A1013" i="1"/>
  <c r="AE1012" i="1"/>
  <c r="A1014" i="1"/>
  <c r="AE1013" i="1"/>
  <c r="A1015" i="1"/>
  <c r="AE1014" i="1"/>
  <c r="A1016" i="1"/>
  <c r="AE1015" i="1"/>
  <c r="A1017" i="1"/>
  <c r="AE1016" i="1"/>
  <c r="A1018" i="1"/>
  <c r="AE1017" i="1"/>
  <c r="A1019" i="1"/>
  <c r="AE1018" i="1"/>
  <c r="A1020" i="1"/>
  <c r="AE1019" i="1"/>
  <c r="A1021" i="1"/>
  <c r="AE1020" i="1"/>
  <c r="A1022" i="1"/>
  <c r="AE1021" i="1"/>
  <c r="A1023" i="1"/>
  <c r="AE1022" i="1"/>
  <c r="A1024" i="1"/>
  <c r="AE1023" i="1"/>
  <c r="A1025" i="1"/>
  <c r="AE1024" i="1"/>
  <c r="A1026" i="1"/>
  <c r="AE1025" i="1"/>
  <c r="A1027" i="1"/>
  <c r="AE1026" i="1"/>
  <c r="A1028" i="1"/>
  <c r="AE1027" i="1"/>
  <c r="A1029" i="1"/>
  <c r="AE1028" i="1"/>
  <c r="A1030" i="1"/>
  <c r="AE1029" i="1"/>
  <c r="A1031" i="1"/>
  <c r="AE1030" i="1"/>
  <c r="A1032" i="1"/>
  <c r="AE1031" i="1"/>
  <c r="A1033" i="1"/>
  <c r="AE1032" i="1"/>
  <c r="A1034" i="1"/>
  <c r="AE1033" i="1"/>
  <c r="A1035" i="1"/>
  <c r="AE1034" i="1"/>
  <c r="A1036" i="1"/>
  <c r="AE1035" i="1"/>
  <c r="A1044" i="1"/>
  <c r="AE1036" i="1"/>
  <c r="AE1044" i="1"/>
  <c r="D6" i="1"/>
  <c r="D7" i="1"/>
  <c r="D11" i="1"/>
  <c r="D13" i="1"/>
  <c r="D12" i="1"/>
  <c r="D8" i="1"/>
  <c r="E18" i="1"/>
  <c r="BF15" i="1"/>
  <c r="E1" i="1"/>
  <c r="C10" i="1"/>
  <c r="E15" i="1"/>
  <c r="AL8" i="1"/>
  <c r="AM585" i="1"/>
  <c r="AM716" i="1"/>
  <c r="AM648" i="1"/>
  <c r="AM789" i="1"/>
  <c r="AM600" i="1"/>
  <c r="AM536" i="1"/>
  <c r="AM378" i="1"/>
  <c r="AM462" i="1"/>
  <c r="AM474" i="1"/>
  <c r="AM490" i="1"/>
  <c r="AM494" i="1"/>
  <c r="AM526" i="1"/>
  <c r="AM554" i="1"/>
  <c r="AM570" i="1"/>
  <c r="AM586" i="1"/>
  <c r="AM590" i="1"/>
  <c r="AM601" i="1"/>
  <c r="AM683" i="1"/>
  <c r="AM698" i="1"/>
  <c r="AM396" i="1"/>
  <c r="AM428" i="1"/>
  <c r="AM486" i="1"/>
  <c r="AM615" i="1"/>
  <c r="AM408" i="1"/>
  <c r="AM670" i="1"/>
  <c r="AM464" i="1"/>
  <c r="AM496" i="1"/>
  <c r="AM739" i="1"/>
  <c r="AM772" i="1"/>
  <c r="AM931" i="1"/>
  <c r="AM748" i="1"/>
  <c r="AM764" i="1"/>
  <c r="AM779" i="1"/>
  <c r="AM815" i="1"/>
  <c r="AM844" i="1"/>
  <c r="AM848" i="1"/>
  <c r="AM460" i="1"/>
  <c r="AM524" i="1"/>
  <c r="AM540" i="1"/>
  <c r="AM604" i="1"/>
  <c r="AM652" i="1"/>
  <c r="AM774" i="1"/>
  <c r="AM786" i="1"/>
  <c r="AM802" i="1"/>
  <c r="AM818" i="1"/>
  <c r="AM823" i="1"/>
  <c r="AM851" i="1"/>
  <c r="AM966" i="1"/>
  <c r="AM1010" i="1"/>
  <c r="AM733" i="1"/>
  <c r="AM1016" i="1"/>
  <c r="AM945" i="1"/>
  <c r="AM700" i="1"/>
  <c r="AM302" i="1"/>
  <c r="AM405" i="1"/>
  <c r="AM373" i="1"/>
  <c r="AM357" i="1"/>
  <c r="AM351" i="1"/>
  <c r="AM349" i="1"/>
  <c r="AM332" i="1"/>
  <c r="AM218" i="1"/>
  <c r="AM65" i="1"/>
  <c r="AM341" i="1"/>
  <c r="AM337" i="1"/>
  <c r="AM325" i="1"/>
  <c r="AM289" i="1"/>
  <c r="AM261" i="1"/>
  <c r="AM176" i="1"/>
  <c r="AM172" i="1"/>
  <c r="AM120" i="1"/>
  <c r="AM36" i="1"/>
  <c r="AM1039" i="1"/>
  <c r="AM28" i="1"/>
  <c r="I102" i="1"/>
  <c r="I119" i="1"/>
  <c r="I718" i="1"/>
  <c r="I674" i="1"/>
  <c r="I959" i="1"/>
  <c r="I911" i="1"/>
  <c r="I783" i="1"/>
  <c r="I734" i="1"/>
  <c r="I712" i="1"/>
  <c r="I456" i="1"/>
  <c r="I597" i="1"/>
  <c r="I467" i="1"/>
  <c r="I420" i="1"/>
  <c r="I714" i="1"/>
  <c r="I619" i="1"/>
  <c r="I654" i="1"/>
  <c r="I31" i="1"/>
  <c r="I90" i="1"/>
  <c r="I154" i="1"/>
  <c r="BC628" i="1"/>
  <c r="I418" i="1"/>
  <c r="I294" i="1"/>
  <c r="I881" i="1"/>
  <c r="I995" i="1"/>
  <c r="I1007" i="1"/>
  <c r="I998" i="1"/>
  <c r="I935" i="1"/>
  <c r="I918" i="1"/>
  <c r="I790" i="1"/>
  <c r="I682" i="1"/>
  <c r="I516" i="1"/>
  <c r="I589" i="1"/>
  <c r="I541" i="1"/>
  <c r="I503" i="1"/>
  <c r="I927" i="1"/>
  <c r="I976" i="1"/>
  <c r="I171" i="1"/>
  <c r="I255" i="1"/>
  <c r="I247" i="1"/>
  <c r="I1030" i="1"/>
  <c r="I978" i="1"/>
  <c r="I770" i="1"/>
  <c r="I400" i="1"/>
  <c r="I538" i="1"/>
  <c r="I246" i="1"/>
  <c r="I293" i="1"/>
  <c r="I319" i="1"/>
  <c r="I943" i="1"/>
  <c r="I847" i="1"/>
  <c r="I799" i="1"/>
  <c r="I576" i="1"/>
  <c r="I643" i="1"/>
  <c r="I563" i="1"/>
  <c r="I107" i="1"/>
  <c r="I89" i="1"/>
  <c r="I377" i="1"/>
  <c r="I910" i="1"/>
  <c r="I548" i="1"/>
  <c r="AM770" i="1"/>
  <c r="F995" i="1"/>
  <c r="F1007" i="1"/>
  <c r="F654" i="1"/>
  <c r="F246" i="1"/>
  <c r="F293" i="1"/>
  <c r="F31" i="1"/>
  <c r="F418" i="1"/>
  <c r="F998" i="1"/>
  <c r="F918" i="1"/>
  <c r="F790" i="1"/>
  <c r="F682" i="1"/>
  <c r="F516" i="1"/>
  <c r="F589" i="1"/>
  <c r="F541" i="1"/>
  <c r="F503" i="1"/>
  <c r="F927" i="1"/>
  <c r="F976" i="1"/>
  <c r="F294" i="1"/>
  <c r="F881" i="1"/>
  <c r="F255" i="1"/>
  <c r="F119" i="1"/>
  <c r="F247" i="1"/>
  <c r="F1030" i="1"/>
  <c r="F978" i="1"/>
  <c r="F770" i="1"/>
  <c r="F718" i="1"/>
  <c r="F674" i="1"/>
  <c r="F959" i="1"/>
  <c r="F943" i="1"/>
  <c r="F911" i="1"/>
  <c r="F847" i="1"/>
  <c r="F799" i="1"/>
  <c r="F783" i="1"/>
  <c r="F734" i="1"/>
  <c r="F712" i="1"/>
  <c r="F576" i="1"/>
  <c r="F456" i="1"/>
  <c r="F400" i="1"/>
  <c r="F643" i="1"/>
  <c r="F597" i="1"/>
  <c r="F563" i="1"/>
  <c r="F467" i="1"/>
  <c r="F420" i="1"/>
  <c r="F714" i="1"/>
  <c r="F619" i="1"/>
  <c r="F538" i="1"/>
  <c r="F935" i="1"/>
  <c r="F102" i="1"/>
  <c r="F171" i="1"/>
  <c r="F319" i="1"/>
  <c r="F90" i="1"/>
  <c r="F107" i="1"/>
  <c r="F154" i="1"/>
  <c r="F89" i="1"/>
  <c r="F377" i="1"/>
  <c r="F910" i="1"/>
  <c r="F548" i="1"/>
  <c r="D377" i="1"/>
  <c r="BC377" i="1"/>
  <c r="AX377" i="1"/>
  <c r="AY377" i="1"/>
  <c r="D910" i="1"/>
  <c r="AX910" i="1"/>
  <c r="AY910" i="1"/>
  <c r="BC910" i="1"/>
  <c r="D548" i="1"/>
  <c r="BC548" i="1"/>
  <c r="AX548" i="1"/>
  <c r="AY548" i="1"/>
  <c r="D31" i="1"/>
  <c r="AX31" i="1"/>
  <c r="AY31" i="1"/>
  <c r="BC31" i="1"/>
  <c r="D107" i="1"/>
  <c r="BC107" i="1"/>
  <c r="AX107" i="1"/>
  <c r="AY107" i="1"/>
  <c r="D418" i="1"/>
  <c r="BC418" i="1"/>
  <c r="AX418" i="1"/>
  <c r="AY418" i="1"/>
  <c r="D294" i="1"/>
  <c r="AX294" i="1"/>
  <c r="AY294" i="1"/>
  <c r="BC294" i="1"/>
  <c r="D881" i="1"/>
  <c r="AX881" i="1"/>
  <c r="AY881" i="1"/>
  <c r="BC881" i="1"/>
  <c r="D995" i="1"/>
  <c r="AX995" i="1"/>
  <c r="AY995" i="1"/>
  <c r="BC995" i="1"/>
  <c r="D1007" i="1"/>
  <c r="BC1007" i="1"/>
  <c r="AX1007" i="1"/>
  <c r="AY1007" i="1"/>
  <c r="D998" i="1"/>
  <c r="BC998" i="1"/>
  <c r="AX998" i="1"/>
  <c r="AY998" i="1"/>
  <c r="D935" i="1"/>
  <c r="BC935" i="1"/>
  <c r="AX935" i="1"/>
  <c r="AY935" i="1"/>
  <c r="D918" i="1"/>
  <c r="BC918" i="1"/>
  <c r="AX918" i="1"/>
  <c r="AY918" i="1"/>
  <c r="D790" i="1"/>
  <c r="BC790" i="1"/>
  <c r="AX790" i="1"/>
  <c r="AY790" i="1"/>
  <c r="D682" i="1"/>
  <c r="AX682" i="1"/>
  <c r="AY682" i="1"/>
  <c r="BC682" i="1"/>
  <c r="D516" i="1"/>
  <c r="AX516" i="1"/>
  <c r="AY516" i="1"/>
  <c r="BC516" i="1"/>
  <c r="D589" i="1"/>
  <c r="AX589" i="1"/>
  <c r="AY589" i="1"/>
  <c r="BC589" i="1"/>
  <c r="D541" i="1"/>
  <c r="AX541" i="1"/>
  <c r="AY541" i="1"/>
  <c r="BC541" i="1"/>
  <c r="D503" i="1"/>
  <c r="AX503" i="1"/>
  <c r="AY503" i="1"/>
  <c r="BC503" i="1"/>
  <c r="D927" i="1"/>
  <c r="AX927" i="1"/>
  <c r="AY927" i="1"/>
  <c r="BC927" i="1"/>
  <c r="D976" i="1"/>
  <c r="BC976" i="1"/>
  <c r="AX976" i="1"/>
  <c r="AY976" i="1"/>
  <c r="D90" i="1"/>
  <c r="BC90" i="1"/>
  <c r="AX90" i="1"/>
  <c r="AY90" i="1"/>
  <c r="D154" i="1"/>
  <c r="AX154" i="1"/>
  <c r="AY154" i="1"/>
  <c r="BC154" i="1"/>
  <c r="D89" i="1"/>
  <c r="BC89" i="1"/>
  <c r="AX89" i="1"/>
  <c r="AY89" i="1"/>
  <c r="D654" i="1"/>
  <c r="AX654" i="1"/>
  <c r="AY654" i="1"/>
  <c r="BC654" i="1"/>
  <c r="D102" i="1"/>
  <c r="AX102" i="1"/>
  <c r="AY102" i="1"/>
  <c r="BC102" i="1"/>
  <c r="D171" i="1"/>
  <c r="BC171" i="1"/>
  <c r="AX171" i="1"/>
  <c r="AY171" i="1"/>
  <c r="D246" i="1"/>
  <c r="AX246" i="1"/>
  <c r="AY246" i="1"/>
  <c r="BC246" i="1"/>
  <c r="D293" i="1"/>
  <c r="AX293" i="1"/>
  <c r="AY293" i="1"/>
  <c r="BC293" i="1"/>
  <c r="D255" i="1"/>
  <c r="BC255" i="1"/>
  <c r="AX255" i="1"/>
  <c r="AY255" i="1"/>
  <c r="D319" i="1"/>
  <c r="AX319" i="1"/>
  <c r="AY319" i="1"/>
  <c r="BC319" i="1"/>
  <c r="D119" i="1"/>
  <c r="AX119" i="1"/>
  <c r="AY119" i="1"/>
  <c r="BC119" i="1"/>
  <c r="D247" i="1"/>
  <c r="AX247" i="1"/>
  <c r="AY247" i="1"/>
  <c r="BC247" i="1"/>
  <c r="D1030" i="1"/>
  <c r="BC1030" i="1"/>
  <c r="AX1030" i="1"/>
  <c r="AY1030" i="1"/>
  <c r="D978" i="1"/>
  <c r="AX978" i="1"/>
  <c r="AY978" i="1"/>
  <c r="BC978" i="1"/>
  <c r="D770" i="1"/>
  <c r="BC770" i="1"/>
  <c r="AX770" i="1"/>
  <c r="AY770" i="1"/>
  <c r="D718" i="1"/>
  <c r="AX718" i="1"/>
  <c r="AY718" i="1"/>
  <c r="BC718" i="1"/>
  <c r="D674" i="1"/>
  <c r="BC674" i="1"/>
  <c r="AX674" i="1"/>
  <c r="AY674" i="1"/>
  <c r="D959" i="1"/>
  <c r="BC959" i="1"/>
  <c r="AX959" i="1"/>
  <c r="AY959" i="1"/>
  <c r="D943" i="1"/>
  <c r="BC943" i="1"/>
  <c r="AX943" i="1"/>
  <c r="AY943" i="1"/>
  <c r="D911" i="1"/>
  <c r="AX911" i="1"/>
  <c r="AY911" i="1"/>
  <c r="BC911" i="1"/>
  <c r="D847" i="1"/>
  <c r="BC847" i="1"/>
  <c r="AX847" i="1"/>
  <c r="AY847" i="1"/>
  <c r="D799" i="1"/>
  <c r="AX799" i="1"/>
  <c r="AY799" i="1"/>
  <c r="BC799" i="1"/>
  <c r="D783" i="1"/>
  <c r="BC783" i="1"/>
  <c r="AX783" i="1"/>
  <c r="AY783" i="1"/>
  <c r="D734" i="1"/>
  <c r="AX734" i="1"/>
  <c r="AY734" i="1"/>
  <c r="BC734" i="1"/>
  <c r="D712" i="1"/>
  <c r="BC712" i="1"/>
  <c r="AX712" i="1"/>
  <c r="AY712" i="1"/>
  <c r="D576" i="1"/>
  <c r="BC576" i="1"/>
  <c r="AX576" i="1"/>
  <c r="AY576" i="1"/>
  <c r="D456" i="1"/>
  <c r="BC456" i="1"/>
  <c r="AX456" i="1"/>
  <c r="AY456" i="1"/>
  <c r="D400" i="1"/>
  <c r="AX400" i="1"/>
  <c r="AY400" i="1"/>
  <c r="BC400" i="1"/>
  <c r="D643" i="1"/>
  <c r="BC643" i="1"/>
  <c r="AX643" i="1"/>
  <c r="AY643" i="1"/>
  <c r="D597" i="1"/>
  <c r="BC597" i="1"/>
  <c r="AX597" i="1"/>
  <c r="AY597" i="1"/>
  <c r="D563" i="1"/>
  <c r="BC563" i="1"/>
  <c r="AX563" i="1"/>
  <c r="AY563" i="1"/>
  <c r="D467" i="1"/>
  <c r="BC467" i="1"/>
  <c r="AX467" i="1"/>
  <c r="AY467" i="1"/>
  <c r="D420" i="1"/>
  <c r="AX420" i="1"/>
  <c r="AY420" i="1"/>
  <c r="BC420" i="1"/>
  <c r="D714" i="1"/>
  <c r="AX714" i="1"/>
  <c r="AY714" i="1"/>
  <c r="BC714" i="1"/>
  <c r="D619" i="1"/>
  <c r="AX619" i="1"/>
  <c r="AY619" i="1"/>
  <c r="BC619" i="1"/>
  <c r="D538" i="1"/>
  <c r="BC538" i="1"/>
  <c r="AX538" i="1"/>
  <c r="AY538" i="1"/>
  <c r="AM506" i="1"/>
  <c r="AM221" i="1"/>
  <c r="AM442" i="1"/>
  <c r="AM477" i="1"/>
  <c r="AM105" i="1"/>
  <c r="AM420" i="1"/>
  <c r="AM318" i="1"/>
  <c r="AM576" i="1"/>
  <c r="AM293" i="1"/>
  <c r="AM829" i="1"/>
  <c r="AM285" i="1"/>
  <c r="AM736" i="1"/>
  <c r="AM268" i="1"/>
  <c r="AM421" i="1"/>
  <c r="AM354" i="1"/>
  <c r="AM236" i="1"/>
  <c r="AM568" i="1"/>
  <c r="AM863" i="1"/>
  <c r="AM589" i="1"/>
  <c r="AM476" i="1"/>
  <c r="AM411" i="1"/>
  <c r="AM87" i="1"/>
  <c r="AM686" i="1"/>
  <c r="AM1007" i="1"/>
  <c r="AM621" i="1"/>
  <c r="AM437" i="1"/>
  <c r="AM370" i="1"/>
  <c r="AM538" i="1"/>
  <c r="AM866" i="1"/>
  <c r="AM797" i="1"/>
  <c r="AM964" i="1"/>
  <c r="AM918" i="1"/>
  <c r="AM838" i="1"/>
  <c r="AM374" i="1"/>
  <c r="AM682" i="1"/>
  <c r="AM788" i="1"/>
  <c r="AM755" i="1"/>
  <c r="AM720" i="1"/>
  <c r="AM278" i="1"/>
  <c r="AM638" i="1"/>
  <c r="AM229" i="1"/>
  <c r="AM647" i="1"/>
  <c r="AM599" i="1"/>
  <c r="AM567" i="1"/>
  <c r="AM654" i="1"/>
  <c r="AM574" i="1"/>
  <c r="AM509" i="1"/>
  <c r="AM254" i="1"/>
  <c r="AM724" i="1"/>
  <c r="AM1004" i="1"/>
  <c r="AM1023" i="1"/>
  <c r="AM987" i="1"/>
  <c r="AM769" i="1"/>
  <c r="AM997" i="1"/>
  <c r="AM723" i="1"/>
  <c r="AM767" i="1"/>
  <c r="AM369" i="1"/>
  <c r="AM294" i="1"/>
  <c r="AM583" i="1"/>
  <c r="AM850" i="1"/>
  <c r="AM895" i="1"/>
  <c r="AM961" i="1"/>
  <c r="AM1042" i="1"/>
  <c r="AM270" i="1"/>
  <c r="AM825" i="1"/>
  <c r="AM973" i="1"/>
  <c r="AM986" i="1"/>
  <c r="AM1026" i="1"/>
  <c r="AM902" i="1"/>
  <c r="AM452" i="1"/>
  <c r="AM516" i="1"/>
  <c r="AM580" i="1"/>
  <c r="AM644" i="1"/>
  <c r="AM656" i="1"/>
  <c r="AM752" i="1"/>
  <c r="AM832" i="1"/>
  <c r="AM417" i="1"/>
  <c r="AM433" i="1"/>
  <c r="AM493" i="1"/>
  <c r="AM622" i="1"/>
  <c r="AM758" i="1"/>
  <c r="AM886" i="1"/>
  <c r="AM950" i="1"/>
  <c r="AM1015" i="1"/>
  <c r="AM551" i="1"/>
  <c r="AM715" i="1"/>
  <c r="AM868" i="1"/>
  <c r="AM701" i="1"/>
  <c r="AM995" i="1"/>
  <c r="AM981" i="1"/>
  <c r="AM855" i="1"/>
  <c r="AM790" i="1"/>
  <c r="AM528" i="1"/>
  <c r="AM510" i="1"/>
  <c r="AM535" i="1"/>
  <c r="AM503" i="1"/>
  <c r="AM471" i="1"/>
  <c r="AM455" i="1"/>
  <c r="AM355" i="1"/>
  <c r="AM719" i="1"/>
  <c r="AM702" i="1"/>
  <c r="AM637" i="1"/>
  <c r="AM557" i="1"/>
  <c r="AM853" i="1"/>
  <c r="AM983" i="1"/>
  <c r="AM877" i="1"/>
  <c r="AM993" i="1"/>
  <c r="AM925" i="1"/>
  <c r="AM976" i="1"/>
  <c r="AM376" i="1"/>
  <c r="AM440" i="1"/>
  <c r="AM520" i="1"/>
  <c r="AM592" i="1"/>
  <c r="AM668" i="1"/>
  <c r="AM688" i="1"/>
  <c r="AM784" i="1"/>
  <c r="AM800" i="1"/>
  <c r="AM360" i="1"/>
  <c r="AM385" i="1"/>
  <c r="AM402" i="1"/>
  <c r="AM449" i="1"/>
  <c r="AM461" i="1"/>
  <c r="AM398" i="1"/>
  <c r="AM478" i="1"/>
  <c r="AM542" i="1"/>
  <c r="AM605" i="1"/>
  <c r="AM669" i="1"/>
  <c r="AM742" i="1"/>
  <c r="AM806" i="1"/>
  <c r="AM871" i="1"/>
  <c r="AM935" i="1"/>
  <c r="AM998" i="1"/>
  <c r="AM519" i="1"/>
  <c r="AM631" i="1"/>
  <c r="AM1024" i="1"/>
  <c r="AM927" i="1"/>
  <c r="AM865" i="1"/>
  <c r="AM41" i="1"/>
  <c r="AM86" i="1"/>
  <c r="AM61" i="1"/>
  <c r="AM107" i="1"/>
  <c r="AM122" i="1"/>
  <c r="AM154" i="1"/>
  <c r="AM222" i="1"/>
  <c r="AM319" i="1"/>
  <c r="AM391" i="1"/>
  <c r="AM777" i="1"/>
  <c r="AM813" i="1"/>
  <c r="AM665" i="1"/>
  <c r="AM617" i="1"/>
  <c r="AM584" i="1"/>
  <c r="AM521" i="1"/>
  <c r="AM611" i="1"/>
  <c r="AM904" i="1"/>
  <c r="AM1013" i="1"/>
  <c r="AM148" i="1"/>
  <c r="AM252" i="1"/>
  <c r="AM283" i="1"/>
  <c r="AM300" i="1"/>
  <c r="AM356" i="1"/>
  <c r="AM400" i="1"/>
  <c r="AM564" i="1"/>
  <c r="AM681" i="1"/>
  <c r="AM684" i="1"/>
  <c r="AM812" i="1"/>
  <c r="AM26" i="1"/>
  <c r="AM121" i="1"/>
  <c r="AM390" i="1"/>
  <c r="AM456" i="1"/>
  <c r="AM489" i="1"/>
  <c r="AM331" i="1"/>
  <c r="AM446" i="1"/>
  <c r="AM754" i="1"/>
  <c r="AM71" i="1"/>
  <c r="AM291" i="1"/>
  <c r="AM152" i="1"/>
  <c r="AM407" i="1"/>
  <c r="AM749" i="1"/>
  <c r="AM1012" i="1"/>
  <c r="AM816" i="1"/>
  <c r="AM729" i="1"/>
  <c r="AM680" i="1"/>
  <c r="AM602" i="1"/>
  <c r="AM569" i="1"/>
  <c r="AM988" i="1"/>
  <c r="AM949" i="1"/>
  <c r="AM35" i="1"/>
  <c r="AM60" i="1"/>
  <c r="AM144" i="1"/>
  <c r="AM316" i="1"/>
  <c r="AM388" i="1"/>
  <c r="AM500" i="1"/>
  <c r="AM512" i="1"/>
  <c r="O600" i="1"/>
  <c r="AM640" i="1"/>
  <c r="O648" i="1"/>
  <c r="AM712" i="1"/>
  <c r="AM732" i="1"/>
  <c r="AM796" i="1"/>
  <c r="AM860" i="1"/>
  <c r="AM89" i="1"/>
  <c r="AM136" i="1"/>
  <c r="AM153" i="1"/>
  <c r="AM230" i="1"/>
  <c r="AM246" i="1"/>
  <c r="AM309" i="1"/>
  <c r="AM473" i="1"/>
  <c r="AM182" i="1"/>
  <c r="AM185" i="1"/>
  <c r="AM266" i="1"/>
  <c r="AM401" i="1"/>
  <c r="AM666" i="1"/>
  <c r="AM834" i="1"/>
  <c r="AM898" i="1"/>
  <c r="AM29" i="1"/>
  <c r="AM59" i="1"/>
  <c r="AM37" i="1"/>
  <c r="AM155" i="1"/>
  <c r="AM177" i="1"/>
  <c r="AM151" i="1"/>
  <c r="AM249" i="1"/>
  <c r="AM313" i="1"/>
  <c r="AM288" i="1"/>
  <c r="AM100" i="1"/>
  <c r="AM361" i="1"/>
  <c r="AM379" i="1"/>
  <c r="AM175" i="1"/>
  <c r="AM984" i="1"/>
  <c r="AM948" i="1"/>
  <c r="AM1017" i="1"/>
  <c r="AM926" i="1"/>
  <c r="AM910" i="1"/>
  <c r="AM744" i="1"/>
  <c r="AM955" i="1"/>
  <c r="AM255" i="1"/>
  <c r="AM247" i="1"/>
  <c r="AM890" i="1"/>
  <c r="AM969" i="1"/>
  <c r="AM978" i="1"/>
  <c r="AM713" i="1"/>
  <c r="AM804" i="1"/>
  <c r="AM957" i="1"/>
  <c r="AM75" i="1"/>
  <c r="AM116" i="1"/>
  <c r="AM139" i="1"/>
  <c r="AM368" i="1"/>
  <c r="AM432" i="1"/>
  <c r="AM488" i="1"/>
  <c r="O500" i="1"/>
  <c r="AM588" i="1"/>
  <c r="AM628" i="1"/>
  <c r="AM632" i="1"/>
  <c r="AM81" i="1"/>
  <c r="AM276" i="1"/>
  <c r="AM234" i="1"/>
  <c r="O266" i="1"/>
  <c r="AM298" i="1"/>
  <c r="O302" i="1"/>
  <c r="AM358" i="1"/>
  <c r="AM422" i="1"/>
  <c r="AM434" i="1"/>
  <c r="AM458" i="1"/>
  <c r="O506" i="1"/>
  <c r="AM522" i="1"/>
  <c r="O601" i="1"/>
  <c r="AM619" i="1"/>
  <c r="AM634" i="1"/>
  <c r="AM650" i="1"/>
  <c r="O683" i="1"/>
  <c r="AM714" i="1"/>
  <c r="AM738" i="1"/>
  <c r="O770" i="1"/>
  <c r="O802" i="1"/>
  <c r="AM882" i="1"/>
  <c r="AM914" i="1"/>
  <c r="AM363" i="1"/>
  <c r="AM451" i="1"/>
  <c r="AM483" i="1"/>
  <c r="AM531" i="1"/>
  <c r="AM547" i="1"/>
  <c r="AM563" i="1"/>
  <c r="AM579" i="1"/>
  <c r="AM74" i="1"/>
  <c r="AM145" i="1"/>
  <c r="AM162" i="1"/>
  <c r="AM219" i="1"/>
  <c r="AM301" i="1"/>
  <c r="AM334" i="1"/>
  <c r="AM108" i="1"/>
  <c r="AM260" i="1"/>
  <c r="AM277" i="1"/>
  <c r="AM307" i="1"/>
  <c r="AM282" i="1"/>
  <c r="AM346" i="1"/>
  <c r="AM367" i="1"/>
  <c r="AM336" i="1"/>
  <c r="AM397" i="1"/>
  <c r="AM413" i="1"/>
  <c r="AM239" i="1"/>
  <c r="AM937" i="1"/>
  <c r="AM968" i="1"/>
  <c r="AM845" i="1"/>
  <c r="AM985" i="1"/>
  <c r="AM938" i="1"/>
  <c r="AM1040" i="1"/>
  <c r="AM118" i="1"/>
  <c r="AM149" i="1"/>
  <c r="AM170" i="1"/>
  <c r="AM186" i="1"/>
  <c r="AM137" i="1"/>
  <c r="AM216" i="1"/>
  <c r="AM238" i="1"/>
  <c r="AM352" i="1"/>
  <c r="AM371" i="1"/>
  <c r="AM387" i="1"/>
  <c r="AM403" i="1"/>
  <c r="AM418" i="1"/>
  <c r="AM231" i="1"/>
  <c r="AM761" i="1"/>
  <c r="AM881" i="1"/>
  <c r="AM913" i="1"/>
  <c r="O1016" i="1"/>
  <c r="AM900" i="1"/>
  <c r="AM695" i="1"/>
  <c r="AM662" i="1"/>
  <c r="AM899" i="1"/>
  <c r="O868" i="1"/>
  <c r="AM835" i="1"/>
  <c r="AM819" i="1"/>
  <c r="AM803" i="1"/>
  <c r="AM717" i="1"/>
  <c r="AM653" i="1"/>
  <c r="AM607" i="1"/>
  <c r="AM558" i="1"/>
  <c r="AM541" i="1"/>
  <c r="AM525" i="1"/>
  <c r="AM891" i="1"/>
  <c r="AM859" i="1"/>
  <c r="AM704" i="1"/>
  <c r="AM533" i="1"/>
  <c r="AM501" i="1"/>
  <c r="AM575" i="1"/>
  <c r="AM511" i="1"/>
  <c r="AM424" i="1"/>
  <c r="AM660" i="1"/>
  <c r="AM821" i="1"/>
  <c r="AM880" i="1"/>
  <c r="AM972" i="1"/>
  <c r="AM1031" i="1"/>
  <c r="AM849" i="1"/>
  <c r="AM730" i="1"/>
  <c r="AM703" i="1"/>
  <c r="AM659" i="1"/>
  <c r="AM934" i="1"/>
  <c r="AM544" i="1"/>
  <c r="AM561" i="1"/>
  <c r="AM539" i="1"/>
  <c r="AM436" i="1"/>
  <c r="AM642" i="1"/>
  <c r="AM450" i="1"/>
  <c r="AM692" i="1"/>
  <c r="AM1020" i="1"/>
  <c r="AM885" i="1"/>
  <c r="AM624" i="1"/>
  <c r="AM34" i="1"/>
  <c r="AM88" i="1"/>
  <c r="AM192" i="1"/>
  <c r="AM208" i="1"/>
  <c r="AM412" i="1"/>
  <c r="AM573" i="1"/>
  <c r="AM193" i="1"/>
  <c r="AM209" i="1"/>
  <c r="AM39" i="1"/>
  <c r="AM320" i="1"/>
  <c r="AM444" i="1"/>
  <c r="AM560" i="1"/>
  <c r="AM677" i="1"/>
  <c r="AM132" i="1"/>
  <c r="AM833" i="1"/>
  <c r="AM181" i="1"/>
  <c r="AM212" i="1"/>
  <c r="AM237" i="1"/>
  <c r="AM286" i="1"/>
  <c r="AM340" i="1"/>
  <c r="AM250" i="1"/>
  <c r="AM707" i="1"/>
  <c r="AM1022" i="1"/>
  <c r="AM874" i="1"/>
  <c r="AM841" i="1"/>
  <c r="AM746" i="1"/>
  <c r="AM556" i="1"/>
  <c r="AM492" i="1"/>
  <c r="AM406" i="1"/>
  <c r="AM852" i="1"/>
  <c r="AM787" i="1"/>
  <c r="AM756" i="1"/>
  <c r="AM740" i="1"/>
  <c r="AM532" i="1"/>
  <c r="AM333" i="1"/>
  <c r="AM791" i="1"/>
  <c r="AM759" i="1"/>
  <c r="AM726" i="1"/>
  <c r="AM480" i="1"/>
  <c r="AM382" i="1"/>
  <c r="AM609" i="1"/>
  <c r="AM465" i="1"/>
  <c r="AM384" i="1"/>
  <c r="AM603" i="1"/>
  <c r="AM571" i="1"/>
  <c r="AM523" i="1"/>
  <c r="AM475" i="1"/>
  <c r="AM404" i="1"/>
  <c r="AM578" i="1"/>
  <c r="AM514" i="1"/>
  <c r="AM466" i="1"/>
  <c r="AM386" i="1"/>
  <c r="AM472" i="1"/>
  <c r="AM837" i="1"/>
  <c r="AM999" i="1"/>
  <c r="AM457" i="1"/>
  <c r="AM1003" i="1"/>
  <c r="AM771" i="1"/>
  <c r="AM820" i="1"/>
  <c r="AM292" i="1"/>
  <c r="AM324" i="1"/>
  <c r="AM1011" i="1"/>
  <c r="AM504" i="1"/>
  <c r="AM858" i="1"/>
  <c r="AM794" i="1"/>
  <c r="AM620" i="1"/>
  <c r="AM805" i="1"/>
  <c r="AM691" i="1"/>
  <c r="AM596" i="1"/>
  <c r="AM468" i="1"/>
  <c r="AM951" i="1"/>
  <c r="AM919" i="1"/>
  <c r="AM696" i="1"/>
  <c r="AM608" i="1"/>
  <c r="AM593" i="1"/>
  <c r="AM497" i="1"/>
  <c r="AM448" i="1"/>
  <c r="AM555" i="1"/>
  <c r="AM206" i="1"/>
  <c r="AM658" i="1"/>
  <c r="AM594" i="1"/>
  <c r="AM546" i="1"/>
  <c r="AM498" i="1"/>
  <c r="AM419" i="1"/>
  <c r="AM244" i="1"/>
  <c r="AM308" i="1"/>
  <c r="AM836" i="1"/>
  <c r="AM706" i="1"/>
  <c r="AM317" i="1"/>
  <c r="AM348" i="1"/>
  <c r="AM215" i="1"/>
  <c r="AM314" i="1"/>
  <c r="AM364" i="1"/>
  <c r="AM365" i="1"/>
  <c r="AM616" i="1"/>
  <c r="AM887" i="1"/>
  <c r="AM481" i="1"/>
  <c r="AM416" i="1"/>
  <c r="AM295" i="1"/>
  <c r="AM618" i="1"/>
  <c r="AM507" i="1"/>
  <c r="AM459" i="1"/>
  <c r="AM372" i="1"/>
  <c r="AM689" i="1"/>
  <c r="AM675" i="1"/>
  <c r="AM625" i="1"/>
  <c r="AM610" i="1"/>
  <c r="AM562" i="1"/>
  <c r="AM530" i="1"/>
  <c r="AM482" i="1"/>
  <c r="AM310" i="1"/>
  <c r="AM228" i="1"/>
  <c r="AM664" i="1"/>
  <c r="AM965" i="1"/>
  <c r="AM128" i="1"/>
  <c r="AM160" i="1"/>
  <c r="AM180" i="1"/>
  <c r="AM213" i="1"/>
  <c r="AM27" i="1"/>
  <c r="AM30" i="1"/>
  <c r="AM197" i="1"/>
  <c r="AM196" i="1"/>
  <c r="AM56" i="1"/>
  <c r="AM72" i="1"/>
  <c r="AM96" i="1"/>
  <c r="AM92" i="1"/>
  <c r="AM58" i="1"/>
  <c r="AM90" i="1"/>
  <c r="AM138" i="1"/>
  <c r="AM431" i="1"/>
  <c r="AM101" i="1"/>
  <c r="AM134" i="1"/>
  <c r="AM166" i="1"/>
  <c r="AM67" i="1"/>
  <c r="AM123" i="1"/>
  <c r="AM303" i="1"/>
  <c r="AM347" i="1"/>
  <c r="AM435" i="1"/>
  <c r="AM883" i="1"/>
  <c r="AM915" i="1"/>
  <c r="AM947" i="1"/>
  <c r="AM963" i="1"/>
  <c r="AM932" i="1"/>
  <c r="AM572" i="1"/>
  <c r="AM862" i="1"/>
  <c r="O945" i="1"/>
  <c r="AM685" i="1"/>
  <c r="AM1033" i="1"/>
  <c r="AM781" i="1"/>
  <c r="AM69" i="1"/>
  <c r="AM169" i="1"/>
  <c r="AM342" i="1"/>
  <c r="AM350" i="1"/>
  <c r="AM1019" i="1"/>
  <c r="AM383" i="1"/>
  <c r="AM903" i="1"/>
  <c r="AM809" i="1"/>
  <c r="AM269" i="1"/>
  <c r="AM429" i="1"/>
  <c r="AM203" i="1"/>
  <c r="AM245" i="1"/>
  <c r="AM1002" i="1"/>
  <c r="AM491" i="1"/>
  <c r="AM775" i="1"/>
  <c r="AM956" i="1"/>
  <c r="AM529" i="1"/>
  <c r="AM657" i="1"/>
  <c r="AM817" i="1"/>
  <c r="AM253" i="1"/>
  <c r="AM381" i="1"/>
  <c r="AM445" i="1"/>
  <c r="AM762" i="1"/>
  <c r="AM778" i="1"/>
  <c r="AM810" i="1"/>
  <c r="AM826" i="1"/>
  <c r="AM970" i="1"/>
  <c r="AM103" i="1"/>
  <c r="AM287" i="1"/>
  <c r="AM822" i="1"/>
  <c r="AM143" i="1"/>
  <c r="AM199" i="1"/>
  <c r="AM187" i="1"/>
  <c r="AM207" i="1"/>
  <c r="AM275" i="1"/>
  <c r="AM399" i="1"/>
  <c r="AM415" i="1"/>
  <c r="AM447" i="1"/>
  <c r="AM873" i="1"/>
  <c r="AM870" i="1"/>
  <c r="AM854" i="1"/>
  <c r="AM807" i="1"/>
  <c r="AM743" i="1"/>
  <c r="AM651" i="1"/>
  <c r="AM587" i="1"/>
  <c r="AM366" i="1"/>
  <c r="AM722" i="1"/>
  <c r="AM889" i="1"/>
  <c r="AM906" i="1"/>
  <c r="AM922" i="1"/>
  <c r="AM954" i="1"/>
  <c r="AM223" i="1"/>
  <c r="AM243" i="1"/>
  <c r="AM279" i="1"/>
  <c r="AM635" i="1"/>
  <c r="AM671" i="1"/>
  <c r="AM839" i="1"/>
  <c r="AM971" i="1"/>
  <c r="AM82" i="1"/>
  <c r="AK9" i="1"/>
  <c r="AM31" i="1"/>
  <c r="AM994" i="1"/>
  <c r="AM930" i="1"/>
  <c r="AM946" i="1"/>
  <c r="AM962" i="1"/>
  <c r="AM167" i="1"/>
  <c r="AM259" i="1"/>
  <c r="AM202" i="1"/>
  <c r="O202" i="1"/>
  <c r="AM423" i="1"/>
  <c r="AM439" i="1"/>
  <c r="AM1030" i="1"/>
  <c r="AM55" i="1"/>
  <c r="AM112" i="1"/>
  <c r="AM131" i="1"/>
  <c r="AM64" i="1"/>
  <c r="AM104" i="1"/>
  <c r="AM110" i="1"/>
  <c r="AM66" i="1"/>
  <c r="AM217" i="1"/>
  <c r="AM99" i="1"/>
  <c r="AM311" i="1"/>
  <c r="AM375" i="1"/>
  <c r="AM119" i="1"/>
  <c r="AM171" i="1"/>
  <c r="AM226" i="1"/>
  <c r="AM323" i="1"/>
  <c r="AM52" i="1"/>
  <c r="AM77" i="1"/>
  <c r="AM114" i="1"/>
  <c r="AM163" i="1"/>
  <c r="AM265" i="1"/>
  <c r="AM345" i="1"/>
  <c r="AM362" i="1"/>
  <c r="AM327" i="1"/>
  <c r="AM441" i="1"/>
  <c r="AM893" i="1"/>
  <c r="AM792" i="1"/>
  <c r="B1046" i="1"/>
  <c r="AM38" i="1"/>
  <c r="AM91" i="1"/>
  <c r="AM184" i="1"/>
  <c r="AM240" i="1"/>
  <c r="AM256" i="1"/>
  <c r="AM304" i="1"/>
  <c r="AM484" i="1"/>
  <c r="AM548" i="1"/>
  <c r="AM612" i="1"/>
  <c r="AM673" i="1"/>
  <c r="AM146" i="1"/>
  <c r="AM534" i="1"/>
  <c r="AM48" i="1"/>
  <c r="AM281" i="1"/>
  <c r="AM329" i="1"/>
  <c r="AM194" i="1"/>
  <c r="AM54" i="1"/>
  <c r="AM274" i="1"/>
  <c r="AM306" i="1"/>
  <c r="AM338" i="1"/>
  <c r="AM377" i="1"/>
  <c r="AM394" i="1"/>
  <c r="AM425" i="1"/>
  <c r="AM174" i="1"/>
  <c r="AM353" i="1"/>
  <c r="AM990" i="1"/>
  <c r="AM814" i="1"/>
  <c r="AM766" i="1"/>
  <c r="AM840" i="1"/>
  <c r="AM824" i="1"/>
  <c r="AM776" i="1"/>
  <c r="AM389" i="1"/>
  <c r="AM156" i="1"/>
  <c r="AM224" i="1"/>
  <c r="AM272" i="1"/>
  <c r="AM335" i="1"/>
  <c r="AM380" i="1"/>
  <c r="AM392" i="1"/>
  <c r="AM508" i="1"/>
  <c r="AM552" i="1"/>
  <c r="AM636" i="1"/>
  <c r="AM711" i="1"/>
  <c r="AM97" i="1"/>
  <c r="AM161" i="1"/>
  <c r="AM45" i="1"/>
  <c r="AM233" i="1"/>
  <c r="AM297" i="1"/>
  <c r="AM409" i="1"/>
  <c r="AM728" i="1"/>
  <c r="AM430" i="1"/>
  <c r="AM1034" i="1"/>
  <c r="AM942" i="1"/>
  <c r="AM861" i="1"/>
  <c r="AM830" i="1"/>
  <c r="AM798" i="1"/>
  <c r="AM782" i="1"/>
  <c r="AM750" i="1"/>
  <c r="AM735" i="1"/>
  <c r="AM856" i="1"/>
  <c r="AM808" i="1"/>
  <c r="AM760" i="1"/>
  <c r="AM827" i="1"/>
  <c r="AM780" i="1"/>
  <c r="AM414" i="1"/>
  <c r="AM485" i="1"/>
  <c r="AM469" i="1"/>
  <c r="AM453" i="1"/>
  <c r="AM339" i="1"/>
  <c r="AM479" i="1"/>
  <c r="AM262" i="1"/>
  <c r="AM710" i="1"/>
  <c r="AM693" i="1"/>
  <c r="AM678" i="1"/>
  <c r="AM663" i="1"/>
  <c r="AM646" i="1"/>
  <c r="AM630" i="1"/>
  <c r="AM614" i="1"/>
  <c r="AM598" i="1"/>
  <c r="AM582" i="1"/>
  <c r="AM565" i="1"/>
  <c r="AM550" i="1"/>
  <c r="AM518" i="1"/>
  <c r="AM502" i="1"/>
  <c r="AM487" i="1"/>
  <c r="AM470" i="1"/>
  <c r="AM454" i="1"/>
  <c r="AM393" i="1"/>
  <c r="AM343" i="1"/>
  <c r="AM42" i="1"/>
  <c r="AM426" i="1"/>
  <c r="AM242" i="1"/>
  <c r="AM127" i="1"/>
  <c r="AM878" i="1"/>
  <c r="AM975" i="1"/>
  <c r="AM1006" i="1"/>
  <c r="AM1038" i="1"/>
  <c r="AM43" i="1"/>
  <c r="AL9" i="1"/>
  <c r="AM191" i="1"/>
  <c r="AM198" i="1"/>
  <c r="AM438" i="1"/>
  <c r="AM846" i="1"/>
  <c r="AM958" i="1"/>
  <c r="AM106" i="1"/>
  <c r="AM190" i="1"/>
  <c r="AM235" i="1"/>
  <c r="AM267" i="1"/>
  <c r="AM299" i="1"/>
  <c r="AM179" i="1"/>
  <c r="AM211" i="1"/>
  <c r="AM745" i="1"/>
  <c r="AM905" i="1"/>
  <c r="AM989" i="1"/>
  <c r="AM1028" i="1"/>
  <c r="AM892" i="1"/>
  <c r="AM924" i="1"/>
  <c r="AM980" i="1"/>
  <c r="AM1001" i="1"/>
  <c r="AM867" i="1"/>
  <c r="AM721" i="1"/>
  <c r="AM705" i="1"/>
  <c r="AM690" i="1"/>
  <c r="AM672" i="1"/>
  <c r="AM641" i="1"/>
  <c r="AM626" i="1"/>
  <c r="AM577" i="1"/>
  <c r="AM545" i="1"/>
  <c r="AM513" i="1"/>
  <c r="AM773" i="1"/>
  <c r="AM888" i="1"/>
  <c r="AM920" i="1"/>
  <c r="AM952" i="1"/>
  <c r="AM977" i="1"/>
  <c r="AM1036" i="1"/>
  <c r="AM894" i="1"/>
  <c r="AM801" i="1"/>
  <c r="AM1018" i="1"/>
  <c r="AM183" i="1"/>
  <c r="AM271" i="1"/>
  <c r="AM326" i="1"/>
  <c r="AM395" i="1"/>
  <c r="AM410" i="1"/>
  <c r="AM443" i="1"/>
  <c r="AM359" i="1"/>
  <c r="AM793" i="1"/>
  <c r="AM857" i="1"/>
  <c r="AM897" i="1"/>
  <c r="AM929" i="1"/>
  <c r="AM960" i="1"/>
  <c r="AM1005" i="1"/>
  <c r="AM1025" i="1"/>
  <c r="AM765" i="1"/>
  <c r="AM828" i="1"/>
  <c r="AM884" i="1"/>
  <c r="AM916" i="1"/>
  <c r="AM974" i="1"/>
  <c r="AM996" i="1"/>
  <c r="AM679" i="1"/>
  <c r="AM872" i="1"/>
  <c r="AM727" i="1"/>
  <c r="AM699" i="1"/>
  <c r="AM667" i="1"/>
  <c r="AM939" i="1"/>
  <c r="AM923" i="1"/>
  <c r="AM907" i="1"/>
  <c r="AM875" i="1"/>
  <c r="AM843" i="1"/>
  <c r="AM811" i="1"/>
  <c r="AM795" i="1"/>
  <c r="AM763" i="1"/>
  <c r="AM747" i="1"/>
  <c r="AM731" i="1"/>
  <c r="AM725" i="1"/>
  <c r="AM709" i="1"/>
  <c r="AM694" i="1"/>
  <c r="AM676" i="1"/>
  <c r="AM661" i="1"/>
  <c r="AM645" i="1"/>
  <c r="AM629" i="1"/>
  <c r="AM613" i="1"/>
  <c r="AM595" i="1"/>
  <c r="AM581" i="1"/>
  <c r="AM566" i="1"/>
  <c r="AM549" i="1"/>
  <c r="AM517" i="1"/>
  <c r="AM655" i="1"/>
  <c r="AM639" i="1"/>
  <c r="AM623" i="1"/>
  <c r="AM606" i="1"/>
  <c r="AM591" i="1"/>
  <c r="AM559" i="1"/>
  <c r="AM543" i="1"/>
  <c r="AM527" i="1"/>
  <c r="AM495" i="1"/>
  <c r="AM463" i="1"/>
  <c r="AM757" i="1"/>
  <c r="AM912" i="1"/>
  <c r="AM944" i="1"/>
  <c r="AM992" i="1"/>
  <c r="AM1014" i="1"/>
  <c r="AM1032" i="1"/>
  <c r="AM753" i="1"/>
  <c r="AM941" i="1"/>
  <c r="AM982" i="1"/>
  <c r="AM737" i="1"/>
  <c r="AM933" i="1"/>
  <c r="AM1027" i="1"/>
  <c r="AM917" i="1"/>
  <c r="AM1035" i="1"/>
  <c r="AM140" i="1"/>
  <c r="AM263" i="1"/>
  <c r="AM330" i="1"/>
  <c r="AM427" i="1"/>
  <c r="AM85" i="1"/>
  <c r="AM133" i="1"/>
  <c r="AM165" i="1"/>
  <c r="AM51" i="1"/>
  <c r="AM83" i="1"/>
  <c r="AM150" i="1"/>
  <c r="AM921" i="1"/>
  <c r="AM979" i="1"/>
  <c r="AM1000" i="1"/>
  <c r="AM1044" i="1"/>
  <c r="AM876" i="1"/>
  <c r="AM908" i="1"/>
  <c r="AM940" i="1"/>
  <c r="AM991" i="1"/>
  <c r="AM718" i="1"/>
  <c r="AM687" i="1"/>
  <c r="AM708" i="1"/>
  <c r="AM674" i="1"/>
  <c r="AM959" i="1"/>
  <c r="AM943" i="1"/>
  <c r="AM928" i="1"/>
  <c r="AM911" i="1"/>
  <c r="AM896" i="1"/>
  <c r="AM879" i="1"/>
  <c r="AM864" i="1"/>
  <c r="AM847" i="1"/>
  <c r="AM831" i="1"/>
  <c r="AM799" i="1"/>
  <c r="AM783" i="1"/>
  <c r="AM768" i="1"/>
  <c r="AM751" i="1"/>
  <c r="AM734" i="1"/>
  <c r="AM697" i="1"/>
  <c r="AM649" i="1"/>
  <c r="AM633" i="1"/>
  <c r="AM553" i="1"/>
  <c r="AM537" i="1"/>
  <c r="AM505" i="1"/>
  <c r="AM643" i="1"/>
  <c r="AM627" i="1"/>
  <c r="AM597" i="1"/>
  <c r="AM515" i="1"/>
  <c r="AM499" i="1"/>
  <c r="AM467" i="1"/>
  <c r="AM741" i="1"/>
  <c r="AM869" i="1"/>
  <c r="AM936" i="1"/>
  <c r="AM967" i="1"/>
  <c r="AM1009" i="1"/>
  <c r="AM1029" i="1"/>
  <c r="AM909" i="1"/>
  <c r="AM785" i="1"/>
  <c r="AM901" i="1"/>
  <c r="AM1008" i="1"/>
  <c r="AM1041" i="1"/>
  <c r="AM46" i="1"/>
  <c r="AM53" i="1"/>
  <c r="AM102" i="1"/>
  <c r="AM117" i="1"/>
  <c r="AM49" i="1"/>
  <c r="AM842" i="1"/>
  <c r="AM1021" i="1"/>
  <c r="AM953" i="1"/>
  <c r="AM33" i="1"/>
  <c r="AM76" i="1"/>
  <c r="AM40" i="1"/>
  <c r="AM50" i="1"/>
  <c r="AM80" i="1"/>
  <c r="AM32" i="1"/>
  <c r="AM70" i="1"/>
  <c r="AM95" i="1"/>
  <c r="AM109" i="1"/>
  <c r="AM126" i="1"/>
  <c r="AM141" i="1"/>
  <c r="AM157" i="1"/>
  <c r="AM93" i="1"/>
  <c r="AM125" i="1"/>
  <c r="AM142" i="1"/>
  <c r="AM158" i="1"/>
  <c r="AM78" i="1"/>
  <c r="AM115" i="1"/>
  <c r="AM147" i="1"/>
  <c r="AM173" i="1"/>
  <c r="AM189" i="1"/>
  <c r="AM205" i="1"/>
  <c r="AM73" i="1"/>
  <c r="AM111" i="1"/>
  <c r="AM188" i="1"/>
  <c r="AM204" i="1"/>
  <c r="AM220" i="1"/>
  <c r="AM94" i="1"/>
  <c r="AM159" i="1"/>
  <c r="AM195" i="1"/>
  <c r="AM225" i="1"/>
  <c r="AM241" i="1"/>
  <c r="AM257" i="1"/>
  <c r="AM273" i="1"/>
  <c r="AM305" i="1"/>
  <c r="AM321" i="1"/>
  <c r="AM1043" i="1"/>
  <c r="AM124" i="1"/>
  <c r="AM178" i="1"/>
  <c r="AM210" i="1"/>
  <c r="AM232" i="1"/>
  <c r="AM248" i="1"/>
  <c r="AM264" i="1"/>
  <c r="AM280" i="1"/>
  <c r="AM296" i="1"/>
  <c r="AM312" i="1"/>
  <c r="AM328" i="1"/>
  <c r="AM344" i="1"/>
  <c r="AM135" i="1"/>
  <c r="AM214" i="1"/>
  <c r="AM290" i="1"/>
  <c r="AM251" i="1"/>
  <c r="AM284" i="1"/>
  <c r="AM315" i="1"/>
  <c r="AM164" i="1"/>
  <c r="AM227" i="1"/>
  <c r="AM258" i="1"/>
  <c r="AM322" i="1"/>
  <c r="AM200" i="1"/>
  <c r="AM113" i="1"/>
  <c r="AM130" i="1"/>
  <c r="AM98" i="1"/>
  <c r="AM129" i="1"/>
  <c r="AM63" i="1"/>
  <c r="AM79" i="1"/>
  <c r="AM44" i="1"/>
  <c r="AM68" i="1"/>
  <c r="AM84" i="1"/>
  <c r="AM168" i="1"/>
  <c r="AM57" i="1"/>
  <c r="AM201" i="1"/>
  <c r="AM47" i="1"/>
  <c r="AM62" i="1"/>
  <c r="AM1037" i="1"/>
  <c r="AK8" i="1"/>
  <c r="I24" i="1"/>
  <c r="O784" i="1"/>
  <c r="O285" i="1"/>
  <c r="O471" i="1"/>
  <c r="O752" i="1"/>
  <c r="O369" i="1"/>
  <c r="O950" i="1"/>
  <c r="O309" i="1"/>
  <c r="O385" i="1"/>
  <c r="O236" i="1"/>
  <c r="O440" i="1"/>
  <c r="O536" i="1"/>
  <c r="O461" i="1"/>
  <c r="O493" i="1"/>
  <c r="O851" i="1"/>
  <c r="O976" i="1"/>
  <c r="O1004" i="1"/>
  <c r="O877" i="1"/>
  <c r="O997" i="1"/>
  <c r="O318" i="1"/>
  <c r="BA23" i="1"/>
  <c r="O682" i="1"/>
  <c r="O797" i="1"/>
  <c r="D628" i="1"/>
  <c r="AX628" i="1"/>
  <c r="AY628" i="1"/>
  <c r="I38" i="1"/>
  <c r="I75" i="1"/>
  <c r="I1041" i="1"/>
  <c r="I51" i="1"/>
  <c r="I1040" i="1"/>
  <c r="I146" i="1"/>
  <c r="I153" i="1"/>
  <c r="I95" i="1"/>
  <c r="I106" i="1"/>
  <c r="I217" i="1"/>
  <c r="I189" i="1"/>
  <c r="I137" i="1"/>
  <c r="I62" i="1"/>
  <c r="I49" i="1"/>
  <c r="I196" i="1"/>
  <c r="I341" i="1"/>
  <c r="I328" i="1"/>
  <c r="I337" i="1"/>
  <c r="I257" i="1"/>
  <c r="I308" i="1"/>
  <c r="I237" i="1"/>
  <c r="I313" i="1"/>
  <c r="I233" i="1"/>
  <c r="I361" i="1"/>
  <c r="I251" i="1"/>
  <c r="I290" i="1"/>
  <c r="I214" i="1"/>
  <c r="I344" i="1"/>
  <c r="I124" i="1"/>
  <c r="I188" i="1"/>
  <c r="I111" i="1"/>
  <c r="I205" i="1"/>
  <c r="I125" i="1"/>
  <c r="I1042" i="1"/>
  <c r="I437" i="1"/>
  <c r="I302" i="1"/>
  <c r="I353" i="1"/>
  <c r="I689" i="1"/>
  <c r="I448" i="1"/>
  <c r="I532" i="1"/>
  <c r="I852" i="1"/>
  <c r="I794" i="1"/>
  <c r="I707" i="1"/>
  <c r="I550" i="1"/>
  <c r="I262" i="1"/>
  <c r="I485" i="1"/>
  <c r="I792" i="1"/>
  <c r="I636" i="1"/>
  <c r="I830" i="1"/>
  <c r="I401" i="1"/>
  <c r="I650" i="1"/>
  <c r="I489" i="1"/>
  <c r="I732" i="1"/>
  <c r="I844" i="1"/>
  <c r="I738" i="1"/>
  <c r="I632" i="1"/>
  <c r="I669" i="1"/>
  <c r="I644" i="1"/>
  <c r="I540" i="1"/>
  <c r="I981" i="1"/>
  <c r="I520" i="1"/>
  <c r="I53" i="1"/>
  <c r="I901" i="1"/>
  <c r="I909" i="1"/>
  <c r="I869" i="1"/>
  <c r="I553" i="1"/>
  <c r="I617" i="1"/>
  <c r="I680" i="1"/>
  <c r="I1012" i="1"/>
  <c r="I940" i="1"/>
  <c r="I749" i="1"/>
  <c r="I842" i="1"/>
  <c r="I134" i="1"/>
  <c r="I828" i="1"/>
  <c r="I941" i="1"/>
  <c r="I944" i="1"/>
  <c r="I912" i="1"/>
  <c r="I645" i="1"/>
  <c r="I709" i="1"/>
  <c r="I725" i="1"/>
  <c r="I984" i="1"/>
  <c r="I960" i="1"/>
  <c r="I1028" i="1"/>
  <c r="I183" i="1"/>
  <c r="I965" i="1"/>
  <c r="I837" i="1"/>
  <c r="I577" i="1"/>
  <c r="I609" i="1"/>
  <c r="I845" i="1"/>
  <c r="I937" i="1"/>
  <c r="I873" i="1"/>
  <c r="I745" i="1"/>
  <c r="I750" i="1"/>
  <c r="I923" i="1"/>
  <c r="I224" i="1"/>
  <c r="I174" i="1"/>
  <c r="I454" i="1"/>
  <c r="I479" i="1"/>
  <c r="I747" i="1"/>
  <c r="I795" i="1"/>
  <c r="I843" i="1"/>
  <c r="I942" i="1"/>
  <c r="I728" i="1"/>
  <c r="I409" i="1"/>
  <c r="I763" i="1"/>
  <c r="I731" i="1"/>
  <c r="I875" i="1"/>
  <c r="I958" i="1"/>
  <c r="I54" i="1"/>
  <c r="I704" i="1"/>
  <c r="I856" i="1"/>
  <c r="I441" i="1"/>
  <c r="I291" i="1"/>
  <c r="I66" i="1"/>
  <c r="I33" i="1"/>
  <c r="I82" i="1"/>
  <c r="I626" i="1"/>
  <c r="I968" i="1"/>
  <c r="I659" i="1"/>
  <c r="I447" i="1"/>
  <c r="I690" i="1"/>
  <c r="I219" i="1"/>
  <c r="I545" i="1"/>
  <c r="I810" i="1"/>
  <c r="I187" i="1"/>
  <c r="I169" i="1"/>
  <c r="I825" i="1"/>
  <c r="I510" i="1"/>
  <c r="I761" i="1"/>
  <c r="I607" i="1"/>
  <c r="I101" i="1"/>
  <c r="I162" i="1"/>
  <c r="I43" i="1"/>
  <c r="I180" i="1"/>
  <c r="I820" i="1"/>
  <c r="I372" i="1"/>
  <c r="I887" i="1"/>
  <c r="I616" i="1"/>
  <c r="I382" i="1"/>
  <c r="I658" i="1"/>
  <c r="I206" i="1"/>
  <c r="I555" i="1"/>
  <c r="I608" i="1"/>
  <c r="I807" i="1"/>
  <c r="I475" i="1"/>
  <c r="I203" i="1"/>
  <c r="I514" i="1"/>
  <c r="I1003" i="1"/>
  <c r="I386" i="1"/>
  <c r="I466" i="1"/>
  <c r="I706" i="1"/>
  <c r="I603" i="1"/>
  <c r="I635" i="1"/>
  <c r="I664" i="1"/>
  <c r="I771" i="1"/>
  <c r="I746" i="1"/>
  <c r="I841" i="1"/>
  <c r="I1022" i="1"/>
  <c r="I108" i="1"/>
  <c r="I888" i="1"/>
  <c r="I660" i="1"/>
  <c r="I155" i="1"/>
  <c r="I1036" i="1"/>
  <c r="I498" i="1"/>
  <c r="I587" i="1"/>
  <c r="I951" i="1"/>
  <c r="I917" i="1"/>
  <c r="I982" i="1"/>
  <c r="I753" i="1"/>
  <c r="I380" i="1"/>
  <c r="I495" i="1"/>
  <c r="I559" i="1"/>
  <c r="I623" i="1"/>
  <c r="I392" i="1"/>
  <c r="I613" i="1"/>
  <c r="I592" i="1"/>
  <c r="I723" i="1"/>
  <c r="I932" i="1"/>
  <c r="I733" i="1"/>
  <c r="I184" i="1"/>
  <c r="I165" i="1"/>
  <c r="I1001" i="1"/>
  <c r="I892" i="1"/>
  <c r="I905" i="1"/>
  <c r="I167" i="1"/>
  <c r="I458" i="1"/>
  <c r="I136" i="1"/>
  <c r="I601" i="1"/>
  <c r="I611" i="1"/>
  <c r="I152" i="1"/>
  <c r="I78" i="1"/>
  <c r="I375" i="1"/>
  <c r="I332" i="1"/>
  <c r="I484" i="1"/>
  <c r="I699" i="1"/>
  <c r="I711" i="1"/>
  <c r="I191" i="1"/>
  <c r="I327" i="1"/>
  <c r="I427" i="1"/>
  <c r="I362" i="1"/>
  <c r="I304" i="1"/>
  <c r="I240" i="1"/>
  <c r="I345" i="1"/>
  <c r="I88" i="1"/>
  <c r="I110" i="1"/>
  <c r="I483" i="1"/>
  <c r="I112" i="1"/>
  <c r="I864" i="1"/>
  <c r="I41" i="1"/>
  <c r="I768" i="1"/>
  <c r="I407" i="1"/>
  <c r="I648" i="1"/>
  <c r="I796" i="1"/>
  <c r="I570" i="1"/>
  <c r="I311" i="1"/>
  <c r="I515" i="1"/>
  <c r="I86" i="1"/>
  <c r="I522" i="1"/>
  <c r="I564" i="1"/>
  <c r="I363" i="1"/>
  <c r="I318" i="1"/>
  <c r="I148" i="1"/>
  <c r="I356" i="1"/>
  <c r="I300" i="1"/>
  <c r="I716" i="1"/>
  <c r="I653" i="1"/>
  <c r="I378" i="1"/>
  <c r="I159" i="1"/>
  <c r="I863" i="1"/>
  <c r="I402" i="1"/>
  <c r="I493" i="1"/>
  <c r="I865" i="1"/>
  <c r="I993" i="1"/>
  <c r="I355" i="1"/>
  <c r="I428" i="1"/>
  <c r="I528" i="1"/>
  <c r="I772" i="1"/>
  <c r="I525" i="1"/>
  <c r="I231" i="1"/>
  <c r="I347" i="1"/>
  <c r="I303" i="1"/>
  <c r="I769" i="1"/>
  <c r="I835" i="1"/>
  <c r="I477" i="1"/>
  <c r="I442" i="1"/>
  <c r="I966" i="1"/>
  <c r="I1024" i="1"/>
  <c r="I1023" i="1"/>
  <c r="I622" i="1"/>
  <c r="I717" i="1"/>
  <c r="I899" i="1"/>
  <c r="I695" i="1"/>
  <c r="I252" i="1"/>
  <c r="I551" i="1"/>
  <c r="I913" i="1"/>
  <c r="I460" i="1"/>
  <c r="I84" i="1"/>
  <c r="I80" i="1"/>
  <c r="I60" i="1"/>
  <c r="I72" i="1"/>
  <c r="I122" i="1"/>
  <c r="I158" i="1"/>
  <c r="I98" i="1"/>
  <c r="I105" i="1"/>
  <c r="I70" i="1"/>
  <c r="I220" i="1"/>
  <c r="I173" i="1"/>
  <c r="I104" i="1"/>
  <c r="I129" i="1"/>
  <c r="I201" i="1"/>
  <c r="I30" i="1"/>
  <c r="I145" i="1"/>
  <c r="I325" i="1"/>
  <c r="I264" i="1"/>
  <c r="I305" i="1"/>
  <c r="I241" i="1"/>
  <c r="I348" i="1"/>
  <c r="I335" i="1"/>
  <c r="I297" i="1"/>
  <c r="I215" i="1"/>
  <c r="I258" i="1"/>
  <c r="I338" i="1"/>
  <c r="I195" i="1"/>
  <c r="I204" i="1"/>
  <c r="I144" i="1"/>
  <c r="I142" i="1"/>
  <c r="I37" i="1"/>
  <c r="I157" i="1"/>
  <c r="I32" i="1"/>
  <c r="I433" i="1"/>
  <c r="I445" i="1"/>
  <c r="I405" i="1"/>
  <c r="I360" i="1"/>
  <c r="I482" i="1"/>
  <c r="I436" i="1"/>
  <c r="I481" i="1"/>
  <c r="I740" i="1"/>
  <c r="I556" i="1"/>
  <c r="I889" i="1"/>
  <c r="I393" i="1"/>
  <c r="I598" i="1"/>
  <c r="I412" i="1"/>
  <c r="I560" i="1"/>
  <c r="I824" i="1"/>
  <c r="I735" i="1"/>
  <c r="I893" i="1"/>
  <c r="I474" i="1"/>
  <c r="I698" i="1"/>
  <c r="I446" i="1"/>
  <c r="I779" i="1"/>
  <c r="I221" i="1"/>
  <c r="I914" i="1"/>
  <c r="I254" i="1"/>
  <c r="I440" i="1"/>
  <c r="I767" i="1"/>
  <c r="I758" i="1"/>
  <c r="I1026" i="1"/>
  <c r="I150" i="1"/>
  <c r="I1008" i="1"/>
  <c r="I1013" i="1"/>
  <c r="I988" i="1"/>
  <c r="I904" i="1"/>
  <c r="I537" i="1"/>
  <c r="I602" i="1"/>
  <c r="I665" i="1"/>
  <c r="I729" i="1"/>
  <c r="I969" i="1"/>
  <c r="I813" i="1"/>
  <c r="I1000" i="1"/>
  <c r="I890" i="1"/>
  <c r="I68" i="1"/>
  <c r="I737" i="1"/>
  <c r="I972" i="1"/>
  <c r="I821" i="1"/>
  <c r="I543" i="1"/>
  <c r="I517" i="1"/>
  <c r="I533" i="1"/>
  <c r="I566" i="1"/>
  <c r="I629" i="1"/>
  <c r="I661" i="1"/>
  <c r="I884" i="1"/>
  <c r="I989" i="1"/>
  <c r="I561" i="1"/>
  <c r="I657" i="1"/>
  <c r="I127" i="1"/>
  <c r="I955" i="1"/>
  <c r="I878" i="1"/>
  <c r="I693" i="1"/>
  <c r="I667" i="1"/>
  <c r="I511" i="1"/>
  <c r="I343" i="1"/>
  <c r="I646" i="1"/>
  <c r="I663" i="1"/>
  <c r="I130" i="1"/>
  <c r="I179" i="1"/>
  <c r="I760" i="1"/>
  <c r="I299" i="1"/>
  <c r="I57" i="1"/>
  <c r="I1031" i="1"/>
  <c r="I1014" i="1"/>
  <c r="I573" i="1"/>
  <c r="I410" i="1"/>
  <c r="I265" i="1"/>
  <c r="I156" i="1"/>
  <c r="I575" i="1"/>
  <c r="I991" i="1"/>
  <c r="I1038" i="1"/>
  <c r="I415" i="1"/>
  <c r="I985" i="1"/>
  <c r="I287" i="1"/>
  <c r="I253" i="1"/>
  <c r="I874" i="1"/>
  <c r="I207" i="1"/>
  <c r="I279" i="1"/>
  <c r="I701" i="1"/>
  <c r="I131" i="1"/>
  <c r="I762" i="1"/>
  <c r="I429" i="1"/>
  <c r="I610" i="1"/>
  <c r="I675" i="1"/>
  <c r="I459" i="1"/>
  <c r="I507" i="1"/>
  <c r="I618" i="1"/>
  <c r="I364" i="1"/>
  <c r="I260" i="1"/>
  <c r="I970" i="1"/>
  <c r="I307" i="1"/>
  <c r="I491" i="1"/>
  <c r="I497" i="1"/>
  <c r="I743" i="1"/>
  <c r="I919" i="1"/>
  <c r="I691" i="1"/>
  <c r="I504" i="1"/>
  <c r="I671" i="1"/>
  <c r="I870" i="1"/>
  <c r="I805" i="1"/>
  <c r="I212" i="1"/>
  <c r="I722" i="1"/>
  <c r="I457" i="1"/>
  <c r="I977" i="1"/>
  <c r="I571" i="1"/>
  <c r="I465" i="1"/>
  <c r="I544" i="1"/>
  <c r="I726" i="1"/>
  <c r="I759" i="1"/>
  <c r="I822" i="1"/>
  <c r="I406" i="1"/>
  <c r="I492" i="1"/>
  <c r="I906" i="1"/>
  <c r="I250" i="1"/>
  <c r="I854" i="1"/>
  <c r="I350" i="1"/>
  <c r="I192" i="1"/>
  <c r="I209" i="1"/>
  <c r="I530" i="1"/>
  <c r="I651" i="1"/>
  <c r="I596" i="1"/>
  <c r="I1027" i="1"/>
  <c r="I1032" i="1"/>
  <c r="I470" i="1"/>
  <c r="I426" i="1"/>
  <c r="I396" i="1"/>
  <c r="I621" i="1"/>
  <c r="I685" i="1"/>
  <c r="I688" i="1"/>
  <c r="I736" i="1"/>
  <c r="I568" i="1"/>
  <c r="I973" i="1"/>
  <c r="I980" i="1"/>
  <c r="I809" i="1"/>
  <c r="I213" i="1"/>
  <c r="I818" i="1"/>
  <c r="I182" i="1"/>
  <c r="I946" i="1"/>
  <c r="I896" i="1"/>
  <c r="I185" i="1"/>
  <c r="I930" i="1"/>
  <c r="I627" i="1"/>
  <c r="I283" i="1"/>
  <c r="I700" i="1"/>
  <c r="I236" i="1"/>
  <c r="I727" i="1"/>
  <c r="I996" i="1"/>
  <c r="I929" i="1"/>
  <c r="I552" i="1"/>
  <c r="I263" i="1"/>
  <c r="I242" i="1"/>
  <c r="I329" i="1"/>
  <c r="I34" i="1"/>
  <c r="I802" i="1"/>
  <c r="I391" i="1"/>
  <c r="I866" i="1"/>
  <c r="I524" i="1"/>
  <c r="I683" i="1"/>
  <c r="I928" i="1"/>
  <c r="I36" i="1"/>
  <c r="I554" i="1"/>
  <c r="I434" i="1"/>
  <c r="I640" i="1"/>
  <c r="I684" i="1"/>
  <c r="I388" i="1"/>
  <c r="I26" i="1"/>
  <c r="I1033" i="1"/>
  <c r="I871" i="1"/>
  <c r="I542" i="1"/>
  <c r="I464" i="1"/>
  <c r="I590" i="1"/>
  <c r="I637" i="1"/>
  <c r="I719" i="1"/>
  <c r="I519" i="1"/>
  <c r="I784" i="1"/>
  <c r="I567" i="1"/>
  <c r="I647" i="1"/>
  <c r="I815" i="1"/>
  <c r="I1015" i="1"/>
  <c r="I986" i="1"/>
  <c r="I862" i="1"/>
  <c r="I850" i="1"/>
  <c r="I902" i="1"/>
  <c r="I631" i="1"/>
  <c r="I868" i="1"/>
  <c r="I526" i="1"/>
  <c r="I997" i="1"/>
  <c r="I789" i="1"/>
  <c r="I724" i="1"/>
  <c r="I509" i="1"/>
  <c r="I278" i="1"/>
  <c r="I720" i="1"/>
  <c r="I656" i="1"/>
  <c r="I931" i="1"/>
  <c r="I819" i="1"/>
  <c r="I898" i="1"/>
  <c r="I754" i="1"/>
  <c r="I764" i="1"/>
  <c r="I687" i="1"/>
  <c r="I628" i="1"/>
  <c r="I52" i="1"/>
  <c r="I50" i="1"/>
  <c r="I28" i="1"/>
  <c r="I56" i="1"/>
  <c r="I149" i="1"/>
  <c r="I138" i="1"/>
  <c r="I93" i="1"/>
  <c r="I77" i="1"/>
  <c r="I141" i="1"/>
  <c r="I193" i="1"/>
  <c r="I63" i="1"/>
  <c r="I172" i="1"/>
  <c r="I216" i="1"/>
  <c r="I140" i="1"/>
  <c r="I79" i="1"/>
  <c r="I186" i="1"/>
  <c r="I113" i="1"/>
  <c r="I309" i="1"/>
  <c r="I232" i="1"/>
  <c r="I289" i="1"/>
  <c r="I225" i="1"/>
  <c r="I317" i="1"/>
  <c r="I320" i="1"/>
  <c r="I281" i="1"/>
  <c r="I132" i="1"/>
  <c r="I227" i="1"/>
  <c r="I100" i="1"/>
  <c r="I321" i="1"/>
  <c r="I64" i="1"/>
  <c r="I76" i="1"/>
  <c r="I29" i="1"/>
  <c r="I417" i="1"/>
  <c r="I342" i="1"/>
  <c r="I390" i="1"/>
  <c r="I270" i="1"/>
  <c r="I562" i="1"/>
  <c r="I384" i="1"/>
  <c r="I696" i="1"/>
  <c r="I756" i="1"/>
  <c r="I620" i="1"/>
  <c r="I1002" i="1"/>
  <c r="I518" i="1"/>
  <c r="I630" i="1"/>
  <c r="I444" i="1"/>
  <c r="I624" i="1"/>
  <c r="I840" i="1"/>
  <c r="I766" i="1"/>
  <c r="I677" i="1"/>
  <c r="I490" i="1"/>
  <c r="I432" i="1"/>
  <c r="I512" i="1"/>
  <c r="I812" i="1"/>
  <c r="I588" i="1"/>
  <c r="I962" i="1"/>
  <c r="I478" i="1"/>
  <c r="I461" i="1"/>
  <c r="I832" i="1"/>
  <c r="I806" i="1"/>
  <c r="I430" i="1"/>
  <c r="I117" i="1"/>
  <c r="I166" i="1"/>
  <c r="I85" i="1"/>
  <c r="I949" i="1"/>
  <c r="I785" i="1"/>
  <c r="I1009" i="1"/>
  <c r="I936" i="1"/>
  <c r="I741" i="1"/>
  <c r="I521" i="1"/>
  <c r="I584" i="1"/>
  <c r="I649" i="1"/>
  <c r="I713" i="1"/>
  <c r="I876" i="1"/>
  <c r="I1021" i="1"/>
  <c r="I921" i="1"/>
  <c r="I1005" i="1"/>
  <c r="I581" i="1"/>
  <c r="I933" i="1"/>
  <c r="I849" i="1"/>
  <c r="I880" i="1"/>
  <c r="I757" i="1"/>
  <c r="I694" i="1"/>
  <c r="I872" i="1"/>
  <c r="I897" i="1"/>
  <c r="I379" i="1"/>
  <c r="I885" i="1"/>
  <c r="I833" i="1"/>
  <c r="I817" i="1"/>
  <c r="I1020" i="1"/>
  <c r="I529" i="1"/>
  <c r="I721" i="1"/>
  <c r="I907" i="1"/>
  <c r="I389" i="1"/>
  <c r="I274" i="1"/>
  <c r="I330" i="1"/>
  <c r="I235" i="1"/>
  <c r="I487" i="1"/>
  <c r="I678" i="1"/>
  <c r="I339" i="1"/>
  <c r="I780" i="1"/>
  <c r="I827" i="1"/>
  <c r="I808" i="1"/>
  <c r="I798" i="1"/>
  <c r="I926" i="1"/>
  <c r="I359" i="1"/>
  <c r="I267" i="1"/>
  <c r="I47" i="1"/>
  <c r="I306" i="1"/>
  <c r="I679" i="1"/>
  <c r="I811" i="1"/>
  <c r="I776" i="1"/>
  <c r="I990" i="1"/>
  <c r="I211" i="1"/>
  <c r="I975" i="1"/>
  <c r="I271" i="1"/>
  <c r="I939" i="1"/>
  <c r="I606" i="1"/>
  <c r="I91" i="1"/>
  <c r="I114" i="1"/>
  <c r="I109" i="1"/>
  <c r="I202" i="1"/>
  <c r="I259" i="1"/>
  <c r="I672" i="1"/>
  <c r="I703" i="1"/>
  <c r="I282" i="1"/>
  <c r="I314" i="1"/>
  <c r="I431" i="1"/>
  <c r="I199" i="1"/>
  <c r="I539" i="1"/>
  <c r="I367" i="1"/>
  <c r="I924" i="1"/>
  <c r="I336" i="1"/>
  <c r="I334" i="1"/>
  <c r="I670" i="1"/>
  <c r="I1016" i="1"/>
  <c r="I69" i="1"/>
  <c r="I67" i="1"/>
  <c r="I197" i="1"/>
  <c r="I128" i="1"/>
  <c r="I594" i="1"/>
  <c r="I27" i="1"/>
  <c r="I310" i="1"/>
  <c r="I450" i="1"/>
  <c r="I513" i="1"/>
  <c r="I365" i="1"/>
  <c r="I641" i="1"/>
  <c r="I625" i="1"/>
  <c r="I243" i="1"/>
  <c r="I593" i="1"/>
  <c r="I775" i="1"/>
  <c r="I839" i="1"/>
  <c r="I1011" i="1"/>
  <c r="I934" i="1"/>
  <c r="I692" i="1"/>
  <c r="I730" i="1"/>
  <c r="I801" i="1"/>
  <c r="I894" i="1"/>
  <c r="I523" i="1"/>
  <c r="I480" i="1"/>
  <c r="I324" i="1"/>
  <c r="I413" i="1"/>
  <c r="I971" i="1"/>
  <c r="I103" i="1"/>
  <c r="I223" i="1"/>
  <c r="I151" i="1"/>
  <c r="I999" i="1"/>
  <c r="I419" i="1"/>
  <c r="I295" i="1"/>
  <c r="I836" i="1"/>
  <c r="I614" i="1"/>
  <c r="I527" i="1"/>
  <c r="I591" i="1"/>
  <c r="I655" i="1"/>
  <c r="I453" i="1"/>
  <c r="I572" i="1"/>
  <c r="I452" i="1"/>
  <c r="I133" i="1"/>
  <c r="I956" i="1"/>
  <c r="I781" i="1"/>
  <c r="I399" i="1"/>
  <c r="I244" i="1"/>
  <c r="I531" i="1"/>
  <c r="I786" i="1"/>
  <c r="I882" i="1"/>
  <c r="I816" i="1"/>
  <c r="I61" i="1"/>
  <c r="I121" i="1"/>
  <c r="I276" i="1"/>
  <c r="I116" i="1"/>
  <c r="I234" i="1"/>
  <c r="I139" i="1"/>
  <c r="I974" i="1"/>
  <c r="I765" i="1"/>
  <c r="I857" i="1"/>
  <c r="I395" i="1"/>
  <c r="I272" i="1"/>
  <c r="I994" i="1"/>
  <c r="I851" i="1"/>
  <c r="I323" i="1"/>
  <c r="I316" i="1"/>
  <c r="I268" i="1"/>
  <c r="I834" i="1"/>
  <c r="I65" i="1"/>
  <c r="I81" i="1"/>
  <c r="I58" i="1"/>
  <c r="I506" i="1"/>
  <c r="I585" i="1"/>
  <c r="I681" i="1"/>
  <c r="I860" i="1"/>
  <c r="I177" i="1"/>
  <c r="I471" i="1"/>
  <c r="I823" i="1"/>
  <c r="I752" i="1"/>
  <c r="I387" i="1"/>
  <c r="I853" i="1"/>
  <c r="I494" i="1"/>
  <c r="I455" i="1"/>
  <c r="I739" i="1"/>
  <c r="I963" i="1"/>
  <c r="I774" i="1"/>
  <c r="I855" i="1"/>
  <c r="I662" i="1"/>
  <c r="I788" i="1"/>
  <c r="I715" i="1"/>
  <c r="I800" i="1"/>
  <c r="I900" i="1"/>
  <c r="I755" i="1"/>
  <c r="I886" i="1"/>
  <c r="I403" i="1"/>
  <c r="I87" i="1"/>
  <c r="I476" i="1"/>
  <c r="I987" i="1"/>
  <c r="I961" i="1"/>
  <c r="I883" i="1"/>
  <c r="I947" i="1"/>
  <c r="I838" i="1"/>
  <c r="I536" i="1"/>
  <c r="I238" i="1"/>
  <c r="I411" i="1"/>
  <c r="I285" i="1"/>
  <c r="I385" i="1"/>
  <c r="I358" i="1"/>
  <c r="I422" i="1"/>
  <c r="I702" i="1"/>
  <c r="I615" i="1"/>
  <c r="F628" i="1"/>
  <c r="I44" i="1"/>
  <c r="I40" i="1"/>
  <c r="I35" i="1"/>
  <c r="I46" i="1"/>
  <c r="I118" i="1"/>
  <c r="I97" i="1"/>
  <c r="I163" i="1"/>
  <c r="I48" i="1"/>
  <c r="I126" i="1"/>
  <c r="I39" i="1"/>
  <c r="I222" i="1"/>
  <c r="I168" i="1"/>
  <c r="I74" i="1"/>
  <c r="I1037" i="1"/>
  <c r="I170" i="1"/>
  <c r="I218" i="1"/>
  <c r="I261" i="1"/>
  <c r="I178" i="1"/>
  <c r="I273" i="1"/>
  <c r="I340" i="1"/>
  <c r="I286" i="1"/>
  <c r="I288" i="1"/>
  <c r="I249" i="1"/>
  <c r="I284" i="1"/>
  <c r="I315" i="1"/>
  <c r="I164" i="1"/>
  <c r="I331" i="1"/>
  <c r="I322" i="1"/>
  <c r="I351" i="1"/>
  <c r="I312" i="1"/>
  <c r="I296" i="1"/>
  <c r="I280" i="1"/>
  <c r="I248" i="1"/>
  <c r="I1043" i="1"/>
  <c r="I94" i="1"/>
  <c r="I73" i="1"/>
  <c r="I147" i="1"/>
  <c r="I59" i="1"/>
  <c r="I369" i="1"/>
  <c r="I425" i="1"/>
  <c r="I373" i="1"/>
  <c r="I366" i="1"/>
  <c r="I642" i="1"/>
  <c r="I416" i="1"/>
  <c r="I468" i="1"/>
  <c r="I787" i="1"/>
  <c r="I778" i="1"/>
  <c r="I1019" i="1"/>
  <c r="I534" i="1"/>
  <c r="I710" i="1"/>
  <c r="I469" i="1"/>
  <c r="I612" i="1"/>
  <c r="I508" i="1"/>
  <c r="I814" i="1"/>
  <c r="I368" i="1"/>
  <c r="I634" i="1"/>
  <c r="I473" i="1"/>
  <c r="I500" i="1"/>
  <c r="I829" i="1"/>
  <c r="I652" i="1"/>
  <c r="I1010" i="1"/>
  <c r="I557" i="1"/>
  <c r="I580" i="1"/>
  <c r="I848" i="1"/>
  <c r="I950" i="1"/>
  <c r="I398" i="1"/>
  <c r="I83" i="1"/>
  <c r="I957" i="1"/>
  <c r="I1029" i="1"/>
  <c r="I804" i="1"/>
  <c r="I505" i="1"/>
  <c r="I569" i="1"/>
  <c r="I633" i="1"/>
  <c r="I697" i="1"/>
  <c r="I908" i="1"/>
  <c r="I1044" i="1"/>
  <c r="I953" i="1"/>
  <c r="I777" i="1"/>
  <c r="I1025" i="1"/>
  <c r="I501" i="1"/>
  <c r="I549" i="1"/>
  <c r="I676" i="1"/>
  <c r="I1017" i="1"/>
  <c r="I948" i="1"/>
  <c r="I916" i="1"/>
  <c r="I443" i="1"/>
  <c r="I175" i="1"/>
  <c r="I45" i="1"/>
  <c r="I1006" i="1"/>
  <c r="I414" i="1"/>
  <c r="I438" i="1"/>
  <c r="I42" i="1"/>
  <c r="I424" i="1"/>
  <c r="I502" i="1"/>
  <c r="I565" i="1"/>
  <c r="I582" i="1"/>
  <c r="I782" i="1"/>
  <c r="I861" i="1"/>
  <c r="I891" i="1"/>
  <c r="I639" i="1"/>
  <c r="I744" i="1"/>
  <c r="I394" i="1"/>
  <c r="I194" i="1"/>
  <c r="I326" i="1"/>
  <c r="I846" i="1"/>
  <c r="I673" i="1"/>
  <c r="I198" i="1"/>
  <c r="I439" i="1"/>
  <c r="I71" i="1"/>
  <c r="I226" i="1"/>
  <c r="I922" i="1"/>
  <c r="I381" i="1"/>
  <c r="I143" i="1"/>
  <c r="I705" i="1"/>
  <c r="I245" i="1"/>
  <c r="I115" i="1"/>
  <c r="I346" i="1"/>
  <c r="I867" i="1"/>
  <c r="I797" i="1"/>
  <c r="I638" i="1"/>
  <c r="I964" i="1"/>
  <c r="I25" i="1"/>
  <c r="I181" i="1"/>
  <c r="I99" i="1"/>
  <c r="I352" i="1"/>
  <c r="I160" i="1"/>
  <c r="I269" i="1"/>
  <c r="I773" i="1"/>
  <c r="I954" i="1"/>
  <c r="I277" i="1"/>
  <c r="I228" i="1"/>
  <c r="I404" i="1"/>
  <c r="I952" i="1"/>
  <c r="I546" i="1"/>
  <c r="I858" i="1"/>
  <c r="I826" i="1"/>
  <c r="I275" i="1"/>
  <c r="I301" i="1"/>
  <c r="I397" i="1"/>
  <c r="I920" i="1"/>
  <c r="I472" i="1"/>
  <c r="I578" i="1"/>
  <c r="I791" i="1"/>
  <c r="I903" i="1"/>
  <c r="I333" i="1"/>
  <c r="I938" i="1"/>
  <c r="I239" i="1"/>
  <c r="I859" i="1"/>
  <c r="I92" i="1"/>
  <c r="I123" i="1"/>
  <c r="I1018" i="1"/>
  <c r="I1035" i="1"/>
  <c r="I992" i="1"/>
  <c r="I463" i="1"/>
  <c r="I595" i="1"/>
  <c r="I496" i="1"/>
  <c r="I668" i="1"/>
  <c r="I435" i="1"/>
  <c r="I200" i="1"/>
  <c r="I383" i="1"/>
  <c r="I292" i="1"/>
  <c r="I96" i="1"/>
  <c r="I161" i="1"/>
  <c r="I579" i="1"/>
  <c r="I266" i="1"/>
  <c r="I586" i="1"/>
  <c r="I421" i="1"/>
  <c r="I1039" i="1"/>
  <c r="I967" i="1"/>
  <c r="I499" i="1"/>
  <c r="I354" i="1"/>
  <c r="I979" i="1"/>
  <c r="I423" i="1"/>
  <c r="I1034" i="1"/>
  <c r="I793" i="1"/>
  <c r="I190" i="1"/>
  <c r="I256" i="1"/>
  <c r="I208" i="1"/>
  <c r="I120" i="1"/>
  <c r="I451" i="1"/>
  <c r="I708" i="1"/>
  <c r="I751" i="1"/>
  <c r="I55" i="1"/>
  <c r="I879" i="1"/>
  <c r="I600" i="1"/>
  <c r="I748" i="1"/>
  <c r="I488" i="1"/>
  <c r="I298" i="1"/>
  <c r="I831" i="1"/>
  <c r="I370" i="1"/>
  <c r="I547" i="1"/>
  <c r="I230" i="1"/>
  <c r="I357" i="1"/>
  <c r="I349" i="1"/>
  <c r="I176" i="1"/>
  <c r="I925" i="1"/>
  <c r="I686" i="1"/>
  <c r="I605" i="1"/>
  <c r="I742" i="1"/>
  <c r="I535" i="1"/>
  <c r="I877" i="1"/>
  <c r="I558" i="1"/>
  <c r="I604" i="1"/>
  <c r="I408" i="1"/>
  <c r="I486" i="1"/>
  <c r="I374" i="1"/>
  <c r="I210" i="1"/>
  <c r="I945" i="1"/>
  <c r="I229" i="1"/>
  <c r="I449" i="1"/>
  <c r="I462" i="1"/>
  <c r="I574" i="1"/>
  <c r="I376" i="1"/>
  <c r="I1004" i="1"/>
  <c r="I895" i="1"/>
  <c r="I583" i="1"/>
  <c r="I599" i="1"/>
  <c r="I135" i="1"/>
  <c r="I371" i="1"/>
  <c r="I803" i="1"/>
  <c r="I915" i="1"/>
  <c r="I666" i="1"/>
  <c r="I983" i="1"/>
  <c r="AM25" i="1"/>
  <c r="H21" i="1"/>
  <c r="F46" i="1"/>
  <c r="F163" i="1"/>
  <c r="F39" i="1"/>
  <c r="F261" i="1"/>
  <c r="F286" i="1"/>
  <c r="F315" i="1"/>
  <c r="F351" i="1"/>
  <c r="F296" i="1"/>
  <c r="F248" i="1"/>
  <c r="D24" i="1"/>
  <c r="F24" i="1"/>
  <c r="F51" i="1"/>
  <c r="F153" i="1"/>
  <c r="F106" i="1"/>
  <c r="F217" i="1"/>
  <c r="F189" i="1"/>
  <c r="F237" i="1"/>
  <c r="F52" i="1"/>
  <c r="F50" i="1"/>
  <c r="F28" i="1"/>
  <c r="F56" i="1"/>
  <c r="F149" i="1"/>
  <c r="F138" i="1"/>
  <c r="F93" i="1"/>
  <c r="F77" i="1"/>
  <c r="F141" i="1"/>
  <c r="F193" i="1"/>
  <c r="F63" i="1"/>
  <c r="F172" i="1"/>
  <c r="F216" i="1"/>
  <c r="F140" i="1"/>
  <c r="F79" i="1"/>
  <c r="F186" i="1"/>
  <c r="F113" i="1"/>
  <c r="F309" i="1"/>
  <c r="F232" i="1"/>
  <c r="F289" i="1"/>
  <c r="F225" i="1"/>
  <c r="F317" i="1"/>
  <c r="F320" i="1"/>
  <c r="F281" i="1"/>
  <c r="F132" i="1"/>
  <c r="F227" i="1"/>
  <c r="F100" i="1"/>
  <c r="F321" i="1"/>
  <c r="F64" i="1"/>
  <c r="F76" i="1"/>
  <c r="F29" i="1"/>
  <c r="F417" i="1"/>
  <c r="F342" i="1"/>
  <c r="F390" i="1"/>
  <c r="F270" i="1"/>
  <c r="F562" i="1"/>
  <c r="F384" i="1"/>
  <c r="F696" i="1"/>
  <c r="F756" i="1"/>
  <c r="F620" i="1"/>
  <c r="F1002" i="1"/>
  <c r="F518" i="1"/>
  <c r="F630" i="1"/>
  <c r="F444" i="1"/>
  <c r="F624" i="1"/>
  <c r="F840" i="1"/>
  <c r="F766" i="1"/>
  <c r="F677" i="1"/>
  <c r="F490" i="1"/>
  <c r="F432" i="1"/>
  <c r="F512" i="1"/>
  <c r="F812" i="1"/>
  <c r="F588" i="1"/>
  <c r="F962" i="1"/>
  <c r="F478" i="1"/>
  <c r="F461" i="1"/>
  <c r="F832" i="1"/>
  <c r="F806" i="1"/>
  <c r="F430" i="1"/>
  <c r="F117" i="1"/>
  <c r="F166" i="1"/>
  <c r="F85" i="1"/>
  <c r="F949" i="1"/>
  <c r="F785" i="1"/>
  <c r="F1009" i="1"/>
  <c r="F936" i="1"/>
  <c r="F741" i="1"/>
  <c r="F521" i="1"/>
  <c r="F584" i="1"/>
  <c r="F649" i="1"/>
  <c r="F713" i="1"/>
  <c r="F876" i="1"/>
  <c r="F1021" i="1"/>
  <c r="F921" i="1"/>
  <c r="F1005" i="1"/>
  <c r="F581" i="1"/>
  <c r="F933" i="1"/>
  <c r="F849" i="1"/>
  <c r="F880" i="1"/>
  <c r="F757" i="1"/>
  <c r="F694" i="1"/>
  <c r="F872" i="1"/>
  <c r="F897" i="1"/>
  <c r="F379" i="1"/>
  <c r="F885" i="1"/>
  <c r="F833" i="1"/>
  <c r="F817" i="1"/>
  <c r="F1020" i="1"/>
  <c r="F529" i="1"/>
  <c r="F721" i="1"/>
  <c r="F907" i="1"/>
  <c r="F389" i="1"/>
  <c r="F274" i="1"/>
  <c r="F330" i="1"/>
  <c r="F235" i="1"/>
  <c r="F487" i="1"/>
  <c r="F678" i="1"/>
  <c r="F339" i="1"/>
  <c r="F780" i="1"/>
  <c r="F827" i="1"/>
  <c r="F808" i="1"/>
  <c r="F798" i="1"/>
  <c r="F926" i="1"/>
  <c r="F359" i="1"/>
  <c r="F267" i="1"/>
  <c r="F47" i="1"/>
  <c r="F306" i="1"/>
  <c r="F679" i="1"/>
  <c r="F811" i="1"/>
  <c r="F776" i="1"/>
  <c r="F990" i="1"/>
  <c r="F211" i="1"/>
  <c r="F975" i="1"/>
  <c r="F271" i="1"/>
  <c r="F939" i="1"/>
  <c r="F606" i="1"/>
  <c r="F91" i="1"/>
  <c r="F114" i="1"/>
  <c r="F109" i="1"/>
  <c r="F202" i="1"/>
  <c r="F259" i="1"/>
  <c r="F672" i="1"/>
  <c r="F703" i="1"/>
  <c r="F282" i="1"/>
  <c r="F314" i="1"/>
  <c r="F431" i="1"/>
  <c r="F199" i="1"/>
  <c r="F539" i="1"/>
  <c r="F367" i="1"/>
  <c r="F924" i="1"/>
  <c r="F336" i="1"/>
  <c r="F334" i="1"/>
  <c r="F670" i="1"/>
  <c r="F1016" i="1"/>
  <c r="F69" i="1"/>
  <c r="F67" i="1"/>
  <c r="F197" i="1"/>
  <c r="F128" i="1"/>
  <c r="F594" i="1"/>
  <c r="F27" i="1"/>
  <c r="F310" i="1"/>
  <c r="F450" i="1"/>
  <c r="F513" i="1"/>
  <c r="F365" i="1"/>
  <c r="F641" i="1"/>
  <c r="F625" i="1"/>
  <c r="F243" i="1"/>
  <c r="F593" i="1"/>
  <c r="F775" i="1"/>
  <c r="F839" i="1"/>
  <c r="F1011" i="1"/>
  <c r="F934" i="1"/>
  <c r="F692" i="1"/>
  <c r="F730" i="1"/>
  <c r="F801" i="1"/>
  <c r="F894" i="1"/>
  <c r="F523" i="1"/>
  <c r="F480" i="1"/>
  <c r="F324" i="1"/>
  <c r="F413" i="1"/>
  <c r="F971" i="1"/>
  <c r="F103" i="1"/>
  <c r="F223" i="1"/>
  <c r="F151" i="1"/>
  <c r="F999" i="1"/>
  <c r="F419" i="1"/>
  <c r="F295" i="1"/>
  <c r="F836" i="1"/>
  <c r="F614" i="1"/>
  <c r="F527" i="1"/>
  <c r="F591" i="1"/>
  <c r="F655" i="1"/>
  <c r="F453" i="1"/>
  <c r="F572" i="1"/>
  <c r="F452" i="1"/>
  <c r="F133" i="1"/>
  <c r="F956" i="1"/>
  <c r="F781" i="1"/>
  <c r="F399" i="1"/>
  <c r="F244" i="1"/>
  <c r="F531" i="1"/>
  <c r="F786" i="1"/>
  <c r="F882" i="1"/>
  <c r="F816" i="1"/>
  <c r="F61" i="1"/>
  <c r="F121" i="1"/>
  <c r="F276" i="1"/>
  <c r="F116" i="1"/>
  <c r="F234" i="1"/>
  <c r="F139" i="1"/>
  <c r="F974" i="1"/>
  <c r="F765" i="1"/>
  <c r="F857" i="1"/>
  <c r="F395" i="1"/>
  <c r="F272" i="1"/>
  <c r="F994" i="1"/>
  <c r="F851" i="1"/>
  <c r="F323" i="1"/>
  <c r="F316" i="1"/>
  <c r="F268" i="1"/>
  <c r="F834" i="1"/>
  <c r="F65" i="1"/>
  <c r="F81" i="1"/>
  <c r="F58" i="1"/>
  <c r="F506" i="1"/>
  <c r="F585" i="1"/>
  <c r="F681" i="1"/>
  <c r="F860" i="1"/>
  <c r="F177" i="1"/>
  <c r="F471" i="1"/>
  <c r="F823" i="1"/>
  <c r="F752" i="1"/>
  <c r="F387" i="1"/>
  <c r="F853" i="1"/>
  <c r="F494" i="1"/>
  <c r="F455" i="1"/>
  <c r="F739" i="1"/>
  <c r="F963" i="1"/>
  <c r="F774" i="1"/>
  <c r="F855" i="1"/>
  <c r="F662" i="1"/>
  <c r="F788" i="1"/>
  <c r="F715" i="1"/>
  <c r="F800" i="1"/>
  <c r="F900" i="1"/>
  <c r="F755" i="1"/>
  <c r="F886" i="1"/>
  <c r="F403" i="1"/>
  <c r="F87" i="1"/>
  <c r="F476" i="1"/>
  <c r="F987" i="1"/>
  <c r="F961" i="1"/>
  <c r="F883" i="1"/>
  <c r="F947" i="1"/>
  <c r="F838" i="1"/>
  <c r="F536" i="1"/>
  <c r="F238" i="1"/>
  <c r="F411" i="1"/>
  <c r="F285" i="1"/>
  <c r="F385" i="1"/>
  <c r="F358" i="1"/>
  <c r="F422" i="1"/>
  <c r="F702" i="1"/>
  <c r="F615" i="1"/>
  <c r="F40" i="1"/>
  <c r="F97" i="1"/>
  <c r="F126" i="1"/>
  <c r="F74" i="1"/>
  <c r="F170" i="1"/>
  <c r="F340" i="1"/>
  <c r="F73" i="1"/>
  <c r="F147" i="1"/>
  <c r="F59" i="1"/>
  <c r="F369" i="1"/>
  <c r="F425" i="1"/>
  <c r="F373" i="1"/>
  <c r="F366" i="1"/>
  <c r="F642" i="1"/>
  <c r="F416" i="1"/>
  <c r="F468" i="1"/>
  <c r="F787" i="1"/>
  <c r="F778" i="1"/>
  <c r="F1019" i="1"/>
  <c r="F534" i="1"/>
  <c r="F710" i="1"/>
  <c r="F469" i="1"/>
  <c r="F612" i="1"/>
  <c r="F508" i="1"/>
  <c r="F814" i="1"/>
  <c r="F368" i="1"/>
  <c r="F634" i="1"/>
  <c r="F473" i="1"/>
  <c r="F500" i="1"/>
  <c r="F829" i="1"/>
  <c r="F652" i="1"/>
  <c r="F1010" i="1"/>
  <c r="F557" i="1"/>
  <c r="F580" i="1"/>
  <c r="F848" i="1"/>
  <c r="F950" i="1"/>
  <c r="F398" i="1"/>
  <c r="F83" i="1"/>
  <c r="F957" i="1"/>
  <c r="F1029" i="1"/>
  <c r="F804" i="1"/>
  <c r="F505" i="1"/>
  <c r="F569" i="1"/>
  <c r="F633" i="1"/>
  <c r="F697" i="1"/>
  <c r="F908" i="1"/>
  <c r="F1044" i="1"/>
  <c r="F953" i="1"/>
  <c r="F777" i="1"/>
  <c r="F1025" i="1"/>
  <c r="F501" i="1"/>
  <c r="F549" i="1"/>
  <c r="F676" i="1"/>
  <c r="F1017" i="1"/>
  <c r="F948" i="1"/>
  <c r="F916" i="1"/>
  <c r="F443" i="1"/>
  <c r="F175" i="1"/>
  <c r="F45" i="1"/>
  <c r="F1006" i="1"/>
  <c r="F414" i="1"/>
  <c r="F438" i="1"/>
  <c r="F42" i="1"/>
  <c r="F424" i="1"/>
  <c r="F502" i="1"/>
  <c r="F565" i="1"/>
  <c r="F582" i="1"/>
  <c r="F782" i="1"/>
  <c r="F861" i="1"/>
  <c r="F891" i="1"/>
  <c r="F639" i="1"/>
  <c r="F744" i="1"/>
  <c r="F394" i="1"/>
  <c r="F194" i="1"/>
  <c r="F326" i="1"/>
  <c r="F846" i="1"/>
  <c r="F673" i="1"/>
  <c r="F198" i="1"/>
  <c r="F439" i="1"/>
  <c r="F71" i="1"/>
  <c r="F226" i="1"/>
  <c r="F922" i="1"/>
  <c r="F381" i="1"/>
  <c r="F143" i="1"/>
  <c r="F705" i="1"/>
  <c r="F245" i="1"/>
  <c r="F115" i="1"/>
  <c r="F346" i="1"/>
  <c r="F867" i="1"/>
  <c r="F797" i="1"/>
  <c r="F638" i="1"/>
  <c r="F964" i="1"/>
  <c r="F25" i="1"/>
  <c r="F181" i="1"/>
  <c r="F99" i="1"/>
  <c r="F352" i="1"/>
  <c r="F160" i="1"/>
  <c r="F269" i="1"/>
  <c r="F773" i="1"/>
  <c r="F954" i="1"/>
  <c r="F277" i="1"/>
  <c r="F228" i="1"/>
  <c r="F404" i="1"/>
  <c r="F952" i="1"/>
  <c r="F546" i="1"/>
  <c r="F858" i="1"/>
  <c r="F826" i="1"/>
  <c r="F275" i="1"/>
  <c r="F301" i="1"/>
  <c r="F397" i="1"/>
  <c r="F920" i="1"/>
  <c r="F472" i="1"/>
  <c r="F578" i="1"/>
  <c r="F791" i="1"/>
  <c r="F903" i="1"/>
  <c r="F333" i="1"/>
  <c r="F938" i="1"/>
  <c r="F239" i="1"/>
  <c r="F859" i="1"/>
  <c r="F92" i="1"/>
  <c r="F123" i="1"/>
  <c r="F1018" i="1"/>
  <c r="F1035" i="1"/>
  <c r="F992" i="1"/>
  <c r="F463" i="1"/>
  <c r="F595" i="1"/>
  <c r="F496" i="1"/>
  <c r="F668" i="1"/>
  <c r="F435" i="1"/>
  <c r="F200" i="1"/>
  <c r="F383" i="1"/>
  <c r="F292" i="1"/>
  <c r="F96" i="1"/>
  <c r="F161" i="1"/>
  <c r="F579" i="1"/>
  <c r="F266" i="1"/>
  <c r="F586" i="1"/>
  <c r="F421" i="1"/>
  <c r="F1039" i="1"/>
  <c r="F967" i="1"/>
  <c r="F499" i="1"/>
  <c r="F354" i="1"/>
  <c r="F979" i="1"/>
  <c r="F423" i="1"/>
  <c r="F1034" i="1"/>
  <c r="F793" i="1"/>
  <c r="F190" i="1"/>
  <c r="F256" i="1"/>
  <c r="F208" i="1"/>
  <c r="F120" i="1"/>
  <c r="F451" i="1"/>
  <c r="F708" i="1"/>
  <c r="F751" i="1"/>
  <c r="F55" i="1"/>
  <c r="F879" i="1"/>
  <c r="F600" i="1"/>
  <c r="F748" i="1"/>
  <c r="F488" i="1"/>
  <c r="F298" i="1"/>
  <c r="F831" i="1"/>
  <c r="F370" i="1"/>
  <c r="F547" i="1"/>
  <c r="F230" i="1"/>
  <c r="F357" i="1"/>
  <c r="F349" i="1"/>
  <c r="F176" i="1"/>
  <c r="F925" i="1"/>
  <c r="F686" i="1"/>
  <c r="F605" i="1"/>
  <c r="F742" i="1"/>
  <c r="F535" i="1"/>
  <c r="F877" i="1"/>
  <c r="F558" i="1"/>
  <c r="F604" i="1"/>
  <c r="F408" i="1"/>
  <c r="F486" i="1"/>
  <c r="F374" i="1"/>
  <c r="F210" i="1"/>
  <c r="F945" i="1"/>
  <c r="F229" i="1"/>
  <c r="F449" i="1"/>
  <c r="F462" i="1"/>
  <c r="F574" i="1"/>
  <c r="F376" i="1"/>
  <c r="F1004" i="1"/>
  <c r="F895" i="1"/>
  <c r="F583" i="1"/>
  <c r="F599" i="1"/>
  <c r="F135" i="1"/>
  <c r="F371" i="1"/>
  <c r="F803" i="1"/>
  <c r="F915" i="1"/>
  <c r="F666" i="1"/>
  <c r="F983" i="1"/>
  <c r="F35" i="1"/>
  <c r="F222" i="1"/>
  <c r="F168" i="1"/>
  <c r="F273" i="1"/>
  <c r="F249" i="1"/>
  <c r="F164" i="1"/>
  <c r="F322" i="1"/>
  <c r="F280" i="1"/>
  <c r="F94" i="1"/>
  <c r="F38" i="1"/>
  <c r="F1040" i="1"/>
  <c r="F137" i="1"/>
  <c r="F49" i="1"/>
  <c r="F196" i="1"/>
  <c r="F341" i="1"/>
  <c r="F328" i="1"/>
  <c r="F337" i="1"/>
  <c r="F257" i="1"/>
  <c r="F308" i="1"/>
  <c r="F313" i="1"/>
  <c r="F233" i="1"/>
  <c r="F361" i="1"/>
  <c r="F251" i="1"/>
  <c r="F290" i="1"/>
  <c r="F214" i="1"/>
  <c r="F344" i="1"/>
  <c r="F124" i="1"/>
  <c r="F188" i="1"/>
  <c r="F111" i="1"/>
  <c r="F205" i="1"/>
  <c r="F125" i="1"/>
  <c r="F1042" i="1"/>
  <c r="F437" i="1"/>
  <c r="F302" i="1"/>
  <c r="F353" i="1"/>
  <c r="F689" i="1"/>
  <c r="F448" i="1"/>
  <c r="F532" i="1"/>
  <c r="F852" i="1"/>
  <c r="F794" i="1"/>
  <c r="F707" i="1"/>
  <c r="F550" i="1"/>
  <c r="F262" i="1"/>
  <c r="F485" i="1"/>
  <c r="F792" i="1"/>
  <c r="F636" i="1"/>
  <c r="F830" i="1"/>
  <c r="F401" i="1"/>
  <c r="F650" i="1"/>
  <c r="F489" i="1"/>
  <c r="F732" i="1"/>
  <c r="F844" i="1"/>
  <c r="F738" i="1"/>
  <c r="F632" i="1"/>
  <c r="F669" i="1"/>
  <c r="F644" i="1"/>
  <c r="F540" i="1"/>
  <c r="F981" i="1"/>
  <c r="F520" i="1"/>
  <c r="F53" i="1"/>
  <c r="F901" i="1"/>
  <c r="F909" i="1"/>
  <c r="F869" i="1"/>
  <c r="F553" i="1"/>
  <c r="F617" i="1"/>
  <c r="F680" i="1"/>
  <c r="F1012" i="1"/>
  <c r="F940" i="1"/>
  <c r="F749" i="1"/>
  <c r="F842" i="1"/>
  <c r="F134" i="1"/>
  <c r="F828" i="1"/>
  <c r="F941" i="1"/>
  <c r="F944" i="1"/>
  <c r="F912" i="1"/>
  <c r="F645" i="1"/>
  <c r="F709" i="1"/>
  <c r="F725" i="1"/>
  <c r="F984" i="1"/>
  <c r="F960" i="1"/>
  <c r="F1028" i="1"/>
  <c r="F183" i="1"/>
  <c r="F965" i="1"/>
  <c r="F837" i="1"/>
  <c r="F577" i="1"/>
  <c r="F609" i="1"/>
  <c r="F845" i="1"/>
  <c r="F937" i="1"/>
  <c r="F873" i="1"/>
  <c r="F745" i="1"/>
  <c r="F750" i="1"/>
  <c r="F923" i="1"/>
  <c r="F224" i="1"/>
  <c r="F174" i="1"/>
  <c r="F454" i="1"/>
  <c r="F479" i="1"/>
  <c r="F747" i="1"/>
  <c r="F795" i="1"/>
  <c r="F843" i="1"/>
  <c r="F942" i="1"/>
  <c r="F728" i="1"/>
  <c r="F409" i="1"/>
  <c r="F763" i="1"/>
  <c r="F731" i="1"/>
  <c r="F875" i="1"/>
  <c r="F958" i="1"/>
  <c r="F54" i="1"/>
  <c r="F704" i="1"/>
  <c r="F856" i="1"/>
  <c r="F441" i="1"/>
  <c r="F291" i="1"/>
  <c r="F66" i="1"/>
  <c r="F33" i="1"/>
  <c r="F82" i="1"/>
  <c r="F626" i="1"/>
  <c r="F968" i="1"/>
  <c r="F659" i="1"/>
  <c r="F447" i="1"/>
  <c r="F690" i="1"/>
  <c r="F219" i="1"/>
  <c r="F545" i="1"/>
  <c r="F810" i="1"/>
  <c r="F187" i="1"/>
  <c r="F169" i="1"/>
  <c r="F825" i="1"/>
  <c r="F510" i="1"/>
  <c r="F761" i="1"/>
  <c r="F607" i="1"/>
  <c r="F101" i="1"/>
  <c r="F162" i="1"/>
  <c r="F43" i="1"/>
  <c r="F180" i="1"/>
  <c r="F820" i="1"/>
  <c r="F372" i="1"/>
  <c r="F887" i="1"/>
  <c r="F616" i="1"/>
  <c r="F382" i="1"/>
  <c r="F658" i="1"/>
  <c r="F206" i="1"/>
  <c r="F555" i="1"/>
  <c r="F608" i="1"/>
  <c r="F807" i="1"/>
  <c r="F475" i="1"/>
  <c r="F203" i="1"/>
  <c r="F514" i="1"/>
  <c r="F1003" i="1"/>
  <c r="F386" i="1"/>
  <c r="F466" i="1"/>
  <c r="F706" i="1"/>
  <c r="F603" i="1"/>
  <c r="F635" i="1"/>
  <c r="F664" i="1"/>
  <c r="F771" i="1"/>
  <c r="F746" i="1"/>
  <c r="F841" i="1"/>
  <c r="F1022" i="1"/>
  <c r="F108" i="1"/>
  <c r="F888" i="1"/>
  <c r="F660" i="1"/>
  <c r="F155" i="1"/>
  <c r="F1036" i="1"/>
  <c r="F498" i="1"/>
  <c r="F587" i="1"/>
  <c r="F951" i="1"/>
  <c r="F917" i="1"/>
  <c r="F982" i="1"/>
  <c r="F753" i="1"/>
  <c r="F380" i="1"/>
  <c r="F495" i="1"/>
  <c r="F559" i="1"/>
  <c r="F623" i="1"/>
  <c r="F392" i="1"/>
  <c r="F613" i="1"/>
  <c r="F592" i="1"/>
  <c r="F723" i="1"/>
  <c r="F932" i="1"/>
  <c r="F733" i="1"/>
  <c r="F184" i="1"/>
  <c r="F165" i="1"/>
  <c r="F1001" i="1"/>
  <c r="F892" i="1"/>
  <c r="F905" i="1"/>
  <c r="F167" i="1"/>
  <c r="F458" i="1"/>
  <c r="F136" i="1"/>
  <c r="F601" i="1"/>
  <c r="F611" i="1"/>
  <c r="F152" i="1"/>
  <c r="F78" i="1"/>
  <c r="F375" i="1"/>
  <c r="F332" i="1"/>
  <c r="F484" i="1"/>
  <c r="F699" i="1"/>
  <c r="F711" i="1"/>
  <c r="F191" i="1"/>
  <c r="F327" i="1"/>
  <c r="F427" i="1"/>
  <c r="F362" i="1"/>
  <c r="F304" i="1"/>
  <c r="F240" i="1"/>
  <c r="F345" i="1"/>
  <c r="F88" i="1"/>
  <c r="F110" i="1"/>
  <c r="F483" i="1"/>
  <c r="F112" i="1"/>
  <c r="F864" i="1"/>
  <c r="F41" i="1"/>
  <c r="F768" i="1"/>
  <c r="F407" i="1"/>
  <c r="F648" i="1"/>
  <c r="F796" i="1"/>
  <c r="F570" i="1"/>
  <c r="F311" i="1"/>
  <c r="F515" i="1"/>
  <c r="F86" i="1"/>
  <c r="F522" i="1"/>
  <c r="F564" i="1"/>
  <c r="F363" i="1"/>
  <c r="F318" i="1"/>
  <c r="F148" i="1"/>
  <c r="F356" i="1"/>
  <c r="F300" i="1"/>
  <c r="F716" i="1"/>
  <c r="F653" i="1"/>
  <c r="F378" i="1"/>
  <c r="F159" i="1"/>
  <c r="F863" i="1"/>
  <c r="F402" i="1"/>
  <c r="F493" i="1"/>
  <c r="F865" i="1"/>
  <c r="F993" i="1"/>
  <c r="F355" i="1"/>
  <c r="F428" i="1"/>
  <c r="F528" i="1"/>
  <c r="F772" i="1"/>
  <c r="F525" i="1"/>
  <c r="F231" i="1"/>
  <c r="F347" i="1"/>
  <c r="F303" i="1"/>
  <c r="F769" i="1"/>
  <c r="F835" i="1"/>
  <c r="F477" i="1"/>
  <c r="F442" i="1"/>
  <c r="F966" i="1"/>
  <c r="F1024" i="1"/>
  <c r="F1023" i="1"/>
  <c r="F622" i="1"/>
  <c r="F717" i="1"/>
  <c r="F899" i="1"/>
  <c r="F695" i="1"/>
  <c r="F252" i="1"/>
  <c r="F551" i="1"/>
  <c r="F913" i="1"/>
  <c r="F460" i="1"/>
  <c r="F44" i="1"/>
  <c r="F118" i="1"/>
  <c r="F48" i="1"/>
  <c r="F1037" i="1"/>
  <c r="F218" i="1"/>
  <c r="F178" i="1"/>
  <c r="F288" i="1"/>
  <c r="F284" i="1"/>
  <c r="F331" i="1"/>
  <c r="F312" i="1"/>
  <c r="F1043" i="1"/>
  <c r="F75" i="1"/>
  <c r="F1041" i="1"/>
  <c r="F146" i="1"/>
  <c r="F95" i="1"/>
  <c r="F62" i="1"/>
  <c r="F84" i="1"/>
  <c r="F80" i="1"/>
  <c r="F60" i="1"/>
  <c r="F72" i="1"/>
  <c r="F122" i="1"/>
  <c r="F158" i="1"/>
  <c r="F98" i="1"/>
  <c r="F105" i="1"/>
  <c r="F70" i="1"/>
  <c r="F220" i="1"/>
  <c r="F173" i="1"/>
  <c r="F104" i="1"/>
  <c r="F129" i="1"/>
  <c r="F201" i="1"/>
  <c r="F30" i="1"/>
  <c r="F145" i="1"/>
  <c r="F325" i="1"/>
  <c r="F264" i="1"/>
  <c r="F305" i="1"/>
  <c r="F241" i="1"/>
  <c r="F348" i="1"/>
  <c r="F335" i="1"/>
  <c r="F297" i="1"/>
  <c r="F215" i="1"/>
  <c r="F258" i="1"/>
  <c r="F338" i="1"/>
  <c r="F195" i="1"/>
  <c r="F204" i="1"/>
  <c r="F144" i="1"/>
  <c r="F142" i="1"/>
  <c r="F37" i="1"/>
  <c r="F157" i="1"/>
  <c r="F32" i="1"/>
  <c r="F433" i="1"/>
  <c r="F445" i="1"/>
  <c r="F405" i="1"/>
  <c r="F360" i="1"/>
  <c r="F482" i="1"/>
  <c r="F436" i="1"/>
  <c r="F481" i="1"/>
  <c r="F740" i="1"/>
  <c r="F556" i="1"/>
  <c r="F889" i="1"/>
  <c r="F393" i="1"/>
  <c r="F598" i="1"/>
  <c r="F412" i="1"/>
  <c r="F560" i="1"/>
  <c r="F824" i="1"/>
  <c r="F735" i="1"/>
  <c r="F893" i="1"/>
  <c r="F474" i="1"/>
  <c r="F698" i="1"/>
  <c r="F446" i="1"/>
  <c r="F779" i="1"/>
  <c r="F221" i="1"/>
  <c r="F914" i="1"/>
  <c r="F254" i="1"/>
  <c r="F440" i="1"/>
  <c r="F767" i="1"/>
  <c r="F758" i="1"/>
  <c r="F1026" i="1"/>
  <c r="F150" i="1"/>
  <c r="F1008" i="1"/>
  <c r="F1013" i="1"/>
  <c r="F988" i="1"/>
  <c r="F904" i="1"/>
  <c r="F537" i="1"/>
  <c r="F602" i="1"/>
  <c r="F665" i="1"/>
  <c r="F729" i="1"/>
  <c r="F969" i="1"/>
  <c r="F813" i="1"/>
  <c r="F1000" i="1"/>
  <c r="F890" i="1"/>
  <c r="F68" i="1"/>
  <c r="F737" i="1"/>
  <c r="F972" i="1"/>
  <c r="F821" i="1"/>
  <c r="F543" i="1"/>
  <c r="F517" i="1"/>
  <c r="F533" i="1"/>
  <c r="F566" i="1"/>
  <c r="F629" i="1"/>
  <c r="F661" i="1"/>
  <c r="F884" i="1"/>
  <c r="F989" i="1"/>
  <c r="F561" i="1"/>
  <c r="F657" i="1"/>
  <c r="F127" i="1"/>
  <c r="F955" i="1"/>
  <c r="F878" i="1"/>
  <c r="F693" i="1"/>
  <c r="F667" i="1"/>
  <c r="F511" i="1"/>
  <c r="F343" i="1"/>
  <c r="F646" i="1"/>
  <c r="F663" i="1"/>
  <c r="F130" i="1"/>
  <c r="F179" i="1"/>
  <c r="F760" i="1"/>
  <c r="F299" i="1"/>
  <c r="F57" i="1"/>
  <c r="F1031" i="1"/>
  <c r="F1014" i="1"/>
  <c r="F573" i="1"/>
  <c r="F410" i="1"/>
  <c r="F265" i="1"/>
  <c r="F156" i="1"/>
  <c r="F575" i="1"/>
  <c r="F991" i="1"/>
  <c r="F1038" i="1"/>
  <c r="F415" i="1"/>
  <c r="F985" i="1"/>
  <c r="F287" i="1"/>
  <c r="F253" i="1"/>
  <c r="F874" i="1"/>
  <c r="F207" i="1"/>
  <c r="F279" i="1"/>
  <c r="F701" i="1"/>
  <c r="F131" i="1"/>
  <c r="F762" i="1"/>
  <c r="F429" i="1"/>
  <c r="F610" i="1"/>
  <c r="F675" i="1"/>
  <c r="F459" i="1"/>
  <c r="F507" i="1"/>
  <c r="F618" i="1"/>
  <c r="F364" i="1"/>
  <c r="F260" i="1"/>
  <c r="F970" i="1"/>
  <c r="F307" i="1"/>
  <c r="F491" i="1"/>
  <c r="F497" i="1"/>
  <c r="F743" i="1"/>
  <c r="F919" i="1"/>
  <c r="F691" i="1"/>
  <c r="F504" i="1"/>
  <c r="F671" i="1"/>
  <c r="F870" i="1"/>
  <c r="F805" i="1"/>
  <c r="F212" i="1"/>
  <c r="F722" i="1"/>
  <c r="F457" i="1"/>
  <c r="F977" i="1"/>
  <c r="F571" i="1"/>
  <c r="F465" i="1"/>
  <c r="F544" i="1"/>
  <c r="F726" i="1"/>
  <c r="F759" i="1"/>
  <c r="F822" i="1"/>
  <c r="F406" i="1"/>
  <c r="F492" i="1"/>
  <c r="F906" i="1"/>
  <c r="F250" i="1"/>
  <c r="F854" i="1"/>
  <c r="F350" i="1"/>
  <c r="F192" i="1"/>
  <c r="F209" i="1"/>
  <c r="F530" i="1"/>
  <c r="F651" i="1"/>
  <c r="F596" i="1"/>
  <c r="F1027" i="1"/>
  <c r="F1032" i="1"/>
  <c r="F470" i="1"/>
  <c r="F426" i="1"/>
  <c r="F396" i="1"/>
  <c r="F621" i="1"/>
  <c r="F685" i="1"/>
  <c r="F688" i="1"/>
  <c r="F736" i="1"/>
  <c r="F568" i="1"/>
  <c r="F973" i="1"/>
  <c r="F980" i="1"/>
  <c r="F809" i="1"/>
  <c r="F213" i="1"/>
  <c r="F818" i="1"/>
  <c r="F182" i="1"/>
  <c r="F946" i="1"/>
  <c r="F896" i="1"/>
  <c r="F185" i="1"/>
  <c r="F930" i="1"/>
  <c r="F627" i="1"/>
  <c r="F283" i="1"/>
  <c r="F700" i="1"/>
  <c r="F236" i="1"/>
  <c r="F727" i="1"/>
  <c r="F996" i="1"/>
  <c r="F929" i="1"/>
  <c r="F552" i="1"/>
  <c r="F263" i="1"/>
  <c r="F242" i="1"/>
  <c r="F329" i="1"/>
  <c r="F34" i="1"/>
  <c r="F802" i="1"/>
  <c r="F391" i="1"/>
  <c r="F866" i="1"/>
  <c r="F524" i="1"/>
  <c r="F683" i="1"/>
  <c r="F928" i="1"/>
  <c r="F36" i="1"/>
  <c r="F554" i="1"/>
  <c r="F434" i="1"/>
  <c r="F640" i="1"/>
  <c r="F684" i="1"/>
  <c r="F388" i="1"/>
  <c r="F26" i="1"/>
  <c r="F1033" i="1"/>
  <c r="F871" i="1"/>
  <c r="F542" i="1"/>
  <c r="F464" i="1"/>
  <c r="F590" i="1"/>
  <c r="F637" i="1"/>
  <c r="F719" i="1"/>
  <c r="F519" i="1"/>
  <c r="F784" i="1"/>
  <c r="F567" i="1"/>
  <c r="F647" i="1"/>
  <c r="F815" i="1"/>
  <c r="F1015" i="1"/>
  <c r="F986" i="1"/>
  <c r="F862" i="1"/>
  <c r="F850" i="1"/>
  <c r="F902" i="1"/>
  <c r="F631" i="1"/>
  <c r="F868" i="1"/>
  <c r="F526" i="1"/>
  <c r="F997" i="1"/>
  <c r="F789" i="1"/>
  <c r="F724" i="1"/>
  <c r="F509" i="1"/>
  <c r="F278" i="1"/>
  <c r="F720" i="1"/>
  <c r="F656" i="1"/>
  <c r="F931" i="1"/>
  <c r="F819" i="1"/>
  <c r="F898" i="1"/>
  <c r="F754" i="1"/>
  <c r="F764" i="1"/>
  <c r="F687" i="1"/>
  <c r="O287" i="1"/>
  <c r="O865" i="1"/>
  <c r="O408" i="1"/>
  <c r="O817" i="1"/>
  <c r="O973" i="1"/>
  <c r="O616" i="1"/>
  <c r="V932" i="1"/>
  <c r="W932" i="1"/>
  <c r="O722" i="1"/>
  <c r="O388" i="1"/>
  <c r="O769" i="1"/>
  <c r="O721" i="1"/>
  <c r="O219" i="1"/>
  <c r="O398" i="1"/>
  <c r="O488" i="1"/>
  <c r="O714" i="1"/>
  <c r="O540" i="1"/>
  <c r="O464" i="1"/>
  <c r="O847" i="1"/>
  <c r="O774" i="1"/>
  <c r="O402" i="1"/>
  <c r="O1015" i="1"/>
  <c r="O767" i="1"/>
  <c r="O647" i="1"/>
  <c r="O542" i="1"/>
  <c r="O739" i="1"/>
  <c r="O325" i="1"/>
  <c r="O268" i="1"/>
  <c r="O462" i="1"/>
  <c r="O374" i="1"/>
  <c r="O514" i="1"/>
  <c r="O146" i="1"/>
  <c r="O237" i="1"/>
  <c r="O520" i="1"/>
  <c r="O476" i="1"/>
  <c r="O863" i="1"/>
  <c r="O981" i="1"/>
  <c r="O935" i="1"/>
  <c r="O278" i="1"/>
  <c r="O65" i="1"/>
  <c r="O839" i="1"/>
  <c r="O185" i="1"/>
  <c r="O564" i="1"/>
  <c r="O261" i="1"/>
  <c r="O1019" i="1"/>
  <c r="O803" i="1"/>
  <c r="O987" i="1"/>
  <c r="O221" i="1"/>
  <c r="O864" i="1"/>
  <c r="O855" i="1"/>
  <c r="O748" i="1"/>
  <c r="O371" i="1"/>
  <c r="O758" i="1"/>
  <c r="O254" i="1"/>
  <c r="O684" i="1"/>
  <c r="O605" i="1"/>
  <c r="O644" i="1"/>
  <c r="O1026" i="1"/>
  <c r="O592" i="1"/>
  <c r="O1011" i="1"/>
  <c r="O390" i="1"/>
  <c r="O246" i="1"/>
  <c r="O998" i="1"/>
  <c r="O417" i="1"/>
  <c r="O716" i="1"/>
  <c r="O800" i="1"/>
  <c r="O583" i="1"/>
  <c r="O270" i="1"/>
  <c r="O628" i="1"/>
  <c r="O585" i="1"/>
  <c r="O452" i="1"/>
  <c r="O376" i="1"/>
  <c r="O666" i="1"/>
  <c r="O686" i="1"/>
  <c r="O589" i="1"/>
  <c r="O964" i="1"/>
  <c r="O866" i="1"/>
  <c r="O405" i="1"/>
  <c r="O736" i="1"/>
  <c r="O152" i="1"/>
  <c r="D52" i="1"/>
  <c r="BC52" i="1"/>
  <c r="AX52" i="1"/>
  <c r="AY52" i="1"/>
  <c r="D56" i="1"/>
  <c r="BC56" i="1"/>
  <c r="AX56" i="1"/>
  <c r="AY56" i="1"/>
  <c r="D138" i="1"/>
  <c r="AX138" i="1"/>
  <c r="AY138" i="1"/>
  <c r="BC138" i="1"/>
  <c r="D77" i="1"/>
  <c r="BC77" i="1"/>
  <c r="AX77" i="1"/>
  <c r="AY77" i="1"/>
  <c r="D193" i="1"/>
  <c r="BC193" i="1"/>
  <c r="AX193" i="1"/>
  <c r="AY193" i="1"/>
  <c r="D309" i="1"/>
  <c r="AX309" i="1"/>
  <c r="AY309" i="1"/>
  <c r="BC309" i="1"/>
  <c r="D317" i="1"/>
  <c r="AX317" i="1"/>
  <c r="AY317" i="1"/>
  <c r="BC317" i="1"/>
  <c r="D281" i="1"/>
  <c r="BC281" i="1"/>
  <c r="AX281" i="1"/>
  <c r="AY281" i="1"/>
  <c r="D227" i="1"/>
  <c r="AX227" i="1"/>
  <c r="AY227" i="1"/>
  <c r="BC227" i="1"/>
  <c r="D64" i="1"/>
  <c r="AX64" i="1"/>
  <c r="AY64" i="1"/>
  <c r="BC64" i="1"/>
  <c r="D76" i="1"/>
  <c r="AX76" i="1"/>
  <c r="AY76" i="1"/>
  <c r="BC76" i="1"/>
  <c r="D29" i="1"/>
  <c r="AX29" i="1"/>
  <c r="AY29" i="1"/>
  <c r="BC29" i="1"/>
  <c r="D417" i="1"/>
  <c r="AX417" i="1"/>
  <c r="AY417" i="1"/>
  <c r="BC417" i="1"/>
  <c r="D342" i="1"/>
  <c r="AX342" i="1"/>
  <c r="AY342" i="1"/>
  <c r="BC342" i="1"/>
  <c r="D390" i="1"/>
  <c r="AX390" i="1"/>
  <c r="AY390" i="1"/>
  <c r="BC390" i="1"/>
  <c r="D270" i="1"/>
  <c r="BC270" i="1"/>
  <c r="AX270" i="1"/>
  <c r="AY270" i="1"/>
  <c r="D562" i="1"/>
  <c r="BC562" i="1"/>
  <c r="AX562" i="1"/>
  <c r="AY562" i="1"/>
  <c r="D384" i="1"/>
  <c r="BC384" i="1"/>
  <c r="AX384" i="1"/>
  <c r="AY384" i="1"/>
  <c r="D696" i="1"/>
  <c r="BC696" i="1"/>
  <c r="AX696" i="1"/>
  <c r="AY696" i="1"/>
  <c r="D756" i="1"/>
  <c r="AX756" i="1"/>
  <c r="AY756" i="1"/>
  <c r="BC756" i="1"/>
  <c r="D620" i="1"/>
  <c r="AX620" i="1"/>
  <c r="AY620" i="1"/>
  <c r="BC620" i="1"/>
  <c r="D1002" i="1"/>
  <c r="AX1002" i="1"/>
  <c r="AY1002" i="1"/>
  <c r="BC1002" i="1"/>
  <c r="D518" i="1"/>
  <c r="BC518" i="1"/>
  <c r="AX518" i="1"/>
  <c r="AY518" i="1"/>
  <c r="D630" i="1"/>
  <c r="AX630" i="1"/>
  <c r="AY630" i="1"/>
  <c r="BC630" i="1"/>
  <c r="D444" i="1"/>
  <c r="AX444" i="1"/>
  <c r="AY444" i="1"/>
  <c r="BC444" i="1"/>
  <c r="D624" i="1"/>
  <c r="AX624" i="1"/>
  <c r="AY624" i="1"/>
  <c r="BC624" i="1"/>
  <c r="D840" i="1"/>
  <c r="BC840" i="1"/>
  <c r="AX840" i="1"/>
  <c r="AY840" i="1"/>
  <c r="D766" i="1"/>
  <c r="AX766" i="1"/>
  <c r="AY766" i="1"/>
  <c r="BC766" i="1"/>
  <c r="D677" i="1"/>
  <c r="AX677" i="1"/>
  <c r="AY677" i="1"/>
  <c r="BC677" i="1"/>
  <c r="D490" i="1"/>
  <c r="AX490" i="1"/>
  <c r="AY490" i="1"/>
  <c r="BC490" i="1"/>
  <c r="D432" i="1"/>
  <c r="AX432" i="1"/>
  <c r="AY432" i="1"/>
  <c r="BC432" i="1"/>
  <c r="D512" i="1"/>
  <c r="BC512" i="1"/>
  <c r="AX512" i="1"/>
  <c r="AY512" i="1"/>
  <c r="D812" i="1"/>
  <c r="AX812" i="1"/>
  <c r="AY812" i="1"/>
  <c r="BC812" i="1"/>
  <c r="D588" i="1"/>
  <c r="BC588" i="1"/>
  <c r="AX588" i="1"/>
  <c r="AY588" i="1"/>
  <c r="D962" i="1"/>
  <c r="AX962" i="1"/>
  <c r="AY962" i="1"/>
  <c r="BC962" i="1"/>
  <c r="D478" i="1"/>
  <c r="AX478" i="1"/>
  <c r="AY478" i="1"/>
  <c r="BC478" i="1"/>
  <c r="D461" i="1"/>
  <c r="BC461" i="1"/>
  <c r="AX461" i="1"/>
  <c r="AY461" i="1"/>
  <c r="D832" i="1"/>
  <c r="AX832" i="1"/>
  <c r="AY832" i="1"/>
  <c r="BC832" i="1"/>
  <c r="D806" i="1"/>
  <c r="AX806" i="1"/>
  <c r="AY806" i="1"/>
  <c r="BC806" i="1"/>
  <c r="D430" i="1"/>
  <c r="BC430" i="1"/>
  <c r="AX430" i="1"/>
  <c r="AY430" i="1"/>
  <c r="D117" i="1"/>
  <c r="AX117" i="1"/>
  <c r="AY117" i="1"/>
  <c r="BC117" i="1"/>
  <c r="D166" i="1"/>
  <c r="BC166" i="1"/>
  <c r="AX166" i="1"/>
  <c r="AY166" i="1"/>
  <c r="D85" i="1"/>
  <c r="AX85" i="1"/>
  <c r="AY85" i="1"/>
  <c r="BC85" i="1"/>
  <c r="D949" i="1"/>
  <c r="BC949" i="1"/>
  <c r="AX949" i="1"/>
  <c r="AY949" i="1"/>
  <c r="D785" i="1"/>
  <c r="AX785" i="1"/>
  <c r="AY785" i="1"/>
  <c r="BC785" i="1"/>
  <c r="D741" i="1"/>
  <c r="AX741" i="1"/>
  <c r="AY741" i="1"/>
  <c r="BC741" i="1"/>
  <c r="D521" i="1"/>
  <c r="AX521" i="1"/>
  <c r="AY521" i="1"/>
  <c r="BC521" i="1"/>
  <c r="D584" i="1"/>
  <c r="AX584" i="1"/>
  <c r="AY584" i="1"/>
  <c r="BC584" i="1"/>
  <c r="D649" i="1"/>
  <c r="AX649" i="1"/>
  <c r="AY649" i="1"/>
  <c r="BC649" i="1"/>
  <c r="D713" i="1"/>
  <c r="AX713" i="1"/>
  <c r="AY713" i="1"/>
  <c r="BC713" i="1"/>
  <c r="D876" i="1"/>
  <c r="AX876" i="1"/>
  <c r="AY876" i="1"/>
  <c r="BC876" i="1"/>
  <c r="D1021" i="1"/>
  <c r="AX1021" i="1"/>
  <c r="AY1021" i="1"/>
  <c r="BC1021" i="1"/>
  <c r="D921" i="1"/>
  <c r="BC921" i="1"/>
  <c r="AX921" i="1"/>
  <c r="AY921" i="1"/>
  <c r="D1005" i="1"/>
  <c r="BC1005" i="1"/>
  <c r="AX1005" i="1"/>
  <c r="AY1005" i="1"/>
  <c r="D581" i="1"/>
  <c r="AX581" i="1"/>
  <c r="AY581" i="1"/>
  <c r="BC581" i="1"/>
  <c r="D933" i="1"/>
  <c r="BC933" i="1"/>
  <c r="AX933" i="1"/>
  <c r="AY933" i="1"/>
  <c r="D849" i="1"/>
  <c r="AX849" i="1"/>
  <c r="AY849" i="1"/>
  <c r="BC849" i="1"/>
  <c r="D880" i="1"/>
  <c r="BC880" i="1"/>
  <c r="AX880" i="1"/>
  <c r="AY880" i="1"/>
  <c r="D757" i="1"/>
  <c r="AX757" i="1"/>
  <c r="AY757" i="1"/>
  <c r="BC757" i="1"/>
  <c r="D694" i="1"/>
  <c r="AX694" i="1"/>
  <c r="AY694" i="1"/>
  <c r="BC694" i="1"/>
  <c r="D872" i="1"/>
  <c r="BC872" i="1"/>
  <c r="AX872" i="1"/>
  <c r="AY872" i="1"/>
  <c r="D897" i="1"/>
  <c r="AX897" i="1"/>
  <c r="AY897" i="1"/>
  <c r="BC897" i="1"/>
  <c r="D379" i="1"/>
  <c r="BC379" i="1"/>
  <c r="AX379" i="1"/>
  <c r="AY379" i="1"/>
  <c r="D885" i="1"/>
  <c r="AX885" i="1"/>
  <c r="AY885" i="1"/>
  <c r="BC885" i="1"/>
  <c r="D833" i="1"/>
  <c r="BC833" i="1"/>
  <c r="AX833" i="1"/>
  <c r="AY833" i="1"/>
  <c r="D817" i="1"/>
  <c r="AX817" i="1"/>
  <c r="AY817" i="1"/>
  <c r="BC817" i="1"/>
  <c r="D1020" i="1"/>
  <c r="AX1020" i="1"/>
  <c r="AY1020" i="1"/>
  <c r="BC1020" i="1"/>
  <c r="D529" i="1"/>
  <c r="AX529" i="1"/>
  <c r="AY529" i="1"/>
  <c r="BC529" i="1"/>
  <c r="D721" i="1"/>
  <c r="AX721" i="1"/>
  <c r="AY721" i="1"/>
  <c r="BC721" i="1"/>
  <c r="D907" i="1"/>
  <c r="BC907" i="1"/>
  <c r="AX907" i="1"/>
  <c r="AY907" i="1"/>
  <c r="D389" i="1"/>
  <c r="AX389" i="1"/>
  <c r="AY389" i="1"/>
  <c r="BC389" i="1"/>
  <c r="D274" i="1"/>
  <c r="AX274" i="1"/>
  <c r="AY274" i="1"/>
  <c r="BC274" i="1"/>
  <c r="D330" i="1"/>
  <c r="BC330" i="1"/>
  <c r="AX330" i="1"/>
  <c r="AY330" i="1"/>
  <c r="D235" i="1"/>
  <c r="BC235" i="1"/>
  <c r="AX235" i="1"/>
  <c r="AY235" i="1"/>
  <c r="D487" i="1"/>
  <c r="AX487" i="1"/>
  <c r="AY487" i="1"/>
  <c r="BC487" i="1"/>
  <c r="D678" i="1"/>
  <c r="AX678" i="1"/>
  <c r="AY678" i="1"/>
  <c r="BC678" i="1"/>
  <c r="D339" i="1"/>
  <c r="BC339" i="1"/>
  <c r="AX339" i="1"/>
  <c r="AY339" i="1"/>
  <c r="D780" i="1"/>
  <c r="AX780" i="1"/>
  <c r="AY780" i="1"/>
  <c r="BC780" i="1"/>
  <c r="D827" i="1"/>
  <c r="BC827" i="1"/>
  <c r="AX827" i="1"/>
  <c r="AY827" i="1"/>
  <c r="D808" i="1"/>
  <c r="BC808" i="1"/>
  <c r="AX808" i="1"/>
  <c r="AY808" i="1"/>
  <c r="D798" i="1"/>
  <c r="AX798" i="1"/>
  <c r="AY798" i="1"/>
  <c r="BC798" i="1"/>
  <c r="D926" i="1"/>
  <c r="AX926" i="1"/>
  <c r="AY926" i="1"/>
  <c r="BC926" i="1"/>
  <c r="D359" i="1"/>
  <c r="AX359" i="1"/>
  <c r="AY359" i="1"/>
  <c r="BC359" i="1"/>
  <c r="D267" i="1"/>
  <c r="AX267" i="1"/>
  <c r="AY267" i="1"/>
  <c r="BC267" i="1"/>
  <c r="D47" i="1"/>
  <c r="AX47" i="1"/>
  <c r="AY47" i="1"/>
  <c r="BC47" i="1"/>
  <c r="D306" i="1"/>
  <c r="AX306" i="1"/>
  <c r="AY306" i="1"/>
  <c r="BC306" i="1"/>
  <c r="D679" i="1"/>
  <c r="BC679" i="1"/>
  <c r="AX679" i="1"/>
  <c r="AY679" i="1"/>
  <c r="D811" i="1"/>
  <c r="AX811" i="1"/>
  <c r="AY811" i="1"/>
  <c r="BC811" i="1"/>
  <c r="D776" i="1"/>
  <c r="BC776" i="1"/>
  <c r="AX776" i="1"/>
  <c r="AY776" i="1"/>
  <c r="D990" i="1"/>
  <c r="BC990" i="1"/>
  <c r="AX990" i="1"/>
  <c r="AY990" i="1"/>
  <c r="D211" i="1"/>
  <c r="BC211" i="1"/>
  <c r="AX211" i="1"/>
  <c r="AY211" i="1"/>
  <c r="D975" i="1"/>
  <c r="BC975" i="1"/>
  <c r="AX975" i="1"/>
  <c r="AY975" i="1"/>
  <c r="D271" i="1"/>
  <c r="BC271" i="1"/>
  <c r="AX271" i="1"/>
  <c r="AY271" i="1"/>
  <c r="D939" i="1"/>
  <c r="AX939" i="1"/>
  <c r="AY939" i="1"/>
  <c r="BC939" i="1"/>
  <c r="D606" i="1"/>
  <c r="BC606" i="1"/>
  <c r="AX606" i="1"/>
  <c r="AY606" i="1"/>
  <c r="D91" i="1"/>
  <c r="BC91" i="1"/>
  <c r="AX91" i="1"/>
  <c r="AY91" i="1"/>
  <c r="D114" i="1"/>
  <c r="BC114" i="1"/>
  <c r="AX114" i="1"/>
  <c r="AY114" i="1"/>
  <c r="D109" i="1"/>
  <c r="AX109" i="1"/>
  <c r="AY109" i="1"/>
  <c r="BC109" i="1"/>
  <c r="D202" i="1"/>
  <c r="AX202" i="1"/>
  <c r="AY202" i="1"/>
  <c r="BC202" i="1"/>
  <c r="D259" i="1"/>
  <c r="AX259" i="1"/>
  <c r="AY259" i="1"/>
  <c r="BC259" i="1"/>
  <c r="D672" i="1"/>
  <c r="AX672" i="1"/>
  <c r="AY672" i="1"/>
  <c r="BC672" i="1"/>
  <c r="D703" i="1"/>
  <c r="AX703" i="1"/>
  <c r="AY703" i="1"/>
  <c r="BC703" i="1"/>
  <c r="D282" i="1"/>
  <c r="AX282" i="1"/>
  <c r="AY282" i="1"/>
  <c r="BC282" i="1"/>
  <c r="D314" i="1"/>
  <c r="BC314" i="1"/>
  <c r="AX314" i="1"/>
  <c r="AY314" i="1"/>
  <c r="D287" i="1"/>
  <c r="AX287" i="1"/>
  <c r="AY287" i="1"/>
  <c r="BC287" i="1"/>
  <c r="D253" i="1"/>
  <c r="AX253" i="1"/>
  <c r="AY253" i="1"/>
  <c r="BC253" i="1"/>
  <c r="D874" i="1"/>
  <c r="AX874" i="1"/>
  <c r="AY874" i="1"/>
  <c r="BC874" i="1"/>
  <c r="D207" i="1"/>
  <c r="AX207" i="1"/>
  <c r="AY207" i="1"/>
  <c r="BC207" i="1"/>
  <c r="D279" i="1"/>
  <c r="BC279" i="1"/>
  <c r="AX279" i="1"/>
  <c r="AY279" i="1"/>
  <c r="D701" i="1"/>
  <c r="BC701" i="1"/>
  <c r="AX701" i="1"/>
  <c r="AY701" i="1"/>
  <c r="D131" i="1"/>
  <c r="AX131" i="1"/>
  <c r="AY131" i="1"/>
  <c r="BC131" i="1"/>
  <c r="D762" i="1"/>
  <c r="AX762" i="1"/>
  <c r="AY762" i="1"/>
  <c r="BC762" i="1"/>
  <c r="D429" i="1"/>
  <c r="AX429" i="1"/>
  <c r="AY429" i="1"/>
  <c r="BC429" i="1"/>
  <c r="D610" i="1"/>
  <c r="AX610" i="1"/>
  <c r="AY610" i="1"/>
  <c r="BC610" i="1"/>
  <c r="D675" i="1"/>
  <c r="BC675" i="1"/>
  <c r="AX675" i="1"/>
  <c r="AY675" i="1"/>
  <c r="D459" i="1"/>
  <c r="BC459" i="1"/>
  <c r="AX459" i="1"/>
  <c r="AY459" i="1"/>
  <c r="D507" i="1"/>
  <c r="AX507" i="1"/>
  <c r="AY507" i="1"/>
  <c r="BC507" i="1"/>
  <c r="D618" i="1"/>
  <c r="AX618" i="1"/>
  <c r="AY618" i="1"/>
  <c r="BC618" i="1"/>
  <c r="D364" i="1"/>
  <c r="BC364" i="1"/>
  <c r="AX364" i="1"/>
  <c r="AY364" i="1"/>
  <c r="D260" i="1"/>
  <c r="AX260" i="1"/>
  <c r="AY260" i="1"/>
  <c r="BC260" i="1"/>
  <c r="D970" i="1"/>
  <c r="AX970" i="1"/>
  <c r="AY970" i="1"/>
  <c r="BC970" i="1"/>
  <c r="D307" i="1"/>
  <c r="AX307" i="1"/>
  <c r="AY307" i="1"/>
  <c r="BC307" i="1"/>
  <c r="D491" i="1"/>
  <c r="BC491" i="1"/>
  <c r="AX491" i="1"/>
  <c r="AY491" i="1"/>
  <c r="D497" i="1"/>
  <c r="AX497" i="1"/>
  <c r="AY497" i="1"/>
  <c r="BC497" i="1"/>
  <c r="D743" i="1"/>
  <c r="BC743" i="1"/>
  <c r="AX743" i="1"/>
  <c r="AY743" i="1"/>
  <c r="D919" i="1"/>
  <c r="BC919" i="1"/>
  <c r="AX919" i="1"/>
  <c r="AY919" i="1"/>
  <c r="D691" i="1"/>
  <c r="AX691" i="1"/>
  <c r="AY691" i="1"/>
  <c r="BC691" i="1"/>
  <c r="D504" i="1"/>
  <c r="BC504" i="1"/>
  <c r="AX504" i="1"/>
  <c r="AY504" i="1"/>
  <c r="D671" i="1"/>
  <c r="AX671" i="1"/>
  <c r="AY671" i="1"/>
  <c r="BC671" i="1"/>
  <c r="D870" i="1"/>
  <c r="BC870" i="1"/>
  <c r="AX870" i="1"/>
  <c r="AY870" i="1"/>
  <c r="D805" i="1"/>
  <c r="AX805" i="1"/>
  <c r="AY805" i="1"/>
  <c r="BC805" i="1"/>
  <c r="D212" i="1"/>
  <c r="BC212" i="1"/>
  <c r="AX212" i="1"/>
  <c r="AY212" i="1"/>
  <c r="D722" i="1"/>
  <c r="BC722" i="1"/>
  <c r="AX722" i="1"/>
  <c r="AY722" i="1"/>
  <c r="D457" i="1"/>
  <c r="AX457" i="1"/>
  <c r="AY457" i="1"/>
  <c r="BC457" i="1"/>
  <c r="D977" i="1"/>
  <c r="AX977" i="1"/>
  <c r="AY977" i="1"/>
  <c r="BC977" i="1"/>
  <c r="D571" i="1"/>
  <c r="AX571" i="1"/>
  <c r="AY571" i="1"/>
  <c r="BC571" i="1"/>
  <c r="D465" i="1"/>
  <c r="BC465" i="1"/>
  <c r="AX465" i="1"/>
  <c r="AY465" i="1"/>
  <c r="D544" i="1"/>
  <c r="AX544" i="1"/>
  <c r="AY544" i="1"/>
  <c r="BC544" i="1"/>
  <c r="D726" i="1"/>
  <c r="BC726" i="1"/>
  <c r="AX726" i="1"/>
  <c r="AY726" i="1"/>
  <c r="D759" i="1"/>
  <c r="BC759" i="1"/>
  <c r="AX759" i="1"/>
  <c r="AY759" i="1"/>
  <c r="D822" i="1"/>
  <c r="BC822" i="1"/>
  <c r="AX822" i="1"/>
  <c r="AY822" i="1"/>
  <c r="D406" i="1"/>
  <c r="BC406" i="1"/>
  <c r="AX406" i="1"/>
  <c r="AY406" i="1"/>
  <c r="D492" i="1"/>
  <c r="AX492" i="1"/>
  <c r="AY492" i="1"/>
  <c r="BC492" i="1"/>
  <c r="D906" i="1"/>
  <c r="BC906" i="1"/>
  <c r="AX906" i="1"/>
  <c r="AY906" i="1"/>
  <c r="D250" i="1"/>
  <c r="AX250" i="1"/>
  <c r="AY250" i="1"/>
  <c r="BC250" i="1"/>
  <c r="D854" i="1"/>
  <c r="BC854" i="1"/>
  <c r="AX854" i="1"/>
  <c r="AY854" i="1"/>
  <c r="D350" i="1"/>
  <c r="AX350" i="1"/>
  <c r="AY350" i="1"/>
  <c r="BC350" i="1"/>
  <c r="D192" i="1"/>
  <c r="AX192" i="1"/>
  <c r="AY192" i="1"/>
  <c r="BC192" i="1"/>
  <c r="D209" i="1"/>
  <c r="AX209" i="1"/>
  <c r="AY209" i="1"/>
  <c r="BC209" i="1"/>
  <c r="D530" i="1"/>
  <c r="AX530" i="1"/>
  <c r="AY530" i="1"/>
  <c r="BC530" i="1"/>
  <c r="D651" i="1"/>
  <c r="BC651" i="1"/>
  <c r="AX651" i="1"/>
  <c r="AY651" i="1"/>
  <c r="D596" i="1"/>
  <c r="BC596" i="1"/>
  <c r="AX596" i="1"/>
  <c r="AY596" i="1"/>
  <c r="D1027" i="1"/>
  <c r="AX1027" i="1"/>
  <c r="AY1027" i="1"/>
  <c r="BC1027" i="1"/>
  <c r="D1032" i="1"/>
  <c r="BC1032" i="1"/>
  <c r="AX1032" i="1"/>
  <c r="AY1032" i="1"/>
  <c r="D470" i="1"/>
  <c r="BC470" i="1"/>
  <c r="AX470" i="1"/>
  <c r="AY470" i="1"/>
  <c r="D426" i="1"/>
  <c r="AX426" i="1"/>
  <c r="AY426" i="1"/>
  <c r="BC426" i="1"/>
  <c r="D396" i="1"/>
  <c r="AX396" i="1"/>
  <c r="AY396" i="1"/>
  <c r="BC396" i="1"/>
  <c r="D621" i="1"/>
  <c r="AX621" i="1"/>
  <c r="AY621" i="1"/>
  <c r="BC621" i="1"/>
  <c r="D685" i="1"/>
  <c r="BC685" i="1"/>
  <c r="AX685" i="1"/>
  <c r="AY685" i="1"/>
  <c r="D688" i="1"/>
  <c r="AX688" i="1"/>
  <c r="AY688" i="1"/>
  <c r="BC688" i="1"/>
  <c r="D736" i="1"/>
  <c r="AX736" i="1"/>
  <c r="AY736" i="1"/>
  <c r="BC736" i="1"/>
  <c r="D568" i="1"/>
  <c r="BC568" i="1"/>
  <c r="AX568" i="1"/>
  <c r="AY568" i="1"/>
  <c r="D973" i="1"/>
  <c r="BC973" i="1"/>
  <c r="AX973" i="1"/>
  <c r="AY973" i="1"/>
  <c r="D980" i="1"/>
  <c r="AX980" i="1"/>
  <c r="AY980" i="1"/>
  <c r="BC980" i="1"/>
  <c r="D809" i="1"/>
  <c r="BC809" i="1"/>
  <c r="AX809" i="1"/>
  <c r="AY809" i="1"/>
  <c r="D213" i="1"/>
  <c r="AX213" i="1"/>
  <c r="AY213" i="1"/>
  <c r="BC213" i="1"/>
  <c r="D818" i="1"/>
  <c r="AX818" i="1"/>
  <c r="AY818" i="1"/>
  <c r="BC818" i="1"/>
  <c r="D182" i="1"/>
  <c r="BC182" i="1"/>
  <c r="AX182" i="1"/>
  <c r="AY182" i="1"/>
  <c r="D946" i="1"/>
  <c r="AX946" i="1"/>
  <c r="AY946" i="1"/>
  <c r="BC946" i="1"/>
  <c r="D896" i="1"/>
  <c r="AX896" i="1"/>
  <c r="AY896" i="1"/>
  <c r="BC896" i="1"/>
  <c r="D185" i="1"/>
  <c r="BC185" i="1"/>
  <c r="AX185" i="1"/>
  <c r="AY185" i="1"/>
  <c r="D930" i="1"/>
  <c r="BC930" i="1"/>
  <c r="AX930" i="1"/>
  <c r="AY930" i="1"/>
  <c r="D627" i="1"/>
  <c r="BC627" i="1"/>
  <c r="AX627" i="1"/>
  <c r="AY627" i="1"/>
  <c r="D283" i="1"/>
  <c r="AX283" i="1"/>
  <c r="AY283" i="1"/>
  <c r="BC283" i="1"/>
  <c r="D700" i="1"/>
  <c r="BC700" i="1"/>
  <c r="AX700" i="1"/>
  <c r="AY700" i="1"/>
  <c r="D236" i="1"/>
  <c r="BC236" i="1"/>
  <c r="AX236" i="1"/>
  <c r="AY236" i="1"/>
  <c r="D727" i="1"/>
  <c r="BC727" i="1"/>
  <c r="AX727" i="1"/>
  <c r="AY727" i="1"/>
  <c r="D996" i="1"/>
  <c r="AX996" i="1"/>
  <c r="AY996" i="1"/>
  <c r="BC996" i="1"/>
  <c r="D929" i="1"/>
  <c r="AX929" i="1"/>
  <c r="AY929" i="1"/>
  <c r="BC929" i="1"/>
  <c r="D552" i="1"/>
  <c r="AX552" i="1"/>
  <c r="AY552" i="1"/>
  <c r="BC552" i="1"/>
  <c r="D263" i="1"/>
  <c r="BC263" i="1"/>
  <c r="AX263" i="1"/>
  <c r="AY263" i="1"/>
  <c r="D242" i="1"/>
  <c r="BC242" i="1"/>
  <c r="AX242" i="1"/>
  <c r="AY242" i="1"/>
  <c r="D329" i="1"/>
  <c r="AX329" i="1"/>
  <c r="AY329" i="1"/>
  <c r="BC329" i="1"/>
  <c r="D34" i="1"/>
  <c r="BC34" i="1"/>
  <c r="AX34" i="1"/>
  <c r="AY34" i="1"/>
  <c r="D802" i="1"/>
  <c r="BC802" i="1"/>
  <c r="AX802" i="1"/>
  <c r="AY802" i="1"/>
  <c r="D391" i="1"/>
  <c r="BC391" i="1"/>
  <c r="AX391" i="1"/>
  <c r="AY391" i="1"/>
  <c r="O681" i="1"/>
  <c r="D866" i="1"/>
  <c r="BC866" i="1"/>
  <c r="AX866" i="1"/>
  <c r="AY866" i="1"/>
  <c r="D524" i="1"/>
  <c r="BC524" i="1"/>
  <c r="AX524" i="1"/>
  <c r="AY524" i="1"/>
  <c r="D683" i="1"/>
  <c r="AX683" i="1"/>
  <c r="AY683" i="1"/>
  <c r="BC683" i="1"/>
  <c r="D928" i="1"/>
  <c r="AX928" i="1"/>
  <c r="AY928" i="1"/>
  <c r="BC928" i="1"/>
  <c r="D36" i="1"/>
  <c r="BC36" i="1"/>
  <c r="AX36" i="1"/>
  <c r="AY36" i="1"/>
  <c r="D554" i="1"/>
  <c r="BC554" i="1"/>
  <c r="AX554" i="1"/>
  <c r="AY554" i="1"/>
  <c r="D434" i="1"/>
  <c r="BC434" i="1"/>
  <c r="AX434" i="1"/>
  <c r="AY434" i="1"/>
  <c r="D640" i="1"/>
  <c r="AX640" i="1"/>
  <c r="AY640" i="1"/>
  <c r="BC640" i="1"/>
  <c r="D684" i="1"/>
  <c r="BC684" i="1"/>
  <c r="AX684" i="1"/>
  <c r="AY684" i="1"/>
  <c r="D388" i="1"/>
  <c r="AX388" i="1"/>
  <c r="AY388" i="1"/>
  <c r="BC388" i="1"/>
  <c r="BC26" i="1"/>
  <c r="AX26" i="1"/>
  <c r="AY26" i="1"/>
  <c r="D1033" i="1"/>
  <c r="BC1033" i="1"/>
  <c r="AX1033" i="1"/>
  <c r="AY1033" i="1"/>
  <c r="D871" i="1"/>
  <c r="AX871" i="1"/>
  <c r="AY871" i="1"/>
  <c r="BC871" i="1"/>
  <c r="D542" i="1"/>
  <c r="AX542" i="1"/>
  <c r="AY542" i="1"/>
  <c r="BC542" i="1"/>
  <c r="D464" i="1"/>
  <c r="AX464" i="1"/>
  <c r="AY464" i="1"/>
  <c r="BC464" i="1"/>
  <c r="D590" i="1"/>
  <c r="AX590" i="1"/>
  <c r="AY590" i="1"/>
  <c r="BC590" i="1"/>
  <c r="D637" i="1"/>
  <c r="BC637" i="1"/>
  <c r="AX637" i="1"/>
  <c r="AY637" i="1"/>
  <c r="D719" i="1"/>
  <c r="AX719" i="1"/>
  <c r="AY719" i="1"/>
  <c r="BC719" i="1"/>
  <c r="D519" i="1"/>
  <c r="BC519" i="1"/>
  <c r="AX519" i="1"/>
  <c r="AY519" i="1"/>
  <c r="D784" i="1"/>
  <c r="BC784" i="1"/>
  <c r="AX784" i="1"/>
  <c r="AY784" i="1"/>
  <c r="D567" i="1"/>
  <c r="BC567" i="1"/>
  <c r="AX567" i="1"/>
  <c r="AY567" i="1"/>
  <c r="D647" i="1"/>
  <c r="AX647" i="1"/>
  <c r="AY647" i="1"/>
  <c r="BC647" i="1"/>
  <c r="D815" i="1"/>
  <c r="BC815" i="1"/>
  <c r="AX815" i="1"/>
  <c r="AY815" i="1"/>
  <c r="D1015" i="1"/>
  <c r="BC1015" i="1"/>
  <c r="AX1015" i="1"/>
  <c r="AY1015" i="1"/>
  <c r="D986" i="1"/>
  <c r="AX986" i="1"/>
  <c r="AY986" i="1"/>
  <c r="BC986" i="1"/>
  <c r="D862" i="1"/>
  <c r="AX862" i="1"/>
  <c r="AY862" i="1"/>
  <c r="BC862" i="1"/>
  <c r="D850" i="1"/>
  <c r="AX850" i="1"/>
  <c r="AY850" i="1"/>
  <c r="BC850" i="1"/>
  <c r="D902" i="1"/>
  <c r="BC902" i="1"/>
  <c r="AX902" i="1"/>
  <c r="AY902" i="1"/>
  <c r="D631" i="1"/>
  <c r="AX631" i="1"/>
  <c r="AY631" i="1"/>
  <c r="BC631" i="1"/>
  <c r="D868" i="1"/>
  <c r="BC868" i="1"/>
  <c r="AX868" i="1"/>
  <c r="AY868" i="1"/>
  <c r="D526" i="1"/>
  <c r="BC526" i="1"/>
  <c r="AX526" i="1"/>
  <c r="AY526" i="1"/>
  <c r="D997" i="1"/>
  <c r="BC997" i="1"/>
  <c r="AX997" i="1"/>
  <c r="AY997" i="1"/>
  <c r="D789" i="1"/>
  <c r="BC789" i="1"/>
  <c r="AX789" i="1"/>
  <c r="AY789" i="1"/>
  <c r="D724" i="1"/>
  <c r="AX724" i="1"/>
  <c r="AY724" i="1"/>
  <c r="BC724" i="1"/>
  <c r="D509" i="1"/>
  <c r="AX509" i="1"/>
  <c r="AY509" i="1"/>
  <c r="BC509" i="1"/>
  <c r="D278" i="1"/>
  <c r="BC278" i="1"/>
  <c r="AX278" i="1"/>
  <c r="AY278" i="1"/>
  <c r="D720" i="1"/>
  <c r="AX720" i="1"/>
  <c r="AY720" i="1"/>
  <c r="BC720" i="1"/>
  <c r="D656" i="1"/>
  <c r="BC656" i="1"/>
  <c r="AX656" i="1"/>
  <c r="AY656" i="1"/>
  <c r="D931" i="1"/>
  <c r="BC931" i="1"/>
  <c r="AX931" i="1"/>
  <c r="AY931" i="1"/>
  <c r="D819" i="1"/>
  <c r="AX819" i="1"/>
  <c r="AY819" i="1"/>
  <c r="BC819" i="1"/>
  <c r="D898" i="1"/>
  <c r="BC898" i="1"/>
  <c r="AX898" i="1"/>
  <c r="AY898" i="1"/>
  <c r="D754" i="1"/>
  <c r="BC754" i="1"/>
  <c r="AX754" i="1"/>
  <c r="AY754" i="1"/>
  <c r="D764" i="1"/>
  <c r="BC764" i="1"/>
  <c r="AX764" i="1"/>
  <c r="AY764" i="1"/>
  <c r="D687" i="1"/>
  <c r="AX687" i="1"/>
  <c r="AY687" i="1"/>
  <c r="BC687" i="1"/>
  <c r="BB643" i="1"/>
  <c r="BK643" i="1"/>
  <c r="BB400" i="1"/>
  <c r="BK400" i="1"/>
  <c r="BB712" i="1"/>
  <c r="BK712" i="1"/>
  <c r="BB734" i="1"/>
  <c r="BK734" i="1"/>
  <c r="BB847" i="1"/>
  <c r="BK847" i="1"/>
  <c r="BB911" i="1"/>
  <c r="BK911" i="1"/>
  <c r="BB674" i="1"/>
  <c r="BK674" i="1"/>
  <c r="BB718" i="1"/>
  <c r="BK718" i="1"/>
  <c r="BB1030" i="1"/>
  <c r="BK1030" i="1"/>
  <c r="BB247" i="1"/>
  <c r="BK247" i="1"/>
  <c r="BB255" i="1"/>
  <c r="BK255" i="1"/>
  <c r="BB293" i="1"/>
  <c r="BK293" i="1"/>
  <c r="BB654" i="1"/>
  <c r="BK654" i="1"/>
  <c r="BB90" i="1"/>
  <c r="BK90" i="1"/>
  <c r="BB976" i="1"/>
  <c r="BK976" i="1"/>
  <c r="BB927" i="1"/>
  <c r="BK927" i="1"/>
  <c r="BB516" i="1"/>
  <c r="BK516" i="1"/>
  <c r="BB918" i="1"/>
  <c r="BK918" i="1"/>
  <c r="BB881" i="1"/>
  <c r="BK881" i="1"/>
  <c r="D908" i="1"/>
  <c r="BC908" i="1"/>
  <c r="AX908" i="1"/>
  <c r="AY908" i="1"/>
  <c r="D1044" i="1"/>
  <c r="AX1044" i="1"/>
  <c r="AY1044" i="1"/>
  <c r="BC1044" i="1"/>
  <c r="D953" i="1"/>
  <c r="AX953" i="1"/>
  <c r="AY953" i="1"/>
  <c r="BC953" i="1"/>
  <c r="D777" i="1"/>
  <c r="AX777" i="1"/>
  <c r="AY777" i="1"/>
  <c r="BC777" i="1"/>
  <c r="D1025" i="1"/>
  <c r="BC1025" i="1"/>
  <c r="AX1025" i="1"/>
  <c r="AY1025" i="1"/>
  <c r="D501" i="1"/>
  <c r="BC501" i="1"/>
  <c r="AX501" i="1"/>
  <c r="AY501" i="1"/>
  <c r="D549" i="1"/>
  <c r="AX549" i="1"/>
  <c r="AY549" i="1"/>
  <c r="BC549" i="1"/>
  <c r="D676" i="1"/>
  <c r="AX676" i="1"/>
  <c r="AY676" i="1"/>
  <c r="BC676" i="1"/>
  <c r="D1017" i="1"/>
  <c r="AY1017" i="1"/>
  <c r="D948" i="1"/>
  <c r="AX948" i="1"/>
  <c r="AY948" i="1"/>
  <c r="BC948" i="1"/>
  <c r="D916" i="1"/>
  <c r="AX916" i="1"/>
  <c r="AY916" i="1"/>
  <c r="BC916" i="1"/>
  <c r="D443" i="1"/>
  <c r="BC443" i="1"/>
  <c r="AX443" i="1"/>
  <c r="AY443" i="1"/>
  <c r="D175" i="1"/>
  <c r="AX175" i="1"/>
  <c r="AY175" i="1"/>
  <c r="BC175" i="1"/>
  <c r="D45" i="1"/>
  <c r="AX45" i="1"/>
  <c r="AY45" i="1"/>
  <c r="BC45" i="1"/>
  <c r="D1006" i="1"/>
  <c r="BC1006" i="1"/>
  <c r="AX1006" i="1"/>
  <c r="AY1006" i="1"/>
  <c r="D414" i="1"/>
  <c r="AX414" i="1"/>
  <c r="AY414" i="1"/>
  <c r="BC414" i="1"/>
  <c r="D438" i="1"/>
  <c r="BC438" i="1"/>
  <c r="AX438" i="1"/>
  <c r="AY438" i="1"/>
  <c r="D42" i="1"/>
  <c r="AX42" i="1"/>
  <c r="AY42" i="1"/>
  <c r="BC42" i="1"/>
  <c r="D424" i="1"/>
  <c r="BC424" i="1"/>
  <c r="AX424" i="1"/>
  <c r="AY424" i="1"/>
  <c r="D502" i="1"/>
  <c r="BC502" i="1"/>
  <c r="AX502" i="1"/>
  <c r="AY502" i="1"/>
  <c r="D565" i="1"/>
  <c r="BC565" i="1"/>
  <c r="AX565" i="1"/>
  <c r="AY565" i="1"/>
  <c r="D582" i="1"/>
  <c r="AX582" i="1"/>
  <c r="AY582" i="1"/>
  <c r="BC582" i="1"/>
  <c r="D782" i="1"/>
  <c r="BC782" i="1"/>
  <c r="AX782" i="1"/>
  <c r="AY782" i="1"/>
  <c r="D861" i="1"/>
  <c r="AX861" i="1"/>
  <c r="AY861" i="1"/>
  <c r="BC861" i="1"/>
  <c r="D891" i="1"/>
  <c r="BC891" i="1"/>
  <c r="AX891" i="1"/>
  <c r="AY891" i="1"/>
  <c r="D639" i="1"/>
  <c r="AX639" i="1"/>
  <c r="AY639" i="1"/>
  <c r="BC639" i="1"/>
  <c r="D744" i="1"/>
  <c r="BC744" i="1"/>
  <c r="AX744" i="1"/>
  <c r="AY744" i="1"/>
  <c r="D394" i="1"/>
  <c r="BC394" i="1"/>
  <c r="AX394" i="1"/>
  <c r="AY394" i="1"/>
  <c r="D194" i="1"/>
  <c r="BC194" i="1"/>
  <c r="AX194" i="1"/>
  <c r="AY194" i="1"/>
  <c r="D326" i="1"/>
  <c r="AX326" i="1"/>
  <c r="AY326" i="1"/>
  <c r="BC326" i="1"/>
  <c r="D846" i="1"/>
  <c r="BC846" i="1"/>
  <c r="AX846" i="1"/>
  <c r="AY846" i="1"/>
  <c r="D673" i="1"/>
  <c r="AX673" i="1"/>
  <c r="AY673" i="1"/>
  <c r="BC673" i="1"/>
  <c r="D198" i="1"/>
  <c r="AX198" i="1"/>
  <c r="AY198" i="1"/>
  <c r="BC198" i="1"/>
  <c r="D439" i="1"/>
  <c r="AX439" i="1"/>
  <c r="AY439" i="1"/>
  <c r="BC439" i="1"/>
  <c r="D71" i="1"/>
  <c r="BC71" i="1"/>
  <c r="AX71" i="1"/>
  <c r="AY71" i="1"/>
  <c r="D226" i="1"/>
  <c r="AX226" i="1"/>
  <c r="AY226" i="1"/>
  <c r="BC226" i="1"/>
  <c r="D922" i="1"/>
  <c r="AX922" i="1"/>
  <c r="AY922" i="1"/>
  <c r="BC922" i="1"/>
  <c r="D381" i="1"/>
  <c r="BC381" i="1"/>
  <c r="AX381" i="1"/>
  <c r="AY381" i="1"/>
  <c r="D143" i="1"/>
  <c r="BC143" i="1"/>
  <c r="AX143" i="1"/>
  <c r="AY143" i="1"/>
  <c r="D431" i="1"/>
  <c r="BC431" i="1"/>
  <c r="AX431" i="1"/>
  <c r="AY431" i="1"/>
  <c r="D199" i="1"/>
  <c r="BC199" i="1"/>
  <c r="AX199" i="1"/>
  <c r="AY199" i="1"/>
  <c r="D539" i="1"/>
  <c r="BC539" i="1"/>
  <c r="AX539" i="1"/>
  <c r="AY539" i="1"/>
  <c r="D367" i="1"/>
  <c r="BC367" i="1"/>
  <c r="AX367" i="1"/>
  <c r="AY367" i="1"/>
  <c r="D924" i="1"/>
  <c r="AX924" i="1"/>
  <c r="AY924" i="1"/>
  <c r="BC924" i="1"/>
  <c r="D336" i="1"/>
  <c r="BC336" i="1"/>
  <c r="AX336" i="1"/>
  <c r="AY336" i="1"/>
  <c r="D334" i="1"/>
  <c r="AX334" i="1"/>
  <c r="AY334" i="1"/>
  <c r="BC334" i="1"/>
  <c r="D670" i="1"/>
  <c r="BC670" i="1"/>
  <c r="AX670" i="1"/>
  <c r="AY670" i="1"/>
  <c r="D1016" i="1"/>
  <c r="BC1016" i="1"/>
  <c r="AX1016" i="1"/>
  <c r="AY1016" i="1"/>
  <c r="D69" i="1"/>
  <c r="BC69" i="1"/>
  <c r="AX69" i="1"/>
  <c r="AY69" i="1"/>
  <c r="D67" i="1"/>
  <c r="AX67" i="1"/>
  <c r="AY67" i="1"/>
  <c r="BC67" i="1"/>
  <c r="D197" i="1"/>
  <c r="BC197" i="1"/>
  <c r="AX197" i="1"/>
  <c r="AY197" i="1"/>
  <c r="D128" i="1"/>
  <c r="BC128" i="1"/>
  <c r="AX128" i="1"/>
  <c r="AY128" i="1"/>
  <c r="D594" i="1"/>
  <c r="BC594" i="1"/>
  <c r="AX594" i="1"/>
  <c r="AY594" i="1"/>
  <c r="D27" i="1"/>
  <c r="AX27" i="1"/>
  <c r="AY27" i="1"/>
  <c r="BC27" i="1"/>
  <c r="D310" i="1"/>
  <c r="BC310" i="1"/>
  <c r="AX310" i="1"/>
  <c r="AY310" i="1"/>
  <c r="D450" i="1"/>
  <c r="AX450" i="1"/>
  <c r="AY450" i="1"/>
  <c r="BC450" i="1"/>
  <c r="D513" i="1"/>
  <c r="BC513" i="1"/>
  <c r="AX513" i="1"/>
  <c r="AY513" i="1"/>
  <c r="D365" i="1"/>
  <c r="BC365" i="1"/>
  <c r="AX365" i="1"/>
  <c r="AY365" i="1"/>
  <c r="D641" i="1"/>
  <c r="AX641" i="1"/>
  <c r="AY641" i="1"/>
  <c r="BC641" i="1"/>
  <c r="D625" i="1"/>
  <c r="AX625" i="1"/>
  <c r="AY625" i="1"/>
  <c r="BC625" i="1"/>
  <c r="D243" i="1"/>
  <c r="BC243" i="1"/>
  <c r="AX243" i="1"/>
  <c r="AY243" i="1"/>
  <c r="D593" i="1"/>
  <c r="AX593" i="1"/>
  <c r="AY593" i="1"/>
  <c r="BC593" i="1"/>
  <c r="D775" i="1"/>
  <c r="BC775" i="1"/>
  <c r="AX775" i="1"/>
  <c r="AY775" i="1"/>
  <c r="D839" i="1"/>
  <c r="BC839" i="1"/>
  <c r="AX839" i="1"/>
  <c r="AY839" i="1"/>
  <c r="D1011" i="1"/>
  <c r="AX1011" i="1"/>
  <c r="AY1011" i="1"/>
  <c r="BC1011" i="1"/>
  <c r="D934" i="1"/>
  <c r="BC934" i="1"/>
  <c r="AX934" i="1"/>
  <c r="AY934" i="1"/>
  <c r="D692" i="1"/>
  <c r="AX692" i="1"/>
  <c r="AY692" i="1"/>
  <c r="BC692" i="1"/>
  <c r="D730" i="1"/>
  <c r="AX730" i="1"/>
  <c r="AY730" i="1"/>
  <c r="BC730" i="1"/>
  <c r="D801" i="1"/>
  <c r="BC801" i="1"/>
  <c r="AX801" i="1"/>
  <c r="AY801" i="1"/>
  <c r="D894" i="1"/>
  <c r="BC894" i="1"/>
  <c r="AX894" i="1"/>
  <c r="AY894" i="1"/>
  <c r="D523" i="1"/>
  <c r="BC523" i="1"/>
  <c r="AX523" i="1"/>
  <c r="AY523" i="1"/>
  <c r="D480" i="1"/>
  <c r="AX480" i="1"/>
  <c r="AY480" i="1"/>
  <c r="BC480" i="1"/>
  <c r="D324" i="1"/>
  <c r="AX324" i="1"/>
  <c r="AY324" i="1"/>
  <c r="BC324" i="1"/>
  <c r="D413" i="1"/>
  <c r="BC413" i="1"/>
  <c r="AX413" i="1"/>
  <c r="AY413" i="1"/>
  <c r="D971" i="1"/>
  <c r="AX971" i="1"/>
  <c r="AY971" i="1"/>
  <c r="BC971" i="1"/>
  <c r="D103" i="1"/>
  <c r="AX103" i="1"/>
  <c r="AY103" i="1"/>
  <c r="BC103" i="1"/>
  <c r="D223" i="1"/>
  <c r="BC223" i="1"/>
  <c r="AX223" i="1"/>
  <c r="AY223" i="1"/>
  <c r="D151" i="1"/>
  <c r="BC151" i="1"/>
  <c r="AX151" i="1"/>
  <c r="AY151" i="1"/>
  <c r="D999" i="1"/>
  <c r="BC999" i="1"/>
  <c r="AX999" i="1"/>
  <c r="AY999" i="1"/>
  <c r="D419" i="1"/>
  <c r="BC419" i="1"/>
  <c r="AX419" i="1"/>
  <c r="AY419" i="1"/>
  <c r="D295" i="1"/>
  <c r="AX295" i="1"/>
  <c r="AY295" i="1"/>
  <c r="BC295" i="1"/>
  <c r="D836" i="1"/>
  <c r="BC836" i="1"/>
  <c r="AX836" i="1"/>
  <c r="AY836" i="1"/>
  <c r="D614" i="1"/>
  <c r="BC614" i="1"/>
  <c r="AX614" i="1"/>
  <c r="AY614" i="1"/>
  <c r="D527" i="1"/>
  <c r="BC527" i="1"/>
  <c r="AX527" i="1"/>
  <c r="AY527" i="1"/>
  <c r="D591" i="1"/>
  <c r="AX591" i="1"/>
  <c r="AY591" i="1"/>
  <c r="BC591" i="1"/>
  <c r="D655" i="1"/>
  <c r="AX655" i="1"/>
  <c r="AY655" i="1"/>
  <c r="BC655" i="1"/>
  <c r="D453" i="1"/>
  <c r="BC453" i="1"/>
  <c r="AX453" i="1"/>
  <c r="AY453" i="1"/>
  <c r="D572" i="1"/>
  <c r="AX572" i="1"/>
  <c r="AY572" i="1"/>
  <c r="BC572" i="1"/>
  <c r="D452" i="1"/>
  <c r="AX452" i="1"/>
  <c r="AY452" i="1"/>
  <c r="BC452" i="1"/>
  <c r="D133" i="1"/>
  <c r="BC133" i="1"/>
  <c r="AX133" i="1"/>
  <c r="AY133" i="1"/>
  <c r="D956" i="1"/>
  <c r="AX956" i="1"/>
  <c r="AY956" i="1"/>
  <c r="BC956" i="1"/>
  <c r="D781" i="1"/>
  <c r="BC781" i="1"/>
  <c r="AX781" i="1"/>
  <c r="AY781" i="1"/>
  <c r="D399" i="1"/>
  <c r="BC399" i="1"/>
  <c r="AX399" i="1"/>
  <c r="AY399" i="1"/>
  <c r="D244" i="1"/>
  <c r="BC244" i="1"/>
  <c r="AX244" i="1"/>
  <c r="AY244" i="1"/>
  <c r="D531" i="1"/>
  <c r="BC531" i="1"/>
  <c r="AX531" i="1"/>
  <c r="AY531" i="1"/>
  <c r="D786" i="1"/>
  <c r="AX786" i="1"/>
  <c r="AY786" i="1"/>
  <c r="BC786" i="1"/>
  <c r="D882" i="1"/>
  <c r="BC882" i="1"/>
  <c r="AX882" i="1"/>
  <c r="AY882" i="1"/>
  <c r="D816" i="1"/>
  <c r="BC816" i="1"/>
  <c r="AX816" i="1"/>
  <c r="AY816" i="1"/>
  <c r="D61" i="1"/>
  <c r="BC61" i="1"/>
  <c r="AX61" i="1"/>
  <c r="AY61" i="1"/>
  <c r="D121" i="1"/>
  <c r="BC121" i="1"/>
  <c r="AX121" i="1"/>
  <c r="AY121" i="1"/>
  <c r="D276" i="1"/>
  <c r="AX276" i="1"/>
  <c r="AY276" i="1"/>
  <c r="BC276" i="1"/>
  <c r="D116" i="1"/>
  <c r="BC116" i="1"/>
  <c r="AX116" i="1"/>
  <c r="AY116" i="1"/>
  <c r="D234" i="1"/>
  <c r="AX234" i="1"/>
  <c r="AY234" i="1"/>
  <c r="BC234" i="1"/>
  <c r="D139" i="1"/>
  <c r="BC139" i="1"/>
  <c r="AX139" i="1"/>
  <c r="AY139" i="1"/>
  <c r="D974" i="1"/>
  <c r="BC974" i="1"/>
  <c r="AX974" i="1"/>
  <c r="AY974" i="1"/>
  <c r="D765" i="1"/>
  <c r="BC765" i="1"/>
  <c r="AX765" i="1"/>
  <c r="AY765" i="1"/>
  <c r="D857" i="1"/>
  <c r="AX857" i="1"/>
  <c r="AY857" i="1"/>
  <c r="BC857" i="1"/>
  <c r="D395" i="1"/>
  <c r="BC395" i="1"/>
  <c r="AX395" i="1"/>
  <c r="AY395" i="1"/>
  <c r="D272" i="1"/>
  <c r="BC272" i="1"/>
  <c r="AX272" i="1"/>
  <c r="AY272" i="1"/>
  <c r="D994" i="1"/>
  <c r="AX994" i="1"/>
  <c r="AY994" i="1"/>
  <c r="BC994" i="1"/>
  <c r="D851" i="1"/>
  <c r="AX851" i="1"/>
  <c r="AY851" i="1"/>
  <c r="BC851" i="1"/>
  <c r="D323" i="1"/>
  <c r="BC323" i="1"/>
  <c r="AX323" i="1"/>
  <c r="AY323" i="1"/>
  <c r="D316" i="1"/>
  <c r="AX316" i="1"/>
  <c r="AY316" i="1"/>
  <c r="BC316" i="1"/>
  <c r="D268" i="1"/>
  <c r="AX268" i="1"/>
  <c r="AY268" i="1"/>
  <c r="BC268" i="1"/>
  <c r="D834" i="1"/>
  <c r="BC834" i="1"/>
  <c r="AX834" i="1"/>
  <c r="AY834" i="1"/>
  <c r="D65" i="1"/>
  <c r="AX65" i="1"/>
  <c r="AY65" i="1"/>
  <c r="BC65" i="1"/>
  <c r="D81" i="1"/>
  <c r="BC81" i="1"/>
  <c r="AX81" i="1"/>
  <c r="AY81" i="1"/>
  <c r="D58" i="1"/>
  <c r="AX58" i="1"/>
  <c r="AY58" i="1"/>
  <c r="BC58" i="1"/>
  <c r="D506" i="1"/>
  <c r="BC506" i="1"/>
  <c r="AX506" i="1"/>
  <c r="AY506" i="1"/>
  <c r="D585" i="1"/>
  <c r="BC585" i="1"/>
  <c r="AX585" i="1"/>
  <c r="AY585" i="1"/>
  <c r="D681" i="1"/>
  <c r="AX681" i="1"/>
  <c r="AY681" i="1"/>
  <c r="BC681" i="1"/>
  <c r="D860" i="1"/>
  <c r="BC860" i="1"/>
  <c r="AX860" i="1"/>
  <c r="AY860" i="1"/>
  <c r="D177" i="1"/>
  <c r="BC177" i="1"/>
  <c r="AX177" i="1"/>
  <c r="AY177" i="1"/>
  <c r="D471" i="1"/>
  <c r="AX471" i="1"/>
  <c r="AY471" i="1"/>
  <c r="BC471" i="1"/>
  <c r="D823" i="1"/>
  <c r="AX823" i="1"/>
  <c r="AY823" i="1"/>
  <c r="BC823" i="1"/>
  <c r="D752" i="1"/>
  <c r="AX752" i="1"/>
  <c r="AY752" i="1"/>
  <c r="BC752" i="1"/>
  <c r="D387" i="1"/>
  <c r="BC387" i="1"/>
  <c r="AX387" i="1"/>
  <c r="AY387" i="1"/>
  <c r="D853" i="1"/>
  <c r="BC853" i="1"/>
  <c r="AX853" i="1"/>
  <c r="AY853" i="1"/>
  <c r="D494" i="1"/>
  <c r="BC494" i="1"/>
  <c r="AX494" i="1"/>
  <c r="AY494" i="1"/>
  <c r="D455" i="1"/>
  <c r="AX455" i="1"/>
  <c r="AY455" i="1"/>
  <c r="BC455" i="1"/>
  <c r="D739" i="1"/>
  <c r="AX739" i="1"/>
  <c r="AY739" i="1"/>
  <c r="BC739" i="1"/>
  <c r="D963" i="1"/>
  <c r="AX963" i="1"/>
  <c r="AY963" i="1"/>
  <c r="BC963" i="1"/>
  <c r="D774" i="1"/>
  <c r="BC774" i="1"/>
  <c r="AX774" i="1"/>
  <c r="AY774" i="1"/>
  <c r="D855" i="1"/>
  <c r="AX855" i="1"/>
  <c r="AY855" i="1"/>
  <c r="BC855" i="1"/>
  <c r="D662" i="1"/>
  <c r="AX662" i="1"/>
  <c r="AY662" i="1"/>
  <c r="BC662" i="1"/>
  <c r="D788" i="1"/>
  <c r="AX788" i="1"/>
  <c r="AY788" i="1"/>
  <c r="BC788" i="1"/>
  <c r="D715" i="1"/>
  <c r="AX715" i="1"/>
  <c r="AY715" i="1"/>
  <c r="BC715" i="1"/>
  <c r="D800" i="1"/>
  <c r="AX800" i="1"/>
  <c r="AY800" i="1"/>
  <c r="BC800" i="1"/>
  <c r="D900" i="1"/>
  <c r="BC900" i="1"/>
  <c r="AX900" i="1"/>
  <c r="AY900" i="1"/>
  <c r="D755" i="1"/>
  <c r="AX755" i="1"/>
  <c r="AY755" i="1"/>
  <c r="BC755" i="1"/>
  <c r="D886" i="1"/>
  <c r="BC886" i="1"/>
  <c r="AX886" i="1"/>
  <c r="AY886" i="1"/>
  <c r="D403" i="1"/>
  <c r="BC403" i="1"/>
  <c r="AX403" i="1"/>
  <c r="AY403" i="1"/>
  <c r="D87" i="1"/>
  <c r="AX87" i="1"/>
  <c r="AY87" i="1"/>
  <c r="BC87" i="1"/>
  <c r="D476" i="1"/>
  <c r="AX476" i="1"/>
  <c r="AY476" i="1"/>
  <c r="BC476" i="1"/>
  <c r="D987" i="1"/>
  <c r="AX987" i="1"/>
  <c r="AY987" i="1"/>
  <c r="BC987" i="1"/>
  <c r="D961" i="1"/>
  <c r="AX961" i="1"/>
  <c r="AY961" i="1"/>
  <c r="BC961" i="1"/>
  <c r="D883" i="1"/>
  <c r="AX883" i="1"/>
  <c r="AY883" i="1"/>
  <c r="BC883" i="1"/>
  <c r="D947" i="1"/>
  <c r="AX947" i="1"/>
  <c r="AY947" i="1"/>
  <c r="BC947" i="1"/>
  <c r="D838" i="1"/>
  <c r="AX838" i="1"/>
  <c r="AY838" i="1"/>
  <c r="BC838" i="1"/>
  <c r="D536" i="1"/>
  <c r="AX536" i="1"/>
  <c r="AY536" i="1"/>
  <c r="BC536" i="1"/>
  <c r="D238" i="1"/>
  <c r="AX238" i="1"/>
  <c r="AY238" i="1"/>
  <c r="BC238" i="1"/>
  <c r="D411" i="1"/>
  <c r="BC411" i="1"/>
  <c r="AX411" i="1"/>
  <c r="AY411" i="1"/>
  <c r="D285" i="1"/>
  <c r="AX285" i="1"/>
  <c r="AY285" i="1"/>
  <c r="BC285" i="1"/>
  <c r="D385" i="1"/>
  <c r="BC385" i="1"/>
  <c r="AX385" i="1"/>
  <c r="AY385" i="1"/>
  <c r="D358" i="1"/>
  <c r="AX358" i="1"/>
  <c r="AY358" i="1"/>
  <c r="BC358" i="1"/>
  <c r="D422" i="1"/>
  <c r="AX422" i="1"/>
  <c r="AY422" i="1"/>
  <c r="BC422" i="1"/>
  <c r="D702" i="1"/>
  <c r="BC702" i="1"/>
  <c r="AX702" i="1"/>
  <c r="AY702" i="1"/>
  <c r="D615" i="1"/>
  <c r="BC615" i="1"/>
  <c r="AX615" i="1"/>
  <c r="AY615" i="1"/>
  <c r="BB420" i="1"/>
  <c r="BK420" i="1"/>
  <c r="BB597" i="1"/>
  <c r="BK597" i="1"/>
  <c r="BB576" i="1"/>
  <c r="BK576" i="1"/>
  <c r="BB959" i="1"/>
  <c r="BK959" i="1"/>
  <c r="BB171" i="1"/>
  <c r="BK171" i="1"/>
  <c r="BB102" i="1"/>
  <c r="BK102" i="1"/>
  <c r="BB589" i="1"/>
  <c r="BK589" i="1"/>
  <c r="BB790" i="1"/>
  <c r="BK790" i="1"/>
  <c r="BB1007" i="1"/>
  <c r="BK1007" i="1"/>
  <c r="BB995" i="1"/>
  <c r="BK995" i="1"/>
  <c r="BB418" i="1"/>
  <c r="BK418" i="1"/>
  <c r="BB107" i="1"/>
  <c r="BK107" i="1"/>
  <c r="BB31" i="1"/>
  <c r="BK31" i="1"/>
  <c r="BB377" i="1"/>
  <c r="BK377" i="1"/>
  <c r="D186" i="1"/>
  <c r="BC186" i="1"/>
  <c r="AX186" i="1"/>
  <c r="AY186" i="1"/>
  <c r="D113" i="1"/>
  <c r="BC113" i="1"/>
  <c r="AX113" i="1"/>
  <c r="AY113" i="1"/>
  <c r="D225" i="1"/>
  <c r="AX225" i="1"/>
  <c r="AY225" i="1"/>
  <c r="BC225" i="1"/>
  <c r="D132" i="1"/>
  <c r="AX132" i="1"/>
  <c r="AY132" i="1"/>
  <c r="BC132" i="1"/>
  <c r="D321" i="1"/>
  <c r="AX321" i="1"/>
  <c r="AY321" i="1"/>
  <c r="BC321" i="1"/>
  <c r="D936" i="1"/>
  <c r="BC936" i="1"/>
  <c r="AX936" i="1"/>
  <c r="AY936" i="1"/>
  <c r="D40" i="1"/>
  <c r="AX40" i="1"/>
  <c r="AY40" i="1"/>
  <c r="BC40" i="1"/>
  <c r="D46" i="1"/>
  <c r="AX46" i="1"/>
  <c r="AY46" i="1"/>
  <c r="BC46" i="1"/>
  <c r="D163" i="1"/>
  <c r="BC163" i="1"/>
  <c r="AX163" i="1"/>
  <c r="AY163" i="1"/>
  <c r="D222" i="1"/>
  <c r="BC222" i="1"/>
  <c r="AX222" i="1"/>
  <c r="AY222" i="1"/>
  <c r="D74" i="1"/>
  <c r="AX74" i="1"/>
  <c r="AY74" i="1"/>
  <c r="BC74" i="1"/>
  <c r="D1037" i="1"/>
  <c r="AX1037" i="1"/>
  <c r="AY1037" i="1"/>
  <c r="BC1037" i="1"/>
  <c r="D170" i="1"/>
  <c r="BC170" i="1"/>
  <c r="AX170" i="1"/>
  <c r="AY170" i="1"/>
  <c r="D261" i="1"/>
  <c r="AX261" i="1"/>
  <c r="AY261" i="1"/>
  <c r="BC261" i="1"/>
  <c r="D273" i="1"/>
  <c r="AX273" i="1"/>
  <c r="AY273" i="1"/>
  <c r="BC273" i="1"/>
  <c r="D288" i="1"/>
  <c r="AX288" i="1"/>
  <c r="AY288" i="1"/>
  <c r="BC288" i="1"/>
  <c r="D315" i="1"/>
  <c r="AX315" i="1"/>
  <c r="AY315" i="1"/>
  <c r="BC315" i="1"/>
  <c r="D331" i="1"/>
  <c r="BC331" i="1"/>
  <c r="AX331" i="1"/>
  <c r="AY331" i="1"/>
  <c r="D312" i="1"/>
  <c r="BC312" i="1"/>
  <c r="AX312" i="1"/>
  <c r="AY312" i="1"/>
  <c r="D280" i="1"/>
  <c r="BC280" i="1"/>
  <c r="AX280" i="1"/>
  <c r="AY280" i="1"/>
  <c r="D59" i="1"/>
  <c r="AX59" i="1"/>
  <c r="AY59" i="1"/>
  <c r="BC59" i="1"/>
  <c r="D369" i="1"/>
  <c r="BC369" i="1"/>
  <c r="AX369" i="1"/>
  <c r="AY369" i="1"/>
  <c r="D425" i="1"/>
  <c r="AX425" i="1"/>
  <c r="AY425" i="1"/>
  <c r="BC425" i="1"/>
  <c r="D366" i="1"/>
  <c r="AX366" i="1"/>
  <c r="AY366" i="1"/>
  <c r="BC366" i="1"/>
  <c r="D416" i="1"/>
  <c r="AX416" i="1"/>
  <c r="AY416" i="1"/>
  <c r="BC416" i="1"/>
  <c r="D787" i="1"/>
  <c r="AX787" i="1"/>
  <c r="AY787" i="1"/>
  <c r="BC787" i="1"/>
  <c r="D1019" i="1"/>
  <c r="AX1019" i="1"/>
  <c r="AY1019" i="1"/>
  <c r="BC1019" i="1"/>
  <c r="D710" i="1"/>
  <c r="AX710" i="1"/>
  <c r="AY710" i="1"/>
  <c r="BC710" i="1"/>
  <c r="D508" i="1"/>
  <c r="AX508" i="1"/>
  <c r="AY508" i="1"/>
  <c r="BC508" i="1"/>
  <c r="D368" i="1"/>
  <c r="BC368" i="1"/>
  <c r="AX368" i="1"/>
  <c r="AY368" i="1"/>
  <c r="D473" i="1"/>
  <c r="AX473" i="1"/>
  <c r="AY473" i="1"/>
  <c r="BC473" i="1"/>
  <c r="D652" i="1"/>
  <c r="AX652" i="1"/>
  <c r="AY652" i="1"/>
  <c r="BC652" i="1"/>
  <c r="D557" i="1"/>
  <c r="AX557" i="1"/>
  <c r="AY557" i="1"/>
  <c r="BC557" i="1"/>
  <c r="D848" i="1"/>
  <c r="BC848" i="1"/>
  <c r="AX848" i="1"/>
  <c r="AY848" i="1"/>
  <c r="D83" i="1"/>
  <c r="BC83" i="1"/>
  <c r="AX83" i="1"/>
  <c r="AY83" i="1"/>
  <c r="D505" i="1"/>
  <c r="AX505" i="1"/>
  <c r="AY505" i="1"/>
  <c r="BC505" i="1"/>
  <c r="D633" i="1"/>
  <c r="AX633" i="1"/>
  <c r="AY633" i="1"/>
  <c r="BC633" i="1"/>
  <c r="D697" i="1"/>
  <c r="BC697" i="1"/>
  <c r="AX697" i="1"/>
  <c r="AY697" i="1"/>
  <c r="D38" i="1"/>
  <c r="BC38" i="1"/>
  <c r="AX38" i="1"/>
  <c r="AY38" i="1"/>
  <c r="D75" i="1"/>
  <c r="AX75" i="1"/>
  <c r="AY75" i="1"/>
  <c r="BC75" i="1"/>
  <c r="D1041" i="1"/>
  <c r="BC1041" i="1"/>
  <c r="AX1041" i="1"/>
  <c r="AY1041" i="1"/>
  <c r="D51" i="1"/>
  <c r="BC51" i="1"/>
  <c r="AX51" i="1"/>
  <c r="AY51" i="1"/>
  <c r="D1040" i="1"/>
  <c r="BC1040" i="1"/>
  <c r="AX1040" i="1"/>
  <c r="AY1040" i="1"/>
  <c r="D146" i="1"/>
  <c r="AX146" i="1"/>
  <c r="AY146" i="1"/>
  <c r="BC146" i="1"/>
  <c r="D153" i="1"/>
  <c r="BC153" i="1"/>
  <c r="AX153" i="1"/>
  <c r="AY153" i="1"/>
  <c r="D95" i="1"/>
  <c r="AX95" i="1"/>
  <c r="AY95" i="1"/>
  <c r="BC95" i="1"/>
  <c r="D106" i="1"/>
  <c r="BC106" i="1"/>
  <c r="AX106" i="1"/>
  <c r="AY106" i="1"/>
  <c r="D217" i="1"/>
  <c r="BC217" i="1"/>
  <c r="AX217" i="1"/>
  <c r="AY217" i="1"/>
  <c r="D189" i="1"/>
  <c r="BC189" i="1"/>
  <c r="AX189" i="1"/>
  <c r="AY189" i="1"/>
  <c r="D137" i="1"/>
  <c r="AX137" i="1"/>
  <c r="AY137" i="1"/>
  <c r="BC137" i="1"/>
  <c r="D62" i="1"/>
  <c r="BC62" i="1"/>
  <c r="AX62" i="1"/>
  <c r="AY62" i="1"/>
  <c r="D49" i="1"/>
  <c r="BC49" i="1"/>
  <c r="AX49" i="1"/>
  <c r="AY49" i="1"/>
  <c r="D196" i="1"/>
  <c r="AX196" i="1"/>
  <c r="AY196" i="1"/>
  <c r="BC196" i="1"/>
  <c r="D341" i="1"/>
  <c r="AX341" i="1"/>
  <c r="AY341" i="1"/>
  <c r="BC341" i="1"/>
  <c r="D328" i="1"/>
  <c r="AX328" i="1"/>
  <c r="AY328" i="1"/>
  <c r="BC328" i="1"/>
  <c r="D337" i="1"/>
  <c r="BC337" i="1"/>
  <c r="AX337" i="1"/>
  <c r="AY337" i="1"/>
  <c r="D257" i="1"/>
  <c r="AX257" i="1"/>
  <c r="AY257" i="1"/>
  <c r="BC257" i="1"/>
  <c r="D308" i="1"/>
  <c r="AX308" i="1"/>
  <c r="AY308" i="1"/>
  <c r="BC308" i="1"/>
  <c r="D237" i="1"/>
  <c r="BC237" i="1"/>
  <c r="AX237" i="1"/>
  <c r="AY237" i="1"/>
  <c r="D313" i="1"/>
  <c r="BC313" i="1"/>
  <c r="AX313" i="1"/>
  <c r="AY313" i="1"/>
  <c r="D233" i="1"/>
  <c r="AX233" i="1"/>
  <c r="AY233" i="1"/>
  <c r="BC233" i="1"/>
  <c r="D361" i="1"/>
  <c r="BC361" i="1"/>
  <c r="AX361" i="1"/>
  <c r="AY361" i="1"/>
  <c r="D251" i="1"/>
  <c r="AX251" i="1"/>
  <c r="AY251" i="1"/>
  <c r="BC251" i="1"/>
  <c r="D290" i="1"/>
  <c r="BC290" i="1"/>
  <c r="AX290" i="1"/>
  <c r="AY290" i="1"/>
  <c r="D214" i="1"/>
  <c r="BC214" i="1"/>
  <c r="AX214" i="1"/>
  <c r="AY214" i="1"/>
  <c r="D344" i="1"/>
  <c r="BC344" i="1"/>
  <c r="AX344" i="1"/>
  <c r="AY344" i="1"/>
  <c r="D124" i="1"/>
  <c r="BC124" i="1"/>
  <c r="AX124" i="1"/>
  <c r="AY124" i="1"/>
  <c r="D188" i="1"/>
  <c r="AX188" i="1"/>
  <c r="AY188" i="1"/>
  <c r="BC188" i="1"/>
  <c r="D111" i="1"/>
  <c r="AX111" i="1"/>
  <c r="AY111" i="1"/>
  <c r="BC111" i="1"/>
  <c r="D205" i="1"/>
  <c r="AX205" i="1"/>
  <c r="AY205" i="1"/>
  <c r="BC205" i="1"/>
  <c r="D125" i="1"/>
  <c r="AX125" i="1"/>
  <c r="AY125" i="1"/>
  <c r="BC125" i="1"/>
  <c r="D1042" i="1"/>
  <c r="AX1042" i="1"/>
  <c r="AY1042" i="1"/>
  <c r="BC1042" i="1"/>
  <c r="D437" i="1"/>
  <c r="BC437" i="1"/>
  <c r="AX437" i="1"/>
  <c r="AY437" i="1"/>
  <c r="D302" i="1"/>
  <c r="BC302" i="1"/>
  <c r="AX302" i="1"/>
  <c r="AY302" i="1"/>
  <c r="D353" i="1"/>
  <c r="BC353" i="1"/>
  <c r="AX353" i="1"/>
  <c r="AY353" i="1"/>
  <c r="D689" i="1"/>
  <c r="AX689" i="1"/>
  <c r="AY689" i="1"/>
  <c r="BC689" i="1"/>
  <c r="D448" i="1"/>
  <c r="AX448" i="1"/>
  <c r="AY448" i="1"/>
  <c r="BC448" i="1"/>
  <c r="D532" i="1"/>
  <c r="BC532" i="1"/>
  <c r="AX532" i="1"/>
  <c r="AY532" i="1"/>
  <c r="D852" i="1"/>
  <c r="AX852" i="1"/>
  <c r="AY852" i="1"/>
  <c r="BC852" i="1"/>
  <c r="D794" i="1"/>
  <c r="BC794" i="1"/>
  <c r="AX794" i="1"/>
  <c r="AY794" i="1"/>
  <c r="D707" i="1"/>
  <c r="BC707" i="1"/>
  <c r="AX707" i="1"/>
  <c r="AY707" i="1"/>
  <c r="D550" i="1"/>
  <c r="AX550" i="1"/>
  <c r="AY550" i="1"/>
  <c r="BC550" i="1"/>
  <c r="D262" i="1"/>
  <c r="BC262" i="1"/>
  <c r="AX262" i="1"/>
  <c r="AY262" i="1"/>
  <c r="D485" i="1"/>
  <c r="BC485" i="1"/>
  <c r="AX485" i="1"/>
  <c r="AY485" i="1"/>
  <c r="D792" i="1"/>
  <c r="AX792" i="1"/>
  <c r="AY792" i="1"/>
  <c r="BC792" i="1"/>
  <c r="D636" i="1"/>
  <c r="BC636" i="1"/>
  <c r="AX636" i="1"/>
  <c r="AY636" i="1"/>
  <c r="D830" i="1"/>
  <c r="AX830" i="1"/>
  <c r="AY830" i="1"/>
  <c r="BC830" i="1"/>
  <c r="D401" i="1"/>
  <c r="BC401" i="1"/>
  <c r="AX401" i="1"/>
  <c r="AY401" i="1"/>
  <c r="D650" i="1"/>
  <c r="BC650" i="1"/>
  <c r="AX650" i="1"/>
  <c r="AY650" i="1"/>
  <c r="D489" i="1"/>
  <c r="AX489" i="1"/>
  <c r="AY489" i="1"/>
  <c r="BC489" i="1"/>
  <c r="D732" i="1"/>
  <c r="BC732" i="1"/>
  <c r="AX732" i="1"/>
  <c r="AY732" i="1"/>
  <c r="D844" i="1"/>
  <c r="AX844" i="1"/>
  <c r="AY844" i="1"/>
  <c r="BC844" i="1"/>
  <c r="D738" i="1"/>
  <c r="BC738" i="1"/>
  <c r="AX738" i="1"/>
  <c r="AY738" i="1"/>
  <c r="D632" i="1"/>
  <c r="AX632" i="1"/>
  <c r="AY632" i="1"/>
  <c r="BC632" i="1"/>
  <c r="D669" i="1"/>
  <c r="BC669" i="1"/>
  <c r="AX669" i="1"/>
  <c r="AY669" i="1"/>
  <c r="D644" i="1"/>
  <c r="BC644" i="1"/>
  <c r="AX644" i="1"/>
  <c r="AY644" i="1"/>
  <c r="D540" i="1"/>
  <c r="BC540" i="1"/>
  <c r="AX540" i="1"/>
  <c r="AY540" i="1"/>
  <c r="D981" i="1"/>
  <c r="BC981" i="1"/>
  <c r="AX981" i="1"/>
  <c r="AY981" i="1"/>
  <c r="D520" i="1"/>
  <c r="BC520" i="1"/>
  <c r="AX520" i="1"/>
  <c r="AY520" i="1"/>
  <c r="D53" i="1"/>
  <c r="BC53" i="1"/>
  <c r="AX53" i="1"/>
  <c r="AY53" i="1"/>
  <c r="D901" i="1"/>
  <c r="BC901" i="1"/>
  <c r="AX901" i="1"/>
  <c r="AY901" i="1"/>
  <c r="D909" i="1"/>
  <c r="BC909" i="1"/>
  <c r="AX909" i="1"/>
  <c r="AY909" i="1"/>
  <c r="D869" i="1"/>
  <c r="AX869" i="1"/>
  <c r="AY869" i="1"/>
  <c r="BC869" i="1"/>
  <c r="D553" i="1"/>
  <c r="BC553" i="1"/>
  <c r="AX553" i="1"/>
  <c r="AY553" i="1"/>
  <c r="D617" i="1"/>
  <c r="BC617" i="1"/>
  <c r="AX617" i="1"/>
  <c r="AY617" i="1"/>
  <c r="D680" i="1"/>
  <c r="BC680" i="1"/>
  <c r="AX680" i="1"/>
  <c r="AY680" i="1"/>
  <c r="D1012" i="1"/>
  <c r="AX1012" i="1"/>
  <c r="AY1012" i="1"/>
  <c r="BC1012" i="1"/>
  <c r="D940" i="1"/>
  <c r="AX940" i="1"/>
  <c r="AY940" i="1"/>
  <c r="BC940" i="1"/>
  <c r="D749" i="1"/>
  <c r="BC749" i="1"/>
  <c r="AX749" i="1"/>
  <c r="AY749" i="1"/>
  <c r="D842" i="1"/>
  <c r="AX842" i="1"/>
  <c r="AY842" i="1"/>
  <c r="BC842" i="1"/>
  <c r="D134" i="1"/>
  <c r="BC134" i="1"/>
  <c r="AX134" i="1"/>
  <c r="AY134" i="1"/>
  <c r="D828" i="1"/>
  <c r="BC828" i="1"/>
  <c r="AX828" i="1"/>
  <c r="AY828" i="1"/>
  <c r="D941" i="1"/>
  <c r="BC941" i="1"/>
  <c r="AX941" i="1"/>
  <c r="AY941" i="1"/>
  <c r="D944" i="1"/>
  <c r="BC944" i="1"/>
  <c r="AX944" i="1"/>
  <c r="AY944" i="1"/>
  <c r="D912" i="1"/>
  <c r="AX912" i="1"/>
  <c r="AY912" i="1"/>
  <c r="BC912" i="1"/>
  <c r="D645" i="1"/>
  <c r="AX645" i="1"/>
  <c r="AY645" i="1"/>
  <c r="BC645" i="1"/>
  <c r="D709" i="1"/>
  <c r="AX709" i="1"/>
  <c r="AY709" i="1"/>
  <c r="BC709" i="1"/>
  <c r="D725" i="1"/>
  <c r="AX725" i="1"/>
  <c r="AY725" i="1"/>
  <c r="BC725" i="1"/>
  <c r="D984" i="1"/>
  <c r="BC984" i="1"/>
  <c r="AX984" i="1"/>
  <c r="AY984" i="1"/>
  <c r="D960" i="1"/>
  <c r="BC960" i="1"/>
  <c r="AX960" i="1"/>
  <c r="AY960" i="1"/>
  <c r="D1028" i="1"/>
  <c r="AX1028" i="1"/>
  <c r="AY1028" i="1"/>
  <c r="BC1028" i="1"/>
  <c r="D183" i="1"/>
  <c r="AX183" i="1"/>
  <c r="AY183" i="1"/>
  <c r="BC183" i="1"/>
  <c r="D965" i="1"/>
  <c r="BC965" i="1"/>
  <c r="AX965" i="1"/>
  <c r="AY965" i="1"/>
  <c r="D837" i="1"/>
  <c r="AX837" i="1"/>
  <c r="AY837" i="1"/>
  <c r="BC837" i="1"/>
  <c r="D577" i="1"/>
  <c r="BC577" i="1"/>
  <c r="AX577" i="1"/>
  <c r="AY577" i="1"/>
  <c r="D609" i="1"/>
  <c r="AX609" i="1"/>
  <c r="AY609" i="1"/>
  <c r="BC609" i="1"/>
  <c r="D845" i="1"/>
  <c r="BC845" i="1"/>
  <c r="AX845" i="1"/>
  <c r="AY845" i="1"/>
  <c r="D937" i="1"/>
  <c r="AX937" i="1"/>
  <c r="AY937" i="1"/>
  <c r="BC937" i="1"/>
  <c r="D873" i="1"/>
  <c r="BC873" i="1"/>
  <c r="AX873" i="1"/>
  <c r="AY873" i="1"/>
  <c r="D745" i="1"/>
  <c r="AX745" i="1"/>
  <c r="AY745" i="1"/>
  <c r="BC745" i="1"/>
  <c r="D750" i="1"/>
  <c r="AX750" i="1"/>
  <c r="AY750" i="1"/>
  <c r="BC750" i="1"/>
  <c r="D923" i="1"/>
  <c r="AX923" i="1"/>
  <c r="AY923" i="1"/>
  <c r="BC923" i="1"/>
  <c r="D224" i="1"/>
  <c r="BC224" i="1"/>
  <c r="AX224" i="1"/>
  <c r="AY224" i="1"/>
  <c r="D174" i="1"/>
  <c r="BC174" i="1"/>
  <c r="AX174" i="1"/>
  <c r="AY174" i="1"/>
  <c r="D454" i="1"/>
  <c r="AX454" i="1"/>
  <c r="AY454" i="1"/>
  <c r="BC454" i="1"/>
  <c r="D479" i="1"/>
  <c r="BC479" i="1"/>
  <c r="AX479" i="1"/>
  <c r="AY479" i="1"/>
  <c r="D747" i="1"/>
  <c r="BC747" i="1"/>
  <c r="AX747" i="1"/>
  <c r="AY747" i="1"/>
  <c r="D795" i="1"/>
  <c r="BC795" i="1"/>
  <c r="AX795" i="1"/>
  <c r="AY795" i="1"/>
  <c r="D843" i="1"/>
  <c r="AX843" i="1"/>
  <c r="AY843" i="1"/>
  <c r="BC843" i="1"/>
  <c r="D942" i="1"/>
  <c r="BC942" i="1"/>
  <c r="AX942" i="1"/>
  <c r="AY942" i="1"/>
  <c r="D728" i="1"/>
  <c r="BC728" i="1"/>
  <c r="AX728" i="1"/>
  <c r="AY728" i="1"/>
  <c r="D409" i="1"/>
  <c r="AX409" i="1"/>
  <c r="AY409" i="1"/>
  <c r="BC409" i="1"/>
  <c r="D763" i="1"/>
  <c r="BC763" i="1"/>
  <c r="AX763" i="1"/>
  <c r="AY763" i="1"/>
  <c r="D731" i="1"/>
  <c r="BC731" i="1"/>
  <c r="AX731" i="1"/>
  <c r="AY731" i="1"/>
  <c r="D875" i="1"/>
  <c r="BC875" i="1"/>
  <c r="AX875" i="1"/>
  <c r="AY875" i="1"/>
  <c r="D958" i="1"/>
  <c r="BC958" i="1"/>
  <c r="AX958" i="1"/>
  <c r="AY958" i="1"/>
  <c r="D54" i="1"/>
  <c r="BC54" i="1"/>
  <c r="AX54" i="1"/>
  <c r="AY54" i="1"/>
  <c r="D704" i="1"/>
  <c r="AX704" i="1"/>
  <c r="AY704" i="1"/>
  <c r="BC704" i="1"/>
  <c r="D856" i="1"/>
  <c r="AX856" i="1"/>
  <c r="AY856" i="1"/>
  <c r="BC856" i="1"/>
  <c r="D441" i="1"/>
  <c r="AX441" i="1"/>
  <c r="AY441" i="1"/>
  <c r="BC441" i="1"/>
  <c r="D291" i="1"/>
  <c r="BC291" i="1"/>
  <c r="AX291" i="1"/>
  <c r="AY291" i="1"/>
  <c r="D66" i="1"/>
  <c r="AX66" i="1"/>
  <c r="AY66" i="1"/>
  <c r="BC66" i="1"/>
  <c r="D33" i="1"/>
  <c r="BC33" i="1"/>
  <c r="AX33" i="1"/>
  <c r="AY33" i="1"/>
  <c r="D82" i="1"/>
  <c r="BC82" i="1"/>
  <c r="AX82" i="1"/>
  <c r="AY82" i="1"/>
  <c r="D626" i="1"/>
  <c r="BC626" i="1"/>
  <c r="AX626" i="1"/>
  <c r="AY626" i="1"/>
  <c r="D968" i="1"/>
  <c r="BC968" i="1"/>
  <c r="AX968" i="1"/>
  <c r="AY968" i="1"/>
  <c r="D659" i="1"/>
  <c r="AX659" i="1"/>
  <c r="AY659" i="1"/>
  <c r="BC659" i="1"/>
  <c r="D447" i="1"/>
  <c r="BC447" i="1"/>
  <c r="AX447" i="1"/>
  <c r="AY447" i="1"/>
  <c r="D705" i="1"/>
  <c r="AX705" i="1"/>
  <c r="AY705" i="1"/>
  <c r="BC705" i="1"/>
  <c r="D245" i="1"/>
  <c r="AX245" i="1"/>
  <c r="AY245" i="1"/>
  <c r="BC245" i="1"/>
  <c r="D115" i="1"/>
  <c r="BC115" i="1"/>
  <c r="AX115" i="1"/>
  <c r="AY115" i="1"/>
  <c r="D346" i="1"/>
  <c r="BC346" i="1"/>
  <c r="AX346" i="1"/>
  <c r="AY346" i="1"/>
  <c r="D867" i="1"/>
  <c r="BC867" i="1"/>
  <c r="AX867" i="1"/>
  <c r="AY867" i="1"/>
  <c r="D797" i="1"/>
  <c r="AX797" i="1"/>
  <c r="AY797" i="1"/>
  <c r="BC797" i="1"/>
  <c r="D638" i="1"/>
  <c r="AX638" i="1"/>
  <c r="AY638" i="1"/>
  <c r="BC638" i="1"/>
  <c r="D964" i="1"/>
  <c r="AX964" i="1"/>
  <c r="AY964" i="1"/>
  <c r="BC964" i="1"/>
  <c r="BC25" i="1"/>
  <c r="D181" i="1"/>
  <c r="AX181" i="1"/>
  <c r="AY181" i="1"/>
  <c r="BC181" i="1"/>
  <c r="D99" i="1"/>
  <c r="BC99" i="1"/>
  <c r="AX99" i="1"/>
  <c r="AY99" i="1"/>
  <c r="D352" i="1"/>
  <c r="BC352" i="1"/>
  <c r="AX352" i="1"/>
  <c r="AY352" i="1"/>
  <c r="D160" i="1"/>
  <c r="AX160" i="1"/>
  <c r="AY160" i="1"/>
  <c r="BC160" i="1"/>
  <c r="D269" i="1"/>
  <c r="AX269" i="1"/>
  <c r="AY269" i="1"/>
  <c r="BC269" i="1"/>
  <c r="D773" i="1"/>
  <c r="AX773" i="1"/>
  <c r="AY773" i="1"/>
  <c r="BC773" i="1"/>
  <c r="D954" i="1"/>
  <c r="AX954" i="1"/>
  <c r="AY954" i="1"/>
  <c r="BC954" i="1"/>
  <c r="D277" i="1"/>
  <c r="AX277" i="1"/>
  <c r="AY277" i="1"/>
  <c r="BC277" i="1"/>
  <c r="D228" i="1"/>
  <c r="AX228" i="1"/>
  <c r="AY228" i="1"/>
  <c r="BC228" i="1"/>
  <c r="D404" i="1"/>
  <c r="AX404" i="1"/>
  <c r="AY404" i="1"/>
  <c r="BC404" i="1"/>
  <c r="D952" i="1"/>
  <c r="BC952" i="1"/>
  <c r="AX952" i="1"/>
  <c r="AY952" i="1"/>
  <c r="D546" i="1"/>
  <c r="BC546" i="1"/>
  <c r="AX546" i="1"/>
  <c r="AY546" i="1"/>
  <c r="D858" i="1"/>
  <c r="BC858" i="1"/>
  <c r="AX858" i="1"/>
  <c r="AY858" i="1"/>
  <c r="D826" i="1"/>
  <c r="BC826" i="1"/>
  <c r="AX826" i="1"/>
  <c r="AY826" i="1"/>
  <c r="D275" i="1"/>
  <c r="AX275" i="1"/>
  <c r="AY275" i="1"/>
  <c r="BC275" i="1"/>
  <c r="D301" i="1"/>
  <c r="BC301" i="1"/>
  <c r="AX301" i="1"/>
  <c r="AY301" i="1"/>
  <c r="D397" i="1"/>
  <c r="AX397" i="1"/>
  <c r="AY397" i="1"/>
  <c r="BC397" i="1"/>
  <c r="D920" i="1"/>
  <c r="BC920" i="1"/>
  <c r="AX920" i="1"/>
  <c r="AY920" i="1"/>
  <c r="D472" i="1"/>
  <c r="BC472" i="1"/>
  <c r="AX472" i="1"/>
  <c r="AY472" i="1"/>
  <c r="D578" i="1"/>
  <c r="AX578" i="1"/>
  <c r="AY578" i="1"/>
  <c r="BC578" i="1"/>
  <c r="D791" i="1"/>
  <c r="AX791" i="1"/>
  <c r="AY791" i="1"/>
  <c r="BC791" i="1"/>
  <c r="D903" i="1"/>
  <c r="AX903" i="1"/>
  <c r="AY903" i="1"/>
  <c r="BC903" i="1"/>
  <c r="D333" i="1"/>
  <c r="AX333" i="1"/>
  <c r="AY333" i="1"/>
  <c r="BC333" i="1"/>
  <c r="D938" i="1"/>
  <c r="AX938" i="1"/>
  <c r="AY938" i="1"/>
  <c r="BC938" i="1"/>
  <c r="D239" i="1"/>
  <c r="AX239" i="1"/>
  <c r="AY239" i="1"/>
  <c r="BC239" i="1"/>
  <c r="D859" i="1"/>
  <c r="BC859" i="1"/>
  <c r="AX859" i="1"/>
  <c r="AY859" i="1"/>
  <c r="D92" i="1"/>
  <c r="BC92" i="1"/>
  <c r="AX92" i="1"/>
  <c r="AY92" i="1"/>
  <c r="D123" i="1"/>
  <c r="BC123" i="1"/>
  <c r="AX123" i="1"/>
  <c r="AY123" i="1"/>
  <c r="D1018" i="1"/>
  <c r="AX1018" i="1"/>
  <c r="AY1018" i="1"/>
  <c r="BC1018" i="1"/>
  <c r="D1035" i="1"/>
  <c r="AX1035" i="1"/>
  <c r="AY1035" i="1"/>
  <c r="BC1035" i="1"/>
  <c r="D992" i="1"/>
  <c r="BC992" i="1"/>
  <c r="AX992" i="1"/>
  <c r="AY992" i="1"/>
  <c r="D463" i="1"/>
  <c r="BC463" i="1"/>
  <c r="AX463" i="1"/>
  <c r="AY463" i="1"/>
  <c r="D595" i="1"/>
  <c r="BC595" i="1"/>
  <c r="AX595" i="1"/>
  <c r="AY595" i="1"/>
  <c r="D496" i="1"/>
  <c r="AX496" i="1"/>
  <c r="AY496" i="1"/>
  <c r="BC496" i="1"/>
  <c r="D668" i="1"/>
  <c r="BC668" i="1"/>
  <c r="AX668" i="1"/>
  <c r="AY668" i="1"/>
  <c r="D435" i="1"/>
  <c r="BC435" i="1"/>
  <c r="AX435" i="1"/>
  <c r="AY435" i="1"/>
  <c r="D200" i="1"/>
  <c r="BC200" i="1"/>
  <c r="AX200" i="1"/>
  <c r="AY200" i="1"/>
  <c r="D383" i="1"/>
  <c r="BC383" i="1"/>
  <c r="AX383" i="1"/>
  <c r="AY383" i="1"/>
  <c r="D292" i="1"/>
  <c r="BC292" i="1"/>
  <c r="AX292" i="1"/>
  <c r="AY292" i="1"/>
  <c r="D96" i="1"/>
  <c r="AX96" i="1"/>
  <c r="AY96" i="1"/>
  <c r="BC96" i="1"/>
  <c r="D161" i="1"/>
  <c r="BC161" i="1"/>
  <c r="AX161" i="1"/>
  <c r="AY161" i="1"/>
  <c r="D579" i="1"/>
  <c r="AX579" i="1"/>
  <c r="AY579" i="1"/>
  <c r="BC579" i="1"/>
  <c r="D266" i="1"/>
  <c r="AX266" i="1"/>
  <c r="AY266" i="1"/>
  <c r="BC266" i="1"/>
  <c r="D586" i="1"/>
  <c r="BC586" i="1"/>
  <c r="AX586" i="1"/>
  <c r="AY586" i="1"/>
  <c r="D421" i="1"/>
  <c r="BC421" i="1"/>
  <c r="AX421" i="1"/>
  <c r="AY421" i="1"/>
  <c r="D1039" i="1"/>
  <c r="BC1039" i="1"/>
  <c r="AX1039" i="1"/>
  <c r="AY1039" i="1"/>
  <c r="D967" i="1"/>
  <c r="BC967" i="1"/>
  <c r="AX967" i="1"/>
  <c r="AY967" i="1"/>
  <c r="D499" i="1"/>
  <c r="BC499" i="1"/>
  <c r="AX499" i="1"/>
  <c r="AY499" i="1"/>
  <c r="D354" i="1"/>
  <c r="BC354" i="1"/>
  <c r="AX354" i="1"/>
  <c r="AY354" i="1"/>
  <c r="D979" i="1"/>
  <c r="AX979" i="1"/>
  <c r="AY979" i="1"/>
  <c r="BC979" i="1"/>
  <c r="D423" i="1"/>
  <c r="AX423" i="1"/>
  <c r="AY423" i="1"/>
  <c r="BC423" i="1"/>
  <c r="D1034" i="1"/>
  <c r="AX1034" i="1"/>
  <c r="AY1034" i="1"/>
  <c r="BC1034" i="1"/>
  <c r="D793" i="1"/>
  <c r="AX793" i="1"/>
  <c r="AY793" i="1"/>
  <c r="BC793" i="1"/>
  <c r="D190" i="1"/>
  <c r="AX190" i="1"/>
  <c r="AY190" i="1"/>
  <c r="BC190" i="1"/>
  <c r="D256" i="1"/>
  <c r="BC256" i="1"/>
  <c r="AX256" i="1"/>
  <c r="AY256" i="1"/>
  <c r="D208" i="1"/>
  <c r="AX208" i="1"/>
  <c r="AY208" i="1"/>
  <c r="BC208" i="1"/>
  <c r="D120" i="1"/>
  <c r="AX120" i="1"/>
  <c r="AY120" i="1"/>
  <c r="BC120" i="1"/>
  <c r="D451" i="1"/>
  <c r="BC451" i="1"/>
  <c r="AX451" i="1"/>
  <c r="AY451" i="1"/>
  <c r="D708" i="1"/>
  <c r="AX708" i="1"/>
  <c r="AY708" i="1"/>
  <c r="BC708" i="1"/>
  <c r="D751" i="1"/>
  <c r="AX751" i="1"/>
  <c r="AY751" i="1"/>
  <c r="BC751" i="1"/>
  <c r="D55" i="1"/>
  <c r="BC55" i="1"/>
  <c r="AX55" i="1"/>
  <c r="AY55" i="1"/>
  <c r="D879" i="1"/>
  <c r="BC879" i="1"/>
  <c r="AX879" i="1"/>
  <c r="AY879" i="1"/>
  <c r="D600" i="1"/>
  <c r="AX600" i="1"/>
  <c r="AY600" i="1"/>
  <c r="BC600" i="1"/>
  <c r="D748" i="1"/>
  <c r="BC748" i="1"/>
  <c r="AX748" i="1"/>
  <c r="AY748" i="1"/>
  <c r="D488" i="1"/>
  <c r="BC488" i="1"/>
  <c r="AX488" i="1"/>
  <c r="AY488" i="1"/>
  <c r="D298" i="1"/>
  <c r="AX298" i="1"/>
  <c r="AY298" i="1"/>
  <c r="BC298" i="1"/>
  <c r="D831" i="1"/>
  <c r="AX831" i="1"/>
  <c r="AY831" i="1"/>
  <c r="BC831" i="1"/>
  <c r="D370" i="1"/>
  <c r="BC370" i="1"/>
  <c r="AX370" i="1"/>
  <c r="AY370" i="1"/>
  <c r="D547" i="1"/>
  <c r="BC547" i="1"/>
  <c r="AX547" i="1"/>
  <c r="AY547" i="1"/>
  <c r="D230" i="1"/>
  <c r="BC230" i="1"/>
  <c r="AX230" i="1"/>
  <c r="AY230" i="1"/>
  <c r="D357" i="1"/>
  <c r="AX357" i="1"/>
  <c r="AY357" i="1"/>
  <c r="BC357" i="1"/>
  <c r="D349" i="1"/>
  <c r="BC349" i="1"/>
  <c r="AX349" i="1"/>
  <c r="AY349" i="1"/>
  <c r="D176" i="1"/>
  <c r="AX176" i="1"/>
  <c r="AY176" i="1"/>
  <c r="BC176" i="1"/>
  <c r="D925" i="1"/>
  <c r="AX925" i="1"/>
  <c r="AY925" i="1"/>
  <c r="BC925" i="1"/>
  <c r="D686" i="1"/>
  <c r="AX686" i="1"/>
  <c r="AY686" i="1"/>
  <c r="BC686" i="1"/>
  <c r="D605" i="1"/>
  <c r="BC605" i="1"/>
  <c r="AX605" i="1"/>
  <c r="AY605" i="1"/>
  <c r="D742" i="1"/>
  <c r="BC742" i="1"/>
  <c r="AX742" i="1"/>
  <c r="AY742" i="1"/>
  <c r="D535" i="1"/>
  <c r="AX535" i="1"/>
  <c r="AY535" i="1"/>
  <c r="BC535" i="1"/>
  <c r="D877" i="1"/>
  <c r="AX877" i="1"/>
  <c r="AY877" i="1"/>
  <c r="BC877" i="1"/>
  <c r="D558" i="1"/>
  <c r="AX558" i="1"/>
  <c r="AY558" i="1"/>
  <c r="BC558" i="1"/>
  <c r="D604" i="1"/>
  <c r="BC604" i="1"/>
  <c r="AX604" i="1"/>
  <c r="AY604" i="1"/>
  <c r="D408" i="1"/>
  <c r="BC408" i="1"/>
  <c r="AX408" i="1"/>
  <c r="AY408" i="1"/>
  <c r="D486" i="1"/>
  <c r="AX486" i="1"/>
  <c r="AY486" i="1"/>
  <c r="BC486" i="1"/>
  <c r="D374" i="1"/>
  <c r="AX374" i="1"/>
  <c r="AY374" i="1"/>
  <c r="BC374" i="1"/>
  <c r="D210" i="1"/>
  <c r="BC210" i="1"/>
  <c r="AX210" i="1"/>
  <c r="AY210" i="1"/>
  <c r="D945" i="1"/>
  <c r="AX945" i="1"/>
  <c r="AY945" i="1"/>
  <c r="BC945" i="1"/>
  <c r="D229" i="1"/>
  <c r="AX229" i="1"/>
  <c r="AY229" i="1"/>
  <c r="BC229" i="1"/>
  <c r="D449" i="1"/>
  <c r="BC449" i="1"/>
  <c r="AX449" i="1"/>
  <c r="AY449" i="1"/>
  <c r="D462" i="1"/>
  <c r="AX462" i="1"/>
  <c r="AY462" i="1"/>
  <c r="BC462" i="1"/>
  <c r="D574" i="1"/>
  <c r="BC574" i="1"/>
  <c r="AX574" i="1"/>
  <c r="AY574" i="1"/>
  <c r="D376" i="1"/>
  <c r="AX376" i="1"/>
  <c r="AY376" i="1"/>
  <c r="BC376" i="1"/>
  <c r="D1004" i="1"/>
  <c r="AX1004" i="1"/>
  <c r="AY1004" i="1"/>
  <c r="BC1004" i="1"/>
  <c r="D895" i="1"/>
  <c r="AX895" i="1"/>
  <c r="AY895" i="1"/>
  <c r="BC895" i="1"/>
  <c r="D583" i="1"/>
  <c r="AX583" i="1"/>
  <c r="AY583" i="1"/>
  <c r="BC583" i="1"/>
  <c r="D599" i="1"/>
  <c r="AX599" i="1"/>
  <c r="AY599" i="1"/>
  <c r="BC599" i="1"/>
  <c r="D135" i="1"/>
  <c r="BC135" i="1"/>
  <c r="AX135" i="1"/>
  <c r="AY135" i="1"/>
  <c r="D371" i="1"/>
  <c r="BC371" i="1"/>
  <c r="AX371" i="1"/>
  <c r="AY371" i="1"/>
  <c r="D803" i="1"/>
  <c r="BC803" i="1"/>
  <c r="AX803" i="1"/>
  <c r="AY803" i="1"/>
  <c r="D915" i="1"/>
  <c r="AX915" i="1"/>
  <c r="AY915" i="1"/>
  <c r="BC915" i="1"/>
  <c r="D666" i="1"/>
  <c r="AX666" i="1"/>
  <c r="AY666" i="1"/>
  <c r="BC666" i="1"/>
  <c r="D983" i="1"/>
  <c r="BC983" i="1"/>
  <c r="AX983" i="1"/>
  <c r="AY983" i="1"/>
  <c r="BB714" i="1"/>
  <c r="BK714" i="1"/>
  <c r="BB563" i="1"/>
  <c r="BK563" i="1"/>
  <c r="BB456" i="1"/>
  <c r="BK456" i="1"/>
  <c r="BB783" i="1"/>
  <c r="BK783" i="1"/>
  <c r="BB799" i="1"/>
  <c r="BK799" i="1"/>
  <c r="BB943" i="1"/>
  <c r="BK943" i="1"/>
  <c r="BB770" i="1"/>
  <c r="BK770" i="1"/>
  <c r="BB978" i="1"/>
  <c r="BK978" i="1"/>
  <c r="BB319" i="1"/>
  <c r="BK319" i="1"/>
  <c r="BB628" i="1"/>
  <c r="BK628" i="1"/>
  <c r="BB89" i="1"/>
  <c r="BK89" i="1"/>
  <c r="BB154" i="1"/>
  <c r="BK154" i="1"/>
  <c r="BB541" i="1"/>
  <c r="BK541" i="1"/>
  <c r="BB998" i="1"/>
  <c r="BK998" i="1"/>
  <c r="D50" i="1"/>
  <c r="BC50" i="1"/>
  <c r="AX50" i="1"/>
  <c r="AY50" i="1"/>
  <c r="D28" i="1"/>
  <c r="AX28" i="1"/>
  <c r="AY28" i="1"/>
  <c r="BC28" i="1"/>
  <c r="D149" i="1"/>
  <c r="AX149" i="1"/>
  <c r="AY149" i="1"/>
  <c r="BC149" i="1"/>
  <c r="D93" i="1"/>
  <c r="AX93" i="1"/>
  <c r="AY93" i="1"/>
  <c r="BC93" i="1"/>
  <c r="D141" i="1"/>
  <c r="AX141" i="1"/>
  <c r="AY141" i="1"/>
  <c r="BC141" i="1"/>
  <c r="D63" i="1"/>
  <c r="BC63" i="1"/>
  <c r="AX63" i="1"/>
  <c r="AY63" i="1"/>
  <c r="D172" i="1"/>
  <c r="AX172" i="1"/>
  <c r="AY172" i="1"/>
  <c r="BC172" i="1"/>
  <c r="D216" i="1"/>
  <c r="BC216" i="1"/>
  <c r="AX216" i="1"/>
  <c r="AY216" i="1"/>
  <c r="D140" i="1"/>
  <c r="AX140" i="1"/>
  <c r="AY140" i="1"/>
  <c r="BC140" i="1"/>
  <c r="D79" i="1"/>
  <c r="BC79" i="1"/>
  <c r="AX79" i="1"/>
  <c r="AY79" i="1"/>
  <c r="D232" i="1"/>
  <c r="AX232" i="1"/>
  <c r="AY232" i="1"/>
  <c r="BC232" i="1"/>
  <c r="D289" i="1"/>
  <c r="AX289" i="1"/>
  <c r="AY289" i="1"/>
  <c r="BC289" i="1"/>
  <c r="D320" i="1"/>
  <c r="AX320" i="1"/>
  <c r="AY320" i="1"/>
  <c r="BC320" i="1"/>
  <c r="D100" i="1"/>
  <c r="BC100" i="1"/>
  <c r="AX100" i="1"/>
  <c r="AY100" i="1"/>
  <c r="D1009" i="1"/>
  <c r="AX1009" i="1"/>
  <c r="AY1009" i="1"/>
  <c r="BC1009" i="1"/>
  <c r="D44" i="1"/>
  <c r="AX44" i="1"/>
  <c r="AY44" i="1"/>
  <c r="BC44" i="1"/>
  <c r="D35" i="1"/>
  <c r="BC35" i="1"/>
  <c r="AX35" i="1"/>
  <c r="AY35" i="1"/>
  <c r="D118" i="1"/>
  <c r="AX118" i="1"/>
  <c r="AY118" i="1"/>
  <c r="BC118" i="1"/>
  <c r="D97" i="1"/>
  <c r="BC97" i="1"/>
  <c r="AX97" i="1"/>
  <c r="AY97" i="1"/>
  <c r="D48" i="1"/>
  <c r="AX48" i="1"/>
  <c r="AY48" i="1"/>
  <c r="BC48" i="1"/>
  <c r="D126" i="1"/>
  <c r="AX126" i="1"/>
  <c r="AY126" i="1"/>
  <c r="BC126" i="1"/>
  <c r="D39" i="1"/>
  <c r="BC39" i="1"/>
  <c r="AX39" i="1"/>
  <c r="AY39" i="1"/>
  <c r="D168" i="1"/>
  <c r="AX168" i="1"/>
  <c r="AY168" i="1"/>
  <c r="BC168" i="1"/>
  <c r="D218" i="1"/>
  <c r="AX218" i="1"/>
  <c r="AY218" i="1"/>
  <c r="BC218" i="1"/>
  <c r="D178" i="1"/>
  <c r="BC178" i="1"/>
  <c r="AX178" i="1"/>
  <c r="AY178" i="1"/>
  <c r="D340" i="1"/>
  <c r="AX340" i="1"/>
  <c r="AY340" i="1"/>
  <c r="BC340" i="1"/>
  <c r="D286" i="1"/>
  <c r="AX286" i="1"/>
  <c r="AY286" i="1"/>
  <c r="BC286" i="1"/>
  <c r="D249" i="1"/>
  <c r="BC249" i="1"/>
  <c r="AX249" i="1"/>
  <c r="AY249" i="1"/>
  <c r="D284" i="1"/>
  <c r="AX284" i="1"/>
  <c r="AY284" i="1"/>
  <c r="BC284" i="1"/>
  <c r="D164" i="1"/>
  <c r="AX164" i="1"/>
  <c r="AY164" i="1"/>
  <c r="BC164" i="1"/>
  <c r="D322" i="1"/>
  <c r="BC322" i="1"/>
  <c r="AX322" i="1"/>
  <c r="AY322" i="1"/>
  <c r="D351" i="1"/>
  <c r="BC351" i="1"/>
  <c r="AX351" i="1"/>
  <c r="AY351" i="1"/>
  <c r="D296" i="1"/>
  <c r="AX296" i="1"/>
  <c r="AY296" i="1"/>
  <c r="BC296" i="1"/>
  <c r="D248" i="1"/>
  <c r="BC248" i="1"/>
  <c r="AX248" i="1"/>
  <c r="AY248" i="1"/>
  <c r="D1043" i="1"/>
  <c r="AX1043" i="1"/>
  <c r="AY1043" i="1"/>
  <c r="BC1043" i="1"/>
  <c r="D94" i="1"/>
  <c r="AX94" i="1"/>
  <c r="AY94" i="1"/>
  <c r="BC94" i="1"/>
  <c r="D73" i="1"/>
  <c r="AX73" i="1"/>
  <c r="AY73" i="1"/>
  <c r="BC73" i="1"/>
  <c r="D147" i="1"/>
  <c r="AX147" i="1"/>
  <c r="AY147" i="1"/>
  <c r="BC147" i="1"/>
  <c r="D373" i="1"/>
  <c r="AX373" i="1"/>
  <c r="AY373" i="1"/>
  <c r="BC373" i="1"/>
  <c r="D642" i="1"/>
  <c r="BC642" i="1"/>
  <c r="AX642" i="1"/>
  <c r="AY642" i="1"/>
  <c r="D468" i="1"/>
  <c r="AX468" i="1"/>
  <c r="AY468" i="1"/>
  <c r="BC468" i="1"/>
  <c r="D778" i="1"/>
  <c r="AX778" i="1"/>
  <c r="AY778" i="1"/>
  <c r="BC778" i="1"/>
  <c r="D534" i="1"/>
  <c r="BC534" i="1"/>
  <c r="AX534" i="1"/>
  <c r="AY534" i="1"/>
  <c r="D469" i="1"/>
  <c r="BC469" i="1"/>
  <c r="AX469" i="1"/>
  <c r="AY469" i="1"/>
  <c r="D612" i="1"/>
  <c r="AX612" i="1"/>
  <c r="AY612" i="1"/>
  <c r="BC612" i="1"/>
  <c r="D814" i="1"/>
  <c r="BC814" i="1"/>
  <c r="AX814" i="1"/>
  <c r="AY814" i="1"/>
  <c r="D634" i="1"/>
  <c r="AX634" i="1"/>
  <c r="AY634" i="1"/>
  <c r="BC634" i="1"/>
  <c r="D500" i="1"/>
  <c r="AX500" i="1"/>
  <c r="AY500" i="1"/>
  <c r="BC500" i="1"/>
  <c r="D829" i="1"/>
  <c r="AX829" i="1"/>
  <c r="AY829" i="1"/>
  <c r="BC829" i="1"/>
  <c r="D1010" i="1"/>
  <c r="AX1010" i="1"/>
  <c r="AY1010" i="1"/>
  <c r="BC1010" i="1"/>
  <c r="D580" i="1"/>
  <c r="AX580" i="1"/>
  <c r="AY580" i="1"/>
  <c r="BC580" i="1"/>
  <c r="D950" i="1"/>
  <c r="BC950" i="1"/>
  <c r="AX950" i="1"/>
  <c r="AY950" i="1"/>
  <c r="D398" i="1"/>
  <c r="AX398" i="1"/>
  <c r="AY398" i="1"/>
  <c r="BC398" i="1"/>
  <c r="D957" i="1"/>
  <c r="BC957" i="1"/>
  <c r="AX957" i="1"/>
  <c r="AY957" i="1"/>
  <c r="D1029" i="1"/>
  <c r="AX1029" i="1"/>
  <c r="AY1029" i="1"/>
  <c r="BC1029" i="1"/>
  <c r="D804" i="1"/>
  <c r="BC804" i="1"/>
  <c r="AX804" i="1"/>
  <c r="AY804" i="1"/>
  <c r="D569" i="1"/>
  <c r="AX569" i="1"/>
  <c r="AY569" i="1"/>
  <c r="BC569" i="1"/>
  <c r="D84" i="1"/>
  <c r="BC84" i="1"/>
  <c r="AX84" i="1"/>
  <c r="AY84" i="1"/>
  <c r="D80" i="1"/>
  <c r="BC80" i="1"/>
  <c r="AX80" i="1"/>
  <c r="AY80" i="1"/>
  <c r="D60" i="1"/>
  <c r="AX60" i="1"/>
  <c r="AY60" i="1"/>
  <c r="BC60" i="1"/>
  <c r="D72" i="1"/>
  <c r="BC72" i="1"/>
  <c r="AX72" i="1"/>
  <c r="AY72" i="1"/>
  <c r="D122" i="1"/>
  <c r="BC122" i="1"/>
  <c r="AX122" i="1"/>
  <c r="AY122" i="1"/>
  <c r="D158" i="1"/>
  <c r="BC158" i="1"/>
  <c r="AX158" i="1"/>
  <c r="AY158" i="1"/>
  <c r="D98" i="1"/>
  <c r="BC98" i="1"/>
  <c r="AX98" i="1"/>
  <c r="AY98" i="1"/>
  <c r="D105" i="1"/>
  <c r="BC105" i="1"/>
  <c r="AX105" i="1"/>
  <c r="AY105" i="1"/>
  <c r="D70" i="1"/>
  <c r="BC70" i="1"/>
  <c r="AX70" i="1"/>
  <c r="AY70" i="1"/>
  <c r="D220" i="1"/>
  <c r="AX220" i="1"/>
  <c r="AY220" i="1"/>
  <c r="BC220" i="1"/>
  <c r="D173" i="1"/>
  <c r="AX173" i="1"/>
  <c r="AY173" i="1"/>
  <c r="BC173" i="1"/>
  <c r="D104" i="1"/>
  <c r="AX104" i="1"/>
  <c r="AY104" i="1"/>
  <c r="BC104" i="1"/>
  <c r="D129" i="1"/>
  <c r="BC129" i="1"/>
  <c r="AX129" i="1"/>
  <c r="AY129" i="1"/>
  <c r="D201" i="1"/>
  <c r="BC201" i="1"/>
  <c r="AX201" i="1"/>
  <c r="AY201" i="1"/>
  <c r="D30" i="1"/>
  <c r="AX30" i="1"/>
  <c r="AY30" i="1"/>
  <c r="BC30" i="1"/>
  <c r="D145" i="1"/>
  <c r="BC145" i="1"/>
  <c r="AX145" i="1"/>
  <c r="AY145" i="1"/>
  <c r="D325" i="1"/>
  <c r="AX325" i="1"/>
  <c r="AY325" i="1"/>
  <c r="BC325" i="1"/>
  <c r="D264" i="1"/>
  <c r="BC264" i="1"/>
  <c r="AX264" i="1"/>
  <c r="AY264" i="1"/>
  <c r="D305" i="1"/>
  <c r="BC305" i="1"/>
  <c r="AX305" i="1"/>
  <c r="AY305" i="1"/>
  <c r="D241" i="1"/>
  <c r="AX241" i="1"/>
  <c r="AY241" i="1"/>
  <c r="BC241" i="1"/>
  <c r="D348" i="1"/>
  <c r="BC348" i="1"/>
  <c r="AX348" i="1"/>
  <c r="AY348" i="1"/>
  <c r="D335" i="1"/>
  <c r="AX335" i="1"/>
  <c r="AY335" i="1"/>
  <c r="BC335" i="1"/>
  <c r="D297" i="1"/>
  <c r="AX297" i="1"/>
  <c r="AY297" i="1"/>
  <c r="BC297" i="1"/>
  <c r="D215" i="1"/>
  <c r="AX215" i="1"/>
  <c r="AY215" i="1"/>
  <c r="BC215" i="1"/>
  <c r="D258" i="1"/>
  <c r="AX258" i="1"/>
  <c r="AY258" i="1"/>
  <c r="BC258" i="1"/>
  <c r="D338" i="1"/>
  <c r="BC338" i="1"/>
  <c r="AX338" i="1"/>
  <c r="AY338" i="1"/>
  <c r="D195" i="1"/>
  <c r="BC195" i="1"/>
  <c r="AX195" i="1"/>
  <c r="AY195" i="1"/>
  <c r="D204" i="1"/>
  <c r="BC204" i="1"/>
  <c r="AX204" i="1"/>
  <c r="AY204" i="1"/>
  <c r="D144" i="1"/>
  <c r="BC144" i="1"/>
  <c r="AX144" i="1"/>
  <c r="AY144" i="1"/>
  <c r="D142" i="1"/>
  <c r="AX142" i="1"/>
  <c r="AY142" i="1"/>
  <c r="BC142" i="1"/>
  <c r="D37" i="1"/>
  <c r="BC37" i="1"/>
  <c r="AX37" i="1"/>
  <c r="AY37" i="1"/>
  <c r="D157" i="1"/>
  <c r="AX157" i="1"/>
  <c r="AY157" i="1"/>
  <c r="BC157" i="1"/>
  <c r="D32" i="1"/>
  <c r="AX32" i="1"/>
  <c r="AY32" i="1"/>
  <c r="BC32" i="1"/>
  <c r="D433" i="1"/>
  <c r="AX433" i="1"/>
  <c r="AY433" i="1"/>
  <c r="BC433" i="1"/>
  <c r="D445" i="1"/>
  <c r="AX445" i="1"/>
  <c r="AY445" i="1"/>
  <c r="BC445" i="1"/>
  <c r="D405" i="1"/>
  <c r="BC405" i="1"/>
  <c r="AX405" i="1"/>
  <c r="AY405" i="1"/>
  <c r="D360" i="1"/>
  <c r="AX360" i="1"/>
  <c r="AY360" i="1"/>
  <c r="BC360" i="1"/>
  <c r="D482" i="1"/>
  <c r="BC482" i="1"/>
  <c r="AX482" i="1"/>
  <c r="AY482" i="1"/>
  <c r="D436" i="1"/>
  <c r="AX436" i="1"/>
  <c r="AY436" i="1"/>
  <c r="BC436" i="1"/>
  <c r="D481" i="1"/>
  <c r="AX481" i="1"/>
  <c r="AY481" i="1"/>
  <c r="BC481" i="1"/>
  <c r="D740" i="1"/>
  <c r="AX740" i="1"/>
  <c r="AY740" i="1"/>
  <c r="BC740" i="1"/>
  <c r="D556" i="1"/>
  <c r="BC556" i="1"/>
  <c r="AX556" i="1"/>
  <c r="AY556" i="1"/>
  <c r="D889" i="1"/>
  <c r="BC889" i="1"/>
  <c r="AX889" i="1"/>
  <c r="AY889" i="1"/>
  <c r="D393" i="1"/>
  <c r="BC393" i="1"/>
  <c r="AX393" i="1"/>
  <c r="AY393" i="1"/>
  <c r="D598" i="1"/>
  <c r="AX598" i="1"/>
  <c r="AY598" i="1"/>
  <c r="BC598" i="1"/>
  <c r="D412" i="1"/>
  <c r="AX412" i="1"/>
  <c r="AY412" i="1"/>
  <c r="BC412" i="1"/>
  <c r="D560" i="1"/>
  <c r="AX560" i="1"/>
  <c r="AY560" i="1"/>
  <c r="BC560" i="1"/>
  <c r="D824" i="1"/>
  <c r="AX824" i="1"/>
  <c r="AY824" i="1"/>
  <c r="BC824" i="1"/>
  <c r="D735" i="1"/>
  <c r="AX735" i="1"/>
  <c r="AY735" i="1"/>
  <c r="BC735" i="1"/>
  <c r="D893" i="1"/>
  <c r="AX893" i="1"/>
  <c r="AY893" i="1"/>
  <c r="BC893" i="1"/>
  <c r="D474" i="1"/>
  <c r="AX474" i="1"/>
  <c r="AY474" i="1"/>
  <c r="BC474" i="1"/>
  <c r="D698" i="1"/>
  <c r="AX698" i="1"/>
  <c r="AY698" i="1"/>
  <c r="BC698" i="1"/>
  <c r="D446" i="1"/>
  <c r="BC446" i="1"/>
  <c r="AX446" i="1"/>
  <c r="AY446" i="1"/>
  <c r="D779" i="1"/>
  <c r="AX779" i="1"/>
  <c r="AY779" i="1"/>
  <c r="BC779" i="1"/>
  <c r="D221" i="1"/>
  <c r="AX221" i="1"/>
  <c r="AY221" i="1"/>
  <c r="BC221" i="1"/>
  <c r="D914" i="1"/>
  <c r="AX914" i="1"/>
  <c r="AY914" i="1"/>
  <c r="BC914" i="1"/>
  <c r="D254" i="1"/>
  <c r="BC254" i="1"/>
  <c r="AX254" i="1"/>
  <c r="AY254" i="1"/>
  <c r="D440" i="1"/>
  <c r="BC440" i="1"/>
  <c r="AX440" i="1"/>
  <c r="AY440" i="1"/>
  <c r="D767" i="1"/>
  <c r="AX767" i="1"/>
  <c r="AY767" i="1"/>
  <c r="BC767" i="1"/>
  <c r="D758" i="1"/>
  <c r="BC758" i="1"/>
  <c r="AX758" i="1"/>
  <c r="AY758" i="1"/>
  <c r="D1026" i="1"/>
  <c r="AX1026" i="1"/>
  <c r="AY1026" i="1"/>
  <c r="BC1026" i="1"/>
  <c r="D150" i="1"/>
  <c r="AX150" i="1"/>
  <c r="AY150" i="1"/>
  <c r="BC150" i="1"/>
  <c r="D1008" i="1"/>
  <c r="BC1008" i="1"/>
  <c r="AX1008" i="1"/>
  <c r="AY1008" i="1"/>
  <c r="D1013" i="1"/>
  <c r="BC1013" i="1"/>
  <c r="AX1013" i="1"/>
  <c r="AY1013" i="1"/>
  <c r="D988" i="1"/>
  <c r="AX988" i="1"/>
  <c r="AY988" i="1"/>
  <c r="BC988" i="1"/>
  <c r="D904" i="1"/>
  <c r="AX904" i="1"/>
  <c r="AY904" i="1"/>
  <c r="BC904" i="1"/>
  <c r="D537" i="1"/>
  <c r="AX537" i="1"/>
  <c r="AY537" i="1"/>
  <c r="BC537" i="1"/>
  <c r="D602" i="1"/>
  <c r="AX602" i="1"/>
  <c r="AY602" i="1"/>
  <c r="BC602" i="1"/>
  <c r="D665" i="1"/>
  <c r="BC665" i="1"/>
  <c r="AX665" i="1"/>
  <c r="AY665" i="1"/>
  <c r="D729" i="1"/>
  <c r="AX729" i="1"/>
  <c r="AY729" i="1"/>
  <c r="BC729" i="1"/>
  <c r="D969" i="1"/>
  <c r="AX969" i="1"/>
  <c r="AY969" i="1"/>
  <c r="BC969" i="1"/>
  <c r="D813" i="1"/>
  <c r="BC813" i="1"/>
  <c r="AX813" i="1"/>
  <c r="AY813" i="1"/>
  <c r="D1000" i="1"/>
  <c r="BC1000" i="1"/>
  <c r="AX1000" i="1"/>
  <c r="AY1000" i="1"/>
  <c r="D890" i="1"/>
  <c r="AX890" i="1"/>
  <c r="AY890" i="1"/>
  <c r="BC890" i="1"/>
  <c r="D68" i="1"/>
  <c r="AX68" i="1"/>
  <c r="AY68" i="1"/>
  <c r="BC68" i="1"/>
  <c r="D737" i="1"/>
  <c r="BC737" i="1"/>
  <c r="AX737" i="1"/>
  <c r="AY737" i="1"/>
  <c r="D972" i="1"/>
  <c r="AX972" i="1"/>
  <c r="AY972" i="1"/>
  <c r="BC972" i="1"/>
  <c r="D821" i="1"/>
  <c r="BC821" i="1"/>
  <c r="AX821" i="1"/>
  <c r="AY821" i="1"/>
  <c r="D543" i="1"/>
  <c r="AX543" i="1"/>
  <c r="AY543" i="1"/>
  <c r="BC543" i="1"/>
  <c r="D517" i="1"/>
  <c r="BC517" i="1"/>
  <c r="AX517" i="1"/>
  <c r="AY517" i="1"/>
  <c r="D533" i="1"/>
  <c r="BC533" i="1"/>
  <c r="AX533" i="1"/>
  <c r="AY533" i="1"/>
  <c r="D566" i="1"/>
  <c r="BC566" i="1"/>
  <c r="AX566" i="1"/>
  <c r="AY566" i="1"/>
  <c r="D629" i="1"/>
  <c r="AX629" i="1"/>
  <c r="AY629" i="1"/>
  <c r="BC629" i="1"/>
  <c r="D661" i="1"/>
  <c r="AX661" i="1"/>
  <c r="AY661" i="1"/>
  <c r="BC661" i="1"/>
  <c r="D884" i="1"/>
  <c r="AX884" i="1"/>
  <c r="AY884" i="1"/>
  <c r="BC884" i="1"/>
  <c r="D989" i="1"/>
  <c r="BC989" i="1"/>
  <c r="AX989" i="1"/>
  <c r="AY989" i="1"/>
  <c r="D561" i="1"/>
  <c r="BC561" i="1"/>
  <c r="AX561" i="1"/>
  <c r="AY561" i="1"/>
  <c r="D657" i="1"/>
  <c r="BC657" i="1"/>
  <c r="AX657" i="1"/>
  <c r="AY657" i="1"/>
  <c r="D127" i="1"/>
  <c r="AX127" i="1"/>
  <c r="AY127" i="1"/>
  <c r="BC127" i="1"/>
  <c r="D955" i="1"/>
  <c r="AX955" i="1"/>
  <c r="AY955" i="1"/>
  <c r="BC955" i="1"/>
  <c r="D878" i="1"/>
  <c r="BC878" i="1"/>
  <c r="AX878" i="1"/>
  <c r="AY878" i="1"/>
  <c r="D693" i="1"/>
  <c r="AX693" i="1"/>
  <c r="AY693" i="1"/>
  <c r="BC693" i="1"/>
  <c r="D667" i="1"/>
  <c r="AX667" i="1"/>
  <c r="AY667" i="1"/>
  <c r="BC667" i="1"/>
  <c r="D511" i="1"/>
  <c r="BC511" i="1"/>
  <c r="AX511" i="1"/>
  <c r="AY511" i="1"/>
  <c r="D343" i="1"/>
  <c r="AX343" i="1"/>
  <c r="AY343" i="1"/>
  <c r="BC343" i="1"/>
  <c r="D646" i="1"/>
  <c r="AX646" i="1"/>
  <c r="AY646" i="1"/>
  <c r="BC646" i="1"/>
  <c r="D663" i="1"/>
  <c r="BC663" i="1"/>
  <c r="AX663" i="1"/>
  <c r="AY663" i="1"/>
  <c r="D130" i="1"/>
  <c r="AX130" i="1"/>
  <c r="AY130" i="1"/>
  <c r="BC130" i="1"/>
  <c r="D179" i="1"/>
  <c r="BC179" i="1"/>
  <c r="AX179" i="1"/>
  <c r="AY179" i="1"/>
  <c r="D760" i="1"/>
  <c r="BC760" i="1"/>
  <c r="AX760" i="1"/>
  <c r="AY760" i="1"/>
  <c r="D299" i="1"/>
  <c r="BC299" i="1"/>
  <c r="AX299" i="1"/>
  <c r="AY299" i="1"/>
  <c r="D57" i="1"/>
  <c r="AX57" i="1"/>
  <c r="AY57" i="1"/>
  <c r="BC57" i="1"/>
  <c r="D1031" i="1"/>
  <c r="BC1031" i="1"/>
  <c r="AX1031" i="1"/>
  <c r="AY1031" i="1"/>
  <c r="D1014" i="1"/>
  <c r="BC1014" i="1"/>
  <c r="AX1014" i="1"/>
  <c r="AY1014" i="1"/>
  <c r="D573" i="1"/>
  <c r="BC573" i="1"/>
  <c r="AX573" i="1"/>
  <c r="AY573" i="1"/>
  <c r="D410" i="1"/>
  <c r="AX410" i="1"/>
  <c r="AY410" i="1"/>
  <c r="BC410" i="1"/>
  <c r="D265" i="1"/>
  <c r="BC265" i="1"/>
  <c r="AX265" i="1"/>
  <c r="AY265" i="1"/>
  <c r="D156" i="1"/>
  <c r="AX156" i="1"/>
  <c r="AY156" i="1"/>
  <c r="BC156" i="1"/>
  <c r="D575" i="1"/>
  <c r="BC575" i="1"/>
  <c r="AX575" i="1"/>
  <c r="AY575" i="1"/>
  <c r="D991" i="1"/>
  <c r="BC991" i="1"/>
  <c r="AX991" i="1"/>
  <c r="AY991" i="1"/>
  <c r="D1038" i="1"/>
  <c r="BC1038" i="1"/>
  <c r="AX1038" i="1"/>
  <c r="AY1038" i="1"/>
  <c r="D415" i="1"/>
  <c r="BC415" i="1"/>
  <c r="AX415" i="1"/>
  <c r="AY415" i="1"/>
  <c r="D985" i="1"/>
  <c r="AX985" i="1"/>
  <c r="AY985" i="1"/>
  <c r="BC985" i="1"/>
  <c r="D690" i="1"/>
  <c r="BC690" i="1"/>
  <c r="AX690" i="1"/>
  <c r="AY690" i="1"/>
  <c r="D219" i="1"/>
  <c r="BC219" i="1"/>
  <c r="AX219" i="1"/>
  <c r="AY219" i="1"/>
  <c r="D545" i="1"/>
  <c r="BC545" i="1"/>
  <c r="AX545" i="1"/>
  <c r="AY545" i="1"/>
  <c r="D810" i="1"/>
  <c r="AX810" i="1"/>
  <c r="AY810" i="1"/>
  <c r="BC810" i="1"/>
  <c r="D187" i="1"/>
  <c r="BC187" i="1"/>
  <c r="AX187" i="1"/>
  <c r="AY187" i="1"/>
  <c r="D169" i="1"/>
  <c r="BC169" i="1"/>
  <c r="AX169" i="1"/>
  <c r="AY169" i="1"/>
  <c r="D825" i="1"/>
  <c r="AX825" i="1"/>
  <c r="AY825" i="1"/>
  <c r="BC825" i="1"/>
  <c r="D510" i="1"/>
  <c r="BC510" i="1"/>
  <c r="AX510" i="1"/>
  <c r="AY510" i="1"/>
  <c r="D761" i="1"/>
  <c r="AX761" i="1"/>
  <c r="AY761" i="1"/>
  <c r="BC761" i="1"/>
  <c r="D607" i="1"/>
  <c r="BC607" i="1"/>
  <c r="AX607" i="1"/>
  <c r="AY607" i="1"/>
  <c r="D101" i="1"/>
  <c r="AX101" i="1"/>
  <c r="AY101" i="1"/>
  <c r="BC101" i="1"/>
  <c r="D162" i="1"/>
  <c r="BC162" i="1"/>
  <c r="AX162" i="1"/>
  <c r="AY162" i="1"/>
  <c r="D43" i="1"/>
  <c r="AX43" i="1"/>
  <c r="AY43" i="1"/>
  <c r="BC43" i="1"/>
  <c r="D180" i="1"/>
  <c r="AX180" i="1"/>
  <c r="AY180" i="1"/>
  <c r="BC180" i="1"/>
  <c r="D820" i="1"/>
  <c r="AX820" i="1"/>
  <c r="AY820" i="1"/>
  <c r="BC820" i="1"/>
  <c r="D372" i="1"/>
  <c r="AX372" i="1"/>
  <c r="AY372" i="1"/>
  <c r="BC372" i="1"/>
  <c r="D887" i="1"/>
  <c r="AX887" i="1"/>
  <c r="AY887" i="1"/>
  <c r="BC887" i="1"/>
  <c r="D616" i="1"/>
  <c r="BC616" i="1"/>
  <c r="AX616" i="1"/>
  <c r="AY616" i="1"/>
  <c r="D382" i="1"/>
  <c r="AX382" i="1"/>
  <c r="AY382" i="1"/>
  <c r="BC382" i="1"/>
  <c r="D658" i="1"/>
  <c r="BC658" i="1"/>
  <c r="AX658" i="1"/>
  <c r="AY658" i="1"/>
  <c r="D206" i="1"/>
  <c r="AX206" i="1"/>
  <c r="AY206" i="1"/>
  <c r="BC206" i="1"/>
  <c r="D555" i="1"/>
  <c r="BC555" i="1"/>
  <c r="AX555" i="1"/>
  <c r="AY555" i="1"/>
  <c r="D608" i="1"/>
  <c r="BC608" i="1"/>
  <c r="AX608" i="1"/>
  <c r="AY608" i="1"/>
  <c r="D807" i="1"/>
  <c r="BC807" i="1"/>
  <c r="AX807" i="1"/>
  <c r="AY807" i="1"/>
  <c r="D475" i="1"/>
  <c r="BC475" i="1"/>
  <c r="AX475" i="1"/>
  <c r="AY475" i="1"/>
  <c r="D203" i="1"/>
  <c r="AX203" i="1"/>
  <c r="AY203" i="1"/>
  <c r="BC203" i="1"/>
  <c r="D514" i="1"/>
  <c r="AX514" i="1"/>
  <c r="AY514" i="1"/>
  <c r="BC514" i="1"/>
  <c r="D1003" i="1"/>
  <c r="AX1003" i="1"/>
  <c r="AY1003" i="1"/>
  <c r="BC1003" i="1"/>
  <c r="D386" i="1"/>
  <c r="BC386" i="1"/>
  <c r="AX386" i="1"/>
  <c r="AY386" i="1"/>
  <c r="D466" i="1"/>
  <c r="AX466" i="1"/>
  <c r="AY466" i="1"/>
  <c r="BC466" i="1"/>
  <c r="D706" i="1"/>
  <c r="BC706" i="1"/>
  <c r="AX706" i="1"/>
  <c r="AY706" i="1"/>
  <c r="D603" i="1"/>
  <c r="BC603" i="1"/>
  <c r="AX603" i="1"/>
  <c r="AY603" i="1"/>
  <c r="D635" i="1"/>
  <c r="BC635" i="1"/>
  <c r="AX635" i="1"/>
  <c r="AY635" i="1"/>
  <c r="D664" i="1"/>
  <c r="BC664" i="1"/>
  <c r="AX664" i="1"/>
  <c r="AY664" i="1"/>
  <c r="D771" i="1"/>
  <c r="AX771" i="1"/>
  <c r="AY771" i="1"/>
  <c r="BC771" i="1"/>
  <c r="D746" i="1"/>
  <c r="AX746" i="1"/>
  <c r="AY746" i="1"/>
  <c r="BC746" i="1"/>
  <c r="D841" i="1"/>
  <c r="BC841" i="1"/>
  <c r="AX841" i="1"/>
  <c r="AY841" i="1"/>
  <c r="D1022" i="1"/>
  <c r="BC1022" i="1"/>
  <c r="AX1022" i="1"/>
  <c r="AY1022" i="1"/>
  <c r="D108" i="1"/>
  <c r="BC108" i="1"/>
  <c r="AX108" i="1"/>
  <c r="AY108" i="1"/>
  <c r="D888" i="1"/>
  <c r="BC888" i="1"/>
  <c r="AX888" i="1"/>
  <c r="AY888" i="1"/>
  <c r="D660" i="1"/>
  <c r="AX660" i="1"/>
  <c r="AY660" i="1"/>
  <c r="BC660" i="1"/>
  <c r="D155" i="1"/>
  <c r="BC155" i="1"/>
  <c r="AX155" i="1"/>
  <c r="AY155" i="1"/>
  <c r="D1036" i="1"/>
  <c r="AX1036" i="1"/>
  <c r="AY1036" i="1"/>
  <c r="BC1036" i="1"/>
  <c r="D498" i="1"/>
  <c r="BC498" i="1"/>
  <c r="AX498" i="1"/>
  <c r="AY498" i="1"/>
  <c r="D587" i="1"/>
  <c r="BC587" i="1"/>
  <c r="AX587" i="1"/>
  <c r="AY587" i="1"/>
  <c r="D951" i="1"/>
  <c r="BC951" i="1"/>
  <c r="AX951" i="1"/>
  <c r="AY951" i="1"/>
  <c r="D917" i="1"/>
  <c r="BC917" i="1"/>
  <c r="AX917" i="1"/>
  <c r="AY917" i="1"/>
  <c r="D982" i="1"/>
  <c r="BC982" i="1"/>
  <c r="AX982" i="1"/>
  <c r="AY982" i="1"/>
  <c r="D753" i="1"/>
  <c r="BC753" i="1"/>
  <c r="AX753" i="1"/>
  <c r="AY753" i="1"/>
  <c r="D380" i="1"/>
  <c r="BC380" i="1"/>
  <c r="AX380" i="1"/>
  <c r="AY380" i="1"/>
  <c r="D495" i="1"/>
  <c r="BC495" i="1"/>
  <c r="AX495" i="1"/>
  <c r="AY495" i="1"/>
  <c r="D559" i="1"/>
  <c r="AX559" i="1"/>
  <c r="AY559" i="1"/>
  <c r="BC559" i="1"/>
  <c r="D623" i="1"/>
  <c r="AX623" i="1"/>
  <c r="AY623" i="1"/>
  <c r="BC623" i="1"/>
  <c r="D392" i="1"/>
  <c r="BC392" i="1"/>
  <c r="AX392" i="1"/>
  <c r="AY392" i="1"/>
  <c r="D613" i="1"/>
  <c r="AX613" i="1"/>
  <c r="AY613" i="1"/>
  <c r="BC613" i="1"/>
  <c r="D592" i="1"/>
  <c r="AX592" i="1"/>
  <c r="AY592" i="1"/>
  <c r="BC592" i="1"/>
  <c r="D723" i="1"/>
  <c r="AX723" i="1"/>
  <c r="AY723" i="1"/>
  <c r="BC723" i="1"/>
  <c r="D932" i="1"/>
  <c r="BC932" i="1"/>
  <c r="AX932" i="1"/>
  <c r="AY932" i="1"/>
  <c r="D733" i="1"/>
  <c r="BC733" i="1"/>
  <c r="AX733" i="1"/>
  <c r="AY733" i="1"/>
  <c r="D184" i="1"/>
  <c r="AX184" i="1"/>
  <c r="AY184" i="1"/>
  <c r="BC184" i="1"/>
  <c r="D165" i="1"/>
  <c r="AX165" i="1"/>
  <c r="AY165" i="1"/>
  <c r="BC165" i="1"/>
  <c r="D1001" i="1"/>
  <c r="AX1001" i="1"/>
  <c r="AY1001" i="1"/>
  <c r="BC1001" i="1"/>
  <c r="D892" i="1"/>
  <c r="BC892" i="1"/>
  <c r="AX892" i="1"/>
  <c r="AY892" i="1"/>
  <c r="D905" i="1"/>
  <c r="BC905" i="1"/>
  <c r="AX905" i="1"/>
  <c r="AY905" i="1"/>
  <c r="D167" i="1"/>
  <c r="AX167" i="1"/>
  <c r="AY167" i="1"/>
  <c r="BC167" i="1"/>
  <c r="D458" i="1"/>
  <c r="BC458" i="1"/>
  <c r="AX458" i="1"/>
  <c r="AY458" i="1"/>
  <c r="D136" i="1"/>
  <c r="BC136" i="1"/>
  <c r="AX136" i="1"/>
  <c r="AY136" i="1"/>
  <c r="D601" i="1"/>
  <c r="AX601" i="1"/>
  <c r="AY601" i="1"/>
  <c r="BC601" i="1"/>
  <c r="D611" i="1"/>
  <c r="AX611" i="1"/>
  <c r="AY611" i="1"/>
  <c r="BC611" i="1"/>
  <c r="D152" i="1"/>
  <c r="BC152" i="1"/>
  <c r="AX152" i="1"/>
  <c r="AY152" i="1"/>
  <c r="D78" i="1"/>
  <c r="BC78" i="1"/>
  <c r="AX78" i="1"/>
  <c r="AY78" i="1"/>
  <c r="D375" i="1"/>
  <c r="AX375" i="1"/>
  <c r="AY375" i="1"/>
  <c r="BC375" i="1"/>
  <c r="D332" i="1"/>
  <c r="BC332" i="1"/>
  <c r="AX332" i="1"/>
  <c r="AY332" i="1"/>
  <c r="D484" i="1"/>
  <c r="AX484" i="1"/>
  <c r="AY484" i="1"/>
  <c r="BC484" i="1"/>
  <c r="D699" i="1"/>
  <c r="AX699" i="1"/>
  <c r="AY699" i="1"/>
  <c r="BC699" i="1"/>
  <c r="D711" i="1"/>
  <c r="BC711" i="1"/>
  <c r="AX711" i="1"/>
  <c r="AY711" i="1"/>
  <c r="D191" i="1"/>
  <c r="AX191" i="1"/>
  <c r="AY191" i="1"/>
  <c r="BC191" i="1"/>
  <c r="D327" i="1"/>
  <c r="AX327" i="1"/>
  <c r="AY327" i="1"/>
  <c r="BC327" i="1"/>
  <c r="D427" i="1"/>
  <c r="BC427" i="1"/>
  <c r="AX427" i="1"/>
  <c r="AY427" i="1"/>
  <c r="D362" i="1"/>
  <c r="BC362" i="1"/>
  <c r="AX362" i="1"/>
  <c r="AY362" i="1"/>
  <c r="D304" i="1"/>
  <c r="BC304" i="1"/>
  <c r="AX304" i="1"/>
  <c r="AY304" i="1"/>
  <c r="D240" i="1"/>
  <c r="AX240" i="1"/>
  <c r="AY240" i="1"/>
  <c r="BC240" i="1"/>
  <c r="D345" i="1"/>
  <c r="BC345" i="1"/>
  <c r="AX345" i="1"/>
  <c r="AY345" i="1"/>
  <c r="D88" i="1"/>
  <c r="AX88" i="1"/>
  <c r="AY88" i="1"/>
  <c r="BC88" i="1"/>
  <c r="D110" i="1"/>
  <c r="AX110" i="1"/>
  <c r="AY110" i="1"/>
  <c r="BC110" i="1"/>
  <c r="D483" i="1"/>
  <c r="BC483" i="1"/>
  <c r="AX483" i="1"/>
  <c r="AY483" i="1"/>
  <c r="D112" i="1"/>
  <c r="AX112" i="1"/>
  <c r="AY112" i="1"/>
  <c r="BC112" i="1"/>
  <c r="D864" i="1"/>
  <c r="AX864" i="1"/>
  <c r="AY864" i="1"/>
  <c r="BC864" i="1"/>
  <c r="D41" i="1"/>
  <c r="AX41" i="1"/>
  <c r="AY41" i="1"/>
  <c r="BC41" i="1"/>
  <c r="D768" i="1"/>
  <c r="AX768" i="1"/>
  <c r="AY768" i="1"/>
  <c r="BC768" i="1"/>
  <c r="D407" i="1"/>
  <c r="AX407" i="1"/>
  <c r="AY407" i="1"/>
  <c r="BC407" i="1"/>
  <c r="D648" i="1"/>
  <c r="AX648" i="1"/>
  <c r="AY648" i="1"/>
  <c r="BC648" i="1"/>
  <c r="D796" i="1"/>
  <c r="BC796" i="1"/>
  <c r="AX796" i="1"/>
  <c r="AY796" i="1"/>
  <c r="D570" i="1"/>
  <c r="AX570" i="1"/>
  <c r="AY570" i="1"/>
  <c r="BC570" i="1"/>
  <c r="D311" i="1"/>
  <c r="BC311" i="1"/>
  <c r="AX311" i="1"/>
  <c r="AY311" i="1"/>
  <c r="D515" i="1"/>
  <c r="AX515" i="1"/>
  <c r="AY515" i="1"/>
  <c r="BC515" i="1"/>
  <c r="D86" i="1"/>
  <c r="AX86" i="1"/>
  <c r="AY86" i="1"/>
  <c r="BC86" i="1"/>
  <c r="D522" i="1"/>
  <c r="AX522" i="1"/>
  <c r="AY522" i="1"/>
  <c r="BC522" i="1"/>
  <c r="D564" i="1"/>
  <c r="BC564" i="1"/>
  <c r="AX564" i="1"/>
  <c r="AY564" i="1"/>
  <c r="D363" i="1"/>
  <c r="BC363" i="1"/>
  <c r="AX363" i="1"/>
  <c r="AY363" i="1"/>
  <c r="D318" i="1"/>
  <c r="AX318" i="1"/>
  <c r="AY318" i="1"/>
  <c r="BC318" i="1"/>
  <c r="D148" i="1"/>
  <c r="AX148" i="1"/>
  <c r="AY148" i="1"/>
  <c r="BC148" i="1"/>
  <c r="D356" i="1"/>
  <c r="AX356" i="1"/>
  <c r="AY356" i="1"/>
  <c r="BC356" i="1"/>
  <c r="D300" i="1"/>
  <c r="BC300" i="1"/>
  <c r="AX300" i="1"/>
  <c r="AY300" i="1"/>
  <c r="D716" i="1"/>
  <c r="BC716" i="1"/>
  <c r="AX716" i="1"/>
  <c r="AY716" i="1"/>
  <c r="D653" i="1"/>
  <c r="AX653" i="1"/>
  <c r="AY653" i="1"/>
  <c r="BC653" i="1"/>
  <c r="D378" i="1"/>
  <c r="BC378" i="1"/>
  <c r="AX378" i="1"/>
  <c r="AY378" i="1"/>
  <c r="D159" i="1"/>
  <c r="AX159" i="1"/>
  <c r="AY159" i="1"/>
  <c r="BC159" i="1"/>
  <c r="D863" i="1"/>
  <c r="AX863" i="1"/>
  <c r="AY863" i="1"/>
  <c r="BC863" i="1"/>
  <c r="D402" i="1"/>
  <c r="AX402" i="1"/>
  <c r="AY402" i="1"/>
  <c r="BC402" i="1"/>
  <c r="D493" i="1"/>
  <c r="AX493" i="1"/>
  <c r="AY493" i="1"/>
  <c r="BC493" i="1"/>
  <c r="D865" i="1"/>
  <c r="BC865" i="1"/>
  <c r="AX865" i="1"/>
  <c r="AY865" i="1"/>
  <c r="D993" i="1"/>
  <c r="AX993" i="1"/>
  <c r="AY993" i="1"/>
  <c r="BC993" i="1"/>
  <c r="D355" i="1"/>
  <c r="BC355" i="1"/>
  <c r="AX355" i="1"/>
  <c r="AY355" i="1"/>
  <c r="D428" i="1"/>
  <c r="AX428" i="1"/>
  <c r="AY428" i="1"/>
  <c r="BC428" i="1"/>
  <c r="D528" i="1"/>
  <c r="AX528" i="1"/>
  <c r="AY528" i="1"/>
  <c r="BC528" i="1"/>
  <c r="D772" i="1"/>
  <c r="AX772" i="1"/>
  <c r="AY772" i="1"/>
  <c r="BC772" i="1"/>
  <c r="D525" i="1"/>
  <c r="BC525" i="1"/>
  <c r="AX525" i="1"/>
  <c r="AY525" i="1"/>
  <c r="D231" i="1"/>
  <c r="AX231" i="1"/>
  <c r="AY231" i="1"/>
  <c r="BC231" i="1"/>
  <c r="D347" i="1"/>
  <c r="BC347" i="1"/>
  <c r="AX347" i="1"/>
  <c r="AY347" i="1"/>
  <c r="D303" i="1"/>
  <c r="BC303" i="1"/>
  <c r="AX303" i="1"/>
  <c r="AY303" i="1"/>
  <c r="D769" i="1"/>
  <c r="BC769" i="1"/>
  <c r="AX769" i="1"/>
  <c r="AY769" i="1"/>
  <c r="D835" i="1"/>
  <c r="BC835" i="1"/>
  <c r="AX835" i="1"/>
  <c r="AY835" i="1"/>
  <c r="D477" i="1"/>
  <c r="BC477" i="1"/>
  <c r="AX477" i="1"/>
  <c r="AY477" i="1"/>
  <c r="D442" i="1"/>
  <c r="BC442" i="1"/>
  <c r="AX442" i="1"/>
  <c r="AY442" i="1"/>
  <c r="D966" i="1"/>
  <c r="BC966" i="1"/>
  <c r="AX966" i="1"/>
  <c r="AY966" i="1"/>
  <c r="D1024" i="1"/>
  <c r="BC1024" i="1"/>
  <c r="AX1024" i="1"/>
  <c r="AY1024" i="1"/>
  <c r="D1023" i="1"/>
  <c r="BC1023" i="1"/>
  <c r="AX1023" i="1"/>
  <c r="AY1023" i="1"/>
  <c r="D622" i="1"/>
  <c r="AX622" i="1"/>
  <c r="AY622" i="1"/>
  <c r="BC622" i="1"/>
  <c r="D717" i="1"/>
  <c r="BC717" i="1"/>
  <c r="AX717" i="1"/>
  <c r="AY717" i="1"/>
  <c r="D899" i="1"/>
  <c r="BC899" i="1"/>
  <c r="AX899" i="1"/>
  <c r="AY899" i="1"/>
  <c r="D695" i="1"/>
  <c r="BC695" i="1"/>
  <c r="AX695" i="1"/>
  <c r="AY695" i="1"/>
  <c r="D252" i="1"/>
  <c r="AX252" i="1"/>
  <c r="AY252" i="1"/>
  <c r="BC252" i="1"/>
  <c r="D551" i="1"/>
  <c r="AX551" i="1"/>
  <c r="AY551" i="1"/>
  <c r="BC551" i="1"/>
  <c r="D913" i="1"/>
  <c r="AX913" i="1"/>
  <c r="AY913" i="1"/>
  <c r="BC913" i="1"/>
  <c r="D460" i="1"/>
  <c r="AX460" i="1"/>
  <c r="AY460" i="1"/>
  <c r="BC460" i="1"/>
  <c r="BB538" i="1"/>
  <c r="BK538" i="1"/>
  <c r="BB619" i="1"/>
  <c r="BK619" i="1"/>
  <c r="BB467" i="1"/>
  <c r="BK467" i="1"/>
  <c r="BB119" i="1"/>
  <c r="BK119" i="1"/>
  <c r="BB246" i="1"/>
  <c r="BK246" i="1"/>
  <c r="BB503" i="1"/>
  <c r="BK503" i="1"/>
  <c r="BB682" i="1"/>
  <c r="BK682" i="1"/>
  <c r="BB935" i="1"/>
  <c r="BK935" i="1"/>
  <c r="BB294" i="1"/>
  <c r="BK294" i="1"/>
  <c r="BB548" i="1"/>
  <c r="BK548" i="1"/>
  <c r="BB910" i="1"/>
  <c r="BK910" i="1"/>
  <c r="O999" i="1"/>
  <c r="O747" i="1"/>
  <c r="O530" i="1"/>
  <c r="O841" i="1"/>
  <c r="O247" i="1"/>
  <c r="O1038" i="1"/>
  <c r="O98" i="1"/>
  <c r="O487" i="1"/>
  <c r="O773" i="1"/>
  <c r="O905" i="1"/>
  <c r="O183" i="1"/>
  <c r="O942" i="1"/>
  <c r="O704" i="1"/>
  <c r="O198" i="1"/>
  <c r="O329" i="1"/>
  <c r="O55" i="1"/>
  <c r="O937" i="1"/>
  <c r="O215" i="1"/>
  <c r="O308" i="1"/>
  <c r="O692" i="1"/>
  <c r="O517" i="1"/>
  <c r="O995" i="1"/>
  <c r="O366" i="1"/>
  <c r="O1029" i="1"/>
  <c r="O1020" i="1"/>
  <c r="O932" i="1"/>
  <c r="O875" i="1"/>
  <c r="O786" i="1"/>
  <c r="O173" i="1"/>
  <c r="O810" i="1"/>
  <c r="O453" i="1"/>
  <c r="O150" i="1"/>
  <c r="O69" i="1"/>
  <c r="O160" i="1"/>
  <c r="O563" i="1"/>
  <c r="O623" i="1"/>
  <c r="O454" i="1"/>
  <c r="O167" i="1"/>
  <c r="O822" i="1"/>
  <c r="O986" i="1"/>
  <c r="O532" i="1"/>
  <c r="O794" i="1"/>
  <c r="O609" i="1"/>
  <c r="O854" i="1"/>
  <c r="O914" i="1"/>
  <c r="O482" i="1"/>
  <c r="O42" i="1"/>
  <c r="O707" i="1"/>
  <c r="O392" i="1"/>
  <c r="O298" i="1"/>
  <c r="O630" i="1"/>
  <c r="O860" i="1"/>
  <c r="O522" i="1"/>
  <c r="O458" i="1"/>
  <c r="O432" i="1"/>
  <c r="O791" i="1"/>
  <c r="O340" i="1"/>
  <c r="O947" i="1"/>
  <c r="O793" i="1"/>
  <c r="O362" i="1"/>
  <c r="O399" i="1"/>
  <c r="O122" i="1"/>
  <c r="O243" i="1"/>
  <c r="O985" i="1"/>
  <c r="O558" i="1"/>
  <c r="O58" i="1"/>
  <c r="O504" i="1"/>
  <c r="O544" i="1"/>
  <c r="O131" i="1"/>
  <c r="O38" i="1"/>
  <c r="O182" i="1"/>
  <c r="O732" i="1"/>
  <c r="O809" i="1"/>
  <c r="O120" i="1"/>
  <c r="O746" i="1"/>
  <c r="O560" i="1"/>
  <c r="O959" i="1"/>
  <c r="O715" i="1"/>
  <c r="O273" i="1"/>
  <c r="O138" i="1"/>
  <c r="O260" i="1"/>
  <c r="O805" i="1"/>
  <c r="O883" i="1"/>
  <c r="O368" i="1"/>
  <c r="O192" i="1"/>
  <c r="O919" i="1"/>
  <c r="O431" i="1"/>
  <c r="O30" i="1"/>
  <c r="O121" i="1"/>
  <c r="O75" i="1"/>
  <c r="O96" i="1"/>
  <c r="O881" i="1"/>
  <c r="O277" i="1"/>
  <c r="O524" i="1"/>
  <c r="O541" i="1"/>
  <c r="O295" i="1"/>
  <c r="O26" i="1"/>
  <c r="O652" i="1"/>
  <c r="O819" i="1"/>
  <c r="O435" i="1"/>
  <c r="O586" i="1"/>
  <c r="O307" i="1"/>
  <c r="O759" i="1"/>
  <c r="D26" i="1"/>
  <c r="O570" i="1"/>
  <c r="O241" i="1"/>
  <c r="O781" i="1"/>
  <c r="O713" i="1"/>
  <c r="O727" i="1"/>
  <c r="O1006" i="1"/>
  <c r="O814" i="1"/>
  <c r="O750" i="1"/>
  <c r="O968" i="1"/>
  <c r="O179" i="1"/>
  <c r="O1001" i="1"/>
  <c r="O690" i="1"/>
  <c r="O593" i="1"/>
  <c r="O518" i="1"/>
  <c r="O521" i="1"/>
  <c r="O878" i="1"/>
  <c r="O409" i="1"/>
  <c r="O313" i="1"/>
  <c r="O249" i="1"/>
  <c r="O91" i="1"/>
  <c r="O667" i="1"/>
  <c r="O659" i="1"/>
  <c r="D25" i="1"/>
  <c r="AX25" i="1"/>
  <c r="AY25" i="1"/>
  <c r="O764" i="1"/>
  <c r="O576" i="1"/>
  <c r="O54" i="1"/>
  <c r="O553" i="1"/>
  <c r="O825" i="1"/>
  <c r="O99" i="1"/>
  <c r="O209" i="1"/>
  <c r="O420" i="1"/>
  <c r="O230" i="1"/>
  <c r="O134" i="1"/>
  <c r="O870" i="1"/>
  <c r="O917" i="1"/>
  <c r="O546" i="1"/>
  <c r="O51" i="1"/>
  <c r="O859" i="1"/>
  <c r="O795" i="1"/>
  <c r="O587" i="1"/>
  <c r="O658" i="1"/>
  <c r="O269" i="1"/>
  <c r="O168" i="1"/>
  <c r="O238" i="1"/>
  <c r="O891" i="1"/>
  <c r="O457" i="1"/>
  <c r="O31" i="1"/>
  <c r="O422" i="1"/>
  <c r="O1037" i="1"/>
  <c r="O571" i="1"/>
  <c r="O239" i="1"/>
  <c r="O685" i="1"/>
  <c r="O653" i="1"/>
  <c r="O920" i="1"/>
  <c r="O824" i="1"/>
  <c r="O510" i="1"/>
  <c r="O710" i="1"/>
  <c r="O245" i="1"/>
  <c r="O724" i="1"/>
  <c r="O323" i="1"/>
  <c r="O689" i="1"/>
  <c r="O555" i="1"/>
  <c r="O624" i="1"/>
  <c r="O826" i="1"/>
  <c r="O253" i="1"/>
  <c r="O808" i="1"/>
  <c r="O1039" i="1"/>
  <c r="O983" i="1"/>
  <c r="O900" i="1"/>
  <c r="O695" i="1"/>
  <c r="O622" i="1"/>
  <c r="O811" i="1"/>
  <c r="O162" i="1"/>
  <c r="O610" i="1"/>
  <c r="O548" i="1"/>
  <c r="O49" i="1"/>
  <c r="O28" i="1"/>
  <c r="O356" i="1"/>
  <c r="O147" i="1"/>
  <c r="O396" i="1"/>
  <c r="O742" i="1"/>
  <c r="O871" i="1"/>
  <c r="O1023" i="1"/>
  <c r="O363" i="1"/>
  <c r="V526" i="1"/>
  <c r="W526" i="1"/>
  <c r="O434" i="1"/>
  <c r="O370" i="1"/>
  <c r="O93" i="1"/>
  <c r="O712" i="1"/>
  <c r="O568" i="1"/>
  <c r="O403" i="1"/>
  <c r="O738" i="1"/>
  <c r="O1042" i="1"/>
  <c r="O965" i="1"/>
  <c r="O486" i="1"/>
  <c r="O294" i="1"/>
  <c r="O538" i="1"/>
  <c r="O494" i="1"/>
  <c r="O68" i="1"/>
  <c r="O757" i="1"/>
  <c r="O89" i="1"/>
  <c r="O940" i="1"/>
  <c r="O1010" i="1"/>
  <c r="O378" i="1"/>
  <c r="O899" i="1"/>
  <c r="O993" i="1"/>
  <c r="O927" i="1"/>
  <c r="O895" i="1"/>
  <c r="O930" i="1"/>
  <c r="O898" i="1"/>
  <c r="O634" i="1"/>
  <c r="O401" i="1"/>
  <c r="O477" i="1"/>
  <c r="O573" i="1"/>
  <c r="O300" i="1"/>
  <c r="O853" i="1"/>
  <c r="O293" i="1"/>
  <c r="O918" i="1"/>
  <c r="O668" i="1"/>
  <c r="O512" i="1"/>
  <c r="O478" i="1"/>
  <c r="O87" i="1"/>
  <c r="O105" i="1"/>
  <c r="O848" i="1"/>
  <c r="O177" i="1"/>
  <c r="O373" i="1"/>
  <c r="O649" i="1"/>
  <c r="O799" i="1"/>
  <c r="O439" i="1"/>
  <c r="O535" i="1"/>
  <c r="O360" i="1"/>
  <c r="O615" i="1"/>
  <c r="O669" i="1"/>
  <c r="O961" i="1"/>
  <c r="O779" i="1"/>
  <c r="O428" i="1"/>
  <c r="O332" i="1"/>
  <c r="O925" i="1"/>
  <c r="O489" i="1"/>
  <c r="O233" i="1"/>
  <c r="O528" i="1"/>
  <c r="O349" i="1"/>
  <c r="O324" i="1"/>
  <c r="O698" i="1"/>
  <c r="O788" i="1"/>
  <c r="O886" i="1"/>
  <c r="O789" i="1"/>
  <c r="O902" i="1"/>
  <c r="O229" i="1"/>
  <c r="O844" i="1"/>
  <c r="O208" i="1"/>
  <c r="O455" i="1"/>
  <c r="O473" i="1"/>
  <c r="O720" i="1"/>
  <c r="O29" i="1"/>
  <c r="O148" i="1"/>
  <c r="O60" i="1"/>
  <c r="O331" i="1"/>
  <c r="O320" i="1"/>
  <c r="O255" i="1"/>
  <c r="O155" i="1"/>
  <c r="O491" i="1"/>
  <c r="O642" i="1"/>
  <c r="O578" i="1"/>
  <c r="O933" i="1"/>
  <c r="O912" i="1"/>
  <c r="O207" i="1"/>
  <c r="O353" i="1"/>
  <c r="O607" i="1"/>
  <c r="O966" i="1"/>
  <c r="O358" i="1"/>
  <c r="O631" i="1"/>
  <c r="O526" i="1"/>
  <c r="O580" i="1"/>
  <c r="O132" i="1"/>
  <c r="O832" i="1"/>
  <c r="O640" i="1"/>
  <c r="O149" i="1"/>
  <c r="O672" i="1"/>
  <c r="O423" i="1"/>
  <c r="O703" i="1"/>
  <c r="O346" i="1"/>
  <c r="O836" i="1"/>
  <c r="O444" i="1"/>
  <c r="O701" i="1"/>
  <c r="O763" i="1"/>
  <c r="O972" i="1"/>
  <c r="O867" i="1"/>
  <c r="O1018" i="1"/>
  <c r="O731" i="1"/>
  <c r="O978" i="1"/>
  <c r="O882" i="1"/>
  <c r="O834" i="1"/>
  <c r="O754" i="1"/>
  <c r="O274" i="1"/>
  <c r="O194" i="1"/>
  <c r="O445" i="1"/>
  <c r="O397" i="1"/>
  <c r="O334" i="1"/>
  <c r="O728" i="1"/>
  <c r="O632" i="1"/>
  <c r="O56" i="1"/>
  <c r="O283" i="1"/>
  <c r="O529" i="1"/>
  <c r="O218" i="1"/>
  <c r="O513" i="1"/>
  <c r="O745" i="1"/>
  <c r="O1007" i="1"/>
  <c r="O651" i="1"/>
  <c r="O575" i="1"/>
  <c r="O319" i="1"/>
  <c r="O354" i="1"/>
  <c r="O497" i="1"/>
  <c r="O465" i="1"/>
  <c r="O850" i="1"/>
  <c r="O782" i="1"/>
  <c r="O730" i="1"/>
  <c r="O234" i="1"/>
  <c r="O357" i="1"/>
  <c r="O909" i="1"/>
  <c r="O629" i="1"/>
  <c r="O339" i="1"/>
  <c r="O211" i="1"/>
  <c r="O345" i="1"/>
  <c r="O282" i="1"/>
  <c r="O181" i="1"/>
  <c r="O228" i="1"/>
  <c r="O874" i="1"/>
  <c r="O304" i="1"/>
  <c r="O250" i="1"/>
  <c r="O197" i="1"/>
  <c r="O52" i="1"/>
  <c r="O341" i="1"/>
  <c r="O153" i="1"/>
  <c r="O829" i="1"/>
  <c r="O700" i="1"/>
  <c r="O252" i="1"/>
  <c r="O123" i="1"/>
  <c r="O40" i="1"/>
  <c r="O276" i="1"/>
  <c r="O460" i="1"/>
  <c r="O36" i="1"/>
  <c r="O588" i="1"/>
  <c r="O116" i="1"/>
  <c r="O831" i="1"/>
  <c r="O567" i="1"/>
  <c r="O411" i="1"/>
  <c r="O557" i="1"/>
  <c r="O702" i="1"/>
  <c r="O503" i="1"/>
  <c r="O604" i="1"/>
  <c r="O823" i="1"/>
  <c r="O733" i="1"/>
  <c r="O670" i="1"/>
  <c r="O688" i="1"/>
  <c r="O509" i="1"/>
  <c r="O574" i="1"/>
  <c r="O650" i="1"/>
  <c r="O515" i="1"/>
  <c r="O708" i="1"/>
  <c r="O641" i="1"/>
  <c r="O190" i="1"/>
  <c r="O391" i="1"/>
  <c r="O71" i="1"/>
  <c r="O951" i="1"/>
  <c r="O1002" i="1"/>
  <c r="O27" i="1"/>
  <c r="O154" i="1"/>
  <c r="O889" i="1"/>
  <c r="O852" i="1"/>
  <c r="O778" i="1"/>
  <c r="O955" i="1"/>
  <c r="O962" i="1"/>
  <c r="O386" i="1"/>
  <c r="O48" i="1"/>
  <c r="O472" i="1"/>
  <c r="O412" i="1"/>
  <c r="O291" i="1"/>
  <c r="O1024" i="1"/>
  <c r="O991" i="1"/>
  <c r="O943" i="1"/>
  <c r="O896" i="1"/>
  <c r="O594" i="1"/>
  <c r="O81" i="1"/>
  <c r="O903" i="1"/>
  <c r="O516" i="1"/>
  <c r="O244" i="1"/>
  <c r="O673" i="1"/>
  <c r="O176" i="1"/>
  <c r="O479" i="1"/>
  <c r="O559" i="1"/>
  <c r="O1036" i="1"/>
  <c r="O119" i="1"/>
  <c r="O83" i="1"/>
  <c r="O314" i="1"/>
  <c r="O596" i="1"/>
  <c r="O382" i="1"/>
  <c r="O705" i="1"/>
  <c r="O223" i="1"/>
  <c r="O618" i="1"/>
  <c r="O347" i="1"/>
  <c r="O171" i="1"/>
  <c r="O946" i="1"/>
  <c r="O818" i="1"/>
  <c r="O915" i="1"/>
  <c r="O619" i="1"/>
  <c r="O608" i="1"/>
  <c r="O806" i="1"/>
  <c r="O790" i="1"/>
  <c r="O193" i="1"/>
  <c r="O636" i="1"/>
  <c r="O88" i="1"/>
  <c r="O46" i="1"/>
  <c r="O35" i="1"/>
  <c r="O755" i="1"/>
  <c r="O970" i="1"/>
  <c r="O416" i="1"/>
  <c r="O240" i="1"/>
  <c r="O761" i="1"/>
  <c r="O838" i="1"/>
  <c r="O449" i="1"/>
  <c r="O599" i="1"/>
  <c r="O231" i="1"/>
  <c r="O719" i="1"/>
  <c r="O400" i="1"/>
  <c r="O151" i="1"/>
  <c r="O862" i="1"/>
  <c r="O433" i="1"/>
  <c r="O355" i="1"/>
  <c r="O656" i="1"/>
  <c r="O103" i="1"/>
  <c r="O39" i="1"/>
  <c r="O723" i="1"/>
  <c r="O442" i="1"/>
  <c r="O796" i="1"/>
  <c r="O474" i="1"/>
  <c r="O437" i="1"/>
  <c r="O384" i="1"/>
  <c r="O638" i="1"/>
  <c r="O551" i="1"/>
  <c r="O519" i="1"/>
  <c r="O654" i="1"/>
  <c r="O456" i="1"/>
  <c r="O812" i="1"/>
  <c r="O139" i="1"/>
  <c r="O490" i="1"/>
  <c r="O216" i="1"/>
  <c r="O777" i="1"/>
  <c r="O1031" i="1"/>
  <c r="O61" i="1"/>
  <c r="O660" i="1"/>
  <c r="O100" i="1"/>
  <c r="O316" i="1"/>
  <c r="O554" i="1"/>
  <c r="O772" i="1"/>
  <c r="O743" i="1"/>
  <c r="O637" i="1"/>
  <c r="O590" i="1"/>
  <c r="O446" i="1"/>
  <c r="O421" i="1"/>
  <c r="O136" i="1"/>
  <c r="O34" i="1"/>
  <c r="O815" i="1"/>
  <c r="O387" i="1"/>
  <c r="O584" i="1"/>
  <c r="O934" i="1"/>
  <c r="O756" i="1"/>
  <c r="O407" i="1"/>
  <c r="O429" i="1"/>
  <c r="O128" i="1"/>
  <c r="O393" i="1"/>
  <c r="O980" i="1"/>
  <c r="O450" i="1"/>
  <c r="O361" i="1"/>
  <c r="O481" i="1"/>
  <c r="O212" i="1"/>
  <c r="O187" i="1"/>
  <c r="O971" i="1"/>
  <c r="O367" i="1"/>
  <c r="O974" i="1"/>
  <c r="O438" i="1"/>
  <c r="O191" i="1"/>
  <c r="O534" i="1"/>
  <c r="O41" i="1"/>
  <c r="O112" i="1"/>
  <c r="O835" i="1"/>
  <c r="O352" i="1"/>
  <c r="O383" i="1"/>
  <c r="O887" i="1"/>
  <c r="O196" i="1"/>
  <c r="O468" i="1"/>
  <c r="O169" i="1"/>
  <c r="O466" i="1"/>
  <c r="O820" i="1"/>
  <c r="O539" i="1"/>
  <c r="O299" i="1"/>
  <c r="O498" i="1"/>
  <c r="O744" i="1"/>
  <c r="O938" i="1"/>
  <c r="O279" i="1"/>
  <c r="O646" i="1"/>
  <c r="O677" i="1"/>
  <c r="O336" i="1"/>
  <c r="O929" i="1"/>
  <c r="O1034" i="1"/>
  <c r="O343" i="1"/>
  <c r="O389" i="1"/>
  <c r="O807" i="1"/>
  <c r="O286" i="1"/>
  <c r="O475" i="1"/>
  <c r="O92" i="1"/>
  <c r="O562" i="1"/>
  <c r="O381" i="1"/>
  <c r="O717" i="1"/>
  <c r="O833" i="1"/>
  <c r="O335" i="1"/>
  <c r="O265" i="1"/>
  <c r="O633" i="1"/>
  <c r="O425" i="1"/>
  <c r="O441" i="1"/>
  <c r="O311" i="1"/>
  <c r="O143" i="1"/>
  <c r="O931" i="1"/>
  <c r="O954" i="1"/>
  <c r="O419" i="1"/>
  <c r="O448" i="1"/>
  <c r="O787" i="1"/>
  <c r="O203" i="1"/>
  <c r="O845" i="1"/>
  <c r="O614" i="1"/>
  <c r="O310" i="1"/>
  <c r="O365" i="1"/>
  <c r="O840" i="1"/>
  <c r="O24" i="1"/>
  <c r="O525" i="1"/>
  <c r="O671" i="1"/>
  <c r="O262" i="1"/>
  <c r="O45" i="1"/>
  <c r="O837" i="1"/>
  <c r="O1022" i="1"/>
  <c r="O333" i="1"/>
  <c r="O508" i="1"/>
  <c r="O760" i="1"/>
  <c r="O502" i="1"/>
  <c r="O375" i="1"/>
  <c r="O86" i="1"/>
  <c r="O771" i="1"/>
  <c r="O217" i="1"/>
  <c r="O377" i="1"/>
  <c r="O281" i="1"/>
  <c r="O873" i="1"/>
  <c r="O415" i="1"/>
  <c r="O101" i="1"/>
  <c r="O256" i="1"/>
  <c r="O572" i="1"/>
  <c r="O612" i="1"/>
  <c r="O418" i="1"/>
  <c r="O226" i="1"/>
  <c r="O1003" i="1"/>
  <c r="O301" i="1"/>
  <c r="O922" i="1"/>
  <c r="O348" i="1"/>
  <c r="O213" i="1"/>
  <c r="O463" i="1"/>
  <c r="O451" i="1"/>
  <c r="O414" i="1"/>
  <c r="O37" i="1"/>
  <c r="O694" i="1"/>
  <c r="O77" i="1"/>
  <c r="O858" i="1"/>
  <c r="O406" i="1"/>
  <c r="O696" i="1"/>
  <c r="O620" i="1"/>
  <c r="O603" i="1"/>
  <c r="O635" i="1"/>
  <c r="O556" i="1"/>
  <c r="O180" i="1"/>
  <c r="O956" i="1"/>
  <c r="O843" i="1"/>
  <c r="O523" i="1"/>
  <c r="O507" i="1"/>
  <c r="O259" i="1"/>
  <c r="O706" i="1"/>
  <c r="O625" i="1"/>
  <c r="O413" i="1"/>
  <c r="O740" i="1"/>
  <c r="O664" i="1"/>
  <c r="O436" i="1"/>
  <c r="O372" i="1"/>
  <c r="O492" i="1"/>
  <c r="O342" i="1"/>
  <c r="O108" i="1"/>
  <c r="O775" i="1"/>
  <c r="O662" i="1"/>
  <c r="O206" i="1"/>
  <c r="O913" i="1"/>
  <c r="O459" i="1"/>
  <c r="O994" i="1"/>
  <c r="O242" i="1"/>
  <c r="O317" i="1"/>
  <c r="O552" i="1"/>
  <c r="O404" i="1"/>
  <c r="O364" i="1"/>
  <c r="O90" i="1"/>
  <c r="O885" i="1"/>
  <c r="O447" i="1"/>
  <c r="O726" i="1"/>
  <c r="O327" i="1"/>
  <c r="O199" i="1"/>
  <c r="O292" i="1"/>
  <c r="O107" i="1"/>
  <c r="O480" i="1"/>
  <c r="O762" i="1"/>
  <c r="O675" i="1"/>
  <c r="O621" i="1"/>
  <c r="O1033" i="1"/>
  <c r="O303" i="1"/>
  <c r="O1030" i="1"/>
  <c r="O57" i="1"/>
  <c r="O82" i="1"/>
  <c r="O350" i="1"/>
  <c r="O963" i="1"/>
  <c r="O967" i="1"/>
  <c r="O297" i="1"/>
  <c r="O275" i="1"/>
  <c r="O25" i="1"/>
  <c r="O906" i="1"/>
  <c r="O977" i="1"/>
  <c r="O691" i="1"/>
  <c r="O992" i="1"/>
  <c r="O598" i="1"/>
  <c r="O830" i="1"/>
  <c r="O97" i="1"/>
  <c r="O948" i="1"/>
  <c r="O582" i="1"/>
  <c r="O470" i="1"/>
  <c r="O645" i="1"/>
  <c r="O709" i="1"/>
  <c r="O984" i="1"/>
  <c r="O235" i="1"/>
  <c r="O569" i="1"/>
  <c r="O697" i="1"/>
  <c r="O749" i="1"/>
  <c r="O753" i="1"/>
  <c r="O711" i="1"/>
  <c r="O175" i="1"/>
  <c r="O861" i="1"/>
  <c r="O908" i="1"/>
  <c r="O140" i="1"/>
  <c r="O804" i="1"/>
  <c r="O996" i="1"/>
  <c r="O892" i="1"/>
  <c r="O884" i="1"/>
  <c r="O1035" i="1"/>
  <c r="O827" i="1"/>
  <c r="O157" i="1"/>
  <c r="O957" i="1"/>
  <c r="O901" i="1"/>
  <c r="O543" i="1"/>
  <c r="O857" i="1"/>
  <c r="O798" i="1"/>
  <c r="O137" i="1"/>
  <c r="O312" i="1"/>
  <c r="O280" i="1"/>
  <c r="O94" i="1"/>
  <c r="O172" i="1"/>
  <c r="O72" i="1"/>
  <c r="K1044" i="1"/>
  <c r="L1044" i="1"/>
  <c r="O1044" i="1"/>
  <c r="O1040" i="1"/>
  <c r="O613" i="1"/>
  <c r="O1005" i="1"/>
  <c r="O443" i="1"/>
  <c r="O888" i="1"/>
  <c r="O118" i="1"/>
  <c r="O214" i="1"/>
  <c r="O928" i="1"/>
  <c r="O655" i="1"/>
  <c r="O379" i="1"/>
  <c r="O561" i="1"/>
  <c r="O657" i="1"/>
  <c r="O990" i="1"/>
  <c r="O67" i="1"/>
  <c r="O953" i="1"/>
  <c r="O125" i="1"/>
  <c r="O617" i="1"/>
  <c r="O1012" i="1"/>
  <c r="O952" i="1"/>
  <c r="O923" i="1"/>
  <c r="O330" i="1"/>
  <c r="O626" i="1"/>
  <c r="O801" i="1"/>
  <c r="O768" i="1"/>
  <c r="O410" i="1"/>
  <c r="O680" i="1"/>
  <c r="O1008" i="1"/>
  <c r="O537" i="1"/>
  <c r="O602" i="1"/>
  <c r="O880" i="1"/>
  <c r="O679" i="1"/>
  <c r="O1025" i="1"/>
  <c r="O337" i="1"/>
  <c r="O159" i="1"/>
  <c r="O204" i="1"/>
  <c r="O661" i="1"/>
  <c r="O904" i="1"/>
  <c r="O322" i="1"/>
  <c r="O1013" i="1"/>
  <c r="O988" i="1"/>
  <c r="V547" i="1"/>
  <c r="W547" i="1"/>
  <c r="O665" i="1"/>
  <c r="O816" i="1"/>
  <c r="O969" i="1"/>
  <c r="O813" i="1"/>
  <c r="O979" i="1"/>
  <c r="O890" i="1"/>
  <c r="O166" i="1"/>
  <c r="O495" i="1"/>
  <c r="O511" i="1"/>
  <c r="O591" i="1"/>
  <c r="O606" i="1"/>
  <c r="O581" i="1"/>
  <c r="O780" i="1"/>
  <c r="O849" i="1"/>
  <c r="O1000" i="1"/>
  <c r="O133" i="1"/>
  <c r="O427" i="1"/>
  <c r="O263" i="1"/>
  <c r="O326" i="1"/>
  <c r="O766" i="1"/>
  <c r="O174" i="1"/>
  <c r="O565" i="1"/>
  <c r="O549" i="1"/>
  <c r="O916" i="1"/>
  <c r="O872" i="1"/>
  <c r="O315" i="1"/>
  <c r="O267" i="1"/>
  <c r="O856" i="1"/>
  <c r="O776" i="1"/>
  <c r="O426" i="1"/>
  <c r="O1017" i="1"/>
  <c r="O611" i="1"/>
  <c r="O43" i="1"/>
  <c r="O63" i="1"/>
  <c r="O224" i="1"/>
  <c r="V920" i="1"/>
  <c r="W920" i="1"/>
  <c r="O939" i="1"/>
  <c r="O699" i="1"/>
  <c r="O395" i="1"/>
  <c r="O359" i="1"/>
  <c r="O846" i="1"/>
  <c r="O338" i="1"/>
  <c r="O306" i="1"/>
  <c r="O178" i="1"/>
  <c r="O158" i="1"/>
  <c r="O792" i="1"/>
  <c r="O1041" i="1"/>
  <c r="O545" i="1"/>
  <c r="O394" i="1"/>
  <c r="O693" i="1"/>
  <c r="O79" i="1"/>
  <c r="O765" i="1"/>
  <c r="O924" i="1"/>
  <c r="O76" i="1"/>
  <c r="O958" i="1"/>
  <c r="O550" i="1"/>
  <c r="O145" i="1"/>
  <c r="O380" i="1"/>
  <c r="O828" i="1"/>
  <c r="O430" i="1"/>
  <c r="O982" i="1"/>
  <c r="O879" i="1"/>
  <c r="O117" i="1"/>
  <c r="O85" i="1"/>
  <c r="O1028" i="1"/>
  <c r="O894" i="1"/>
  <c r="O975" i="1"/>
  <c r="O737" i="1"/>
  <c r="O783" i="1"/>
  <c r="O718" i="1"/>
  <c r="O639" i="1"/>
  <c r="O161" i="1"/>
  <c r="O989" i="1"/>
  <c r="O595" i="1"/>
  <c r="O288" i="1"/>
  <c r="X964" i="1"/>
  <c r="O164" i="1"/>
  <c r="O220" i="1"/>
  <c r="O910" i="1"/>
  <c r="O78" i="1"/>
  <c r="O32" i="1"/>
  <c r="O577" i="1"/>
  <c r="O643" i="1"/>
  <c r="O485" i="1"/>
  <c r="O663" i="1"/>
  <c r="O1009" i="1"/>
  <c r="O936" i="1"/>
  <c r="O741" i="1"/>
  <c r="O499" i="1"/>
  <c r="O597" i="1"/>
  <c r="O876" i="1"/>
  <c r="O921" i="1"/>
  <c r="O1014" i="1"/>
  <c r="O869" i="1"/>
  <c r="O821" i="1"/>
  <c r="O960" i="1"/>
  <c r="O59" i="1"/>
  <c r="O284" i="1"/>
  <c r="O949" i="1"/>
  <c r="O102" i="1"/>
  <c r="O467" i="1"/>
  <c r="O1032" i="1"/>
  <c r="O505" i="1"/>
  <c r="O944" i="1"/>
  <c r="O258" i="1"/>
  <c r="O53" i="1"/>
  <c r="O911" i="1"/>
  <c r="O751" i="1"/>
  <c r="O842" i="1"/>
  <c r="O676" i="1"/>
  <c r="O579" i="1"/>
  <c r="O483" i="1"/>
  <c r="O469" i="1"/>
  <c r="O785" i="1"/>
  <c r="O531" i="1"/>
  <c r="O627" i="1"/>
  <c r="O501" i="1"/>
  <c r="O114" i="1"/>
  <c r="O104" i="1"/>
  <c r="O66" i="1"/>
  <c r="O496" i="1"/>
  <c r="O897" i="1"/>
  <c r="O424" i="1"/>
  <c r="O141" i="1"/>
  <c r="O126" i="1"/>
  <c r="O127" i="1"/>
  <c r="O272" i="1"/>
  <c r="O62" i="1"/>
  <c r="O73" i="1"/>
  <c r="O674" i="1"/>
  <c r="O533" i="1"/>
  <c r="O907" i="1"/>
  <c r="O729" i="1"/>
  <c r="O106" i="1"/>
  <c r="O725" i="1"/>
  <c r="O941" i="1"/>
  <c r="O687" i="1"/>
  <c r="O893" i="1"/>
  <c r="O484" i="1"/>
  <c r="O734" i="1"/>
  <c r="O527" i="1"/>
  <c r="O678" i="1"/>
  <c r="O1021" i="1"/>
  <c r="O735" i="1"/>
  <c r="O1027" i="1"/>
  <c r="O165" i="1"/>
  <c r="V1016" i="1"/>
  <c r="W1016" i="1"/>
  <c r="O271" i="1"/>
  <c r="O156" i="1"/>
  <c r="O926" i="1"/>
  <c r="O74" i="1"/>
  <c r="O248" i="1"/>
  <c r="O289" i="1"/>
  <c r="O80" i="1"/>
  <c r="O64" i="1"/>
  <c r="O47" i="1"/>
  <c r="O113" i="1"/>
  <c r="O195" i="1"/>
  <c r="O251" i="1"/>
  <c r="O290" i="1"/>
  <c r="O129" i="1"/>
  <c r="O205" i="1"/>
  <c r="O1043" i="1"/>
  <c r="O109" i="1"/>
  <c r="O227" i="1"/>
  <c r="O305" i="1"/>
  <c r="O351" i="1"/>
  <c r="O33" i="1"/>
  <c r="O189" i="1"/>
  <c r="O135" i="1"/>
  <c r="O344" i="1"/>
  <c r="O95" i="1"/>
  <c r="O186" i="1"/>
  <c r="O44" i="1"/>
  <c r="O321" i="1"/>
  <c r="O257" i="1"/>
  <c r="O225" i="1"/>
  <c r="O188" i="1"/>
  <c r="O222" i="1"/>
  <c r="O115" i="1"/>
  <c r="O142" i="1"/>
  <c r="O110" i="1"/>
  <c r="O328" i="1"/>
  <c r="O144" i="1"/>
  <c r="O84" i="1"/>
  <c r="O50" i="1"/>
  <c r="O124" i="1"/>
  <c r="O111" i="1"/>
  <c r="O232" i="1"/>
  <c r="O200" i="1"/>
  <c r="O170" i="1"/>
  <c r="O70" i="1"/>
  <c r="V62" i="1"/>
  <c r="W62" i="1"/>
  <c r="V647" i="1"/>
  <c r="W647" i="1"/>
  <c r="O163" i="1"/>
  <c r="O201" i="1"/>
  <c r="V976" i="1"/>
  <c r="W976" i="1"/>
  <c r="BI137" i="1"/>
  <c r="BI315" i="1"/>
  <c r="BI201" i="1"/>
  <c r="BI318" i="1"/>
  <c r="BI183" i="1"/>
  <c r="BI42" i="1"/>
  <c r="BI136" i="1"/>
  <c r="BI144" i="1"/>
  <c r="BI256" i="1"/>
  <c r="BI381" i="1"/>
  <c r="BI45" i="1"/>
  <c r="BI203" i="1"/>
  <c r="BI54" i="1"/>
  <c r="BI166" i="1"/>
  <c r="BI222" i="1"/>
  <c r="BI332" i="1"/>
  <c r="BI435" i="1"/>
  <c r="BI162" i="1"/>
  <c r="BI261" i="1"/>
  <c r="BI528" i="1"/>
  <c r="BI671" i="1"/>
  <c r="BI439" i="1"/>
  <c r="BI392" i="1"/>
  <c r="BI278" i="1"/>
  <c r="BI482" i="1"/>
  <c r="BI620" i="1"/>
  <c r="BI592" i="1"/>
  <c r="BI675" i="1"/>
  <c r="BI371" i="1"/>
  <c r="BI419" i="1"/>
  <c r="BI55" i="1"/>
  <c r="BI173" i="1"/>
  <c r="BI31" i="1"/>
  <c r="BI333" i="1"/>
  <c r="BI440" i="1"/>
  <c r="BI268" i="1"/>
  <c r="BI102" i="1"/>
  <c r="BI259" i="1"/>
  <c r="BI163" i="1"/>
  <c r="BI241" i="1"/>
  <c r="BI27" i="1"/>
  <c r="BI116" i="1"/>
  <c r="BI120" i="1"/>
  <c r="BI70" i="1"/>
  <c r="BI341" i="1"/>
  <c r="BI224" i="1"/>
  <c r="BI349" i="1"/>
  <c r="BI280" i="1"/>
  <c r="BI446" i="1"/>
  <c r="BI442" i="1"/>
  <c r="BI567" i="1"/>
  <c r="BI75" i="1"/>
  <c r="BI126" i="1"/>
  <c r="BI186" i="1"/>
  <c r="BI302" i="1"/>
  <c r="BI414" i="1"/>
  <c r="BI198" i="1"/>
  <c r="BI76" i="1"/>
  <c r="BI219" i="1"/>
  <c r="BI113" i="1"/>
  <c r="BI168" i="1"/>
  <c r="BI467" i="1"/>
  <c r="BI63" i="1"/>
  <c r="BI340" i="1"/>
  <c r="BI131" i="1"/>
  <c r="BI306" i="1"/>
  <c r="BI196" i="1"/>
  <c r="BI309" i="1"/>
  <c r="BI176" i="1"/>
  <c r="BI348" i="1"/>
  <c r="BI417" i="1"/>
  <c r="BI518" i="1"/>
  <c r="BI502" i="1"/>
  <c r="BI595" i="1"/>
  <c r="BI236" i="1"/>
  <c r="BI361" i="1"/>
  <c r="BI344" i="1"/>
  <c r="BI152" i="1"/>
  <c r="BI546" i="1"/>
  <c r="BI650" i="1"/>
  <c r="BI159" i="1"/>
  <c r="BI513" i="1"/>
  <c r="BI282" i="1"/>
  <c r="BI197" i="1"/>
  <c r="BI35" i="1"/>
  <c r="BI187" i="1"/>
  <c r="BI399" i="1"/>
  <c r="BI575" i="1"/>
  <c r="BI342" i="1"/>
  <c r="BI708" i="1"/>
  <c r="BI603" i="1"/>
  <c r="BI495" i="1"/>
  <c r="BI661" i="1"/>
  <c r="BI313" i="1"/>
  <c r="BI488" i="1"/>
  <c r="BI630" i="1"/>
  <c r="BI89" i="1"/>
  <c r="BI681" i="1"/>
  <c r="BI138" i="1"/>
  <c r="BI622" i="1"/>
  <c r="BI641" i="1"/>
  <c r="BI863" i="1"/>
  <c r="BI768" i="1"/>
  <c r="BI881" i="1"/>
  <c r="BI957" i="1"/>
  <c r="AQ114" i="1"/>
  <c r="AQ370" i="1"/>
  <c r="AQ295" i="1"/>
  <c r="AQ32" i="1"/>
  <c r="BI784" i="1"/>
  <c r="BI767" i="1"/>
  <c r="BI790" i="1"/>
  <c r="BI961" i="1"/>
  <c r="BI899" i="1"/>
  <c r="BI1040" i="1"/>
  <c r="AQ51" i="1"/>
  <c r="AQ214" i="1"/>
  <c r="AQ139" i="1"/>
  <c r="BI696" i="1"/>
  <c r="BI611" i="1"/>
  <c r="BI625" i="1"/>
  <c r="BI839" i="1"/>
  <c r="BI615" i="1"/>
  <c r="BI874" i="1"/>
  <c r="BI189" i="1"/>
  <c r="BI288" i="1"/>
  <c r="BI269" i="1"/>
  <c r="BI92" i="1"/>
  <c r="BI322" i="1"/>
  <c r="BI544" i="1"/>
  <c r="BI105" i="1"/>
  <c r="BI460" i="1"/>
  <c r="BI564" i="1"/>
  <c r="BI277" i="1"/>
  <c r="BI557" i="1"/>
  <c r="BI229" i="1"/>
  <c r="BI398" i="1"/>
  <c r="BI500" i="1"/>
  <c r="BI452" i="1"/>
  <c r="BI574" i="1"/>
  <c r="BI167" i="1"/>
  <c r="BI817" i="1"/>
  <c r="BI824" i="1"/>
  <c r="BI846" i="1"/>
  <c r="BI992" i="1"/>
  <c r="BI946" i="1"/>
  <c r="BI955" i="1"/>
  <c r="AQ45" i="1"/>
  <c r="AQ258" i="1"/>
  <c r="AQ183" i="1"/>
  <c r="AQ439" i="1"/>
  <c r="BI680" i="1"/>
  <c r="BI602" i="1"/>
  <c r="BI623" i="1"/>
  <c r="BI832" i="1"/>
  <c r="BI454" i="1"/>
  <c r="BI869" i="1"/>
  <c r="BI939" i="1"/>
  <c r="AQ102" i="1"/>
  <c r="AQ358" i="1"/>
  <c r="AQ283" i="1"/>
  <c r="BI815" i="1"/>
  <c r="BI811" i="1"/>
  <c r="BI840" i="1"/>
  <c r="BI985" i="1"/>
  <c r="BI926" i="1"/>
  <c r="BI941" i="1"/>
  <c r="BI267" i="1"/>
  <c r="BI49" i="1"/>
  <c r="BI41" i="1"/>
  <c r="BI129" i="1"/>
  <c r="BI132" i="1"/>
  <c r="BI255" i="1"/>
  <c r="BI380" i="1"/>
  <c r="BI366" i="1"/>
  <c r="BI40" i="1"/>
  <c r="BI158" i="1"/>
  <c r="BI216" i="1"/>
  <c r="BI323" i="1"/>
  <c r="BI433" i="1"/>
  <c r="BI117" i="1"/>
  <c r="BI285" i="1"/>
  <c r="BI95" i="1"/>
  <c r="BI251" i="1"/>
  <c r="BI149" i="1"/>
  <c r="BI234" i="1"/>
  <c r="BI490" i="1"/>
  <c r="BI272" i="1"/>
  <c r="BI376" i="1"/>
  <c r="BI422" i="1"/>
  <c r="BI310" i="1"/>
  <c r="BI554" i="1"/>
  <c r="BI178" i="1"/>
  <c r="BI275" i="1"/>
  <c r="BI534" i="1"/>
  <c r="BI676" i="1"/>
  <c r="BI444" i="1"/>
  <c r="BI409" i="1"/>
  <c r="BI190" i="1"/>
  <c r="BI474" i="1"/>
  <c r="BI101" i="1"/>
  <c r="BI258" i="1"/>
  <c r="BI156" i="1"/>
  <c r="BI239" i="1"/>
  <c r="BI491" i="1"/>
  <c r="BI360" i="1"/>
  <c r="BI61" i="1"/>
  <c r="BI334" i="1"/>
  <c r="BI218" i="1"/>
  <c r="BI347" i="1"/>
  <c r="BI37" i="1"/>
  <c r="BI140" i="1"/>
  <c r="BI65" i="1"/>
  <c r="BI51" i="1"/>
  <c r="BI169" i="1"/>
  <c r="BI273" i="1"/>
  <c r="BI401" i="1"/>
  <c r="BI123" i="1"/>
  <c r="BI350" i="1"/>
  <c r="BI493" i="1"/>
  <c r="BI631" i="1"/>
  <c r="BI60" i="1"/>
  <c r="BI214" i="1"/>
  <c r="BI106" i="1"/>
  <c r="BI153" i="1"/>
  <c r="BI466" i="1"/>
  <c r="BI326" i="1"/>
  <c r="BI125" i="1"/>
  <c r="BI296" i="1"/>
  <c r="BI194" i="1"/>
  <c r="BI298" i="1"/>
  <c r="BI59" i="1"/>
  <c r="BI36" i="1"/>
  <c r="BI28" i="1"/>
  <c r="BI124" i="1"/>
  <c r="BI127" i="1"/>
  <c r="BI250" i="1"/>
  <c r="BI379" i="1"/>
  <c r="BI357" i="1"/>
  <c r="BI128" i="1"/>
  <c r="BI463" i="1"/>
  <c r="BI599" i="1"/>
  <c r="BI579" i="1"/>
  <c r="BI651" i="1"/>
  <c r="BI363" i="1"/>
  <c r="BI418" i="1"/>
  <c r="BI525" i="1"/>
  <c r="BI508" i="1"/>
  <c r="BI596" i="1"/>
  <c r="BI195" i="1"/>
  <c r="BI351" i="1"/>
  <c r="BI66" i="1"/>
  <c r="BI402" i="1"/>
  <c r="BI90" i="1"/>
  <c r="BI317" i="1"/>
  <c r="BI287" i="1"/>
  <c r="BI505" i="1"/>
  <c r="BI702" i="1"/>
  <c r="BI456" i="1"/>
  <c r="BI559" i="1"/>
  <c r="BI175" i="1"/>
  <c r="BI362" i="1"/>
  <c r="BI217" i="1"/>
  <c r="BI286" i="1"/>
  <c r="BI536" i="1"/>
  <c r="BI682" i="1"/>
  <c r="BI484" i="1"/>
  <c r="BI423" i="1"/>
  <c r="BI750" i="1"/>
  <c r="BI730" i="1"/>
  <c r="BI748" i="1"/>
  <c r="BI937" i="1"/>
  <c r="BI788" i="1"/>
  <c r="BI1006" i="1"/>
  <c r="BI1022" i="1"/>
  <c r="AQ178" i="1"/>
  <c r="AQ103" i="1"/>
  <c r="AQ359" i="1"/>
  <c r="BI530" i="1"/>
  <c r="BI836" i="1"/>
  <c r="BI850" i="1"/>
  <c r="BI873" i="1"/>
  <c r="BI1007" i="1"/>
  <c r="BI1002" i="1"/>
  <c r="BI1012" i="1"/>
  <c r="AQ65" i="1"/>
  <c r="AQ278" i="1"/>
  <c r="AQ203" i="1"/>
  <c r="BI744" i="1"/>
  <c r="BI724" i="1"/>
  <c r="BI738" i="1"/>
  <c r="BI935" i="1"/>
  <c r="BI774" i="1"/>
  <c r="BI990" i="1"/>
  <c r="BI83" i="1"/>
  <c r="BI111" i="1"/>
  <c r="BI43" i="1"/>
  <c r="BI78" i="1"/>
  <c r="BI497" i="1"/>
  <c r="BI489" i="1"/>
  <c r="BI356" i="1"/>
  <c r="BI632" i="1"/>
  <c r="BI691" i="1"/>
  <c r="BI431" i="1"/>
  <c r="BI621" i="1"/>
  <c r="BI485" i="1"/>
  <c r="BI450" i="1"/>
  <c r="BI578" i="1"/>
  <c r="BI552" i="1"/>
  <c r="BI636" i="1"/>
  <c r="BI547" i="1"/>
  <c r="BI353" i="1"/>
  <c r="BI908" i="1"/>
  <c r="BI722" i="1"/>
  <c r="BI994" i="1"/>
  <c r="BI752" i="1"/>
  <c r="BI956" i="1"/>
  <c r="AQ44" i="1"/>
  <c r="AQ322" i="1"/>
  <c r="AQ247" i="1"/>
  <c r="AQ503" i="1"/>
  <c r="BI739" i="1"/>
  <c r="BI720" i="1"/>
  <c r="BI733" i="1"/>
  <c r="BI922" i="1"/>
  <c r="BI747" i="1"/>
  <c r="BI982" i="1"/>
  <c r="BI997" i="1"/>
  <c r="AQ166" i="1"/>
  <c r="AQ88" i="1"/>
  <c r="BI503" i="1"/>
  <c r="BI867" i="1"/>
  <c r="BI894" i="1"/>
  <c r="BI668" i="1"/>
  <c r="BI1042" i="1"/>
  <c r="BI700" i="1"/>
  <c r="BI110" i="1"/>
  <c r="BI504" i="1"/>
  <c r="BI231" i="1"/>
  <c r="BI87" i="1"/>
  <c r="BI233" i="1"/>
  <c r="BI134" i="1"/>
  <c r="BI221" i="1"/>
  <c r="BI478" i="1"/>
  <c r="BI345" i="1"/>
  <c r="BI33" i="1"/>
  <c r="BI316" i="1"/>
  <c r="BI202" i="1"/>
  <c r="BI320" i="1"/>
  <c r="BI73" i="1"/>
  <c r="BI96" i="1"/>
  <c r="BI44" i="1"/>
  <c r="BI147" i="1"/>
  <c r="BI150" i="1"/>
  <c r="BI264" i="1"/>
  <c r="BI387" i="1"/>
  <c r="BI382" i="1"/>
  <c r="BI262" i="1"/>
  <c r="BI481" i="1"/>
  <c r="BI619" i="1"/>
  <c r="BI591" i="1"/>
  <c r="BI670" i="1"/>
  <c r="BI408" i="1"/>
  <c r="BI430" i="1"/>
  <c r="BI549" i="1"/>
  <c r="BI529" i="1"/>
  <c r="BI608" i="1"/>
  <c r="BI245" i="1"/>
  <c r="BI367" i="1"/>
  <c r="BI57" i="1"/>
  <c r="BI148" i="1"/>
  <c r="BI151" i="1"/>
  <c r="BI265" i="1"/>
  <c r="BI393" i="1"/>
  <c r="BI388" i="1"/>
  <c r="BI56" i="1"/>
  <c r="BI174" i="1"/>
  <c r="BI46" i="1"/>
  <c r="BI338" i="1"/>
  <c r="BI445" i="1"/>
  <c r="BI130" i="1"/>
  <c r="BI297" i="1"/>
  <c r="BI109" i="1"/>
  <c r="BI274" i="1"/>
  <c r="BI171" i="1"/>
  <c r="BI260" i="1"/>
  <c r="BI499" i="1"/>
  <c r="BI339" i="1"/>
  <c r="BI390" i="1"/>
  <c r="BI455" i="1"/>
  <c r="BI407" i="1"/>
  <c r="BI100" i="1"/>
  <c r="BI88" i="1"/>
  <c r="BI243" i="1"/>
  <c r="BI365" i="1"/>
  <c r="BI336" i="1"/>
  <c r="BI26" i="1"/>
  <c r="BI139" i="1"/>
  <c r="BI193" i="1"/>
  <c r="BI303" i="1"/>
  <c r="BI415" i="1"/>
  <c r="BI103" i="1"/>
  <c r="BI266" i="1"/>
  <c r="BI86" i="1"/>
  <c r="BI232" i="1"/>
  <c r="BI122" i="1"/>
  <c r="BI207" i="1"/>
  <c r="BI477" i="1"/>
  <c r="BI223" i="1"/>
  <c r="BI359" i="1"/>
  <c r="BI337" i="1"/>
  <c r="BI719" i="1"/>
  <c r="BI539" i="1"/>
  <c r="BI616" i="1"/>
  <c r="BI209" i="1"/>
  <c r="BI520" i="1"/>
  <c r="BI660" i="1"/>
  <c r="BI420" i="1"/>
  <c r="BI723" i="1"/>
  <c r="BI48" i="1"/>
  <c r="BI461" i="1"/>
  <c r="BI170" i="1"/>
  <c r="BI32" i="1"/>
  <c r="BI458" i="1"/>
  <c r="BI294" i="1"/>
  <c r="BI253" i="1"/>
  <c r="BI263" i="1"/>
  <c r="BI498" i="1"/>
  <c r="BI588" i="1"/>
  <c r="BI643" i="1"/>
  <c r="BI397" i="1"/>
  <c r="BI601" i="1"/>
  <c r="BI434" i="1"/>
  <c r="BI437" i="1"/>
  <c r="BI566" i="1"/>
  <c r="BI543" i="1"/>
  <c r="BI618" i="1"/>
  <c r="BI425" i="1"/>
  <c r="BI860" i="1"/>
  <c r="BI888" i="1"/>
  <c r="BI604" i="1"/>
  <c r="BI1026" i="1"/>
  <c r="BI254" i="1"/>
  <c r="BI903" i="1"/>
  <c r="AQ93" i="1"/>
  <c r="AQ306" i="1"/>
  <c r="AQ231" i="1"/>
  <c r="AQ487" i="1"/>
  <c r="BI716" i="1"/>
  <c r="BI688" i="1"/>
  <c r="BI704" i="1"/>
  <c r="BI907" i="1"/>
  <c r="BI663" i="1"/>
  <c r="BI950" i="1"/>
  <c r="BI947" i="1"/>
  <c r="AQ150" i="1"/>
  <c r="AQ62" i="1"/>
  <c r="BI242" i="1"/>
  <c r="BI849" i="1"/>
  <c r="BI875" i="1"/>
  <c r="BI82" i="1"/>
  <c r="BI1017" i="1"/>
  <c r="BI799" i="1"/>
  <c r="BI30" i="1"/>
  <c r="BI453" i="1"/>
  <c r="BI179" i="1"/>
  <c r="BI145" i="1"/>
  <c r="BI364" i="1"/>
  <c r="BI587" i="1"/>
  <c r="BI492" i="1"/>
  <c r="BI494" i="1"/>
  <c r="BI235" i="1"/>
  <c r="BI421" i="1"/>
  <c r="BI441" i="1"/>
  <c r="BI143" i="1"/>
  <c r="BI328" i="1"/>
  <c r="BI220" i="1"/>
  <c r="BI698" i="1"/>
  <c r="BI511" i="1"/>
  <c r="BI583" i="1"/>
  <c r="BI766" i="1"/>
  <c r="BI746" i="1"/>
  <c r="BI764" i="1"/>
  <c r="BI951" i="1"/>
  <c r="BI833" i="1"/>
  <c r="BI1025" i="1"/>
  <c r="AQ31" i="1"/>
  <c r="AQ194" i="1"/>
  <c r="AQ119" i="1"/>
  <c r="AQ375" i="1"/>
  <c r="BI593" i="1"/>
  <c r="BI848" i="1"/>
  <c r="BI870" i="1"/>
  <c r="BI898" i="1"/>
  <c r="BI1016" i="1"/>
  <c r="BI685" i="1"/>
  <c r="BI858" i="1"/>
  <c r="AQ81" i="1"/>
  <c r="AQ294" i="1"/>
  <c r="AQ219" i="1"/>
  <c r="BI760" i="1"/>
  <c r="BI740" i="1"/>
  <c r="BI754" i="1"/>
  <c r="BI944" i="1"/>
  <c r="BI819" i="1"/>
  <c r="BI1023" i="1"/>
  <c r="BI172" i="1"/>
  <c r="BI79" i="1"/>
  <c r="BI53" i="1"/>
  <c r="BI39" i="1"/>
  <c r="BI427" i="1"/>
  <c r="BI142" i="1"/>
  <c r="BI71" i="1"/>
  <c r="BI329" i="1"/>
  <c r="BI538" i="1"/>
  <c r="BI377" i="1"/>
  <c r="BI679" i="1"/>
  <c r="BI325" i="1"/>
  <c r="BI58" i="1"/>
  <c r="BI394" i="1"/>
  <c r="BI182" i="1"/>
  <c r="BI68" i="1"/>
  <c r="BI119" i="1"/>
  <c r="BI121" i="1"/>
  <c r="BI244" i="1"/>
  <c r="BI38" i="1"/>
  <c r="BI426" i="1"/>
  <c r="BI659" i="1"/>
  <c r="BI469" i="1"/>
  <c r="BI307" i="1"/>
  <c r="BI98" i="1"/>
  <c r="BI180" i="1"/>
  <c r="BI531" i="1"/>
  <c r="BI400" i="1"/>
  <c r="BI798" i="1"/>
  <c r="BI915" i="1"/>
  <c r="AQ423" i="1"/>
  <c r="BI780" i="1"/>
  <c r="AQ82" i="1"/>
  <c r="BI792" i="1"/>
  <c r="BI820" i="1"/>
  <c r="BI237" i="1"/>
  <c r="BI412" i="1"/>
  <c r="BI373" i="1"/>
  <c r="BI697" i="1"/>
  <c r="BI885" i="1"/>
  <c r="AQ130" i="1"/>
  <c r="BI797" i="1"/>
  <c r="BI912" i="1"/>
  <c r="AQ155" i="1"/>
  <c r="BI876" i="1"/>
  <c r="BI375" i="1"/>
  <c r="BI112" i="1"/>
  <c r="BI191" i="1"/>
  <c r="BI558" i="1"/>
  <c r="BI276" i="1"/>
  <c r="BI510" i="1"/>
  <c r="BI576" i="1"/>
  <c r="BI321" i="1"/>
  <c r="BI569" i="1"/>
  <c r="BI327" i="1"/>
  <c r="BI411" i="1"/>
  <c r="BI517" i="1"/>
  <c r="BI476" i="1"/>
  <c r="BI586" i="1"/>
  <c r="BI509" i="1"/>
  <c r="BI835" i="1"/>
  <c r="BI843" i="1"/>
  <c r="BI872" i="1"/>
  <c r="BI1001" i="1"/>
  <c r="BI978" i="1"/>
  <c r="BI1005" i="1"/>
  <c r="AQ61" i="1"/>
  <c r="AQ274" i="1"/>
  <c r="AQ199" i="1"/>
  <c r="AQ455" i="1"/>
  <c r="BI416" i="1"/>
  <c r="BI624" i="1"/>
  <c r="BI648" i="1"/>
  <c r="BI871" i="1"/>
  <c r="BI312" i="1"/>
  <c r="BI893" i="1"/>
  <c r="BI971" i="1"/>
  <c r="AQ118" i="1"/>
  <c r="AQ374" i="1"/>
  <c r="BI438" i="1"/>
  <c r="BI828" i="1"/>
  <c r="BI830" i="1"/>
  <c r="BI859" i="1"/>
  <c r="BI999" i="1"/>
  <c r="BI47" i="1"/>
  <c r="BI192" i="1"/>
  <c r="BI257" i="1"/>
  <c r="BI548" i="1"/>
  <c r="BI808" i="1"/>
  <c r="AQ63" i="1"/>
  <c r="BI556" i="1"/>
  <c r="BI1010" i="1"/>
  <c r="AQ326" i="1"/>
  <c r="BI795" i="1"/>
  <c r="BI933" i="1"/>
  <c r="BI532" i="1"/>
  <c r="BI868" i="1"/>
  <c r="BI902" i="1"/>
  <c r="BI695" i="1"/>
  <c r="BI986" i="1"/>
  <c r="BI742" i="1"/>
  <c r="BI949" i="1"/>
  <c r="AQ36" i="1"/>
  <c r="AQ318" i="1"/>
  <c r="AQ243" i="1"/>
  <c r="AQ499" i="1"/>
  <c r="AQ143" i="1"/>
  <c r="AQ172" i="1"/>
  <c r="AQ428" i="1"/>
  <c r="AQ485" i="1"/>
  <c r="AQ774" i="1"/>
  <c r="AQ86" i="1"/>
  <c r="AQ651" i="1"/>
  <c r="AQ907" i="1"/>
  <c r="AQ337" i="1"/>
  <c r="AQ713" i="1"/>
  <c r="AQ969" i="1"/>
  <c r="AQ383" i="1"/>
  <c r="AQ256" i="1"/>
  <c r="AQ512" i="1"/>
  <c r="AQ602" i="1"/>
  <c r="AQ858" i="1"/>
  <c r="AQ406" i="1"/>
  <c r="AQ735" i="1"/>
  <c r="AQ991" i="1"/>
  <c r="AQ28" i="1"/>
  <c r="BI34" i="1"/>
  <c r="BI164" i="1"/>
  <c r="BI628" i="1"/>
  <c r="BI424" i="1"/>
  <c r="BI581" i="1"/>
  <c r="BI1015" i="1"/>
  <c r="AQ290" i="1"/>
  <c r="BI654" i="1"/>
  <c r="BI932" i="1"/>
  <c r="BI551" i="1"/>
  <c r="BI1008" i="1"/>
  <c r="BI1030" i="1"/>
  <c r="BI706" i="1"/>
  <c r="BI678" i="1"/>
  <c r="BI694" i="1"/>
  <c r="BI897" i="1"/>
  <c r="BI642" i="1"/>
  <c r="BI934" i="1"/>
  <c r="BI929" i="1"/>
  <c r="AQ142" i="1"/>
  <c r="AQ46" i="1"/>
  <c r="AQ323" i="1"/>
  <c r="AQ84" i="1"/>
  <c r="AQ379" i="1"/>
  <c r="AQ252" i="1"/>
  <c r="AQ508" i="1"/>
  <c r="AQ598" i="1"/>
  <c r="AQ854" i="1"/>
  <c r="AQ398" i="1"/>
  <c r="BI177" i="1"/>
  <c r="BI686" i="1"/>
  <c r="BI301" i="1"/>
  <c r="BI666" i="1"/>
  <c r="BI715" i="1"/>
  <c r="BI974" i="1"/>
  <c r="AQ343" i="1"/>
  <c r="BI854" i="1"/>
  <c r="AQ49" i="1"/>
  <c r="BI705" i="1"/>
  <c r="BI905" i="1"/>
  <c r="BI996" i="1"/>
  <c r="BI804" i="1"/>
  <c r="BI793" i="1"/>
  <c r="BI822" i="1"/>
  <c r="BI977" i="1"/>
  <c r="BI923" i="1"/>
  <c r="BI896" i="1"/>
  <c r="AQ75" i="1"/>
  <c r="BI157" i="1"/>
  <c r="BI240" i="1"/>
  <c r="BI227" i="1"/>
  <c r="BI50" i="1"/>
  <c r="BI215" i="1"/>
  <c r="BI524" i="1"/>
  <c r="BI436" i="1"/>
  <c r="BI247" i="1"/>
  <c r="BI213" i="1"/>
  <c r="BI155" i="1"/>
  <c r="BI85" i="1"/>
  <c r="BI81" i="1"/>
  <c r="BI308" i="1"/>
  <c r="BI295" i="1"/>
  <c r="BI25" i="1"/>
  <c r="BI370" i="1"/>
  <c r="BI154" i="1"/>
  <c r="BI228" i="1"/>
  <c r="BI406" i="1"/>
  <c r="BI600" i="1"/>
  <c r="BI410" i="1"/>
  <c r="BI118" i="1"/>
  <c r="BI279" i="1"/>
  <c r="BI331" i="1"/>
  <c r="BI562" i="1"/>
  <c r="BI827" i="1"/>
  <c r="AQ29" i="1"/>
  <c r="BI609" i="1"/>
  <c r="BI1028" i="1"/>
  <c r="AQ342" i="1"/>
  <c r="BI814" i="1"/>
  <c r="BI91" i="1"/>
  <c r="BI451" i="1"/>
  <c r="BI199" i="1"/>
  <c r="BI501" i="1"/>
  <c r="BI657" i="1"/>
  <c r="BI541" i="1"/>
  <c r="AQ386" i="1"/>
  <c r="BI786" i="1"/>
  <c r="BI789" i="1"/>
  <c r="BI572" i="1"/>
  <c r="BI385" i="1"/>
  <c r="BI355" i="1"/>
  <c r="BI185" i="1"/>
  <c r="BI396" i="1"/>
  <c r="BI512" i="1"/>
  <c r="BI80" i="1"/>
  <c r="BI646" i="1"/>
  <c r="BI707" i="1"/>
  <c r="BI449" i="1"/>
  <c r="BI633" i="1"/>
  <c r="BI107" i="1"/>
  <c r="BI462" i="1"/>
  <c r="BI598" i="1"/>
  <c r="BI570" i="1"/>
  <c r="BI645" i="1"/>
  <c r="BI597" i="1"/>
  <c r="BI487" i="1"/>
  <c r="BI428" i="1"/>
  <c r="BI763" i="1"/>
  <c r="BI1027" i="1"/>
  <c r="BI807" i="1"/>
  <c r="BI995" i="1"/>
  <c r="AQ76" i="1"/>
  <c r="AQ338" i="1"/>
  <c r="AQ263" i="1"/>
  <c r="AQ519" i="1"/>
  <c r="BI755" i="1"/>
  <c r="BI735" i="1"/>
  <c r="BI749" i="1"/>
  <c r="BI943" i="1"/>
  <c r="BI812" i="1"/>
  <c r="BI1014" i="1"/>
  <c r="BI964" i="1"/>
  <c r="AQ182" i="1"/>
  <c r="AQ107" i="1"/>
  <c r="BI565" i="1"/>
  <c r="BI473" i="1"/>
  <c r="BI290" i="1"/>
  <c r="BI736" i="1"/>
  <c r="BI77" i="1"/>
  <c r="BI465" i="1"/>
  <c r="BI496" i="1"/>
  <c r="BI374" i="1"/>
  <c r="BI669" i="1"/>
  <c r="BI969" i="1"/>
  <c r="AQ226" i="1"/>
  <c r="BI404" i="1"/>
  <c r="BI769" i="1"/>
  <c r="AQ251" i="1"/>
  <c r="BI967" i="1"/>
  <c r="BI980" i="1"/>
  <c r="BI605" i="1"/>
  <c r="BI647" i="1"/>
  <c r="BI662" i="1"/>
  <c r="BI883" i="1"/>
  <c r="BI522" i="1"/>
  <c r="BI918" i="1"/>
  <c r="BI851" i="1"/>
  <c r="AQ126" i="1"/>
  <c r="AQ382" i="1"/>
  <c r="AQ307" i="1"/>
  <c r="AQ56" i="1"/>
  <c r="AQ347" i="1"/>
  <c r="AQ236" i="1"/>
  <c r="AQ492" i="1"/>
  <c r="AQ582" i="1"/>
  <c r="AQ838" i="1"/>
  <c r="AQ345" i="1"/>
  <c r="AQ715" i="1"/>
  <c r="AQ971" i="1"/>
  <c r="AQ490" i="1"/>
  <c r="AQ777" i="1"/>
  <c r="AQ85" i="1"/>
  <c r="AQ511" i="1"/>
  <c r="AQ320" i="1"/>
  <c r="AQ149" i="1"/>
  <c r="AQ666" i="1"/>
  <c r="AQ922" i="1"/>
  <c r="AQ534" i="1"/>
  <c r="AQ799" i="1"/>
  <c r="AQ91" i="1"/>
  <c r="AQ314" i="1"/>
  <c r="BI67" i="1"/>
  <c r="BI160" i="1"/>
  <c r="BI383" i="1"/>
  <c r="BI537" i="1"/>
  <c r="BI847" i="1"/>
  <c r="BI1035" i="1"/>
  <c r="AQ215" i="1"/>
  <c r="BI672" i="1"/>
  <c r="BI910" i="1"/>
  <c r="BI837" i="1"/>
  <c r="BI690" i="1"/>
  <c r="BI1038" i="1"/>
  <c r="BI777" i="1"/>
  <c r="BI757" i="1"/>
  <c r="BI775" i="1"/>
  <c r="BI959" i="1"/>
  <c r="BI887" i="1"/>
  <c r="BI1033" i="1"/>
  <c r="AQ43" i="1"/>
  <c r="AQ206" i="1"/>
  <c r="AQ131" i="1"/>
  <c r="AQ387" i="1"/>
  <c r="AQ69" i="1"/>
  <c r="AQ507" i="1"/>
  <c r="AQ316" i="1"/>
  <c r="AQ133" i="1"/>
  <c r="AQ662" i="1"/>
  <c r="AQ918" i="1"/>
  <c r="AQ526" i="1"/>
  <c r="BI246" i="1"/>
  <c r="BI443" i="1"/>
  <c r="BI709" i="1"/>
  <c r="BI432" i="1"/>
  <c r="BI732" i="1"/>
  <c r="BI979" i="1"/>
  <c r="BI384" i="1"/>
  <c r="BI993" i="1"/>
  <c r="AQ262" i="1"/>
  <c r="BI721" i="1"/>
  <c r="BI831" i="1"/>
  <c r="BI299" i="1"/>
  <c r="BI855" i="1"/>
  <c r="BI882" i="1"/>
  <c r="BI468" i="1"/>
  <c r="BI1018" i="1"/>
  <c r="BI813" i="1"/>
  <c r="BI884" i="1"/>
  <c r="BI314" i="1"/>
  <c r="BI238" i="1"/>
  <c r="BI84" i="1"/>
  <c r="BI212" i="1"/>
  <c r="BI429" i="1"/>
  <c r="BI292" i="1"/>
  <c r="BI555" i="1"/>
  <c r="BI52" i="1"/>
  <c r="BI248" i="1"/>
  <c r="BI271" i="1"/>
  <c r="BI72" i="1"/>
  <c r="BI447" i="1"/>
  <c r="BI687" i="1"/>
  <c r="BI289" i="1"/>
  <c r="BI104" i="1"/>
  <c r="BI181" i="1"/>
  <c r="BI305" i="1"/>
  <c r="BI515" i="1"/>
  <c r="BI135" i="1"/>
  <c r="BI658" i="1"/>
  <c r="BI146" i="1"/>
  <c r="BI457" i="1"/>
  <c r="BI372" i="1"/>
  <c r="BI448" i="1"/>
  <c r="BI805" i="1"/>
  <c r="BI924" i="1"/>
  <c r="AQ167" i="1"/>
  <c r="BI553" i="1"/>
  <c r="BI1013" i="1"/>
  <c r="BI803" i="1"/>
  <c r="BI913" i="1"/>
  <c r="BI141" i="1"/>
  <c r="BI391" i="1"/>
  <c r="BI677" i="1"/>
  <c r="BI249" i="1"/>
  <c r="BI667" i="1"/>
  <c r="BI865" i="1"/>
  <c r="AQ64" i="1"/>
  <c r="BI975" i="1"/>
  <c r="AQ230" i="1"/>
  <c r="BI655" i="1"/>
  <c r="BI283" i="1"/>
  <c r="BI74" i="1"/>
  <c r="BI413" i="1"/>
  <c r="BI639" i="1"/>
  <c r="BI594" i="1"/>
  <c r="BI507" i="1"/>
  <c r="BI270" i="1"/>
  <c r="BI472" i="1"/>
  <c r="BI486" i="1"/>
  <c r="BI211" i="1"/>
  <c r="BI358" i="1"/>
  <c r="BI330" i="1"/>
  <c r="BI714" i="1"/>
  <c r="BI533" i="1"/>
  <c r="BI614" i="1"/>
  <c r="BI783" i="1"/>
  <c r="BI762" i="1"/>
  <c r="BI782" i="1"/>
  <c r="BI960" i="1"/>
  <c r="BI892" i="1"/>
  <c r="BI1039" i="1"/>
  <c r="AQ47" i="1"/>
  <c r="AQ210" i="1"/>
  <c r="AQ135" i="1"/>
  <c r="AQ391" i="1"/>
  <c r="BI470" i="1"/>
  <c r="BI861" i="1"/>
  <c r="BI889" i="1"/>
  <c r="BI626" i="1"/>
  <c r="BI1034" i="1"/>
  <c r="BI617" i="1"/>
  <c r="BI916" i="1"/>
  <c r="AQ97" i="1"/>
  <c r="AQ310" i="1"/>
  <c r="AQ235" i="1"/>
  <c r="BI776" i="1"/>
  <c r="BI756" i="1"/>
  <c r="BI770" i="1"/>
  <c r="BI953" i="1"/>
  <c r="BI291" i="1"/>
  <c r="BI97" i="1"/>
  <c r="BI516" i="1"/>
  <c r="BI281" i="1"/>
  <c r="BI778" i="1"/>
  <c r="BI731" i="1"/>
  <c r="AQ407" i="1"/>
  <c r="BI726" i="1"/>
  <c r="AQ52" i="1"/>
  <c r="BI772" i="1"/>
  <c r="BI962" i="1"/>
  <c r="BI914" i="1"/>
  <c r="BI816" i="1"/>
  <c r="BI818" i="1"/>
  <c r="BI841" i="1"/>
  <c r="BI991" i="1"/>
  <c r="BI938" i="1"/>
  <c r="BI948" i="1"/>
  <c r="AQ41" i="1"/>
  <c r="AQ254" i="1"/>
  <c r="AQ179" i="1"/>
  <c r="AQ435" i="1"/>
  <c r="AQ218" i="1"/>
  <c r="AQ108" i="1"/>
  <c r="AQ364" i="1"/>
  <c r="AQ325" i="1"/>
  <c r="AQ710" i="1"/>
  <c r="AQ966" i="1"/>
  <c r="AQ587" i="1"/>
  <c r="AQ843" i="1"/>
  <c r="AQ74" i="1"/>
  <c r="AQ649" i="1"/>
  <c r="AQ905" i="1"/>
  <c r="AQ223" i="1"/>
  <c r="AQ192" i="1"/>
  <c r="AQ448" i="1"/>
  <c r="AQ525" i="1"/>
  <c r="AQ794" i="1"/>
  <c r="AQ169" i="1"/>
  <c r="AQ671" i="1"/>
  <c r="AQ927" i="1"/>
  <c r="AQ402" i="1"/>
  <c r="AQ395" i="1"/>
  <c r="BI204" i="1"/>
  <c r="BI568" i="1"/>
  <c r="BI386" i="1"/>
  <c r="BI606" i="1"/>
  <c r="BI891" i="1"/>
  <c r="AQ77" i="1"/>
  <c r="BI674" i="1"/>
  <c r="BI585" i="1"/>
  <c r="AQ30" i="1"/>
  <c r="BI878" i="1"/>
  <c r="BI958" i="1"/>
  <c r="BI577" i="1"/>
  <c r="BI480" i="1"/>
  <c r="BI346" i="1"/>
  <c r="BI753" i="1"/>
  <c r="BI1021" i="1"/>
  <c r="BI800" i="1"/>
  <c r="BI988" i="1"/>
  <c r="AQ68" i="1"/>
  <c r="AQ334" i="1"/>
  <c r="AQ259" i="1"/>
  <c r="AQ515" i="1"/>
  <c r="AQ207" i="1"/>
  <c r="AQ188" i="1"/>
  <c r="AQ444" i="1"/>
  <c r="AQ517" i="1"/>
  <c r="AQ790" i="1"/>
  <c r="AQ153" i="1"/>
  <c r="BI354" i="1"/>
  <c r="BI230" i="1"/>
  <c r="BI304" i="1"/>
  <c r="BI527" i="1"/>
  <c r="BI734" i="1"/>
  <c r="BI737" i="1"/>
  <c r="AQ83" i="1"/>
  <c r="BI825" i="1"/>
  <c r="BI973" i="1"/>
  <c r="BI728" i="1"/>
  <c r="BI1036" i="1"/>
  <c r="BI927" i="1"/>
  <c r="BI745" i="1"/>
  <c r="BI725" i="1"/>
  <c r="BI743" i="1"/>
  <c r="BI936" i="1"/>
  <c r="BI781" i="1"/>
  <c r="BI998" i="1"/>
  <c r="BI1011" i="1"/>
  <c r="BI210" i="1"/>
  <c r="BI395" i="1"/>
  <c r="BI343" i="1"/>
  <c r="BI542" i="1"/>
  <c r="BI200" i="1"/>
  <c r="BI62" i="1"/>
  <c r="BI701" i="1"/>
  <c r="BI821" i="1"/>
  <c r="BI627" i="1"/>
  <c r="BI931" i="1"/>
  <c r="BI640" i="1"/>
  <c r="BI506" i="1"/>
  <c r="BI115" i="1"/>
  <c r="BI514" i="1"/>
  <c r="BI711" i="1"/>
  <c r="BI656" i="1"/>
  <c r="AQ54" i="1"/>
  <c r="BI806" i="1"/>
  <c r="BI930" i="1"/>
  <c r="BI684" i="1"/>
  <c r="BI300" i="1"/>
  <c r="BI796" i="1"/>
  <c r="BI963" i="1"/>
  <c r="BI761" i="1"/>
  <c r="BI826" i="1"/>
  <c r="AQ115" i="1"/>
  <c r="AQ300" i="1"/>
  <c r="AQ494" i="1"/>
  <c r="AQ841" i="1"/>
  <c r="AQ397" i="1"/>
  <c r="AQ863" i="1"/>
  <c r="BI459" i="1"/>
  <c r="BI844" i="1"/>
  <c r="BI856" i="1"/>
  <c r="BI838" i="1"/>
  <c r="BI987" i="1"/>
  <c r="AQ451" i="1"/>
  <c r="AQ389" i="1"/>
  <c r="BI133" i="1"/>
  <c r="BI921" i="1"/>
  <c r="AQ187" i="1"/>
  <c r="BI613" i="1"/>
  <c r="BI879" i="1"/>
  <c r="AQ174" i="1"/>
  <c r="AQ99" i="1"/>
  <c r="AQ355" i="1"/>
  <c r="BI965" i="1"/>
  <c r="AQ443" i="1"/>
  <c r="AQ284" i="1"/>
  <c r="AQ540" i="1"/>
  <c r="AQ630" i="1"/>
  <c r="AQ886" i="1"/>
  <c r="AQ462" i="1"/>
  <c r="AQ763" i="1"/>
  <c r="AQ1019" i="1"/>
  <c r="AQ569" i="1"/>
  <c r="AQ825" i="1"/>
  <c r="AQ234" i="1"/>
  <c r="AQ112" i="1"/>
  <c r="AQ368" i="1"/>
  <c r="AQ341" i="1"/>
  <c r="AQ714" i="1"/>
  <c r="AQ970" i="1"/>
  <c r="AQ591" i="1"/>
  <c r="AQ847" i="1"/>
  <c r="AQ96" i="1"/>
  <c r="AQ175" i="1"/>
  <c r="BI561" i="1"/>
  <c r="AQ354" i="1"/>
  <c r="BI1019" i="1"/>
  <c r="BI727" i="1"/>
  <c r="BI972" i="1"/>
  <c r="AQ104" i="1"/>
  <c r="AQ614" i="1"/>
  <c r="AQ811" i="1"/>
  <c r="AQ617" i="1"/>
  <c r="AQ94" i="1"/>
  <c r="AQ416" i="1"/>
  <c r="AQ762" i="1"/>
  <c r="AQ639" i="1"/>
  <c r="AQ289" i="1"/>
  <c r="AQ132" i="1"/>
  <c r="AQ388" i="1"/>
  <c r="AQ405" i="1"/>
  <c r="AQ734" i="1"/>
  <c r="AQ990" i="1"/>
  <c r="BI93" i="1"/>
  <c r="BI607" i="1"/>
  <c r="BI161" i="1"/>
  <c r="BI188" i="1"/>
  <c r="BI205" i="1"/>
  <c r="BI114" i="1"/>
  <c r="BI983" i="1"/>
  <c r="AQ267" i="1"/>
  <c r="BI535" i="1"/>
  <c r="AQ311" i="1"/>
  <c r="BI901" i="1"/>
  <c r="BI637" i="1"/>
  <c r="BI206" i="1"/>
  <c r="BI653" i="1"/>
  <c r="BI683" i="1"/>
  <c r="BI942" i="1"/>
  <c r="AQ327" i="1"/>
  <c r="BI834" i="1"/>
  <c r="AQ33" i="1"/>
  <c r="BI673" i="1"/>
  <c r="BI703" i="1"/>
  <c r="BI911" i="1"/>
  <c r="BI785" i="1"/>
  <c r="BI741" i="1"/>
  <c r="BI1024" i="1"/>
  <c r="AQ371" i="1"/>
  <c r="AQ50" i="1"/>
  <c r="AQ779" i="1"/>
  <c r="AQ298" i="1"/>
  <c r="AQ730" i="1"/>
  <c r="AQ161" i="1"/>
  <c r="BI589" i="1"/>
  <c r="AQ471" i="1"/>
  <c r="BI1020" i="1"/>
  <c r="BI866" i="1"/>
  <c r="AQ57" i="1"/>
  <c r="AQ282" i="1"/>
  <c r="AQ726" i="1"/>
  <c r="BI550" i="1"/>
  <c r="AQ162" i="1"/>
  <c r="BI919" i="1"/>
  <c r="BI634" i="1"/>
  <c r="BI928" i="1"/>
  <c r="AQ238" i="1"/>
  <c r="AQ163" i="1"/>
  <c r="AQ419" i="1"/>
  <c r="AQ154" i="1"/>
  <c r="AQ72" i="1"/>
  <c r="AQ348" i="1"/>
  <c r="AQ261" i="1"/>
  <c r="AQ694" i="1"/>
  <c r="AQ950" i="1"/>
  <c r="AQ571" i="1"/>
  <c r="AQ827" i="1"/>
  <c r="AQ205" i="1"/>
  <c r="AQ633" i="1"/>
  <c r="AQ889" i="1"/>
  <c r="AQ159" i="1"/>
  <c r="AQ176" i="1"/>
  <c r="AQ432" i="1"/>
  <c r="AQ493" i="1"/>
  <c r="AQ778" i="1"/>
  <c r="AQ105" i="1"/>
  <c r="AQ655" i="1"/>
  <c r="AQ911" i="1"/>
  <c r="AQ353" i="1"/>
  <c r="BI479" i="1"/>
  <c r="BI352" i="1"/>
  <c r="BI226" i="1"/>
  <c r="BI108" i="1"/>
  <c r="BI718" i="1"/>
  <c r="BI519" i="1"/>
  <c r="AQ242" i="1"/>
  <c r="BI976" i="1"/>
  <c r="BI638" i="1"/>
  <c r="BI809" i="1"/>
  <c r="BI165" i="1"/>
  <c r="BI405" i="1"/>
  <c r="BI693" i="1"/>
  <c r="BI368" i="1"/>
  <c r="BI699" i="1"/>
  <c r="BI940" i="1"/>
  <c r="AQ90" i="1"/>
  <c r="BI984" i="1"/>
  <c r="AQ246" i="1"/>
  <c r="BI689" i="1"/>
  <c r="BI311" i="1"/>
  <c r="AQ151" i="1"/>
  <c r="BI635" i="1"/>
  <c r="BI759" i="1"/>
  <c r="AQ27" i="1"/>
  <c r="AQ55" i="1"/>
  <c r="AQ646" i="1"/>
  <c r="AQ1035" i="1"/>
  <c r="AQ128" i="1"/>
  <c r="AQ986" i="1"/>
  <c r="AQ239" i="1"/>
  <c r="BI523" i="1"/>
  <c r="BI890" i="1"/>
  <c r="BI471" i="1"/>
  <c r="BI1000" i="1"/>
  <c r="AQ270" i="1"/>
  <c r="AQ124" i="1"/>
  <c r="AQ982" i="1"/>
  <c r="BI252" i="1"/>
  <c r="BI823" i="1"/>
  <c r="BI1041" i="1"/>
  <c r="BI853" i="1"/>
  <c r="AQ89" i="1"/>
  <c r="AQ302" i="1"/>
  <c r="AQ227" i="1"/>
  <c r="AQ483" i="1"/>
  <c r="AQ70" i="1"/>
  <c r="AQ156" i="1"/>
  <c r="AQ412" i="1"/>
  <c r="AQ453" i="1"/>
  <c r="AQ758" i="1"/>
  <c r="AQ1014" i="1"/>
  <c r="AQ635" i="1"/>
  <c r="AQ891" i="1"/>
  <c r="AQ273" i="1"/>
  <c r="AQ697" i="1"/>
  <c r="AQ953" i="1"/>
  <c r="AQ351" i="1"/>
  <c r="AQ240" i="1"/>
  <c r="AQ496" i="1"/>
  <c r="AQ586" i="1"/>
  <c r="AQ842" i="1"/>
  <c r="AQ361" i="1"/>
  <c r="AQ719" i="1"/>
  <c r="AQ975" i="1"/>
  <c r="AQ37" i="1"/>
  <c r="BI225" i="1"/>
  <c r="BI664" i="1"/>
  <c r="BI1031" i="1"/>
  <c r="BI729" i="1"/>
  <c r="BI717" i="1"/>
  <c r="AQ78" i="1"/>
  <c r="AQ268" i="1"/>
  <c r="AQ430" i="1"/>
  <c r="AQ141" i="1"/>
  <c r="AQ873" i="1"/>
  <c r="AQ160" i="1"/>
  <c r="AQ461" i="1"/>
  <c r="AQ1018" i="1"/>
  <c r="AQ895" i="1"/>
  <c r="AQ331" i="1"/>
  <c r="AQ260" i="1"/>
  <c r="AQ516" i="1"/>
  <c r="AQ606" i="1"/>
  <c r="AQ862" i="1"/>
  <c r="BI324" i="1"/>
  <c r="BI580" i="1"/>
  <c r="BI649" i="1"/>
  <c r="BI184" i="1"/>
  <c r="BI810" i="1"/>
  <c r="BI369" i="1"/>
  <c r="AQ190" i="1"/>
  <c r="AQ384" i="1"/>
  <c r="AQ134" i="1"/>
  <c r="AQ380" i="1"/>
  <c r="BI712" i="1"/>
  <c r="AQ291" i="1"/>
  <c r="AQ476" i="1"/>
  <c r="AQ699" i="1"/>
  <c r="AQ71" i="1"/>
  <c r="AQ650" i="1"/>
  <c r="AQ1039" i="1"/>
  <c r="BI475" i="1"/>
  <c r="BI877" i="1"/>
  <c r="AQ158" i="1"/>
  <c r="AQ870" i="1"/>
  <c r="AQ745" i="1"/>
  <c r="AQ544" i="1"/>
  <c r="AQ767" i="1"/>
  <c r="AQ196" i="1"/>
  <c r="AQ533" i="1"/>
  <c r="AQ185" i="1"/>
  <c r="AQ675" i="1"/>
  <c r="AQ202" i="1"/>
  <c r="AQ100" i="1"/>
  <c r="AQ360" i="1"/>
  <c r="AQ309" i="1"/>
  <c r="AQ706" i="1"/>
  <c r="AQ962" i="1"/>
  <c r="AQ583" i="1"/>
  <c r="AQ839" i="1"/>
  <c r="AQ42" i="1"/>
  <c r="AQ645" i="1"/>
  <c r="AQ901" i="1"/>
  <c r="AQ653" i="1"/>
  <c r="AQ545" i="1"/>
  <c r="AQ940" i="1"/>
  <c r="AQ984" i="1"/>
  <c r="AQ657" i="1"/>
  <c r="AQ564" i="1"/>
  <c r="AQ301" i="1"/>
  <c r="AQ1000" i="1"/>
  <c r="AQ669" i="1"/>
  <c r="AQ580" i="1"/>
  <c r="AQ365" i="1"/>
  <c r="BI69" i="1"/>
  <c r="BI584" i="1"/>
  <c r="AQ35" i="1"/>
  <c r="BI791" i="1"/>
  <c r="BI906" i="1"/>
  <c r="AQ147" i="1"/>
  <c r="AQ332" i="1"/>
  <c r="AQ555" i="1"/>
  <c r="AQ145" i="1"/>
  <c r="AQ921" i="1"/>
  <c r="AQ208" i="1"/>
  <c r="AQ554" i="1"/>
  <c r="AQ233" i="1"/>
  <c r="AQ943" i="1"/>
  <c r="AQ427" i="1"/>
  <c r="AQ276" i="1"/>
  <c r="AQ532" i="1"/>
  <c r="AQ622" i="1"/>
  <c r="AQ878" i="1"/>
  <c r="AQ446" i="1"/>
  <c r="AQ755" i="1"/>
  <c r="AQ191" i="1"/>
  <c r="AQ184" i="1"/>
  <c r="AQ440" i="1"/>
  <c r="AQ509" i="1"/>
  <c r="AQ786" i="1"/>
  <c r="AQ137" i="1"/>
  <c r="AQ663" i="1"/>
  <c r="AQ919" i="1"/>
  <c r="AQ385" i="1"/>
  <c r="AQ725" i="1"/>
  <c r="AQ981" i="1"/>
  <c r="AQ813" i="1"/>
  <c r="AQ868" i="1"/>
  <c r="AQ752" i="1"/>
  <c r="AQ956" i="1"/>
  <c r="AQ817" i="1"/>
  <c r="AQ884" i="1"/>
  <c r="AQ768" i="1"/>
  <c r="AQ988" i="1"/>
  <c r="AQ829" i="1"/>
  <c r="AQ900" i="1"/>
  <c r="AQ784" i="1"/>
  <c r="BI652" i="1"/>
  <c r="AQ535" i="1"/>
  <c r="BI779" i="1"/>
  <c r="BI886" i="1"/>
  <c r="AQ73" i="1"/>
  <c r="AQ346" i="1"/>
  <c r="AQ742" i="1"/>
  <c r="AQ875" i="1"/>
  <c r="AQ681" i="1"/>
  <c r="AQ319" i="1"/>
  <c r="AQ480" i="1"/>
  <c r="AQ826" i="1"/>
  <c r="AQ703" i="1"/>
  <c r="BI989" i="1"/>
  <c r="AQ164" i="1"/>
  <c r="AQ420" i="1"/>
  <c r="AQ469" i="1"/>
  <c r="AQ766" i="1"/>
  <c r="AQ26" i="1"/>
  <c r="AQ643" i="1"/>
  <c r="AQ60" i="1"/>
  <c r="AQ527" i="1"/>
  <c r="AQ328" i="1"/>
  <c r="AQ181" i="1"/>
  <c r="AQ674" i="1"/>
  <c r="AQ930" i="1"/>
  <c r="AQ550" i="1"/>
  <c r="AQ807" i="1"/>
  <c r="AQ125" i="1"/>
  <c r="AQ613" i="1"/>
  <c r="AQ869" i="1"/>
  <c r="AQ589" i="1"/>
  <c r="AQ25" i="1"/>
  <c r="AQ812" i="1"/>
  <c r="AQ712" i="1"/>
  <c r="AQ593" i="1"/>
  <c r="AQ253" i="1"/>
  <c r="AQ844" i="1"/>
  <c r="AQ123" i="1"/>
  <c r="AQ460" i="1"/>
  <c r="AQ272" i="1"/>
  <c r="AQ491" i="1"/>
  <c r="AQ910" i="1"/>
  <c r="AQ216" i="1"/>
  <c r="AQ265" i="1"/>
  <c r="AQ757" i="1"/>
  <c r="AQ880" i="1"/>
  <c r="AQ832" i="1"/>
  <c r="AQ861" i="1"/>
  <c r="AQ848" i="1"/>
  <c r="AQ113" i="1"/>
  <c r="AQ961" i="1"/>
  <c r="AQ888" i="1"/>
  <c r="AQ1038" i="1"/>
  <c r="BI692" i="1"/>
  <c r="BI904" i="1"/>
  <c r="AQ601" i="1"/>
  <c r="AQ623" i="1"/>
  <c r="AQ357" i="1"/>
  <c r="AQ851" i="1"/>
  <c r="AQ626" i="1"/>
  <c r="AQ1015" i="1"/>
  <c r="AQ997" i="1"/>
  <c r="AQ1001" i="1"/>
  <c r="AQ963" i="1"/>
  <c r="AQ584" i="1"/>
  <c r="AQ636" i="1"/>
  <c r="AQ737" i="1"/>
  <c r="AQ724" i="1"/>
  <c r="AQ608" i="1"/>
  <c r="AQ668" i="1"/>
  <c r="BI794" i="1"/>
  <c r="AQ923" i="1"/>
  <c r="AQ874" i="1"/>
  <c r="AQ436" i="1"/>
  <c r="AQ659" i="1"/>
  <c r="AQ245" i="1"/>
  <c r="AQ823" i="1"/>
  <c r="BI526" i="1"/>
  <c r="BI389" i="1"/>
  <c r="AQ67" i="1"/>
  <c r="BI713" i="1"/>
  <c r="BI925" i="1"/>
  <c r="BI909" i="1"/>
  <c r="AQ475" i="1"/>
  <c r="AQ607" i="1"/>
  <c r="BI829" i="1"/>
  <c r="AQ603" i="1"/>
  <c r="BI758" i="1"/>
  <c r="AQ547" i="1"/>
  <c r="AQ566" i="1"/>
  <c r="AQ955" i="1"/>
  <c r="AQ479" i="1"/>
  <c r="AQ906" i="1"/>
  <c r="AQ250" i="1"/>
  <c r="BI1043" i="1"/>
  <c r="BI710" i="1"/>
  <c r="AQ339" i="1"/>
  <c r="AQ683" i="1"/>
  <c r="BI1004" i="1"/>
  <c r="AQ634" i="1"/>
  <c r="AQ1023" i="1"/>
  <c r="AQ324" i="1"/>
  <c r="AQ670" i="1"/>
  <c r="AQ414" i="1"/>
  <c r="AQ739" i="1"/>
  <c r="AQ127" i="1"/>
  <c r="AQ168" i="1"/>
  <c r="AQ424" i="1"/>
  <c r="AQ477" i="1"/>
  <c r="AQ770" i="1"/>
  <c r="AQ58" i="1"/>
  <c r="AQ647" i="1"/>
  <c r="AQ903" i="1"/>
  <c r="AQ321" i="1"/>
  <c r="AQ709" i="1"/>
  <c r="AQ965" i="1"/>
  <c r="AQ781" i="1"/>
  <c r="AQ804" i="1"/>
  <c r="AQ688" i="1"/>
  <c r="AQ828" i="1"/>
  <c r="AQ785" i="1"/>
  <c r="AQ820" i="1"/>
  <c r="AQ704" i="1"/>
  <c r="AQ860" i="1"/>
  <c r="AQ797" i="1"/>
  <c r="AQ836" i="1"/>
  <c r="AQ720" i="1"/>
  <c r="BI563" i="1"/>
  <c r="BI852" i="1"/>
  <c r="BI540" i="1"/>
  <c r="BI773" i="1"/>
  <c r="BI545" i="1"/>
  <c r="AQ403" i="1"/>
  <c r="AQ197" i="1"/>
  <c r="AQ731" i="1"/>
  <c r="AQ522" i="1"/>
  <c r="AQ106" i="1"/>
  <c r="AQ336" i="1"/>
  <c r="AQ682" i="1"/>
  <c r="AQ559" i="1"/>
  <c r="AQ157" i="1"/>
  <c r="AQ40" i="1"/>
  <c r="AQ340" i="1"/>
  <c r="AQ229" i="1"/>
  <c r="AQ686" i="1"/>
  <c r="AQ942" i="1"/>
  <c r="AQ563" i="1"/>
  <c r="AQ819" i="1"/>
  <c r="AQ367" i="1"/>
  <c r="AQ248" i="1"/>
  <c r="AQ504" i="1"/>
  <c r="AQ594" i="1"/>
  <c r="AQ850" i="1"/>
  <c r="AQ390" i="1"/>
  <c r="AQ727" i="1"/>
  <c r="AQ983" i="1"/>
  <c r="AQ514" i="1"/>
  <c r="AQ789" i="1"/>
  <c r="AQ109" i="1"/>
  <c r="AQ941" i="1"/>
  <c r="AQ776" i="1"/>
  <c r="AQ1008" i="1"/>
  <c r="AQ173" i="1"/>
  <c r="AQ945" i="1"/>
  <c r="AQ808" i="1"/>
  <c r="AQ1022" i="1"/>
  <c r="AQ237" i="1"/>
  <c r="AQ957" i="1"/>
  <c r="AQ856" i="1"/>
  <c r="AQ1030" i="1"/>
  <c r="BI590" i="1"/>
  <c r="BI952" i="1"/>
  <c r="BI560" i="1"/>
  <c r="BI1009" i="1"/>
  <c r="AQ286" i="1"/>
  <c r="AQ140" i="1"/>
  <c r="AQ998" i="1"/>
  <c r="AQ1003" i="1"/>
  <c r="AQ809" i="1"/>
  <c r="AQ79" i="1"/>
  <c r="AQ277" i="1"/>
  <c r="AQ954" i="1"/>
  <c r="AQ831" i="1"/>
  <c r="AQ111" i="1"/>
  <c r="AQ228" i="1"/>
  <c r="AQ484" i="1"/>
  <c r="AQ574" i="1"/>
  <c r="AQ830" i="1"/>
  <c r="AQ313" i="1"/>
  <c r="AQ707" i="1"/>
  <c r="AQ330" i="1"/>
  <c r="AQ136" i="1"/>
  <c r="AQ392" i="1"/>
  <c r="AQ413" i="1"/>
  <c r="AQ738" i="1"/>
  <c r="AQ994" i="1"/>
  <c r="AQ615" i="1"/>
  <c r="AQ871" i="1"/>
  <c r="AQ193" i="1"/>
  <c r="AQ677" i="1"/>
  <c r="AQ933" i="1"/>
  <c r="AQ717" i="1"/>
  <c r="AQ676" i="1"/>
  <c r="AQ560" i="1"/>
  <c r="AQ572" i="1"/>
  <c r="AQ721" i="1"/>
  <c r="AQ692" i="1"/>
  <c r="AQ576" i="1"/>
  <c r="BI573" i="1"/>
  <c r="AQ667" i="1"/>
  <c r="AQ618" i="1"/>
  <c r="AQ308" i="1"/>
  <c r="AQ510" i="1"/>
  <c r="AQ472" i="1"/>
  <c r="AQ695" i="1"/>
  <c r="AQ931" i="1"/>
  <c r="AQ947" i="1"/>
  <c r="AQ760" i="1"/>
  <c r="AQ317" i="1"/>
  <c r="AQ680" i="1"/>
  <c r="AQ577" i="1"/>
  <c r="AQ1041" i="1"/>
  <c r="AQ780" i="1"/>
  <c r="AQ696" i="1"/>
  <c r="AQ98" i="1"/>
  <c r="AQ531" i="1"/>
  <c r="AQ362" i="1"/>
  <c r="AQ225" i="1"/>
  <c r="AQ718" i="1"/>
  <c r="AQ431" i="1"/>
  <c r="AQ882" i="1"/>
  <c r="AQ565" i="1"/>
  <c r="AQ1034" i="1"/>
  <c r="AQ285" i="1"/>
  <c r="AQ637" i="1"/>
  <c r="AQ1028" i="1"/>
  <c r="AQ915" i="1"/>
  <c r="AQ865" i="1"/>
  <c r="AQ1012" i="1"/>
  <c r="AQ864" i="1"/>
  <c r="BI208" i="1"/>
  <c r="AQ92" i="1"/>
  <c r="AQ729" i="1"/>
  <c r="AQ751" i="1"/>
  <c r="AQ501" i="1"/>
  <c r="AQ138" i="1"/>
  <c r="AQ690" i="1"/>
  <c r="AQ189" i="1"/>
  <c r="BI64" i="1"/>
  <c r="BI284" i="1"/>
  <c r="BI464" i="1"/>
  <c r="AQ146" i="1"/>
  <c r="BI895" i="1"/>
  <c r="BI945" i="1"/>
  <c r="AQ585" i="1"/>
  <c r="BI862" i="1"/>
  <c r="AQ195" i="1"/>
  <c r="BI954" i="1"/>
  <c r="AQ366" i="1"/>
  <c r="AQ220" i="1"/>
  <c r="AQ281" i="1"/>
  <c r="AQ761" i="1"/>
  <c r="AQ80" i="1"/>
  <c r="AQ783" i="1"/>
  <c r="BI335" i="1"/>
  <c r="BI629" i="1"/>
  <c r="BI966" i="1"/>
  <c r="AQ524" i="1"/>
  <c r="AQ426" i="1"/>
  <c r="AQ288" i="1"/>
  <c r="AQ470" i="1"/>
  <c r="AQ523" i="1"/>
  <c r="AQ165" i="1"/>
  <c r="AQ926" i="1"/>
  <c r="AQ611" i="1"/>
  <c r="AQ39" i="1"/>
  <c r="AQ463" i="1"/>
  <c r="AQ296" i="1"/>
  <c r="AQ552" i="1"/>
  <c r="AQ642" i="1"/>
  <c r="AQ898" i="1"/>
  <c r="AQ486" i="1"/>
  <c r="AQ775" i="1"/>
  <c r="AQ1031" i="1"/>
  <c r="AQ581" i="1"/>
  <c r="AQ837" i="1"/>
  <c r="AQ498" i="1"/>
  <c r="AQ1013" i="1"/>
  <c r="AQ556" i="1"/>
  <c r="AQ457" i="1"/>
  <c r="AQ506" i="1"/>
  <c r="AQ1017" i="1"/>
  <c r="AQ588" i="1"/>
  <c r="AQ521" i="1"/>
  <c r="AQ530" i="1"/>
  <c r="AQ1021" i="1"/>
  <c r="AQ620" i="1"/>
  <c r="AQ551" i="1"/>
  <c r="BI610" i="1"/>
  <c r="BI765" i="1"/>
  <c r="BI1003" i="1"/>
  <c r="BI968" i="1"/>
  <c r="AQ222" i="1"/>
  <c r="AQ539" i="1"/>
  <c r="AQ934" i="1"/>
  <c r="AQ987" i="1"/>
  <c r="AQ793" i="1"/>
  <c r="AQ543" i="1"/>
  <c r="AQ213" i="1"/>
  <c r="AQ938" i="1"/>
  <c r="AQ815" i="1"/>
  <c r="AQ378" i="1"/>
  <c r="AQ212" i="1"/>
  <c r="AQ468" i="1"/>
  <c r="AQ558" i="1"/>
  <c r="AQ814" i="1"/>
  <c r="AQ249" i="1"/>
  <c r="AQ691" i="1"/>
  <c r="AQ266" i="1"/>
  <c r="AQ120" i="1"/>
  <c r="AQ376" i="1"/>
  <c r="AQ373" i="1"/>
  <c r="AQ722" i="1"/>
  <c r="AQ978" i="1"/>
  <c r="AQ599" i="1"/>
  <c r="AQ855" i="1"/>
  <c r="AQ129" i="1"/>
  <c r="AQ661" i="1"/>
  <c r="AQ917" i="1"/>
  <c r="AQ685" i="1"/>
  <c r="AQ612" i="1"/>
  <c r="AQ441" i="1"/>
  <c r="AQ349" i="1"/>
  <c r="AQ689" i="1"/>
  <c r="AQ628" i="1"/>
  <c r="AQ473" i="1"/>
  <c r="AQ401" i="1"/>
  <c r="AQ701" i="1"/>
  <c r="AQ644" i="1"/>
  <c r="AQ505" i="1"/>
  <c r="BI319" i="1"/>
  <c r="BI917" i="1"/>
  <c r="BI571" i="1"/>
  <c r="BI857" i="1"/>
  <c r="BI1044" i="1"/>
  <c r="AQ467" i="1"/>
  <c r="AQ421" i="1"/>
  <c r="AQ747" i="1"/>
  <c r="AQ553" i="1"/>
  <c r="AQ170" i="1"/>
  <c r="AQ352" i="1"/>
  <c r="AQ698" i="1"/>
  <c r="AQ575" i="1"/>
  <c r="AQ221" i="1"/>
  <c r="AQ95" i="1"/>
  <c r="AQ356" i="1"/>
  <c r="AQ293" i="1"/>
  <c r="AQ702" i="1"/>
  <c r="AQ958" i="1"/>
  <c r="AQ579" i="1"/>
  <c r="AQ835" i="1"/>
  <c r="AQ399" i="1"/>
  <c r="AQ264" i="1"/>
  <c r="AQ520" i="1"/>
  <c r="AQ610" i="1"/>
  <c r="AQ866" i="1"/>
  <c r="AQ422" i="1"/>
  <c r="AQ743" i="1"/>
  <c r="AQ999" i="1"/>
  <c r="AQ546" i="1"/>
  <c r="AQ805" i="1"/>
  <c r="AQ177" i="1"/>
  <c r="AQ973" i="1"/>
  <c r="AQ920" i="1"/>
  <c r="AQ964" i="1"/>
  <c r="AQ241" i="1"/>
  <c r="AQ977" i="1"/>
  <c r="AQ936" i="1"/>
  <c r="BI801" i="1"/>
  <c r="AQ275" i="1"/>
  <c r="AQ985" i="1"/>
  <c r="AQ1007" i="1"/>
  <c r="AQ654" i="1"/>
  <c r="AQ303" i="1"/>
  <c r="AQ818" i="1"/>
  <c r="AQ450" i="1"/>
  <c r="AQ1032" i="1"/>
  <c r="AQ489" i="1"/>
  <c r="AQ605" i="1"/>
  <c r="AQ892" i="1"/>
  <c r="AQ1020" i="1"/>
  <c r="AQ833" i="1"/>
  <c r="AQ916" i="1"/>
  <c r="AQ800" i="1"/>
  <c r="AQ1036" i="1"/>
  <c r="BI582" i="1"/>
  <c r="AQ795" i="1"/>
  <c r="AQ746" i="1"/>
  <c r="AQ372" i="1"/>
  <c r="AQ595" i="1"/>
  <c r="AQ536" i="1"/>
  <c r="AQ759" i="1"/>
  <c r="AQ410" i="1"/>
  <c r="AQ442" i="1"/>
  <c r="AQ872" i="1"/>
  <c r="AQ481" i="1"/>
  <c r="AQ792" i="1"/>
  <c r="AQ609" i="1"/>
  <c r="AQ381" i="1"/>
  <c r="AQ924" i="1"/>
  <c r="AQ824" i="1"/>
  <c r="BI1032" i="1"/>
  <c r="AQ806" i="1"/>
  <c r="AQ528" i="1"/>
  <c r="AQ180" i="1"/>
  <c r="AQ121" i="1"/>
  <c r="AQ344" i="1"/>
  <c r="AQ567" i="1"/>
  <c r="BI29" i="1"/>
  <c r="AQ171" i="1"/>
  <c r="BI970" i="1"/>
  <c r="AQ822" i="1"/>
  <c r="AQ363" i="1"/>
  <c r="AQ939" i="1"/>
  <c r="AQ452" i="1"/>
  <c r="AQ335" i="1"/>
  <c r="AQ834" i="1"/>
  <c r="AQ482" i="1"/>
  <c r="AQ632" i="1"/>
  <c r="AQ664" i="1"/>
  <c r="AQ728" i="1"/>
  <c r="BI880" i="1"/>
  <c r="AQ678" i="1"/>
  <c r="AQ464" i="1"/>
  <c r="AQ148" i="1"/>
  <c r="AQ1006" i="1"/>
  <c r="AQ312" i="1"/>
  <c r="AQ518" i="1"/>
  <c r="AQ853" i="1"/>
  <c r="AQ600" i="1"/>
  <c r="AQ648" i="1"/>
  <c r="BI94" i="1"/>
  <c r="BI1029" i="1"/>
  <c r="AQ209" i="1"/>
  <c r="AQ297" i="1"/>
  <c r="AQ548" i="1"/>
  <c r="AQ771" i="1"/>
  <c r="AQ541" i="1"/>
  <c r="AQ935" i="1"/>
  <c r="AQ845" i="1"/>
  <c r="AQ849" i="1"/>
  <c r="AQ394" i="1"/>
  <c r="AQ562" i="1"/>
  <c r="AQ899" i="1"/>
  <c r="AQ660" i="1"/>
  <c r="AQ549" i="1"/>
  <c r="AQ280" i="1"/>
  <c r="AQ896" i="1"/>
  <c r="AQ993" i="1"/>
  <c r="AQ271" i="1"/>
  <c r="AQ48" i="1"/>
  <c r="AQ621" i="1"/>
  <c r="AQ625" i="1"/>
  <c r="AQ604" i="1"/>
  <c r="AQ708" i="1"/>
  <c r="AQ904" i="1"/>
  <c r="AQ641" i="1"/>
  <c r="AQ513" i="1"/>
  <c r="AQ1044" i="1"/>
  <c r="AQ952" i="1"/>
  <c r="AQ857" i="1"/>
  <c r="AQ754" i="1"/>
  <c r="AQ466" i="1"/>
  <c r="AQ852" i="1"/>
  <c r="AQ333" i="1"/>
  <c r="AQ204" i="1"/>
  <c r="AQ152" i="1"/>
  <c r="AQ640" i="1"/>
  <c r="AQ929" i="1"/>
  <c r="AQ244" i="1"/>
  <c r="AQ949" i="1"/>
  <c r="AQ1025" i="1"/>
  <c r="AQ1002" i="1"/>
  <c r="AQ887" i="1"/>
  <c r="AQ772" i="1"/>
  <c r="AQ409" i="1"/>
  <c r="BI521" i="1"/>
  <c r="BI981" i="1"/>
  <c r="BI378" i="1"/>
  <c r="AQ458" i="1"/>
  <c r="BI751" i="1"/>
  <c r="AQ447" i="1"/>
  <c r="AQ798" i="1"/>
  <c r="AQ232" i="1"/>
  <c r="AQ329" i="1"/>
  <c r="AQ773" i="1"/>
  <c r="AQ944" i="1"/>
  <c r="AQ960" i="1"/>
  <c r="AQ976" i="1"/>
  <c r="BI802" i="1"/>
  <c r="AQ859" i="1"/>
  <c r="AQ810" i="1"/>
  <c r="AQ404" i="1"/>
  <c r="AQ627" i="1"/>
  <c r="AQ117" i="1"/>
  <c r="AQ791" i="1"/>
  <c r="AQ557" i="1"/>
  <c r="AQ561" i="1"/>
  <c r="AQ573" i="1"/>
  <c r="BI612" i="1"/>
  <c r="AQ211" i="1"/>
  <c r="AQ937" i="1"/>
  <c r="AQ959" i="1"/>
  <c r="AQ638" i="1"/>
  <c r="AQ255" i="1"/>
  <c r="AQ802" i="1"/>
  <c r="AQ418" i="1"/>
  <c r="AQ932" i="1"/>
  <c r="AQ948" i="1"/>
  <c r="AQ438" i="1"/>
  <c r="AQ951" i="1"/>
  <c r="AQ980" i="1"/>
  <c r="AQ537" i="1"/>
  <c r="AQ400" i="1"/>
  <c r="AQ454" i="1"/>
  <c r="AQ893" i="1"/>
  <c r="AQ1016" i="1"/>
  <c r="AQ415" i="1"/>
  <c r="AQ946" i="1"/>
  <c r="AQ417" i="1"/>
  <c r="AQ449" i="1"/>
  <c r="AQ305" i="1"/>
  <c r="AQ968" i="1"/>
  <c r="AQ764" i="1"/>
  <c r="AQ769" i="1"/>
  <c r="AQ788" i="1"/>
  <c r="AQ672" i="1"/>
  <c r="AQ796" i="1"/>
  <c r="AQ879" i="1"/>
  <c r="AQ257" i="1"/>
  <c r="AQ433" i="1"/>
  <c r="AQ736" i="1"/>
  <c r="AQ538" i="1"/>
  <c r="AQ144" i="1"/>
  <c r="AQ1010" i="1"/>
  <c r="AQ765" i="1"/>
  <c r="AQ744" i="1"/>
  <c r="AQ377" i="1"/>
  <c r="AQ700" i="1"/>
  <c r="AQ568" i="1"/>
  <c r="AQ500" i="1"/>
  <c r="AQ749" i="1"/>
  <c r="AQ1026" i="1"/>
  <c r="AQ1042" i="1"/>
  <c r="BI900" i="1"/>
  <c r="BI403" i="1"/>
  <c r="AQ315" i="1"/>
  <c r="AQ502" i="1"/>
  <c r="AQ411" i="1"/>
  <c r="AQ186" i="1"/>
  <c r="AQ803" i="1"/>
  <c r="AQ578" i="1"/>
  <c r="AQ967" i="1"/>
  <c r="AQ909" i="1"/>
  <c r="AQ913" i="1"/>
  <c r="AQ925" i="1"/>
  <c r="AQ279" i="1"/>
  <c r="AQ87" i="1"/>
  <c r="AQ287" i="1"/>
  <c r="AQ434" i="1"/>
  <c r="AQ750" i="1"/>
  <c r="AQ495" i="1"/>
  <c r="AQ914" i="1"/>
  <c r="AQ597" i="1"/>
  <c r="AQ684" i="1"/>
  <c r="AQ716" i="1"/>
  <c r="AQ748" i="1"/>
  <c r="BI842" i="1"/>
  <c r="AQ619" i="1"/>
  <c r="AQ570" i="1"/>
  <c r="AQ292" i="1"/>
  <c r="AQ478" i="1"/>
  <c r="AQ456" i="1"/>
  <c r="AQ679" i="1"/>
  <c r="AQ867" i="1"/>
  <c r="AQ883" i="1"/>
  <c r="BI845" i="1"/>
  <c r="AQ787" i="1"/>
  <c r="AQ881" i="1"/>
  <c r="AQ705" i="1"/>
  <c r="BI787" i="1"/>
  <c r="AQ974" i="1"/>
  <c r="AQ269" i="1"/>
  <c r="AQ369" i="1"/>
  <c r="BI771" i="1"/>
  <c r="AQ782" i="1"/>
  <c r="AQ885" i="1"/>
  <c r="AQ840" i="1"/>
  <c r="AQ996" i="1"/>
  <c r="AQ989" i="1"/>
  <c r="AQ1024" i="1"/>
  <c r="AQ474" i="1"/>
  <c r="AQ1009" i="1"/>
  <c r="AQ497" i="1"/>
  <c r="AQ425" i="1"/>
  <c r="AQ350" i="1"/>
  <c r="AQ38" i="1"/>
  <c r="AQ756" i="1"/>
  <c r="AQ801" i="1"/>
  <c r="AQ217" i="1"/>
  <c r="BI864" i="1"/>
  <c r="AQ846" i="1"/>
  <c r="AQ624" i="1"/>
  <c r="AQ1043" i="1"/>
  <c r="BI644" i="1"/>
  <c r="AQ631" i="1"/>
  <c r="AQ393" i="1"/>
  <c r="AQ66" i="1"/>
  <c r="AQ445" i="1"/>
  <c r="AQ732" i="1"/>
  <c r="AQ596" i="1"/>
  <c r="BI293" i="1"/>
  <c r="BI920" i="1"/>
  <c r="AQ711" i="1"/>
  <c r="BI483" i="1"/>
  <c r="AQ437" i="1"/>
  <c r="AQ1029" i="1"/>
  <c r="AQ396" i="1"/>
  <c r="AQ200" i="1"/>
  <c r="BI99" i="1"/>
  <c r="AQ529" i="1"/>
  <c r="AQ1040" i="1"/>
  <c r="AQ1004" i="1"/>
  <c r="AQ897" i="1"/>
  <c r="AQ590" i="1"/>
  <c r="AQ652" i="1"/>
  <c r="AQ992" i="1"/>
  <c r="AQ723" i="1"/>
  <c r="AQ542" i="1"/>
  <c r="AQ876" i="1"/>
  <c r="AQ673" i="1"/>
  <c r="AQ902" i="1"/>
  <c r="AQ890" i="1"/>
  <c r="AQ995" i="1"/>
  <c r="AQ59" i="1"/>
  <c r="AQ53" i="1"/>
  <c r="AQ1033" i="1"/>
  <c r="AQ224" i="1"/>
  <c r="AQ201" i="1"/>
  <c r="AQ101" i="1"/>
  <c r="AQ116" i="1"/>
  <c r="AQ122" i="1"/>
  <c r="AQ733" i="1"/>
  <c r="AQ616" i="1"/>
  <c r="AQ740" i="1"/>
  <c r="AQ299" i="1"/>
  <c r="AQ408" i="1"/>
  <c r="AQ753" i="1"/>
  <c r="AQ1011" i="1"/>
  <c r="AQ304" i="1"/>
  <c r="AQ488" i="1"/>
  <c r="AQ1027" i="1"/>
  <c r="AQ687" i="1"/>
  <c r="AQ34" i="1"/>
  <c r="AQ198" i="1"/>
  <c r="AQ894" i="1"/>
  <c r="AQ816" i="1"/>
  <c r="AQ465" i="1"/>
  <c r="AQ912" i="1"/>
  <c r="AQ972" i="1"/>
  <c r="AQ979" i="1"/>
  <c r="BI665" i="1"/>
  <c r="AQ908" i="1"/>
  <c r="AQ656" i="1"/>
  <c r="BI1037" i="1"/>
  <c r="AQ429" i="1"/>
  <c r="AQ110" i="1"/>
  <c r="AQ665" i="1"/>
  <c r="AQ658" i="1"/>
  <c r="AQ1037" i="1"/>
  <c r="AQ459" i="1"/>
  <c r="AQ741" i="1"/>
  <c r="AQ877" i="1"/>
  <c r="AQ821" i="1"/>
  <c r="AQ629" i="1"/>
  <c r="AQ592" i="1"/>
  <c r="AQ928" i="1"/>
  <c r="AQ693" i="1"/>
  <c r="AQ1005" i="1"/>
  <c r="V543" i="1"/>
  <c r="W543" i="1"/>
  <c r="V34" i="1"/>
  <c r="W34" i="1"/>
  <c r="AH995" i="1"/>
  <c r="AH293" i="1"/>
  <c r="AH918" i="1"/>
  <c r="AH589" i="1"/>
  <c r="AH976" i="1"/>
  <c r="AH119" i="1"/>
  <c r="AH770" i="1"/>
  <c r="AH943" i="1"/>
  <c r="AH783" i="1"/>
  <c r="AH456" i="1"/>
  <c r="AH563" i="1"/>
  <c r="AH619" i="1"/>
  <c r="AH102" i="1"/>
  <c r="AH107" i="1"/>
  <c r="I21" i="1"/>
  <c r="AH910" i="1"/>
  <c r="AH246" i="1"/>
  <c r="AH998" i="1"/>
  <c r="AH516" i="1"/>
  <c r="AH927" i="1"/>
  <c r="AH255" i="1"/>
  <c r="AH978" i="1"/>
  <c r="AH959" i="1"/>
  <c r="AH799" i="1"/>
  <c r="AH576" i="1"/>
  <c r="AH597" i="1"/>
  <c r="AH714" i="1"/>
  <c r="AH628" i="1"/>
  <c r="AH90" i="1"/>
  <c r="AH377" i="1"/>
  <c r="AH654" i="1"/>
  <c r="AH418" i="1"/>
  <c r="AH682" i="1"/>
  <c r="AH503" i="1"/>
  <c r="AH881" i="1"/>
  <c r="AH1030" i="1"/>
  <c r="AH674" i="1"/>
  <c r="AH847" i="1"/>
  <c r="AH712" i="1"/>
  <c r="AH643" i="1"/>
  <c r="AH420" i="1"/>
  <c r="AH935" i="1"/>
  <c r="AH917" i="1"/>
  <c r="AH1036" i="1"/>
  <c r="AH108" i="1"/>
  <c r="AH771" i="1"/>
  <c r="AH706" i="1"/>
  <c r="AH514" i="1"/>
  <c r="AH608" i="1"/>
  <c r="AH382" i="1"/>
  <c r="AH820" i="1"/>
  <c r="AH101" i="1"/>
  <c r="AH825" i="1"/>
  <c r="AH545" i="1"/>
  <c r="AH659" i="1"/>
  <c r="AH33" i="1"/>
  <c r="AH856" i="1"/>
  <c r="AH875" i="1"/>
  <c r="AH728" i="1"/>
  <c r="AH747" i="1"/>
  <c r="AH224" i="1"/>
  <c r="AH873" i="1"/>
  <c r="AH577" i="1"/>
  <c r="AH1028" i="1"/>
  <c r="AH709" i="1"/>
  <c r="AH941" i="1"/>
  <c r="AH749" i="1"/>
  <c r="AH617" i="1"/>
  <c r="AH901" i="1"/>
  <c r="AH540" i="1"/>
  <c r="AH738" i="1"/>
  <c r="AH650" i="1"/>
  <c r="AH792" i="1"/>
  <c r="AH707" i="1"/>
  <c r="AH448" i="1"/>
  <c r="AH437" i="1"/>
  <c r="AH111" i="1"/>
  <c r="AH214" i="1"/>
  <c r="AH233" i="1"/>
  <c r="AH337" i="1"/>
  <c r="AH49" i="1"/>
  <c r="AH94" i="1"/>
  <c r="AH249" i="1"/>
  <c r="AH168" i="1"/>
  <c r="AH35" i="1"/>
  <c r="AH666" i="1"/>
  <c r="AH803" i="1"/>
  <c r="AH135" i="1"/>
  <c r="AH583" i="1"/>
  <c r="AH1004" i="1"/>
  <c r="AH574" i="1"/>
  <c r="AH449" i="1"/>
  <c r="AH945" i="1"/>
  <c r="AH374" i="1"/>
  <c r="AH408" i="1"/>
  <c r="AH558" i="1"/>
  <c r="AH535" i="1"/>
  <c r="AH605" i="1"/>
  <c r="AH925" i="1"/>
  <c r="AH349" i="1"/>
  <c r="AH230" i="1"/>
  <c r="AH370" i="1"/>
  <c r="AH298" i="1"/>
  <c r="AH748" i="1"/>
  <c r="AH879" i="1"/>
  <c r="AH751" i="1"/>
  <c r="AH451" i="1"/>
  <c r="AH208" i="1"/>
  <c r="AH190" i="1"/>
  <c r="AH1034" i="1"/>
  <c r="AH979" i="1"/>
  <c r="AH499" i="1"/>
  <c r="AH1039" i="1"/>
  <c r="AH586" i="1"/>
  <c r="AH579" i="1"/>
  <c r="AH96" i="1"/>
  <c r="AH383" i="1"/>
  <c r="AH435" i="1"/>
  <c r="AH496" i="1"/>
  <c r="AH463" i="1"/>
  <c r="AH1035" i="1"/>
  <c r="AH123" i="1"/>
  <c r="AH859" i="1"/>
  <c r="AH938" i="1"/>
  <c r="AH903" i="1"/>
  <c r="AH578" i="1"/>
  <c r="AH920" i="1"/>
  <c r="AH301" i="1"/>
  <c r="AH826" i="1"/>
  <c r="AH546" i="1"/>
  <c r="AH404" i="1"/>
  <c r="AH277" i="1"/>
  <c r="AH773" i="1"/>
  <c r="AH160" i="1"/>
  <c r="AH99" i="1"/>
  <c r="AH25" i="1"/>
  <c r="AH638" i="1"/>
  <c r="AH867" i="1"/>
  <c r="AH115" i="1"/>
  <c r="AH705" i="1"/>
  <c r="AH381" i="1"/>
  <c r="AH226" i="1"/>
  <c r="AH439" i="1"/>
  <c r="AH673" i="1"/>
  <c r="AH326" i="1"/>
  <c r="AH394" i="1"/>
  <c r="AH639" i="1"/>
  <c r="AH861" i="1"/>
  <c r="AH582" i="1"/>
  <c r="AH502" i="1"/>
  <c r="AH42" i="1"/>
  <c r="AH414" i="1"/>
  <c r="AH45" i="1"/>
  <c r="AH443" i="1"/>
  <c r="AH948" i="1"/>
  <c r="AH676" i="1"/>
  <c r="AH501" i="1"/>
  <c r="AH777" i="1"/>
  <c r="AH1044" i="1"/>
  <c r="AH697" i="1"/>
  <c r="AH569" i="1"/>
  <c r="AH804" i="1"/>
  <c r="AH957" i="1"/>
  <c r="AH398" i="1"/>
  <c r="AH848" i="1"/>
  <c r="AH557" i="1"/>
  <c r="AH652" i="1"/>
  <c r="AH500" i="1"/>
  <c r="AH634" i="1"/>
  <c r="AH814" i="1"/>
  <c r="AH612" i="1"/>
  <c r="AH710" i="1"/>
  <c r="AH1019" i="1"/>
  <c r="AH787" i="1"/>
  <c r="AH416" i="1"/>
  <c r="AH366" i="1"/>
  <c r="AH425" i="1"/>
  <c r="AH59" i="1"/>
  <c r="AH73" i="1"/>
  <c r="AH170" i="1"/>
  <c r="AH126" i="1"/>
  <c r="AH40" i="1"/>
  <c r="AH702" i="1"/>
  <c r="AH358" i="1"/>
  <c r="AH285" i="1"/>
  <c r="AH238" i="1"/>
  <c r="AH838" i="1"/>
  <c r="AH883" i="1"/>
  <c r="AH987" i="1"/>
  <c r="AH87" i="1"/>
  <c r="AH886" i="1"/>
  <c r="AH900" i="1"/>
  <c r="AH715" i="1"/>
  <c r="AH662" i="1"/>
  <c r="AH774" i="1"/>
  <c r="AH739" i="1"/>
  <c r="AH494" i="1"/>
  <c r="AH387" i="1"/>
  <c r="AH823" i="1"/>
  <c r="AH177" i="1"/>
  <c r="AH681" i="1"/>
  <c r="AH506" i="1"/>
  <c r="AH81" i="1"/>
  <c r="AH834" i="1"/>
  <c r="AH316" i="1"/>
  <c r="AH851" i="1"/>
  <c r="AH272" i="1"/>
  <c r="AH857" i="1"/>
  <c r="AH974" i="1"/>
  <c r="AH234" i="1"/>
  <c r="AH276" i="1"/>
  <c r="AH61" i="1"/>
  <c r="AH882" i="1"/>
  <c r="AH531" i="1"/>
  <c r="AH399" i="1"/>
  <c r="AH956" i="1"/>
  <c r="AH452" i="1"/>
  <c r="AH453" i="1"/>
  <c r="AH591" i="1"/>
  <c r="AH614" i="1"/>
  <c r="AH295" i="1"/>
  <c r="AH999" i="1"/>
  <c r="AH223" i="1"/>
  <c r="AH971" i="1"/>
  <c r="AH324" i="1"/>
  <c r="AH523" i="1"/>
  <c r="AH801" i="1"/>
  <c r="AH692" i="1"/>
  <c r="AH1011" i="1"/>
  <c r="AH775" i="1"/>
  <c r="AH243" i="1"/>
  <c r="AH641" i="1"/>
  <c r="AH513" i="1"/>
  <c r="AH310" i="1"/>
  <c r="AH594" i="1"/>
  <c r="AH197" i="1"/>
  <c r="AH69" i="1"/>
  <c r="AH670" i="1"/>
  <c r="AH336" i="1"/>
  <c r="AH367" i="1"/>
  <c r="AH199" i="1"/>
  <c r="AH314" i="1"/>
  <c r="AH703" i="1"/>
  <c r="AH259" i="1"/>
  <c r="AH109" i="1"/>
  <c r="AH91" i="1"/>
  <c r="AH939" i="1"/>
  <c r="AH975" i="1"/>
  <c r="AH990" i="1"/>
  <c r="AH811" i="1"/>
  <c r="AH306" i="1"/>
  <c r="AH267" i="1"/>
  <c r="AH926" i="1"/>
  <c r="AH808" i="1"/>
  <c r="AH780" i="1"/>
  <c r="AH678" i="1"/>
  <c r="AH235" i="1"/>
  <c r="AH274" i="1"/>
  <c r="AH907" i="1"/>
  <c r="AH529" i="1"/>
  <c r="AH817" i="1"/>
  <c r="AH885" i="1"/>
  <c r="AH897" i="1"/>
  <c r="AH694" i="1"/>
  <c r="AH880" i="1"/>
  <c r="AH933" i="1"/>
  <c r="AH1005" i="1"/>
  <c r="AH1021" i="1"/>
  <c r="AH713" i="1"/>
  <c r="AH584" i="1"/>
  <c r="AH741" i="1"/>
  <c r="AH1009" i="1"/>
  <c r="AH949" i="1"/>
  <c r="AH166" i="1"/>
  <c r="AH430" i="1"/>
  <c r="AH832" i="1"/>
  <c r="AH478" i="1"/>
  <c r="AH588" i="1"/>
  <c r="AH512" i="1"/>
  <c r="AH490" i="1"/>
  <c r="AH766" i="1"/>
  <c r="AH624" i="1"/>
  <c r="AH630" i="1"/>
  <c r="AH1002" i="1"/>
  <c r="AH756" i="1"/>
  <c r="AH384" i="1"/>
  <c r="AH270" i="1"/>
  <c r="AH342" i="1"/>
  <c r="AH29" i="1"/>
  <c r="AH64" i="1"/>
  <c r="AH100" i="1"/>
  <c r="AH132" i="1"/>
  <c r="AH320" i="1"/>
  <c r="AH225" i="1"/>
  <c r="AH232" i="1"/>
  <c r="AH113" i="1"/>
  <c r="AH79" i="1"/>
  <c r="AH216" i="1"/>
  <c r="AH63" i="1"/>
  <c r="AH141" i="1"/>
  <c r="AH93" i="1"/>
  <c r="AH149" i="1"/>
  <c r="AH28" i="1"/>
  <c r="AH52" i="1"/>
  <c r="AH189" i="1"/>
  <c r="AH106" i="1"/>
  <c r="AH51" i="1"/>
  <c r="AH248" i="1"/>
  <c r="AH351" i="1"/>
  <c r="AH286" i="1"/>
  <c r="AH39" i="1"/>
  <c r="AH46" i="1"/>
  <c r="AH319" i="1"/>
  <c r="AH89" i="1"/>
  <c r="AH1007" i="1"/>
  <c r="AH31" i="1"/>
  <c r="AH790" i="1"/>
  <c r="AH541" i="1"/>
  <c r="AH294" i="1"/>
  <c r="AH247" i="1"/>
  <c r="AH718" i="1"/>
  <c r="AH911" i="1"/>
  <c r="AH734" i="1"/>
  <c r="AH400" i="1"/>
  <c r="AH467" i="1"/>
  <c r="AH538" i="1"/>
  <c r="AH171" i="1"/>
  <c r="AH154" i="1"/>
  <c r="AH548" i="1"/>
  <c r="V451" i="1"/>
  <c r="W451" i="1"/>
  <c r="V146" i="1"/>
  <c r="W146" i="1"/>
  <c r="V840" i="1"/>
  <c r="W840" i="1"/>
  <c r="V427" i="1"/>
  <c r="W427" i="1"/>
  <c r="V728" i="1"/>
  <c r="W728" i="1"/>
  <c r="V854" i="1"/>
  <c r="W854" i="1"/>
  <c r="V530" i="1"/>
  <c r="W530" i="1"/>
  <c r="V495" i="1"/>
  <c r="W495" i="1"/>
  <c r="V820" i="1"/>
  <c r="W820" i="1"/>
  <c r="V919" i="1"/>
  <c r="W919" i="1"/>
  <c r="V972" i="1"/>
  <c r="W972" i="1"/>
  <c r="V438" i="1"/>
  <c r="W438" i="1"/>
  <c r="X524" i="1"/>
  <c r="V810" i="1"/>
  <c r="W810" i="1"/>
  <c r="V472" i="1"/>
  <c r="W472" i="1"/>
  <c r="X947" i="1"/>
  <c r="V1035" i="1"/>
  <c r="W1035" i="1"/>
  <c r="V841" i="1"/>
  <c r="W841" i="1"/>
  <c r="V532" i="1"/>
  <c r="W532" i="1"/>
  <c r="X200" i="1"/>
  <c r="V394" i="1"/>
  <c r="W394" i="1"/>
  <c r="V1042" i="1"/>
  <c r="W1042" i="1"/>
  <c r="V182" i="1"/>
  <c r="W182" i="1"/>
  <c r="X26" i="1"/>
  <c r="V221" i="1"/>
  <c r="W221" i="1"/>
  <c r="X388" i="1"/>
  <c r="X422" i="1"/>
  <c r="X236" i="1"/>
  <c r="V950" i="1"/>
  <c r="W950" i="1"/>
  <c r="V653" i="1"/>
  <c r="W653" i="1"/>
  <c r="V166" i="1"/>
  <c r="W166" i="1"/>
  <c r="V330" i="1"/>
  <c r="W330" i="1"/>
  <c r="V827" i="1"/>
  <c r="W827" i="1"/>
  <c r="X997" i="1"/>
  <c r="V858" i="1"/>
  <c r="W858" i="1"/>
  <c r="V180" i="1"/>
  <c r="W180" i="1"/>
  <c r="V505" i="1"/>
  <c r="W505" i="1"/>
  <c r="V666" i="1"/>
  <c r="W666" i="1"/>
  <c r="V515" i="1"/>
  <c r="W515" i="1"/>
  <c r="V123" i="1"/>
  <c r="W123" i="1"/>
  <c r="V153" i="1"/>
  <c r="W153" i="1"/>
  <c r="V902" i="1"/>
  <c r="W902" i="1"/>
  <c r="V528" i="1"/>
  <c r="W528" i="1"/>
  <c r="V434" i="1"/>
  <c r="W434" i="1"/>
  <c r="V1017" i="1"/>
  <c r="W1017" i="1"/>
  <c r="BB717" i="1"/>
  <c r="BK717" i="1"/>
  <c r="BB769" i="1"/>
  <c r="BK769" i="1"/>
  <c r="BB772" i="1"/>
  <c r="BK772" i="1"/>
  <c r="BB355" i="1"/>
  <c r="BK355" i="1"/>
  <c r="BB318" i="1"/>
  <c r="BK318" i="1"/>
  <c r="BB41" i="1"/>
  <c r="BK41" i="1"/>
  <c r="BB483" i="1"/>
  <c r="BK483" i="1"/>
  <c r="BB611" i="1"/>
  <c r="BK611" i="1"/>
  <c r="BB167" i="1"/>
  <c r="BK167" i="1"/>
  <c r="BB165" i="1"/>
  <c r="BK165" i="1"/>
  <c r="BB932" i="1"/>
  <c r="BK932" i="1"/>
  <c r="BB392" i="1"/>
  <c r="BK392" i="1"/>
  <c r="BB951" i="1"/>
  <c r="BK951" i="1"/>
  <c r="BB660" i="1"/>
  <c r="BK660" i="1"/>
  <c r="BB1022" i="1"/>
  <c r="BK1022" i="1"/>
  <c r="BB664" i="1"/>
  <c r="BK664" i="1"/>
  <c r="BB555" i="1"/>
  <c r="BK555" i="1"/>
  <c r="BB887" i="1"/>
  <c r="BK887" i="1"/>
  <c r="BB607" i="1"/>
  <c r="BK607" i="1"/>
  <c r="BB219" i="1"/>
  <c r="BK219" i="1"/>
  <c r="BB1038" i="1"/>
  <c r="BK1038" i="1"/>
  <c r="BB265" i="1"/>
  <c r="BK265" i="1"/>
  <c r="BB57" i="1"/>
  <c r="BK57" i="1"/>
  <c r="BB130" i="1"/>
  <c r="BK130" i="1"/>
  <c r="BB955" i="1"/>
  <c r="BK955" i="1"/>
  <c r="BB561" i="1"/>
  <c r="BK561" i="1"/>
  <c r="BB890" i="1"/>
  <c r="BK890" i="1"/>
  <c r="BB729" i="1"/>
  <c r="BK729" i="1"/>
  <c r="BB150" i="1"/>
  <c r="BK150" i="1"/>
  <c r="BB893" i="1"/>
  <c r="BK893" i="1"/>
  <c r="BB412" i="1"/>
  <c r="BK412" i="1"/>
  <c r="BB889" i="1"/>
  <c r="BK889" i="1"/>
  <c r="BB433" i="1"/>
  <c r="BK433" i="1"/>
  <c r="BB142" i="1"/>
  <c r="BK142" i="1"/>
  <c r="BB195" i="1"/>
  <c r="BK195" i="1"/>
  <c r="BB335" i="1"/>
  <c r="BK335" i="1"/>
  <c r="BB305" i="1"/>
  <c r="BK305" i="1"/>
  <c r="BB1029" i="1"/>
  <c r="BK1029" i="1"/>
  <c r="BB373" i="1"/>
  <c r="BK373" i="1"/>
  <c r="BB351" i="1"/>
  <c r="BK351" i="1"/>
  <c r="BB1009" i="1"/>
  <c r="BK1009" i="1"/>
  <c r="BB232" i="1"/>
  <c r="BK232" i="1"/>
  <c r="BB216" i="1"/>
  <c r="BK216" i="1"/>
  <c r="BB149" i="1"/>
  <c r="BK149" i="1"/>
  <c r="BB583" i="1"/>
  <c r="BK583" i="1"/>
  <c r="BB945" i="1"/>
  <c r="BK945" i="1"/>
  <c r="BB967" i="1"/>
  <c r="BK967" i="1"/>
  <c r="BB292" i="1"/>
  <c r="BK292" i="1"/>
  <c r="BB668" i="1"/>
  <c r="BK668" i="1"/>
  <c r="BB92" i="1"/>
  <c r="BK92" i="1"/>
  <c r="BB472" i="1"/>
  <c r="BK472" i="1"/>
  <c r="BB952" i="1"/>
  <c r="BK952" i="1"/>
  <c r="BB773" i="1"/>
  <c r="BK773" i="1"/>
  <c r="BB705" i="1"/>
  <c r="BK705" i="1"/>
  <c r="BB479" i="1"/>
  <c r="BK479" i="1"/>
  <c r="BB828" i="1"/>
  <c r="BK828" i="1"/>
  <c r="BB1012" i="1"/>
  <c r="BK1012" i="1"/>
  <c r="BB553" i="1"/>
  <c r="BK553" i="1"/>
  <c r="BB401" i="1"/>
  <c r="BK401" i="1"/>
  <c r="BB485" i="1"/>
  <c r="BK485" i="1"/>
  <c r="BB852" i="1"/>
  <c r="BK852" i="1"/>
  <c r="BB290" i="1"/>
  <c r="BK290" i="1"/>
  <c r="BB337" i="1"/>
  <c r="BK337" i="1"/>
  <c r="BB1019" i="1"/>
  <c r="BK1019" i="1"/>
  <c r="BB40" i="1"/>
  <c r="BK40" i="1"/>
  <c r="BB225" i="1"/>
  <c r="BK225" i="1"/>
  <c r="BB358" i="1"/>
  <c r="BK358" i="1"/>
  <c r="BB238" i="1"/>
  <c r="BK238" i="1"/>
  <c r="BB87" i="1"/>
  <c r="BK87" i="1"/>
  <c r="BB853" i="1"/>
  <c r="BB395" i="1"/>
  <c r="BK395" i="1"/>
  <c r="BB234" i="1"/>
  <c r="BK234" i="1"/>
  <c r="BB956" i="1"/>
  <c r="BK956" i="1"/>
  <c r="BB641" i="1"/>
  <c r="BK641" i="1"/>
  <c r="BB502" i="1"/>
  <c r="BK502" i="1"/>
  <c r="BB443" i="1"/>
  <c r="BK443" i="1"/>
  <c r="BB549" i="1"/>
  <c r="BK549" i="1"/>
  <c r="BB953" i="1"/>
  <c r="BK953" i="1"/>
  <c r="BB687" i="1"/>
  <c r="BK687" i="1"/>
  <c r="BB819" i="1"/>
  <c r="BK819" i="1"/>
  <c r="BB809" i="1"/>
  <c r="BK809" i="1"/>
  <c r="BB688" i="1"/>
  <c r="BK688" i="1"/>
  <c r="BB426" i="1"/>
  <c r="BK426" i="1"/>
  <c r="BB192" i="1"/>
  <c r="BK192" i="1"/>
  <c r="BB822" i="1"/>
  <c r="BK822" i="1"/>
  <c r="BB571" i="1"/>
  <c r="BK571" i="1"/>
  <c r="BB743" i="1"/>
  <c r="BK743" i="1"/>
  <c r="BB762" i="1"/>
  <c r="BK762" i="1"/>
  <c r="BB279" i="1"/>
  <c r="BK279" i="1"/>
  <c r="BB776" i="1"/>
  <c r="BB267" i="1"/>
  <c r="BK267" i="1"/>
  <c r="BB678" i="1"/>
  <c r="BK678" i="1"/>
  <c r="BB872" i="1"/>
  <c r="BK872" i="1"/>
  <c r="BB478" i="1"/>
  <c r="BK478" i="1"/>
  <c r="BB766" i="1"/>
  <c r="BK766" i="1"/>
  <c r="BB562" i="1"/>
  <c r="BK562" i="1"/>
  <c r="V442" i="1"/>
  <c r="W442" i="1"/>
  <c r="V309" i="1"/>
  <c r="W309" i="1"/>
  <c r="V701" i="1"/>
  <c r="W701" i="1"/>
  <c r="V405" i="1"/>
  <c r="W405" i="1"/>
  <c r="X784" i="1"/>
  <c r="V712" i="1"/>
  <c r="W712" i="1"/>
  <c r="V748" i="1"/>
  <c r="W748" i="1"/>
  <c r="V914" i="1"/>
  <c r="W914" i="1"/>
  <c r="X440" i="1"/>
  <c r="V273" i="1"/>
  <c r="W273" i="1"/>
  <c r="X684" i="1"/>
  <c r="V935" i="1"/>
  <c r="W935" i="1"/>
  <c r="X802" i="1"/>
  <c r="V401" i="1"/>
  <c r="W401" i="1"/>
  <c r="V713" i="1"/>
  <c r="W713" i="1"/>
  <c r="V189" i="1"/>
  <c r="W189" i="1"/>
  <c r="V667" i="1"/>
  <c r="W667" i="1"/>
  <c r="V59" i="1"/>
  <c r="W59" i="1"/>
  <c r="V37" i="1"/>
  <c r="W37" i="1"/>
  <c r="V994" i="1"/>
  <c r="W994" i="1"/>
  <c r="X202" i="1"/>
  <c r="V692" i="1"/>
  <c r="W692" i="1"/>
  <c r="X589" i="1"/>
  <c r="V342" i="1"/>
  <c r="W342" i="1"/>
  <c r="V311" i="1"/>
  <c r="W311" i="1"/>
  <c r="V633" i="1"/>
  <c r="W633" i="1"/>
  <c r="V299" i="1"/>
  <c r="W299" i="1"/>
  <c r="V374" i="1"/>
  <c r="W374" i="1"/>
  <c r="X978" i="1"/>
  <c r="V404" i="1"/>
  <c r="W404" i="1"/>
  <c r="V696" i="1"/>
  <c r="W696" i="1"/>
  <c r="V411" i="1"/>
  <c r="W411" i="1"/>
  <c r="V354" i="1"/>
  <c r="W354" i="1"/>
  <c r="V282" i="1"/>
  <c r="W282" i="1"/>
  <c r="V307" i="1"/>
  <c r="W307" i="1"/>
  <c r="V765" i="1"/>
  <c r="W765" i="1"/>
  <c r="V618" i="1"/>
  <c r="W618" i="1"/>
  <c r="V108" i="1"/>
  <c r="W108" i="1"/>
  <c r="X605" i="1"/>
  <c r="V682" i="1"/>
  <c r="W682" i="1"/>
  <c r="V477" i="1"/>
  <c r="W477" i="1"/>
  <c r="X489" i="1"/>
  <c r="X855" i="1"/>
  <c r="V305" i="1"/>
  <c r="W305" i="1"/>
  <c r="X75" i="1"/>
  <c r="V92" i="1"/>
  <c r="W92" i="1"/>
  <c r="V361" i="1"/>
  <c r="W361" i="1"/>
  <c r="V995" i="1"/>
  <c r="W995" i="1"/>
  <c r="BB460" i="1"/>
  <c r="BK460" i="1"/>
  <c r="BB442" i="1"/>
  <c r="BK442" i="1"/>
  <c r="BB303" i="1"/>
  <c r="BK303" i="1"/>
  <c r="BB528" i="1"/>
  <c r="BK528" i="1"/>
  <c r="BB159" i="1"/>
  <c r="BK159" i="1"/>
  <c r="BB716" i="1"/>
  <c r="BK716" i="1"/>
  <c r="BB515" i="1"/>
  <c r="BK515" i="1"/>
  <c r="BB796" i="1"/>
  <c r="BK796" i="1"/>
  <c r="BB648" i="1"/>
  <c r="BK648" i="1"/>
  <c r="BB864" i="1"/>
  <c r="BK864" i="1"/>
  <c r="BB88" i="1"/>
  <c r="BK88" i="1"/>
  <c r="BB304" i="1"/>
  <c r="BK304" i="1"/>
  <c r="BB332" i="1"/>
  <c r="BK332" i="1"/>
  <c r="BB375" i="1"/>
  <c r="BK375" i="1"/>
  <c r="BB601" i="1"/>
  <c r="BK601" i="1"/>
  <c r="BB184" i="1"/>
  <c r="BK184" i="1"/>
  <c r="BB592" i="1"/>
  <c r="BK592" i="1"/>
  <c r="BB559" i="1"/>
  <c r="BK559" i="1"/>
  <c r="BB753" i="1"/>
  <c r="BK753" i="1"/>
  <c r="BB587" i="1"/>
  <c r="BK587" i="1"/>
  <c r="BB841" i="1"/>
  <c r="BK841" i="1"/>
  <c r="BB746" i="1"/>
  <c r="BK746" i="1"/>
  <c r="BB635" i="1"/>
  <c r="BK635" i="1"/>
  <c r="BB386" i="1"/>
  <c r="BK386" i="1"/>
  <c r="BB1003" i="1"/>
  <c r="BK1003" i="1"/>
  <c r="BB475" i="1"/>
  <c r="BK475" i="1"/>
  <c r="BB372" i="1"/>
  <c r="BK372" i="1"/>
  <c r="BB187" i="1"/>
  <c r="BK187" i="1"/>
  <c r="BB810" i="1"/>
  <c r="BK810" i="1"/>
  <c r="BB690" i="1"/>
  <c r="BK690" i="1"/>
  <c r="BB985" i="1"/>
  <c r="BK985" i="1"/>
  <c r="BB991" i="1"/>
  <c r="BK991" i="1"/>
  <c r="BB511" i="1"/>
  <c r="BK511" i="1"/>
  <c r="BB667" i="1"/>
  <c r="BK667" i="1"/>
  <c r="BB127" i="1"/>
  <c r="BK127" i="1"/>
  <c r="BB989" i="1"/>
  <c r="BK989" i="1"/>
  <c r="BB884" i="1"/>
  <c r="BK884" i="1"/>
  <c r="BB566" i="1"/>
  <c r="BK566" i="1"/>
  <c r="BB821" i="1"/>
  <c r="BK821" i="1"/>
  <c r="BB972" i="1"/>
  <c r="BK972" i="1"/>
  <c r="BB988" i="1"/>
  <c r="BK988" i="1"/>
  <c r="BB1026" i="1"/>
  <c r="BK1026" i="1"/>
  <c r="BB440" i="1"/>
  <c r="BK440" i="1"/>
  <c r="BB735" i="1"/>
  <c r="BK735" i="1"/>
  <c r="BB598" i="1"/>
  <c r="BK598" i="1"/>
  <c r="BB556" i="1"/>
  <c r="BK556" i="1"/>
  <c r="BB740" i="1"/>
  <c r="BK740" i="1"/>
  <c r="BB482" i="1"/>
  <c r="BK482" i="1"/>
  <c r="BB360" i="1"/>
  <c r="BK360" i="1"/>
  <c r="BB32" i="1"/>
  <c r="BK32" i="1"/>
  <c r="BB338" i="1"/>
  <c r="BK338" i="1"/>
  <c r="BB258" i="1"/>
  <c r="BK258" i="1"/>
  <c r="BB264" i="1"/>
  <c r="BK264" i="1"/>
  <c r="BB325" i="1"/>
  <c r="BK325" i="1"/>
  <c r="BB201" i="1"/>
  <c r="BK201" i="1"/>
  <c r="BB158" i="1"/>
  <c r="BK158" i="1"/>
  <c r="BB80" i="1"/>
  <c r="BK80" i="1"/>
  <c r="BB1010" i="1"/>
  <c r="BK1010" i="1"/>
  <c r="BB534" i="1"/>
  <c r="BK534" i="1"/>
  <c r="BB778" i="1"/>
  <c r="BK778" i="1"/>
  <c r="BB147" i="1"/>
  <c r="BK147" i="1"/>
  <c r="BB322" i="1"/>
  <c r="BK322" i="1"/>
  <c r="BB164" i="1"/>
  <c r="BK164" i="1"/>
  <c r="BB340" i="1"/>
  <c r="BK340" i="1"/>
  <c r="BB97" i="1"/>
  <c r="BK97" i="1"/>
  <c r="BB118" i="1"/>
  <c r="BK118" i="1"/>
  <c r="BB28" i="1"/>
  <c r="BK28" i="1"/>
  <c r="BB803" i="1"/>
  <c r="BK803" i="1"/>
  <c r="BB895" i="1"/>
  <c r="BK895" i="1"/>
  <c r="BB574" i="1"/>
  <c r="BK574" i="1"/>
  <c r="BB462" i="1"/>
  <c r="BK462" i="1"/>
  <c r="BB408" i="1"/>
  <c r="BK408" i="1"/>
  <c r="BB176" i="1"/>
  <c r="BK176" i="1"/>
  <c r="BB230" i="1"/>
  <c r="BK230" i="1"/>
  <c r="BB879" i="1"/>
  <c r="BK879" i="1"/>
  <c r="BB451" i="1"/>
  <c r="BK451" i="1"/>
  <c r="BB120" i="1"/>
  <c r="BK120" i="1"/>
  <c r="BB793" i="1"/>
  <c r="BK793" i="1"/>
  <c r="BB1039" i="1"/>
  <c r="BK1039" i="1"/>
  <c r="BB383" i="1"/>
  <c r="BK383" i="1"/>
  <c r="BB1018" i="1"/>
  <c r="BK1018" i="1"/>
  <c r="BB859" i="1"/>
  <c r="BK859" i="1"/>
  <c r="BB239" i="1"/>
  <c r="BK239" i="1"/>
  <c r="BB791" i="1"/>
  <c r="BK791" i="1"/>
  <c r="BB920" i="1"/>
  <c r="BK920" i="1"/>
  <c r="BB397" i="1"/>
  <c r="BK397" i="1"/>
  <c r="BB826" i="1"/>
  <c r="BK826" i="1"/>
  <c r="BB228" i="1"/>
  <c r="BK228" i="1"/>
  <c r="BB269" i="1"/>
  <c r="BK269" i="1"/>
  <c r="BB99" i="1"/>
  <c r="BK99" i="1"/>
  <c r="BB181" i="1"/>
  <c r="BK181" i="1"/>
  <c r="BB964" i="1"/>
  <c r="BK964" i="1"/>
  <c r="BB867" i="1"/>
  <c r="BK867" i="1"/>
  <c r="BB626" i="1"/>
  <c r="BK626" i="1"/>
  <c r="BB291" i="1"/>
  <c r="BK291" i="1"/>
  <c r="BB441" i="1"/>
  <c r="BK441" i="1"/>
  <c r="BB54" i="1"/>
  <c r="BK54" i="1"/>
  <c r="BB763" i="1"/>
  <c r="BK763" i="1"/>
  <c r="BB409" i="1"/>
  <c r="BK409" i="1"/>
  <c r="BB745" i="1"/>
  <c r="BK745" i="1"/>
  <c r="BB845" i="1"/>
  <c r="BK845" i="1"/>
  <c r="BB609" i="1"/>
  <c r="BK609" i="1"/>
  <c r="BB965" i="1"/>
  <c r="BK965" i="1"/>
  <c r="BB183" i="1"/>
  <c r="BK183" i="1"/>
  <c r="BB984" i="1"/>
  <c r="BK984" i="1"/>
  <c r="BB725" i="1"/>
  <c r="BK725" i="1"/>
  <c r="BB134" i="1"/>
  <c r="BK134" i="1"/>
  <c r="BB842" i="1"/>
  <c r="BK842" i="1"/>
  <c r="BB520" i="1"/>
  <c r="BK520" i="1"/>
  <c r="BB669" i="1"/>
  <c r="BK669" i="1"/>
  <c r="BB632" i="1"/>
  <c r="BK632" i="1"/>
  <c r="BB732" i="1"/>
  <c r="BK732" i="1"/>
  <c r="BB489" i="1"/>
  <c r="BK489" i="1"/>
  <c r="BB262" i="1"/>
  <c r="BK262" i="1"/>
  <c r="BB550" i="1"/>
  <c r="BK550" i="1"/>
  <c r="BB353" i="1"/>
  <c r="BK353" i="1"/>
  <c r="BB205" i="1"/>
  <c r="BK205" i="1"/>
  <c r="BB124" i="1"/>
  <c r="BK124" i="1"/>
  <c r="BB237" i="1"/>
  <c r="BK237" i="1"/>
  <c r="BB308" i="1"/>
  <c r="BK308" i="1"/>
  <c r="BB341" i="1"/>
  <c r="BK341" i="1"/>
  <c r="BB62" i="1"/>
  <c r="BK62" i="1"/>
  <c r="BB137" i="1"/>
  <c r="BK137" i="1"/>
  <c r="BB106" i="1"/>
  <c r="BK106" i="1"/>
  <c r="BB95" i="1"/>
  <c r="BK95" i="1"/>
  <c r="BB1040" i="1"/>
  <c r="BK1040" i="1"/>
  <c r="BB38" i="1"/>
  <c r="BK38" i="1"/>
  <c r="BB83" i="1"/>
  <c r="BK83" i="1"/>
  <c r="BB787" i="1"/>
  <c r="BK787" i="1"/>
  <c r="BB312" i="1"/>
  <c r="BK312" i="1"/>
  <c r="BB261" i="1"/>
  <c r="BK261" i="1"/>
  <c r="BB536" i="1"/>
  <c r="BK536" i="1"/>
  <c r="BB961" i="1"/>
  <c r="BK961" i="1"/>
  <c r="BB900" i="1"/>
  <c r="BK900" i="1"/>
  <c r="BB800" i="1"/>
  <c r="BK800" i="1"/>
  <c r="BB855" i="1"/>
  <c r="BK855" i="1"/>
  <c r="BB455" i="1"/>
  <c r="BK455" i="1"/>
  <c r="BB387" i="1"/>
  <c r="BK387" i="1"/>
  <c r="BB752" i="1"/>
  <c r="BK752" i="1"/>
  <c r="BB177" i="1"/>
  <c r="BK177" i="1"/>
  <c r="BB506" i="1"/>
  <c r="BK506" i="1"/>
  <c r="BB58" i="1"/>
  <c r="BK58" i="1"/>
  <c r="BB834" i="1"/>
  <c r="BK834" i="1"/>
  <c r="BB268" i="1"/>
  <c r="BK268" i="1"/>
  <c r="BB994" i="1"/>
  <c r="BK994" i="1"/>
  <c r="BB61" i="1"/>
  <c r="BK61" i="1"/>
  <c r="BB531" i="1"/>
  <c r="BK531" i="1"/>
  <c r="BB453" i="1"/>
  <c r="BK453" i="1"/>
  <c r="BB655" i="1"/>
  <c r="BK655" i="1"/>
  <c r="BB614" i="1"/>
  <c r="BK614" i="1"/>
  <c r="BB999" i="1"/>
  <c r="BK999" i="1"/>
  <c r="BB523" i="1"/>
  <c r="BK523" i="1"/>
  <c r="BB775" i="1"/>
  <c r="BK775" i="1"/>
  <c r="BB593" i="1"/>
  <c r="BK593" i="1"/>
  <c r="BB310" i="1"/>
  <c r="BK310" i="1"/>
  <c r="BB27" i="1"/>
  <c r="BK27" i="1"/>
  <c r="BB197" i="1"/>
  <c r="BK197" i="1"/>
  <c r="BB67" i="1"/>
  <c r="BK67" i="1"/>
  <c r="BB670" i="1"/>
  <c r="BK670" i="1"/>
  <c r="BB334" i="1"/>
  <c r="BK334" i="1"/>
  <c r="BB367" i="1"/>
  <c r="BK367" i="1"/>
  <c r="BB143" i="1"/>
  <c r="BK143" i="1"/>
  <c r="BB71" i="1"/>
  <c r="BK71" i="1"/>
  <c r="BB439" i="1"/>
  <c r="BK439" i="1"/>
  <c r="BB846" i="1"/>
  <c r="BK846" i="1"/>
  <c r="BB326" i="1"/>
  <c r="BK326" i="1"/>
  <c r="BB744" i="1"/>
  <c r="BK744" i="1"/>
  <c r="BB639" i="1"/>
  <c r="BK639" i="1"/>
  <c r="BB782" i="1"/>
  <c r="BK782" i="1"/>
  <c r="BB582" i="1"/>
  <c r="BK582" i="1"/>
  <c r="BB424" i="1"/>
  <c r="BK424" i="1"/>
  <c r="BB42" i="1"/>
  <c r="BK42" i="1"/>
  <c r="BB1006" i="1"/>
  <c r="BK1006" i="1"/>
  <c r="BB45" i="1"/>
  <c r="BK45" i="1"/>
  <c r="BB948" i="1"/>
  <c r="BK948" i="1"/>
  <c r="BB1044" i="1"/>
  <c r="BK1044" i="1"/>
  <c r="BB278" i="1"/>
  <c r="BK278" i="1"/>
  <c r="BB509" i="1"/>
  <c r="BK509" i="1"/>
  <c r="BB997" i="1"/>
  <c r="BK997" i="1"/>
  <c r="BB902" i="1"/>
  <c r="BK902" i="1"/>
  <c r="BB850" i="1"/>
  <c r="BK850" i="1"/>
  <c r="BB815" i="1"/>
  <c r="BK815" i="1"/>
  <c r="BB647" i="1"/>
  <c r="BK647" i="1"/>
  <c r="BB519" i="1"/>
  <c r="BK519" i="1"/>
  <c r="BB719" i="1"/>
  <c r="BK719" i="1"/>
  <c r="BB871" i="1"/>
  <c r="BK871" i="1"/>
  <c r="BB388" i="1"/>
  <c r="BK388" i="1"/>
  <c r="BB434" i="1"/>
  <c r="BK434" i="1"/>
  <c r="BB34" i="1"/>
  <c r="BK34" i="1"/>
  <c r="BB329" i="1"/>
  <c r="BK329" i="1"/>
  <c r="BB929" i="1"/>
  <c r="BK929" i="1"/>
  <c r="BB236" i="1"/>
  <c r="BK236" i="1"/>
  <c r="BB930" i="1"/>
  <c r="BK930" i="1"/>
  <c r="BB182" i="1"/>
  <c r="BK182" i="1"/>
  <c r="BB818" i="1"/>
  <c r="BK818" i="1"/>
  <c r="BB596" i="1"/>
  <c r="BK596" i="1"/>
  <c r="BB350" i="1"/>
  <c r="BK350" i="1"/>
  <c r="BB906" i="1"/>
  <c r="BK906" i="1"/>
  <c r="BB492" i="1"/>
  <c r="BK492" i="1"/>
  <c r="BB759" i="1"/>
  <c r="BK759" i="1"/>
  <c r="BB977" i="1"/>
  <c r="BK977" i="1"/>
  <c r="BB212" i="1"/>
  <c r="BK212" i="1"/>
  <c r="BB805" i="1"/>
  <c r="BK805" i="1"/>
  <c r="BB504" i="1"/>
  <c r="BK504" i="1"/>
  <c r="BB691" i="1"/>
  <c r="BK691" i="1"/>
  <c r="BB459" i="1"/>
  <c r="BK459" i="1"/>
  <c r="BB131" i="1"/>
  <c r="BK131" i="1"/>
  <c r="BB874" i="1"/>
  <c r="BK874" i="1"/>
  <c r="BB314" i="1"/>
  <c r="BK314" i="1"/>
  <c r="BB282" i="1"/>
  <c r="BK282" i="1"/>
  <c r="BB202" i="1"/>
  <c r="BK202" i="1"/>
  <c r="BB91" i="1"/>
  <c r="BK91" i="1"/>
  <c r="BB975" i="1"/>
  <c r="BK975" i="1"/>
  <c r="BB359" i="1"/>
  <c r="BK359" i="1"/>
  <c r="BB808" i="1"/>
  <c r="BK808" i="1"/>
  <c r="BB487" i="1"/>
  <c r="BK487" i="1"/>
  <c r="BB389" i="1"/>
  <c r="BK389" i="1"/>
  <c r="BB1020" i="1"/>
  <c r="BK1020" i="1"/>
  <c r="BB757" i="1"/>
  <c r="BK757" i="1"/>
  <c r="BB933" i="1"/>
  <c r="BK933" i="1"/>
  <c r="BB581" i="1"/>
  <c r="BK581" i="1"/>
  <c r="BB876" i="1"/>
  <c r="BK876" i="1"/>
  <c r="BB521" i="1"/>
  <c r="BK521" i="1"/>
  <c r="BB949" i="1"/>
  <c r="BK949" i="1"/>
  <c r="BB85" i="1"/>
  <c r="BK85" i="1"/>
  <c r="BB430" i="1"/>
  <c r="BK430" i="1"/>
  <c r="BB806" i="1"/>
  <c r="BK806" i="1"/>
  <c r="BB962" i="1"/>
  <c r="BK962" i="1"/>
  <c r="BB512" i="1"/>
  <c r="BK512" i="1"/>
  <c r="BB432" i="1"/>
  <c r="BK432" i="1"/>
  <c r="BB270" i="1"/>
  <c r="BK270" i="1"/>
  <c r="BB390" i="1"/>
  <c r="BK390" i="1"/>
  <c r="BB76" i="1"/>
  <c r="BK76" i="1"/>
  <c r="BB281" i="1"/>
  <c r="BK281" i="1"/>
  <c r="BB317" i="1"/>
  <c r="BK317" i="1"/>
  <c r="BB77" i="1"/>
  <c r="BK77" i="1"/>
  <c r="BB138" i="1"/>
  <c r="BK138" i="1"/>
  <c r="BB220" i="1"/>
  <c r="BK220" i="1"/>
  <c r="BB193" i="1"/>
  <c r="BK193" i="1"/>
  <c r="BB52" i="1"/>
  <c r="BK52" i="1"/>
  <c r="X261" i="1"/>
  <c r="X1038" i="1"/>
  <c r="V398" i="1"/>
  <c r="W398" i="1"/>
  <c r="X863" i="1"/>
  <c r="V732" i="1"/>
  <c r="W732" i="1"/>
  <c r="V875" i="1"/>
  <c r="W875" i="1"/>
  <c r="V525" i="1"/>
  <c r="W525" i="1"/>
  <c r="V441" i="1"/>
  <c r="W441" i="1"/>
  <c r="V367" i="1"/>
  <c r="W367" i="1"/>
  <c r="V806" i="1"/>
  <c r="W806" i="1"/>
  <c r="V520" i="1"/>
  <c r="W520" i="1"/>
  <c r="V702" i="1"/>
  <c r="W702" i="1"/>
  <c r="V177" i="1"/>
  <c r="W177" i="1"/>
  <c r="V541" i="1"/>
  <c r="W541" i="1"/>
  <c r="V789" i="1"/>
  <c r="W789" i="1"/>
  <c r="V396" i="1"/>
  <c r="W396" i="1"/>
  <c r="BB458" i="1"/>
  <c r="BK458" i="1"/>
  <c r="BB804" i="1"/>
  <c r="BK804" i="1"/>
  <c r="BB950" i="1"/>
  <c r="BK950" i="1"/>
  <c r="BB469" i="1"/>
  <c r="BK469" i="1"/>
  <c r="BB642" i="1"/>
  <c r="BK642" i="1"/>
  <c r="BB249" i="1"/>
  <c r="BK249" i="1"/>
  <c r="BB535" i="1"/>
  <c r="BK535" i="1"/>
  <c r="BB925" i="1"/>
  <c r="BK925" i="1"/>
  <c r="BB256" i="1"/>
  <c r="BK256" i="1"/>
  <c r="BB579" i="1"/>
  <c r="BK579" i="1"/>
  <c r="BB496" i="1"/>
  <c r="BK496" i="1"/>
  <c r="BB1035" i="1"/>
  <c r="BK1035" i="1"/>
  <c r="BB903" i="1"/>
  <c r="BK903" i="1"/>
  <c r="BB404" i="1"/>
  <c r="BK404" i="1"/>
  <c r="BB352" i="1"/>
  <c r="BK352" i="1"/>
  <c r="BB968" i="1"/>
  <c r="BK968" i="1"/>
  <c r="BB843" i="1"/>
  <c r="BK843" i="1"/>
  <c r="BB454" i="1"/>
  <c r="BK454" i="1"/>
  <c r="BB750" i="1"/>
  <c r="BK750" i="1"/>
  <c r="BB53" i="1"/>
  <c r="BK53" i="1"/>
  <c r="BB644" i="1"/>
  <c r="BK644" i="1"/>
  <c r="BB830" i="1"/>
  <c r="BK830" i="1"/>
  <c r="BB313" i="1"/>
  <c r="BK313" i="1"/>
  <c r="BB217" i="1"/>
  <c r="BK217" i="1"/>
  <c r="BB425" i="1"/>
  <c r="BK425" i="1"/>
  <c r="BB411" i="1"/>
  <c r="BK411" i="1"/>
  <c r="BB662" i="1"/>
  <c r="BK662" i="1"/>
  <c r="BB739" i="1"/>
  <c r="BK739" i="1"/>
  <c r="BB851" i="1"/>
  <c r="BK851" i="1"/>
  <c r="BB857" i="1"/>
  <c r="BK857" i="1"/>
  <c r="BB781" i="1"/>
  <c r="BK781" i="1"/>
  <c r="BB527" i="1"/>
  <c r="BK527" i="1"/>
  <c r="BB971" i="1"/>
  <c r="BK971" i="1"/>
  <c r="BB839" i="1"/>
  <c r="BK839" i="1"/>
  <c r="BB128" i="1"/>
  <c r="BK128" i="1"/>
  <c r="BB431" i="1"/>
  <c r="BK431" i="1"/>
  <c r="BB1015" i="1"/>
  <c r="BK1015" i="1"/>
  <c r="BB784" i="1"/>
  <c r="BK784" i="1"/>
  <c r="BB26" i="1"/>
  <c r="BK26" i="1"/>
  <c r="BB683" i="1"/>
  <c r="BK683" i="1"/>
  <c r="BB802" i="1"/>
  <c r="BK802" i="1"/>
  <c r="BB552" i="1"/>
  <c r="BK552" i="1"/>
  <c r="BB627" i="1"/>
  <c r="BK627" i="1"/>
  <c r="BB465" i="1"/>
  <c r="BK465" i="1"/>
  <c r="BB497" i="1"/>
  <c r="BK497" i="1"/>
  <c r="BB260" i="1"/>
  <c r="BK260" i="1"/>
  <c r="BB259" i="1"/>
  <c r="BK259" i="1"/>
  <c r="BB811" i="1"/>
  <c r="BK811" i="1"/>
  <c r="BB339" i="1"/>
  <c r="BK339" i="1"/>
  <c r="BB274" i="1"/>
  <c r="BK274" i="1"/>
  <c r="BB529" i="1"/>
  <c r="BK529" i="1"/>
  <c r="BB885" i="1"/>
  <c r="BK885" i="1"/>
  <c r="BB1021" i="1"/>
  <c r="BK1021" i="1"/>
  <c r="BB584" i="1"/>
  <c r="BK584" i="1"/>
  <c r="BB630" i="1"/>
  <c r="BK630" i="1"/>
  <c r="BB756" i="1"/>
  <c r="BK756" i="1"/>
  <c r="BB29" i="1"/>
  <c r="BK29" i="1"/>
  <c r="X716" i="1"/>
  <c r="V668" i="1"/>
  <c r="W668" i="1"/>
  <c r="X998" i="1"/>
  <c r="V369" i="1"/>
  <c r="W369" i="1"/>
  <c r="V564" i="1"/>
  <c r="W564" i="1"/>
  <c r="V540" i="1"/>
  <c r="W540" i="1"/>
  <c r="V268" i="1"/>
  <c r="W268" i="1"/>
  <c r="X786" i="1"/>
  <c r="V390" i="1"/>
  <c r="W390" i="1"/>
  <c r="X304" i="1"/>
  <c r="V251" i="1"/>
  <c r="W251" i="1"/>
  <c r="V752" i="1"/>
  <c r="W752" i="1"/>
  <c r="V348" i="1"/>
  <c r="W348" i="1"/>
  <c r="V335" i="1"/>
  <c r="W335" i="1"/>
  <c r="V954" i="1"/>
  <c r="W954" i="1"/>
  <c r="V546" i="1"/>
  <c r="W546" i="1"/>
  <c r="V508" i="1"/>
  <c r="W508" i="1"/>
  <c r="V235" i="1"/>
  <c r="W235" i="1"/>
  <c r="V437" i="1"/>
  <c r="W437" i="1"/>
  <c r="V812" i="1"/>
  <c r="W812" i="1"/>
  <c r="V193" i="1"/>
  <c r="W193" i="1"/>
  <c r="V909" i="1"/>
  <c r="W909" i="1"/>
  <c r="V865" i="1"/>
  <c r="W865" i="1"/>
  <c r="V58" i="1"/>
  <c r="W58" i="1"/>
  <c r="V568" i="1"/>
  <c r="W568" i="1"/>
  <c r="V293" i="1"/>
  <c r="W293" i="1"/>
  <c r="V640" i="1"/>
  <c r="W640" i="1"/>
  <c r="V506" i="1"/>
  <c r="W506" i="1"/>
  <c r="V860" i="1"/>
  <c r="W860" i="1"/>
  <c r="X585" i="1"/>
  <c r="V797" i="1"/>
  <c r="W797" i="1"/>
  <c r="X770" i="1"/>
  <c r="V834" i="1"/>
  <c r="W834" i="1"/>
  <c r="V430" i="1"/>
  <c r="W430" i="1"/>
  <c r="BB551" i="1"/>
  <c r="BK551" i="1"/>
  <c r="BB899" i="1"/>
  <c r="BK899" i="1"/>
  <c r="BB1024" i="1"/>
  <c r="BK1024" i="1"/>
  <c r="BB835" i="1"/>
  <c r="BK835" i="1"/>
  <c r="BB402" i="1"/>
  <c r="BK402" i="1"/>
  <c r="BB378" i="1"/>
  <c r="BK378" i="1"/>
  <c r="BB653" i="1"/>
  <c r="BK653" i="1"/>
  <c r="BB148" i="1"/>
  <c r="BK148" i="1"/>
  <c r="BB564" i="1"/>
  <c r="BK564" i="1"/>
  <c r="BB522" i="1"/>
  <c r="BK522" i="1"/>
  <c r="BB311" i="1"/>
  <c r="BK311" i="1"/>
  <c r="BB570" i="1"/>
  <c r="BK570" i="1"/>
  <c r="BB768" i="1"/>
  <c r="BK768" i="1"/>
  <c r="BB345" i="1"/>
  <c r="BK345" i="1"/>
  <c r="BB240" i="1"/>
  <c r="BK240" i="1"/>
  <c r="BB427" i="1"/>
  <c r="BK427" i="1"/>
  <c r="BB327" i="1"/>
  <c r="BK327" i="1"/>
  <c r="BB484" i="1"/>
  <c r="BK484" i="1"/>
  <c r="BB78" i="1"/>
  <c r="BK78" i="1"/>
  <c r="BB136" i="1"/>
  <c r="BK136" i="1"/>
  <c r="BB892" i="1"/>
  <c r="BK892" i="1"/>
  <c r="BB1001" i="1"/>
  <c r="BK1001" i="1"/>
  <c r="BB733" i="1"/>
  <c r="BK733" i="1"/>
  <c r="BB495" i="1"/>
  <c r="BK495" i="1"/>
  <c r="BB917" i="1"/>
  <c r="BK917" i="1"/>
  <c r="BB108" i="1"/>
  <c r="BK108" i="1"/>
  <c r="BB706" i="1"/>
  <c r="BK706" i="1"/>
  <c r="BB466" i="1"/>
  <c r="BK466" i="1"/>
  <c r="BB203" i="1"/>
  <c r="BK203" i="1"/>
  <c r="BB608" i="1"/>
  <c r="BK608" i="1"/>
  <c r="BB180" i="1"/>
  <c r="BK180" i="1"/>
  <c r="BB545" i="1"/>
  <c r="BK545" i="1"/>
  <c r="BB415" i="1"/>
  <c r="BK415" i="1"/>
  <c r="BB1014" i="1"/>
  <c r="BK1014" i="1"/>
  <c r="BB760" i="1"/>
  <c r="BK760" i="1"/>
  <c r="BB343" i="1"/>
  <c r="BK343" i="1"/>
  <c r="BB657" i="1"/>
  <c r="BK657" i="1"/>
  <c r="BB629" i="1"/>
  <c r="BK629" i="1"/>
  <c r="BB517" i="1"/>
  <c r="BK517" i="1"/>
  <c r="BB543" i="1"/>
  <c r="BK543" i="1"/>
  <c r="BB737" i="1"/>
  <c r="BK737" i="1"/>
  <c r="BB68" i="1"/>
  <c r="BK68" i="1"/>
  <c r="BB813" i="1"/>
  <c r="BK813" i="1"/>
  <c r="BB969" i="1"/>
  <c r="BK969" i="1"/>
  <c r="BB537" i="1"/>
  <c r="BK537" i="1"/>
  <c r="BB1013" i="1"/>
  <c r="BK1013" i="1"/>
  <c r="BB758" i="1"/>
  <c r="BK758" i="1"/>
  <c r="BB767" i="1"/>
  <c r="BK767" i="1"/>
  <c r="BB221" i="1"/>
  <c r="BK221" i="1"/>
  <c r="BB474" i="1"/>
  <c r="BK474" i="1"/>
  <c r="BB560" i="1"/>
  <c r="BK560" i="1"/>
  <c r="BB393" i="1"/>
  <c r="BK393" i="1"/>
  <c r="BB436" i="1"/>
  <c r="BK436" i="1"/>
  <c r="BB405" i="1"/>
  <c r="BK405" i="1"/>
  <c r="BB445" i="1"/>
  <c r="BK445" i="1"/>
  <c r="BB204" i="1"/>
  <c r="BK204" i="1"/>
  <c r="BB297" i="1"/>
  <c r="BK297" i="1"/>
  <c r="BB145" i="1"/>
  <c r="BK145" i="1"/>
  <c r="BB30" i="1"/>
  <c r="BK30" i="1"/>
  <c r="BB173" i="1"/>
  <c r="BK173" i="1"/>
  <c r="BB105" i="1"/>
  <c r="BK105" i="1"/>
  <c r="BB72" i="1"/>
  <c r="BK72" i="1"/>
  <c r="BB60" i="1"/>
  <c r="BK60" i="1"/>
  <c r="BB500" i="1"/>
  <c r="BK500" i="1"/>
  <c r="BB94" i="1"/>
  <c r="BK94" i="1"/>
  <c r="BB178" i="1"/>
  <c r="BK178" i="1"/>
  <c r="BB218" i="1"/>
  <c r="BK218" i="1"/>
  <c r="BB48" i="1"/>
  <c r="BK48" i="1"/>
  <c r="BB35" i="1"/>
  <c r="BK35" i="1"/>
  <c r="BB44" i="1"/>
  <c r="BK44" i="1"/>
  <c r="BB289" i="1"/>
  <c r="BK289" i="1"/>
  <c r="BB93" i="1"/>
  <c r="BK93" i="1"/>
  <c r="BB50" i="1"/>
  <c r="BK50" i="1"/>
  <c r="BB915" i="1"/>
  <c r="BK915" i="1"/>
  <c r="BB135" i="1"/>
  <c r="BK135" i="1"/>
  <c r="BB599" i="1"/>
  <c r="BK599" i="1"/>
  <c r="BB376" i="1"/>
  <c r="BK376" i="1"/>
  <c r="BB449" i="1"/>
  <c r="BK449" i="1"/>
  <c r="BB229" i="1"/>
  <c r="BK229" i="1"/>
  <c r="BB486" i="1"/>
  <c r="BK486" i="1"/>
  <c r="BB877" i="1"/>
  <c r="BK877" i="1"/>
  <c r="BB605" i="1"/>
  <c r="BK605" i="1"/>
  <c r="BB686" i="1"/>
  <c r="BK686" i="1"/>
  <c r="BB349" i="1"/>
  <c r="BK349" i="1"/>
  <c r="BB357" i="1"/>
  <c r="BK357" i="1"/>
  <c r="BB370" i="1"/>
  <c r="BK370" i="1"/>
  <c r="BB831" i="1"/>
  <c r="BK831" i="1"/>
  <c r="BB748" i="1"/>
  <c r="BK748" i="1"/>
  <c r="BB600" i="1"/>
  <c r="BK600" i="1"/>
  <c r="BB708" i="1"/>
  <c r="BK708" i="1"/>
  <c r="BB423" i="1"/>
  <c r="BK423" i="1"/>
  <c r="BB499" i="1"/>
  <c r="BK499" i="1"/>
  <c r="BB586" i="1"/>
  <c r="BK586" i="1"/>
  <c r="BB266" i="1"/>
  <c r="BK266" i="1"/>
  <c r="BB435" i="1"/>
  <c r="BK435" i="1"/>
  <c r="BB463" i="1"/>
  <c r="BK463" i="1"/>
  <c r="BB123" i="1"/>
  <c r="BK123" i="1"/>
  <c r="BB333" i="1"/>
  <c r="BK333" i="1"/>
  <c r="BB301" i="1"/>
  <c r="BK301" i="1"/>
  <c r="BB275" i="1"/>
  <c r="BK275" i="1"/>
  <c r="BB546" i="1"/>
  <c r="BK546" i="1"/>
  <c r="BB954" i="1"/>
  <c r="BK954" i="1"/>
  <c r="BB797" i="1"/>
  <c r="BK797" i="1"/>
  <c r="BB115" i="1"/>
  <c r="BK115" i="1"/>
  <c r="BB245" i="1"/>
  <c r="BK245" i="1"/>
  <c r="BB33" i="1"/>
  <c r="BK33" i="1"/>
  <c r="BB66" i="1"/>
  <c r="BK66" i="1"/>
  <c r="BB704" i="1"/>
  <c r="BK704" i="1"/>
  <c r="BB875" i="1"/>
  <c r="BK875" i="1"/>
  <c r="BB728" i="1"/>
  <c r="BK728" i="1"/>
  <c r="BB747" i="1"/>
  <c r="BK747" i="1"/>
  <c r="BB224" i="1"/>
  <c r="BK224" i="1"/>
  <c r="BB923" i="1"/>
  <c r="BK923" i="1"/>
  <c r="BB873" i="1"/>
  <c r="BK873" i="1"/>
  <c r="BB937" i="1"/>
  <c r="BK937" i="1"/>
  <c r="BB577" i="1"/>
  <c r="BK577" i="1"/>
  <c r="BB837" i="1"/>
  <c r="BK837" i="1"/>
  <c r="BB645" i="1"/>
  <c r="BK645" i="1"/>
  <c r="BB941" i="1"/>
  <c r="BK941" i="1"/>
  <c r="BB749" i="1"/>
  <c r="BK749" i="1"/>
  <c r="BB940" i="1"/>
  <c r="BK940" i="1"/>
  <c r="BB617" i="1"/>
  <c r="BK617" i="1"/>
  <c r="BB901" i="1"/>
  <c r="BK901" i="1"/>
  <c r="BB540" i="1"/>
  <c r="BK540" i="1"/>
  <c r="BB738" i="1"/>
  <c r="BK738" i="1"/>
  <c r="BB844" i="1"/>
  <c r="BK844" i="1"/>
  <c r="BB650" i="1"/>
  <c r="BK650" i="1"/>
  <c r="BB707" i="1"/>
  <c r="BK707" i="1"/>
  <c r="BB689" i="1"/>
  <c r="BK689" i="1"/>
  <c r="BB437" i="1"/>
  <c r="BK437" i="1"/>
  <c r="BB1042" i="1"/>
  <c r="BK1042" i="1"/>
  <c r="BB188" i="1"/>
  <c r="BK188" i="1"/>
  <c r="BB214" i="1"/>
  <c r="BK214" i="1"/>
  <c r="BB189" i="1"/>
  <c r="BK189" i="1"/>
  <c r="BB153" i="1"/>
  <c r="BK153" i="1"/>
  <c r="BB146" i="1"/>
  <c r="BK146" i="1"/>
  <c r="BB1041" i="1"/>
  <c r="BK1041" i="1"/>
  <c r="BB75" i="1"/>
  <c r="BK75" i="1"/>
  <c r="BB505" i="1"/>
  <c r="BK505" i="1"/>
  <c r="BB652" i="1"/>
  <c r="BK652" i="1"/>
  <c r="BB710" i="1"/>
  <c r="BK710" i="1"/>
  <c r="BB366" i="1"/>
  <c r="BK366" i="1"/>
  <c r="BB288" i="1"/>
  <c r="BK288" i="1"/>
  <c r="BB170" i="1"/>
  <c r="BK170" i="1"/>
  <c r="BB1037" i="1"/>
  <c r="BK1037" i="1"/>
  <c r="BB163" i="1"/>
  <c r="BK163" i="1"/>
  <c r="BB46" i="1"/>
  <c r="BK46" i="1"/>
  <c r="BB132" i="1"/>
  <c r="BK132" i="1"/>
  <c r="BB186" i="1"/>
  <c r="BK186" i="1"/>
  <c r="BB702" i="1"/>
  <c r="BK702" i="1"/>
  <c r="BB422" i="1"/>
  <c r="BK422" i="1"/>
  <c r="BB947" i="1"/>
  <c r="BK947" i="1"/>
  <c r="BB476" i="1"/>
  <c r="BK476" i="1"/>
  <c r="BB886" i="1"/>
  <c r="BK886" i="1"/>
  <c r="BB755" i="1"/>
  <c r="BK755" i="1"/>
  <c r="BB788" i="1"/>
  <c r="BK788" i="1"/>
  <c r="BB774" i="1"/>
  <c r="BK774" i="1"/>
  <c r="BB963" i="1"/>
  <c r="BK963" i="1"/>
  <c r="BB494" i="1"/>
  <c r="BK494" i="1"/>
  <c r="BB471" i="1"/>
  <c r="BK471" i="1"/>
  <c r="BB81" i="1"/>
  <c r="BK81" i="1"/>
  <c r="BB65" i="1"/>
  <c r="BK65" i="1"/>
  <c r="BB272" i="1"/>
  <c r="BK272" i="1"/>
  <c r="BB974" i="1"/>
  <c r="BK974" i="1"/>
  <c r="BB882" i="1"/>
  <c r="BK882" i="1"/>
  <c r="BB786" i="1"/>
  <c r="BK786" i="1"/>
  <c r="BB399" i="1"/>
  <c r="BK399" i="1"/>
  <c r="BB572" i="1"/>
  <c r="BK572" i="1"/>
  <c r="BB223" i="1"/>
  <c r="BK223" i="1"/>
  <c r="BB103" i="1"/>
  <c r="BK103" i="1"/>
  <c r="BB480" i="1"/>
  <c r="BK480" i="1"/>
  <c r="BB801" i="1"/>
  <c r="BK801" i="1"/>
  <c r="BB730" i="1"/>
  <c r="BK730" i="1"/>
  <c r="BB243" i="1"/>
  <c r="BK243" i="1"/>
  <c r="BB625" i="1"/>
  <c r="BK625" i="1"/>
  <c r="BB513" i="1"/>
  <c r="BK513" i="1"/>
  <c r="BB450" i="1"/>
  <c r="BK450" i="1"/>
  <c r="BB594" i="1"/>
  <c r="BK594" i="1"/>
  <c r="BB69" i="1"/>
  <c r="BK69" i="1"/>
  <c r="BB336" i="1"/>
  <c r="BK336" i="1"/>
  <c r="BB924" i="1"/>
  <c r="BK924" i="1"/>
  <c r="BB199" i="1"/>
  <c r="BK199" i="1"/>
  <c r="BB226" i="1"/>
  <c r="BK226" i="1"/>
  <c r="BB673" i="1"/>
  <c r="BK673" i="1"/>
  <c r="BB194" i="1"/>
  <c r="BK194" i="1"/>
  <c r="BB891" i="1"/>
  <c r="BK891" i="1"/>
  <c r="BB861" i="1"/>
  <c r="BK861" i="1"/>
  <c r="BB565" i="1"/>
  <c r="BK565" i="1"/>
  <c r="BB438" i="1"/>
  <c r="BK438" i="1"/>
  <c r="BB414" i="1"/>
  <c r="BK414" i="1"/>
  <c r="BK1017" i="1"/>
  <c r="BB676" i="1"/>
  <c r="BK676" i="1"/>
  <c r="BB1025" i="1"/>
  <c r="BK1025" i="1"/>
  <c r="BB777" i="1"/>
  <c r="BK777" i="1"/>
  <c r="BB908" i="1"/>
  <c r="BK908" i="1"/>
  <c r="BB754" i="1"/>
  <c r="BK754" i="1"/>
  <c r="BB656" i="1"/>
  <c r="BK656" i="1"/>
  <c r="BB720" i="1"/>
  <c r="BK720" i="1"/>
  <c r="BB868" i="1"/>
  <c r="BK868" i="1"/>
  <c r="BB631" i="1"/>
  <c r="BK631" i="1"/>
  <c r="BB567" i="1"/>
  <c r="BK567" i="1"/>
  <c r="BB637" i="1"/>
  <c r="BK637" i="1"/>
  <c r="BB590" i="1"/>
  <c r="BK590" i="1"/>
  <c r="BB464" i="1"/>
  <c r="BK464" i="1"/>
  <c r="BB1033" i="1"/>
  <c r="BK1033" i="1"/>
  <c r="BB684" i="1"/>
  <c r="BK684" i="1"/>
  <c r="BB640" i="1"/>
  <c r="BK640" i="1"/>
  <c r="BB36" i="1"/>
  <c r="BK36" i="1"/>
  <c r="BB928" i="1"/>
  <c r="BK928" i="1"/>
  <c r="BB866" i="1"/>
  <c r="BK866" i="1"/>
  <c r="BB391" i="1"/>
  <c r="BK391" i="1"/>
  <c r="BB242" i="1"/>
  <c r="BK242" i="1"/>
  <c r="BB946" i="1"/>
  <c r="BK946" i="1"/>
  <c r="BB568" i="1"/>
  <c r="BK568" i="1"/>
  <c r="BB736" i="1"/>
  <c r="BK736" i="1"/>
  <c r="BB396" i="1"/>
  <c r="BK396" i="1"/>
  <c r="BB1032" i="1"/>
  <c r="BK1032" i="1"/>
  <c r="BB1027" i="1"/>
  <c r="BK1027" i="1"/>
  <c r="BB209" i="1"/>
  <c r="BK209" i="1"/>
  <c r="BB854" i="1"/>
  <c r="BK854" i="1"/>
  <c r="BB250" i="1"/>
  <c r="BK250" i="1"/>
  <c r="BB406" i="1"/>
  <c r="BK406" i="1"/>
  <c r="BB870" i="1"/>
  <c r="BK870" i="1"/>
  <c r="BB671" i="1"/>
  <c r="BK671" i="1"/>
  <c r="BB919" i="1"/>
  <c r="BK919" i="1"/>
  <c r="BB970" i="1"/>
  <c r="BK970" i="1"/>
  <c r="BB507" i="1"/>
  <c r="BK507" i="1"/>
  <c r="BB429" i="1"/>
  <c r="BK429" i="1"/>
  <c r="BB701" i="1"/>
  <c r="BK701" i="1"/>
  <c r="BB287" i="1"/>
  <c r="BK287" i="1"/>
  <c r="BB672" i="1"/>
  <c r="BK672" i="1"/>
  <c r="BB990" i="1"/>
  <c r="BK990" i="1"/>
  <c r="BB47" i="1"/>
  <c r="BK47" i="1"/>
  <c r="BB798" i="1"/>
  <c r="BK798" i="1"/>
  <c r="BB235" i="1"/>
  <c r="BK235" i="1"/>
  <c r="BB907" i="1"/>
  <c r="BK907" i="1"/>
  <c r="BB721" i="1"/>
  <c r="BK721" i="1"/>
  <c r="BB880" i="1"/>
  <c r="BK880" i="1"/>
  <c r="BB849" i="1"/>
  <c r="BK849" i="1"/>
  <c r="BB1005" i="1"/>
  <c r="BK1005" i="1"/>
  <c r="BB649" i="1"/>
  <c r="BK649" i="1"/>
  <c r="BB785" i="1"/>
  <c r="BK785" i="1"/>
  <c r="BB166" i="1"/>
  <c r="BK166" i="1"/>
  <c r="BB117" i="1"/>
  <c r="BK117" i="1"/>
  <c r="BB588" i="1"/>
  <c r="BK588" i="1"/>
  <c r="BB812" i="1"/>
  <c r="BK812" i="1"/>
  <c r="BB677" i="1"/>
  <c r="BK677" i="1"/>
  <c r="BB444" i="1"/>
  <c r="BK444" i="1"/>
  <c r="BB620" i="1"/>
  <c r="BK620" i="1"/>
  <c r="BB384" i="1"/>
  <c r="BK384" i="1"/>
  <c r="BB417" i="1"/>
  <c r="BK417" i="1"/>
  <c r="BB227" i="1"/>
  <c r="BK227" i="1"/>
  <c r="BB56" i="1"/>
  <c r="BK56" i="1"/>
  <c r="V601" i="1"/>
  <c r="W601" i="1"/>
  <c r="V270" i="1"/>
  <c r="W270" i="1"/>
  <c r="V432" i="1"/>
  <c r="W432" i="1"/>
  <c r="V714" i="1"/>
  <c r="W714" i="1"/>
  <c r="V999" i="1"/>
  <c r="W999" i="1"/>
  <c r="V803" i="1"/>
  <c r="W803" i="1"/>
  <c r="X877" i="1"/>
  <c r="X868" i="1"/>
  <c r="X774" i="1"/>
  <c r="V402" i="1"/>
  <c r="W402" i="1"/>
  <c r="V744" i="1"/>
  <c r="W744" i="1"/>
  <c r="V607" i="1"/>
  <c r="W607" i="1"/>
  <c r="V823" i="1"/>
  <c r="W823" i="1"/>
  <c r="V723" i="1"/>
  <c r="W723" i="1"/>
  <c r="BB252" i="1"/>
  <c r="BK252" i="1"/>
  <c r="BB622" i="1"/>
  <c r="BK622" i="1"/>
  <c r="BB966" i="1"/>
  <c r="BK966" i="1"/>
  <c r="BB525" i="1"/>
  <c r="BK525" i="1"/>
  <c r="BB993" i="1"/>
  <c r="BK993" i="1"/>
  <c r="BB863" i="1"/>
  <c r="BK863" i="1"/>
  <c r="BB86" i="1"/>
  <c r="BK86" i="1"/>
  <c r="BB110" i="1"/>
  <c r="BK110" i="1"/>
  <c r="BB191" i="1"/>
  <c r="BK191" i="1"/>
  <c r="BB152" i="1"/>
  <c r="BK152" i="1"/>
  <c r="BB723" i="1"/>
  <c r="BK723" i="1"/>
  <c r="BB623" i="1"/>
  <c r="BK623" i="1"/>
  <c r="BB380" i="1"/>
  <c r="BK380" i="1"/>
  <c r="BB155" i="1"/>
  <c r="BK155" i="1"/>
  <c r="BB206" i="1"/>
  <c r="BK206" i="1"/>
  <c r="BB616" i="1"/>
  <c r="BK616" i="1"/>
  <c r="BB43" i="1"/>
  <c r="BK43" i="1"/>
  <c r="BB761" i="1"/>
  <c r="BK761" i="1"/>
  <c r="BB169" i="1"/>
  <c r="BK169" i="1"/>
  <c r="BB410" i="1"/>
  <c r="BK410" i="1"/>
  <c r="BB1031" i="1"/>
  <c r="BK1031" i="1"/>
  <c r="BB179" i="1"/>
  <c r="BK179" i="1"/>
  <c r="BB878" i="1"/>
  <c r="BK878" i="1"/>
  <c r="BB904" i="1"/>
  <c r="BK904" i="1"/>
  <c r="BB1008" i="1"/>
  <c r="BK1008" i="1"/>
  <c r="BB779" i="1"/>
  <c r="BK779" i="1"/>
  <c r="BB37" i="1"/>
  <c r="BK37" i="1"/>
  <c r="BB98" i="1"/>
  <c r="BK98" i="1"/>
  <c r="BB580" i="1"/>
  <c r="BK580" i="1"/>
  <c r="BB634" i="1"/>
  <c r="BK634" i="1"/>
  <c r="BB1043" i="1"/>
  <c r="BK1043" i="1"/>
  <c r="BB286" i="1"/>
  <c r="BK286" i="1"/>
  <c r="BB168" i="1"/>
  <c r="BK168" i="1"/>
  <c r="BB172" i="1"/>
  <c r="BK172" i="1"/>
  <c r="BB298" i="1"/>
  <c r="BK298" i="1"/>
  <c r="BB190" i="1"/>
  <c r="BK190" i="1"/>
  <c r="BB979" i="1"/>
  <c r="BK979" i="1"/>
  <c r="BB992" i="1"/>
  <c r="BK992" i="1"/>
  <c r="BB731" i="1"/>
  <c r="BK731" i="1"/>
  <c r="BB942" i="1"/>
  <c r="BK942" i="1"/>
  <c r="BB960" i="1"/>
  <c r="BK960" i="1"/>
  <c r="BB912" i="1"/>
  <c r="BK912" i="1"/>
  <c r="BB869" i="1"/>
  <c r="BK869" i="1"/>
  <c r="BB794" i="1"/>
  <c r="BK794" i="1"/>
  <c r="BB125" i="1"/>
  <c r="BK125" i="1"/>
  <c r="BB251" i="1"/>
  <c r="BK251" i="1"/>
  <c r="BB328" i="1"/>
  <c r="BK328" i="1"/>
  <c r="BB49" i="1"/>
  <c r="BK49" i="1"/>
  <c r="BB473" i="1"/>
  <c r="BK473" i="1"/>
  <c r="BB280" i="1"/>
  <c r="BK280" i="1"/>
  <c r="BB273" i="1"/>
  <c r="BK273" i="1"/>
  <c r="BB74" i="1"/>
  <c r="BK74" i="1"/>
  <c r="BB883" i="1"/>
  <c r="BK883" i="1"/>
  <c r="BB585" i="1"/>
  <c r="BK585" i="1"/>
  <c r="BB323" i="1"/>
  <c r="BK323" i="1"/>
  <c r="BB139" i="1"/>
  <c r="BK139" i="1"/>
  <c r="BB121" i="1"/>
  <c r="BK121" i="1"/>
  <c r="BB419" i="1"/>
  <c r="BK419" i="1"/>
  <c r="BB692" i="1"/>
  <c r="BK692" i="1"/>
  <c r="BB1016" i="1"/>
  <c r="BK1016" i="1"/>
  <c r="BB394" i="1"/>
  <c r="BK394" i="1"/>
  <c r="BB916" i="1"/>
  <c r="BK916" i="1"/>
  <c r="BB898" i="1"/>
  <c r="BK898" i="1"/>
  <c r="BB789" i="1"/>
  <c r="BK789" i="1"/>
  <c r="BB542" i="1"/>
  <c r="BK542" i="1"/>
  <c r="BB263" i="1"/>
  <c r="BK263" i="1"/>
  <c r="BB727" i="1"/>
  <c r="BK727" i="1"/>
  <c r="BB980" i="1"/>
  <c r="BK980" i="1"/>
  <c r="BB722" i="1"/>
  <c r="BK722" i="1"/>
  <c r="BB207" i="1"/>
  <c r="BK207" i="1"/>
  <c r="BB114" i="1"/>
  <c r="BK114" i="1"/>
  <c r="BB271" i="1"/>
  <c r="BK271" i="1"/>
  <c r="BB330" i="1"/>
  <c r="BK330" i="1"/>
  <c r="BB833" i="1"/>
  <c r="BK833" i="1"/>
  <c r="BB694" i="1"/>
  <c r="BK694" i="1"/>
  <c r="BB921" i="1"/>
  <c r="BK921" i="1"/>
  <c r="BB461" i="1"/>
  <c r="BK461" i="1"/>
  <c r="V302" i="1"/>
  <c r="W302" i="1"/>
  <c r="X758" i="1"/>
  <c r="X866" i="1"/>
  <c r="V368" i="1"/>
  <c r="W368" i="1"/>
  <c r="V445" i="1"/>
  <c r="W445" i="1"/>
  <c r="V851" i="1"/>
  <c r="W851" i="1"/>
  <c r="V428" i="1"/>
  <c r="W428" i="1"/>
  <c r="X791" i="1"/>
  <c r="V643" i="1"/>
  <c r="W643" i="1"/>
  <c r="V966" i="1"/>
  <c r="W966" i="1"/>
  <c r="V417" i="1"/>
  <c r="W417" i="1"/>
  <c r="V499" i="1"/>
  <c r="W499" i="1"/>
  <c r="X1009" i="1"/>
  <c r="X907" i="1"/>
  <c r="V79" i="1"/>
  <c r="W79" i="1"/>
  <c r="V483" i="1"/>
  <c r="W483" i="1"/>
  <c r="X204" i="1"/>
  <c r="V795" i="1"/>
  <c r="W795" i="1"/>
  <c r="X731" i="1"/>
  <c r="V1040" i="1"/>
  <c r="W1040" i="1"/>
  <c r="V493" i="1"/>
  <c r="W493" i="1"/>
  <c r="V984" i="1"/>
  <c r="W984" i="1"/>
  <c r="V908" i="1"/>
  <c r="W908" i="1"/>
  <c r="V867" i="1"/>
  <c r="W867" i="1"/>
  <c r="X678" i="1"/>
  <c r="V163" i="1"/>
  <c r="W163" i="1"/>
  <c r="V845" i="1"/>
  <c r="W845" i="1"/>
  <c r="V30" i="1"/>
  <c r="W30" i="1"/>
  <c r="V726" i="1"/>
  <c r="W726" i="1"/>
  <c r="V1022" i="1"/>
  <c r="W1022" i="1"/>
  <c r="V814" i="1"/>
  <c r="W814" i="1"/>
  <c r="V301" i="1"/>
  <c r="W301" i="1"/>
  <c r="V891" i="1"/>
  <c r="W891" i="1"/>
  <c r="V39" i="1"/>
  <c r="W39" i="1"/>
  <c r="X376" i="1"/>
  <c r="V962" i="1"/>
  <c r="W962" i="1"/>
  <c r="V223" i="1"/>
  <c r="W223" i="1"/>
  <c r="V596" i="1"/>
  <c r="W596" i="1"/>
  <c r="X271" i="1"/>
  <c r="X578" i="1"/>
  <c r="V529" i="1"/>
  <c r="W529" i="1"/>
  <c r="V650" i="1"/>
  <c r="W650" i="1"/>
  <c r="X536" i="1"/>
  <c r="V1015" i="1"/>
  <c r="W1015" i="1"/>
  <c r="V981" i="1"/>
  <c r="W981" i="1"/>
  <c r="X346" i="1"/>
  <c r="V105" i="1"/>
  <c r="W105" i="1"/>
  <c r="V455" i="1"/>
  <c r="W455" i="1"/>
  <c r="V736" i="1"/>
  <c r="W736" i="1"/>
  <c r="V69" i="1"/>
  <c r="W69" i="1"/>
  <c r="V1007" i="1"/>
  <c r="W1007" i="1"/>
  <c r="V930" i="1"/>
  <c r="W930" i="1"/>
  <c r="V306" i="1"/>
  <c r="W306" i="1"/>
  <c r="V883" i="1"/>
  <c r="W883" i="1"/>
  <c r="V237" i="1"/>
  <c r="W237" i="1"/>
  <c r="V652" i="1"/>
  <c r="W652" i="1"/>
  <c r="V431" i="1"/>
  <c r="W431" i="1"/>
  <c r="BB913" i="1"/>
  <c r="BK913" i="1"/>
  <c r="BB695" i="1"/>
  <c r="BK695" i="1"/>
  <c r="BB1023" i="1"/>
  <c r="BK1023" i="1"/>
  <c r="BB477" i="1"/>
  <c r="BK477" i="1"/>
  <c r="BB347" i="1"/>
  <c r="BK347" i="1"/>
  <c r="BB231" i="1"/>
  <c r="BK231" i="1"/>
  <c r="BB428" i="1"/>
  <c r="BK428" i="1"/>
  <c r="BB865" i="1"/>
  <c r="BK865" i="1"/>
  <c r="BB493" i="1"/>
  <c r="BK493" i="1"/>
  <c r="BB300" i="1"/>
  <c r="BK300" i="1"/>
  <c r="BB356" i="1"/>
  <c r="BK356" i="1"/>
  <c r="BB363" i="1"/>
  <c r="BK363" i="1"/>
  <c r="BB407" i="1"/>
  <c r="BK407" i="1"/>
  <c r="BB112" i="1"/>
  <c r="BK112" i="1"/>
  <c r="BB362" i="1"/>
  <c r="BK362" i="1"/>
  <c r="BB711" i="1"/>
  <c r="BK711" i="1"/>
  <c r="BB699" i="1"/>
  <c r="BK699" i="1"/>
  <c r="BB905" i="1"/>
  <c r="BK905" i="1"/>
  <c r="BB613" i="1"/>
  <c r="BK613" i="1"/>
  <c r="BB982" i="1"/>
  <c r="BK982" i="1"/>
  <c r="BB498" i="1"/>
  <c r="BK498" i="1"/>
  <c r="BB1036" i="1"/>
  <c r="BK1036" i="1"/>
  <c r="BB888" i="1"/>
  <c r="BK888" i="1"/>
  <c r="BB771" i="1"/>
  <c r="BK771" i="1"/>
  <c r="BB603" i="1"/>
  <c r="BK603" i="1"/>
  <c r="BB514" i="1"/>
  <c r="BK514" i="1"/>
  <c r="BB807" i="1"/>
  <c r="BK807" i="1"/>
  <c r="BB658" i="1"/>
  <c r="BK658" i="1"/>
  <c r="BB382" i="1"/>
  <c r="BK382" i="1"/>
  <c r="BB820" i="1"/>
  <c r="BK820" i="1"/>
  <c r="BB162" i="1"/>
  <c r="BK162" i="1"/>
  <c r="BB101" i="1"/>
  <c r="BK101" i="1"/>
  <c r="BB510" i="1"/>
  <c r="BK510" i="1"/>
  <c r="BB825" i="1"/>
  <c r="BK825" i="1"/>
  <c r="BB575" i="1"/>
  <c r="BK575" i="1"/>
  <c r="BB156" i="1"/>
  <c r="BK156" i="1"/>
  <c r="BB573" i="1"/>
  <c r="BK573" i="1"/>
  <c r="BB299" i="1"/>
  <c r="BK299" i="1"/>
  <c r="BB663" i="1"/>
  <c r="BK663" i="1"/>
  <c r="BB646" i="1"/>
  <c r="BK646" i="1"/>
  <c r="BB693" i="1"/>
  <c r="BK693" i="1"/>
  <c r="BB661" i="1"/>
  <c r="BK661" i="1"/>
  <c r="BB533" i="1"/>
  <c r="BK533" i="1"/>
  <c r="BB1000" i="1"/>
  <c r="BK1000" i="1"/>
  <c r="BB665" i="1"/>
  <c r="BK665" i="1"/>
  <c r="BB602" i="1"/>
  <c r="BK602" i="1"/>
  <c r="BB254" i="1"/>
  <c r="BK254" i="1"/>
  <c r="BB914" i="1"/>
  <c r="BK914" i="1"/>
  <c r="BB446" i="1"/>
  <c r="BK446" i="1"/>
  <c r="BB698" i="1"/>
  <c r="BK698" i="1"/>
  <c r="BB824" i="1"/>
  <c r="BK824" i="1"/>
  <c r="BB481" i="1"/>
  <c r="BK481" i="1"/>
  <c r="BB157" i="1"/>
  <c r="BK157" i="1"/>
  <c r="BB144" i="1"/>
  <c r="BK144" i="1"/>
  <c r="BB215" i="1"/>
  <c r="BK215" i="1"/>
  <c r="BB348" i="1"/>
  <c r="BK348" i="1"/>
  <c r="BB241" i="1"/>
  <c r="BK241" i="1"/>
  <c r="BB129" i="1"/>
  <c r="BK129" i="1"/>
  <c r="BB104" i="1"/>
  <c r="BK104" i="1"/>
  <c r="BB70" i="1"/>
  <c r="BK70" i="1"/>
  <c r="BB122" i="1"/>
  <c r="BK122" i="1"/>
  <c r="BB84" i="1"/>
  <c r="BK84" i="1"/>
  <c r="BB569" i="1"/>
  <c r="BK569" i="1"/>
  <c r="BB957" i="1"/>
  <c r="BK957" i="1"/>
  <c r="BB398" i="1"/>
  <c r="BK398" i="1"/>
  <c r="BB829" i="1"/>
  <c r="BK829" i="1"/>
  <c r="BB814" i="1"/>
  <c r="BK814" i="1"/>
  <c r="BB612" i="1"/>
  <c r="BK612" i="1"/>
  <c r="BB468" i="1"/>
  <c r="BK468" i="1"/>
  <c r="BB73" i="1"/>
  <c r="BK73" i="1"/>
  <c r="BB248" i="1"/>
  <c r="BK248" i="1"/>
  <c r="BB296" i="1"/>
  <c r="BK296" i="1"/>
  <c r="BB284" i="1"/>
  <c r="BK284" i="1"/>
  <c r="BB39" i="1"/>
  <c r="BK39" i="1"/>
  <c r="BB126" i="1"/>
  <c r="BK126" i="1"/>
  <c r="BB100" i="1"/>
  <c r="BK100" i="1"/>
  <c r="BB320" i="1"/>
  <c r="BK320" i="1"/>
  <c r="BB79" i="1"/>
  <c r="BK79" i="1"/>
  <c r="BB140" i="1"/>
  <c r="BK140" i="1"/>
  <c r="BB63" i="1"/>
  <c r="BK63" i="1"/>
  <c r="BB141" i="1"/>
  <c r="BK141" i="1"/>
  <c r="BB983" i="1"/>
  <c r="BK983" i="1"/>
  <c r="BB666" i="1"/>
  <c r="BK666" i="1"/>
  <c r="BB371" i="1"/>
  <c r="BK371" i="1"/>
  <c r="BB1004" i="1"/>
  <c r="BK1004" i="1"/>
  <c r="BB210" i="1"/>
  <c r="BK210" i="1"/>
  <c r="BB374" i="1"/>
  <c r="BK374" i="1"/>
  <c r="BB604" i="1"/>
  <c r="BK604" i="1"/>
  <c r="BB558" i="1"/>
  <c r="BK558" i="1"/>
  <c r="BB742" i="1"/>
  <c r="BK742" i="1"/>
  <c r="BB547" i="1"/>
  <c r="BK547" i="1"/>
  <c r="BB488" i="1"/>
  <c r="BK488" i="1"/>
  <c r="BB55" i="1"/>
  <c r="BK55" i="1"/>
  <c r="BB751" i="1"/>
  <c r="BK751" i="1"/>
  <c r="BB208" i="1"/>
  <c r="BK208" i="1"/>
  <c r="BB1034" i="1"/>
  <c r="BK1034" i="1"/>
  <c r="BB354" i="1"/>
  <c r="BK354" i="1"/>
  <c r="BB421" i="1"/>
  <c r="BK421" i="1"/>
  <c r="BB161" i="1"/>
  <c r="BK161" i="1"/>
  <c r="BB96" i="1"/>
  <c r="BK96" i="1"/>
  <c r="BB200" i="1"/>
  <c r="BK200" i="1"/>
  <c r="BB595" i="1"/>
  <c r="BK595" i="1"/>
  <c r="BB938" i="1"/>
  <c r="BK938" i="1"/>
  <c r="BB578" i="1"/>
  <c r="BK578" i="1"/>
  <c r="BB858" i="1"/>
  <c r="BK858" i="1"/>
  <c r="BB277" i="1"/>
  <c r="BK277" i="1"/>
  <c r="BB160" i="1"/>
  <c r="BK160" i="1"/>
  <c r="BB638" i="1"/>
  <c r="BK638" i="1"/>
  <c r="BB346" i="1"/>
  <c r="BK346" i="1"/>
  <c r="BB447" i="1"/>
  <c r="BK447" i="1"/>
  <c r="BB659" i="1"/>
  <c r="BK659" i="1"/>
  <c r="BB82" i="1"/>
  <c r="BK82" i="1"/>
  <c r="BB856" i="1"/>
  <c r="BK856" i="1"/>
  <c r="BB958" i="1"/>
  <c r="BK958" i="1"/>
  <c r="BB795" i="1"/>
  <c r="BK795" i="1"/>
  <c r="BB174" i="1"/>
  <c r="BK174" i="1"/>
  <c r="BB1028" i="1"/>
  <c r="BK1028" i="1"/>
  <c r="BB709" i="1"/>
  <c r="BK709" i="1"/>
  <c r="BB944" i="1"/>
  <c r="BK944" i="1"/>
  <c r="BB680" i="1"/>
  <c r="BK680" i="1"/>
  <c r="BB909" i="1"/>
  <c r="BK909" i="1"/>
  <c r="BB981" i="1"/>
  <c r="BK981" i="1"/>
  <c r="BB636" i="1"/>
  <c r="BK636" i="1"/>
  <c r="BB792" i="1"/>
  <c r="BK792" i="1"/>
  <c r="BB532" i="1"/>
  <c r="BK532" i="1"/>
  <c r="BB448" i="1"/>
  <c r="BK448" i="1"/>
  <c r="BB302" i="1"/>
  <c r="BK302" i="1"/>
  <c r="BB111" i="1"/>
  <c r="BK111" i="1"/>
  <c r="BB344" i="1"/>
  <c r="BK344" i="1"/>
  <c r="BB361" i="1"/>
  <c r="BK361" i="1"/>
  <c r="BB233" i="1"/>
  <c r="BK233" i="1"/>
  <c r="BB257" i="1"/>
  <c r="BK257" i="1"/>
  <c r="BB196" i="1"/>
  <c r="BK196" i="1"/>
  <c r="BB51" i="1"/>
  <c r="BK51" i="1"/>
  <c r="BB697" i="1"/>
  <c r="BK697" i="1"/>
  <c r="BB633" i="1"/>
  <c r="BK633" i="1"/>
  <c r="BB848" i="1"/>
  <c r="BK848" i="1"/>
  <c r="BB557" i="1"/>
  <c r="BK557" i="1"/>
  <c r="BB368" i="1"/>
  <c r="BK368" i="1"/>
  <c r="BB508" i="1"/>
  <c r="BK508" i="1"/>
  <c r="BB416" i="1"/>
  <c r="BK416" i="1"/>
  <c r="BB369" i="1"/>
  <c r="BK369" i="1"/>
  <c r="BB59" i="1"/>
  <c r="BK59" i="1"/>
  <c r="BB331" i="1"/>
  <c r="BK331" i="1"/>
  <c r="BB315" i="1"/>
  <c r="BK315" i="1"/>
  <c r="BB222" i="1"/>
  <c r="BK222" i="1"/>
  <c r="BB936" i="1"/>
  <c r="BK936" i="1"/>
  <c r="BB321" i="1"/>
  <c r="BK321" i="1"/>
  <c r="BB113" i="1"/>
  <c r="BK113" i="1"/>
  <c r="BB615" i="1"/>
  <c r="BK615" i="1"/>
  <c r="BB385" i="1"/>
  <c r="BK385" i="1"/>
  <c r="BB285" i="1"/>
  <c r="BK285" i="1"/>
  <c r="BB838" i="1"/>
  <c r="BK838" i="1"/>
  <c r="BB987" i="1"/>
  <c r="BK987" i="1"/>
  <c r="BB403" i="1"/>
  <c r="BK403" i="1"/>
  <c r="BB715" i="1"/>
  <c r="BK715" i="1"/>
  <c r="BB823" i="1"/>
  <c r="BK823" i="1"/>
  <c r="BB860" i="1"/>
  <c r="BK860" i="1"/>
  <c r="BB681" i="1"/>
  <c r="BK681" i="1"/>
  <c r="BB316" i="1"/>
  <c r="BK316" i="1"/>
  <c r="BB765" i="1"/>
  <c r="BK765" i="1"/>
  <c r="BB116" i="1"/>
  <c r="BK116" i="1"/>
  <c r="BB276" i="1"/>
  <c r="BK276" i="1"/>
  <c r="BB816" i="1"/>
  <c r="BK816" i="1"/>
  <c r="BB244" i="1"/>
  <c r="BK244" i="1"/>
  <c r="BB133" i="1"/>
  <c r="BK133" i="1"/>
  <c r="BB452" i="1"/>
  <c r="BK452" i="1"/>
  <c r="BB591" i="1"/>
  <c r="BK591" i="1"/>
  <c r="BB836" i="1"/>
  <c r="BK836" i="1"/>
  <c r="BB295" i="1"/>
  <c r="BK295" i="1"/>
  <c r="BB151" i="1"/>
  <c r="BK151" i="1"/>
  <c r="BB413" i="1"/>
  <c r="BK413" i="1"/>
  <c r="BB324" i="1"/>
  <c r="BK324" i="1"/>
  <c r="BB894" i="1"/>
  <c r="BK894" i="1"/>
  <c r="BB934" i="1"/>
  <c r="BK934" i="1"/>
  <c r="BB1011" i="1"/>
  <c r="BK1011" i="1"/>
  <c r="BB365" i="1"/>
  <c r="BK365" i="1"/>
  <c r="BB539" i="1"/>
  <c r="BK539" i="1"/>
  <c r="BB381" i="1"/>
  <c r="BK381" i="1"/>
  <c r="BB922" i="1"/>
  <c r="BK922" i="1"/>
  <c r="BB198" i="1"/>
  <c r="BK198" i="1"/>
  <c r="BB175" i="1"/>
  <c r="BK175" i="1"/>
  <c r="BB501" i="1"/>
  <c r="BK501" i="1"/>
  <c r="BB764" i="1"/>
  <c r="BK764" i="1"/>
  <c r="BB931" i="1"/>
  <c r="BK931" i="1"/>
  <c r="BB724" i="1"/>
  <c r="BK724" i="1"/>
  <c r="BB526" i="1"/>
  <c r="BK526" i="1"/>
  <c r="BB862" i="1"/>
  <c r="BK862" i="1"/>
  <c r="BB986" i="1"/>
  <c r="BK986" i="1"/>
  <c r="BB554" i="1"/>
  <c r="BK554" i="1"/>
  <c r="BB524" i="1"/>
  <c r="BK524" i="1"/>
  <c r="BB996" i="1"/>
  <c r="BK996" i="1"/>
  <c r="BB700" i="1"/>
  <c r="BK700" i="1"/>
  <c r="BB283" i="1"/>
  <c r="BK283" i="1"/>
  <c r="BB185" i="1"/>
  <c r="BK185" i="1"/>
  <c r="BB896" i="1"/>
  <c r="BK896" i="1"/>
  <c r="BB213" i="1"/>
  <c r="BK213" i="1"/>
  <c r="BB973" i="1"/>
  <c r="BK973" i="1"/>
  <c r="BB685" i="1"/>
  <c r="BK685" i="1"/>
  <c r="BB621" i="1"/>
  <c r="BK621" i="1"/>
  <c r="BB470" i="1"/>
  <c r="BK470" i="1"/>
  <c r="BB651" i="1"/>
  <c r="BK651" i="1"/>
  <c r="BB530" i="1"/>
  <c r="BK530" i="1"/>
  <c r="BB726" i="1"/>
  <c r="BK726" i="1"/>
  <c r="BB544" i="1"/>
  <c r="BK544" i="1"/>
  <c r="BB457" i="1"/>
  <c r="BK457" i="1"/>
  <c r="BB491" i="1"/>
  <c r="BK491" i="1"/>
  <c r="BB307" i="1"/>
  <c r="BK307" i="1"/>
  <c r="BB364" i="1"/>
  <c r="BK364" i="1"/>
  <c r="BB618" i="1"/>
  <c r="BK618" i="1"/>
  <c r="BB675" i="1"/>
  <c r="BK675" i="1"/>
  <c r="BB610" i="1"/>
  <c r="BK610" i="1"/>
  <c r="BB253" i="1"/>
  <c r="BK253" i="1"/>
  <c r="BB703" i="1"/>
  <c r="BK703" i="1"/>
  <c r="BB109" i="1"/>
  <c r="BK109" i="1"/>
  <c r="BB606" i="1"/>
  <c r="BK606" i="1"/>
  <c r="BB939" i="1"/>
  <c r="BK939" i="1"/>
  <c r="BB211" i="1"/>
  <c r="BK211" i="1"/>
  <c r="BB679" i="1"/>
  <c r="BK679" i="1"/>
  <c r="BB306" i="1"/>
  <c r="BK306" i="1"/>
  <c r="BB926" i="1"/>
  <c r="BK926" i="1"/>
  <c r="BB827" i="1"/>
  <c r="BK827" i="1"/>
  <c r="BB780" i="1"/>
  <c r="BK780" i="1"/>
  <c r="BB817" i="1"/>
  <c r="BK817" i="1"/>
  <c r="BB379" i="1"/>
  <c r="BK379" i="1"/>
  <c r="BB897" i="1"/>
  <c r="BK897" i="1"/>
  <c r="BB713" i="1"/>
  <c r="BK713" i="1"/>
  <c r="BB741" i="1"/>
  <c r="BK741" i="1"/>
  <c r="BB832" i="1"/>
  <c r="BK832" i="1"/>
  <c r="BB490" i="1"/>
  <c r="BK490" i="1"/>
  <c r="BB840" i="1"/>
  <c r="BK840" i="1"/>
  <c r="BB624" i="1"/>
  <c r="BK624" i="1"/>
  <c r="BB518" i="1"/>
  <c r="BK518" i="1"/>
  <c r="BB1002" i="1"/>
  <c r="BK1002" i="1"/>
  <c r="BB696" i="1"/>
  <c r="BK696" i="1"/>
  <c r="BB342" i="1"/>
  <c r="BK342" i="1"/>
  <c r="BB64" i="1"/>
  <c r="BK64" i="1"/>
  <c r="BB309" i="1"/>
  <c r="BK309" i="1"/>
  <c r="X120" i="1"/>
  <c r="X952" i="1"/>
  <c r="X121" i="1"/>
  <c r="X776" i="1"/>
  <c r="X948" i="1"/>
  <c r="V54" i="1"/>
  <c r="W54" i="1"/>
  <c r="X721" i="1"/>
  <c r="V469" i="1"/>
  <c r="W469" i="1"/>
  <c r="V555" i="1"/>
  <c r="W555" i="1"/>
  <c r="V885" i="1"/>
  <c r="W885" i="1"/>
  <c r="X143" i="1"/>
  <c r="X576" i="1"/>
  <c r="V819" i="1"/>
  <c r="W819" i="1"/>
  <c r="X458" i="1"/>
  <c r="X715" i="1"/>
  <c r="X168" i="1"/>
  <c r="V220" i="1"/>
  <c r="W220" i="1"/>
  <c r="X423" i="1"/>
  <c r="V155" i="1"/>
  <c r="W155" i="1"/>
  <c r="X939" i="1"/>
  <c r="X122" i="1"/>
  <c r="X504" i="1"/>
  <c r="X958" i="1"/>
  <c r="V1003" i="1"/>
  <c r="W1003" i="1"/>
  <c r="V239" i="1"/>
  <c r="W239" i="1"/>
  <c r="X171" i="1"/>
  <c r="V169" i="1"/>
  <c r="W169" i="1"/>
  <c r="X516" i="1"/>
  <c r="V548" i="1"/>
  <c r="W548" i="1"/>
  <c r="X371" i="1"/>
  <c r="BB25" i="1"/>
  <c r="X617" i="1"/>
  <c r="X570" i="1"/>
  <c r="V150" i="1"/>
  <c r="W150" i="1"/>
  <c r="X332" i="1"/>
  <c r="X174" i="1"/>
  <c r="X864" i="1"/>
  <c r="X629" i="1"/>
  <c r="X84" i="1"/>
  <c r="V745" i="1"/>
  <c r="W745" i="1"/>
  <c r="V956" i="1"/>
  <c r="W956" i="1"/>
  <c r="X501" i="1"/>
  <c r="X416" i="1"/>
  <c r="X1036" i="1"/>
  <c r="X239" i="1"/>
  <c r="X90" i="1"/>
  <c r="X60" i="1"/>
  <c r="X918" i="1"/>
  <c r="X632" i="1"/>
  <c r="X341" i="1"/>
  <c r="X478" i="1"/>
  <c r="X420" i="1"/>
  <c r="X1020" i="1"/>
  <c r="V645" i="1"/>
  <c r="W645" i="1"/>
  <c r="X894" i="1"/>
  <c r="X407" i="1"/>
  <c r="X659" i="1"/>
  <c r="X31" i="1"/>
  <c r="X1008" i="1"/>
  <c r="V651" i="1"/>
  <c r="W651" i="1"/>
  <c r="X928" i="1"/>
  <c r="X587" i="1"/>
  <c r="V551" i="1"/>
  <c r="W551" i="1"/>
  <c r="X966" i="1"/>
  <c r="X148" i="1"/>
  <c r="V1038" i="1"/>
  <c r="W1038" i="1"/>
  <c r="X669" i="1"/>
  <c r="X98" i="1"/>
  <c r="X488" i="1"/>
  <c r="X936" i="1"/>
  <c r="X242" i="1"/>
  <c r="V1000" i="1"/>
  <c r="W1000" i="1"/>
  <c r="X450" i="1"/>
  <c r="X283" i="1"/>
  <c r="X688" i="1"/>
  <c r="X574" i="1"/>
  <c r="X230" i="1"/>
  <c r="X650" i="1"/>
  <c r="X323" i="1"/>
  <c r="X269" i="1"/>
  <c r="X825" i="1"/>
  <c r="X370" i="1"/>
  <c r="X364" i="1"/>
  <c r="V944" i="1"/>
  <c r="W944" i="1"/>
  <c r="V609" i="1"/>
  <c r="W609" i="1"/>
  <c r="X610" i="1"/>
  <c r="X631" i="1"/>
  <c r="V1024" i="1"/>
  <c r="W1024" i="1"/>
  <c r="X634" i="1"/>
  <c r="X519" i="1"/>
  <c r="X822" i="1"/>
  <c r="V895" i="1"/>
  <c r="W895" i="1"/>
  <c r="X895" i="1"/>
  <c r="X580" i="1"/>
  <c r="X571" i="1"/>
  <c r="X276" i="1"/>
  <c r="X356" i="1"/>
  <c r="X238" i="1"/>
  <c r="X849" i="1"/>
  <c r="X790" i="1"/>
  <c r="X87" i="1"/>
  <c r="X363" i="1"/>
  <c r="X738" i="1"/>
  <c r="X844" i="1"/>
  <c r="X334" i="1"/>
  <c r="V74" i="1"/>
  <c r="W74" i="1"/>
  <c r="X772" i="1"/>
  <c r="X719" i="1"/>
  <c r="X208" i="1"/>
  <c r="V461" i="1"/>
  <c r="W461" i="1"/>
  <c r="X461" i="1"/>
  <c r="V347" i="1"/>
  <c r="W347" i="1"/>
  <c r="X347" i="1"/>
  <c r="V566" i="1"/>
  <c r="W566" i="1"/>
  <c r="X349" i="1"/>
  <c r="X742" i="1"/>
  <c r="V106" i="1"/>
  <c r="W106" i="1"/>
  <c r="X218" i="1"/>
  <c r="X615" i="1"/>
  <c r="V167" i="1"/>
  <c r="W167" i="1"/>
  <c r="X755" i="1"/>
  <c r="X779" i="1"/>
  <c r="X474" i="1"/>
  <c r="X498" i="1"/>
  <c r="V997" i="1"/>
  <c r="W997" i="1"/>
  <c r="X538" i="1"/>
  <c r="X886" i="1"/>
  <c r="X850" i="1"/>
  <c r="X1023" i="1"/>
  <c r="X761" i="1"/>
  <c r="X873" i="1"/>
  <c r="X638" i="1"/>
  <c r="X838" i="1"/>
  <c r="X81" i="1"/>
  <c r="X554" i="1"/>
  <c r="X331" i="1"/>
  <c r="X1039" i="1"/>
  <c r="X927" i="1"/>
  <c r="V927" i="1"/>
  <c r="W927" i="1"/>
  <c r="X259" i="1"/>
  <c r="X968" i="1"/>
  <c r="V992" i="1"/>
  <c r="W992" i="1"/>
  <c r="X796" i="1"/>
  <c r="X818" i="1"/>
  <c r="V779" i="1"/>
  <c r="W779" i="1"/>
  <c r="X698" i="1"/>
  <c r="X319" i="1"/>
  <c r="X881" i="1"/>
  <c r="V202" i="1"/>
  <c r="W202" i="1"/>
  <c r="X512" i="1"/>
  <c r="V1012" i="1"/>
  <c r="W1012" i="1"/>
  <c r="V539" i="1"/>
  <c r="W539" i="1"/>
  <c r="V500" i="1"/>
  <c r="W500" i="1"/>
  <c r="X500" i="1"/>
  <c r="V683" i="1"/>
  <c r="W683" i="1"/>
  <c r="X683" i="1"/>
  <c r="X588" i="1"/>
  <c r="X1018" i="1"/>
  <c r="V82" i="1"/>
  <c r="W82" i="1"/>
  <c r="X72" i="1"/>
  <c r="X429" i="1"/>
  <c r="X382" i="1"/>
  <c r="X88" i="1"/>
  <c r="X700" i="1"/>
  <c r="X950" i="1"/>
  <c r="X434" i="1"/>
  <c r="V786" i="1"/>
  <c r="W786" i="1"/>
  <c r="X1007" i="1"/>
  <c r="V527" i="1"/>
  <c r="W527" i="1"/>
  <c r="X797" i="1"/>
  <c r="X598" i="1"/>
  <c r="X459" i="1"/>
  <c r="X528" i="1"/>
  <c r="V978" i="1"/>
  <c r="W978" i="1"/>
  <c r="X472" i="1"/>
  <c r="V825" i="1"/>
  <c r="W825" i="1"/>
  <c r="X375" i="1"/>
  <c r="X447" i="1"/>
  <c r="X256" i="1"/>
  <c r="X750" i="1"/>
  <c r="X187" i="1"/>
  <c r="X773" i="1"/>
  <c r="X270" i="1"/>
  <c r="V822" i="1"/>
  <c r="W822" i="1"/>
  <c r="X493" i="1"/>
  <c r="X273" i="1"/>
  <c r="V134" i="1"/>
  <c r="W134" i="1"/>
  <c r="V371" i="1"/>
  <c r="W371" i="1"/>
  <c r="V634" i="1"/>
  <c r="W634" i="1"/>
  <c r="V332" i="1"/>
  <c r="W332" i="1"/>
  <c r="X107" i="1"/>
  <c r="X607" i="1"/>
  <c r="V888" i="1"/>
  <c r="W888" i="1"/>
  <c r="X888" i="1"/>
  <c r="X762" i="1"/>
  <c r="X436" i="1"/>
  <c r="X740" i="1"/>
  <c r="V46" i="1"/>
  <c r="W46" i="1"/>
  <c r="X635" i="1"/>
  <c r="X717" i="1"/>
  <c r="X865" i="1"/>
  <c r="V423" i="1"/>
  <c r="W423" i="1"/>
  <c r="V684" i="1"/>
  <c r="W684" i="1"/>
  <c r="X714" i="1"/>
  <c r="X445" i="1"/>
  <c r="V50" i="1"/>
  <c r="W50" i="1"/>
  <c r="X361" i="1"/>
  <c r="V582" i="1"/>
  <c r="W582" i="1"/>
  <c r="V42" i="1"/>
  <c r="W42" i="1"/>
  <c r="X924" i="1"/>
  <c r="V980" i="1"/>
  <c r="W980" i="1"/>
  <c r="V262" i="1"/>
  <c r="W262" i="1"/>
  <c r="X262" i="1"/>
  <c r="X428" i="1"/>
  <c r="V440" i="1"/>
  <c r="W440" i="1"/>
  <c r="X383" i="1"/>
  <c r="V614" i="1"/>
  <c r="W614" i="1"/>
  <c r="X940" i="1"/>
  <c r="X203" i="1"/>
  <c r="V630" i="1"/>
  <c r="W630" i="1"/>
  <c r="X543" i="1"/>
  <c r="X976" i="1"/>
  <c r="X530" i="1"/>
  <c r="X932" i="1"/>
  <c r="X1002" i="1"/>
  <c r="X597" i="1"/>
  <c r="X817" i="1"/>
  <c r="X732" i="1"/>
  <c r="X401" i="1"/>
  <c r="X910" i="1"/>
  <c r="X839" i="1"/>
  <c r="V839" i="1"/>
  <c r="W839" i="1"/>
  <c r="V121" i="1"/>
  <c r="W121" i="1"/>
  <c r="V631" i="1"/>
  <c r="W631" i="1"/>
  <c r="X748" i="1"/>
  <c r="X540" i="1"/>
  <c r="X653" i="1"/>
  <c r="V1023" i="1"/>
  <c r="W1023" i="1"/>
  <c r="V70" i="1"/>
  <c r="W70" i="1"/>
  <c r="X197" i="1"/>
  <c r="V531" i="1"/>
  <c r="W531" i="1"/>
  <c r="V1002" i="1"/>
  <c r="W1002" i="1"/>
  <c r="V364" i="1"/>
  <c r="W364" i="1"/>
  <c r="V669" i="1"/>
  <c r="W669" i="1"/>
  <c r="V107" i="1"/>
  <c r="W107" i="1"/>
  <c r="V1032" i="1"/>
  <c r="W1032" i="1"/>
  <c r="V585" i="1"/>
  <c r="W585" i="1"/>
  <c r="X92" i="1"/>
  <c r="X930" i="1"/>
  <c r="X83" i="1"/>
  <c r="X955" i="1"/>
  <c r="X466" i="1"/>
  <c r="X475" i="1"/>
  <c r="V946" i="1"/>
  <c r="W946" i="1"/>
  <c r="X946" i="1"/>
  <c r="V964" i="1"/>
  <c r="W964" i="1"/>
  <c r="V236" i="1"/>
  <c r="W236" i="1"/>
  <c r="X235" i="1"/>
  <c r="V772" i="1"/>
  <c r="W772" i="1"/>
  <c r="X728" i="1"/>
  <c r="V877" i="1"/>
  <c r="W877" i="1"/>
  <c r="X994" i="1"/>
  <c r="X307" i="1"/>
  <c r="X505" i="1"/>
  <c r="X521" i="1"/>
  <c r="V331" i="1"/>
  <c r="W331" i="1"/>
  <c r="X223" i="1"/>
  <c r="V512" i="1"/>
  <c r="W512" i="1"/>
  <c r="X431" i="1"/>
  <c r="X962" i="1"/>
  <c r="X1006" i="1"/>
  <c r="X405" i="1"/>
  <c r="V802" i="1"/>
  <c r="W802" i="1"/>
  <c r="V488" i="1"/>
  <c r="W488" i="1"/>
  <c r="X564" i="1"/>
  <c r="X398" i="1"/>
  <c r="V102" i="1"/>
  <c r="W102" i="1"/>
  <c r="V559" i="1"/>
  <c r="W559" i="1"/>
  <c r="V256" i="1"/>
  <c r="W256" i="1"/>
  <c r="X713" i="1"/>
  <c r="X935" i="1"/>
  <c r="X789" i="1"/>
  <c r="V363" i="1"/>
  <c r="W363" i="1"/>
  <c r="V459" i="1"/>
  <c r="W459" i="1"/>
  <c r="X507" i="1"/>
  <c r="V187" i="1"/>
  <c r="W187" i="1"/>
  <c r="X696" i="1"/>
  <c r="X301" i="1"/>
  <c r="X752" i="1"/>
  <c r="V717" i="1"/>
  <c r="W717" i="1"/>
  <c r="X282" i="1"/>
  <c r="X525" i="1"/>
  <c r="V868" i="1"/>
  <c r="W868" i="1"/>
  <c r="X834" i="1"/>
  <c r="X244" i="1"/>
  <c r="V580" i="1"/>
  <c r="W580" i="1"/>
  <c r="X568" i="1"/>
  <c r="X354" i="1"/>
  <c r="V110" i="1"/>
  <c r="W110" i="1"/>
  <c r="X913" i="1"/>
  <c r="X859" i="1"/>
  <c r="V443" i="1"/>
  <c r="W443" i="1"/>
  <c r="X443" i="1"/>
  <c r="X237" i="1"/>
  <c r="X520" i="1"/>
  <c r="V924" i="1"/>
  <c r="W924" i="1"/>
  <c r="X417" i="1"/>
  <c r="X972" i="1"/>
  <c r="X981" i="1"/>
  <c r="X1028" i="1"/>
  <c r="V719" i="1"/>
  <c r="W719" i="1"/>
  <c r="V597" i="1"/>
  <c r="W597" i="1"/>
  <c r="X108" i="1"/>
  <c r="X860" i="1"/>
  <c r="V259" i="1"/>
  <c r="W259" i="1"/>
  <c r="X322" i="1"/>
  <c r="V322" i="1"/>
  <c r="W322" i="1"/>
  <c r="X869" i="1"/>
  <c r="V657" i="1"/>
  <c r="W657" i="1"/>
  <c r="X657" i="1"/>
  <c r="O566" i="1"/>
  <c r="V688" i="1"/>
  <c r="W688" i="1"/>
  <c r="V203" i="1"/>
  <c r="W203" i="1"/>
  <c r="X404" i="1"/>
  <c r="V855" i="1"/>
  <c r="W855" i="1"/>
  <c r="V587" i="1"/>
  <c r="W587" i="1"/>
  <c r="V524" i="1"/>
  <c r="W524" i="1"/>
  <c r="X996" i="1"/>
  <c r="V388" i="1"/>
  <c r="W388" i="1"/>
  <c r="V796" i="1"/>
  <c r="W796" i="1"/>
  <c r="V773" i="1"/>
  <c r="W773" i="1"/>
  <c r="X806" i="1"/>
  <c r="V436" i="1"/>
  <c r="W436" i="1"/>
  <c r="X546" i="1"/>
  <c r="V838" i="1"/>
  <c r="W838" i="1"/>
  <c r="X1016" i="1"/>
  <c r="X299" i="1"/>
  <c r="V519" i="1"/>
  <c r="W519" i="1"/>
  <c r="X394" i="1"/>
  <c r="X34" i="1"/>
  <c r="X908" i="1"/>
  <c r="X641" i="1"/>
  <c r="O130" i="1"/>
  <c r="X606" i="1"/>
  <c r="V114" i="1"/>
  <c r="W114" i="1"/>
  <c r="X781" i="1"/>
  <c r="V781" i="1"/>
  <c r="W781" i="1"/>
  <c r="V458" i="1"/>
  <c r="W458" i="1"/>
  <c r="X741" i="1"/>
  <c r="X315" i="1"/>
  <c r="V315" i="1"/>
  <c r="W315" i="1"/>
  <c r="V1028" i="1"/>
  <c r="W1028" i="1"/>
  <c r="X221" i="1"/>
  <c r="V422" i="1"/>
  <c r="W422" i="1"/>
  <c r="X988" i="1"/>
  <c r="V382" i="1"/>
  <c r="W382" i="1"/>
  <c r="X682" i="1"/>
  <c r="X467" i="1"/>
  <c r="X327" i="1"/>
  <c r="V38" i="1"/>
  <c r="W38" i="1"/>
  <c r="X339" i="1"/>
  <c r="V339" i="1"/>
  <c r="W339" i="1"/>
  <c r="V747" i="1"/>
  <c r="W747" i="1"/>
  <c r="X747" i="1"/>
  <c r="V466" i="1"/>
  <c r="W466" i="1"/>
  <c r="X1017" i="1"/>
  <c r="V571" i="1"/>
  <c r="W571" i="1"/>
  <c r="V700" i="1"/>
  <c r="W700" i="1"/>
  <c r="X647" i="1"/>
  <c r="X803" i="1"/>
  <c r="X712" i="1"/>
  <c r="X79" i="1"/>
  <c r="X867" i="1"/>
  <c r="V323" i="1"/>
  <c r="W323" i="1"/>
  <c r="X495" i="1"/>
  <c r="V507" i="1"/>
  <c r="W507" i="1"/>
  <c r="V376" i="1"/>
  <c r="W376" i="1"/>
  <c r="X66" i="1"/>
  <c r="X430" i="1"/>
  <c r="X633" i="1"/>
  <c r="X189" i="1"/>
  <c r="X891" i="1"/>
  <c r="X522" i="1"/>
  <c r="X177" i="1"/>
  <c r="V269" i="1"/>
  <c r="W269" i="1"/>
  <c r="X765" i="1"/>
  <c r="X193" i="1"/>
  <c r="V498" i="1"/>
  <c r="W498" i="1"/>
  <c r="V474" i="1"/>
  <c r="W474" i="1"/>
  <c r="V244" i="1"/>
  <c r="W244" i="1"/>
  <c r="V818" i="1"/>
  <c r="W818" i="1"/>
  <c r="V740" i="1"/>
  <c r="W740" i="1"/>
  <c r="X182" i="1"/>
  <c r="V258" i="1"/>
  <c r="W258" i="1"/>
  <c r="X258" i="1"/>
  <c r="X723" i="1"/>
  <c r="X506" i="1"/>
  <c r="V791" i="1"/>
  <c r="W791" i="1"/>
  <c r="V31" i="1"/>
  <c r="W31" i="1"/>
  <c r="V863" i="1"/>
  <c r="W863" i="1"/>
  <c r="V218" i="1"/>
  <c r="W218" i="1"/>
  <c r="V918" i="1"/>
  <c r="W918" i="1"/>
  <c r="X618" i="1"/>
  <c r="V88" i="1"/>
  <c r="W88" i="1"/>
  <c r="X909" i="1"/>
  <c r="X58" i="1"/>
  <c r="V844" i="1"/>
  <c r="W844" i="1"/>
  <c r="V341" i="1"/>
  <c r="W341" i="1"/>
  <c r="V859" i="1"/>
  <c r="W859" i="1"/>
  <c r="X726" i="1"/>
  <c r="X402" i="1"/>
  <c r="V913" i="1"/>
  <c r="W913" i="1"/>
  <c r="V770" i="1"/>
  <c r="W770" i="1"/>
  <c r="V817" i="1"/>
  <c r="W817" i="1"/>
  <c r="V738" i="1"/>
  <c r="W738" i="1"/>
  <c r="X411" i="1"/>
  <c r="X640" i="1"/>
  <c r="X652" i="1"/>
  <c r="X437" i="1"/>
  <c r="X141" i="1"/>
  <c r="O547" i="1"/>
  <c r="X547" i="1"/>
  <c r="X305" i="1"/>
  <c r="X1022" i="1"/>
  <c r="X100" i="1"/>
  <c r="X441" i="1"/>
  <c r="V60" i="1"/>
  <c r="W60" i="1"/>
  <c r="X1040" i="1"/>
  <c r="X123" i="1"/>
  <c r="X483" i="1"/>
  <c r="V615" i="1"/>
  <c r="W615" i="1"/>
  <c r="X920" i="1"/>
  <c r="X541" i="1"/>
  <c r="V850" i="1"/>
  <c r="W850" i="1"/>
  <c r="X293" i="1"/>
  <c r="X390" i="1"/>
  <c r="V238" i="1"/>
  <c r="W238" i="1"/>
  <c r="X78" i="1"/>
  <c r="V641" i="1"/>
  <c r="W641" i="1"/>
  <c r="X180" i="1"/>
  <c r="V998" i="1"/>
  <c r="W998" i="1"/>
  <c r="V334" i="1"/>
  <c r="W334" i="1"/>
  <c r="X367" i="1"/>
  <c r="X477" i="1"/>
  <c r="V774" i="1"/>
  <c r="W774" i="1"/>
  <c r="X37" i="1"/>
  <c r="X795" i="1"/>
  <c r="V742" i="1"/>
  <c r="W742" i="1"/>
  <c r="V447" i="1"/>
  <c r="W447" i="1"/>
  <c r="X840" i="1"/>
  <c r="V536" i="1"/>
  <c r="W536" i="1"/>
  <c r="V148" i="1"/>
  <c r="W148" i="1"/>
  <c r="V715" i="1"/>
  <c r="W715" i="1"/>
  <c r="X845" i="1"/>
  <c r="V467" i="1"/>
  <c r="W467" i="1"/>
  <c r="X39" i="1"/>
  <c r="X455" i="1"/>
  <c r="V420" i="1"/>
  <c r="W420" i="1"/>
  <c r="X1015" i="1"/>
  <c r="X601" i="1"/>
  <c r="V83" i="1"/>
  <c r="W83" i="1"/>
  <c r="X526" i="1"/>
  <c r="V370" i="1"/>
  <c r="W370" i="1"/>
  <c r="V208" i="1"/>
  <c r="W208" i="1"/>
  <c r="V516" i="1"/>
  <c r="W516" i="1"/>
  <c r="V730" i="1"/>
  <c r="W730" i="1"/>
  <c r="X393" i="1"/>
  <c r="V716" i="1"/>
  <c r="W716" i="1"/>
  <c r="X59" i="1"/>
  <c r="X730" i="1"/>
  <c r="V393" i="1"/>
  <c r="W393" i="1"/>
  <c r="X529" i="1"/>
  <c r="X903" i="1"/>
  <c r="V375" i="1"/>
  <c r="W375" i="1"/>
  <c r="X105" i="1"/>
  <c r="V94" i="1"/>
  <c r="W94" i="1"/>
  <c r="V276" i="1"/>
  <c r="W276" i="1"/>
  <c r="V349" i="1"/>
  <c r="W349" i="1"/>
  <c r="V947" i="1"/>
  <c r="W947" i="1"/>
  <c r="V570" i="1"/>
  <c r="W570" i="1"/>
  <c r="V72" i="1"/>
  <c r="W72" i="1"/>
  <c r="X94" i="1"/>
  <c r="V230" i="1"/>
  <c r="W230" i="1"/>
  <c r="O264" i="1"/>
  <c r="O296" i="1"/>
  <c r="V955" i="1"/>
  <c r="W955" i="1"/>
  <c r="O210" i="1"/>
  <c r="X995" i="1"/>
  <c r="V605" i="1"/>
  <c r="W605" i="1"/>
  <c r="V383" i="1"/>
  <c r="W383" i="1"/>
  <c r="X55" i="1"/>
  <c r="X153" i="1"/>
  <c r="V589" i="1"/>
  <c r="W589" i="1"/>
  <c r="X309" i="1"/>
  <c r="V869" i="1"/>
  <c r="W869" i="1"/>
  <c r="X321" i="1"/>
  <c r="V321" i="1"/>
  <c r="W321" i="1"/>
  <c r="V762" i="1"/>
  <c r="W762" i="1"/>
  <c r="X396" i="1"/>
  <c r="V327" i="1"/>
  <c r="W327" i="1"/>
  <c r="X335" i="1"/>
  <c r="X442" i="1"/>
  <c r="X914" i="1"/>
  <c r="V475" i="1"/>
  <c r="W475" i="1"/>
  <c r="V621" i="1"/>
  <c r="W621" i="1"/>
  <c r="X643" i="1"/>
  <c r="V750" i="1"/>
  <c r="W750" i="1"/>
  <c r="V741" i="1"/>
  <c r="W741" i="1"/>
  <c r="X823" i="1"/>
  <c r="V326" i="1"/>
  <c r="W326" i="1"/>
  <c r="V632" i="1"/>
  <c r="W632" i="1"/>
  <c r="X348" i="1"/>
  <c r="X841" i="1"/>
  <c r="V252" i="1"/>
  <c r="W252" i="1"/>
  <c r="X330" i="1"/>
  <c r="X268" i="1"/>
  <c r="V761" i="1"/>
  <c r="W761" i="1"/>
  <c r="X851" i="1"/>
  <c r="V234" i="1"/>
  <c r="W234" i="1"/>
  <c r="X902" i="1"/>
  <c r="X257" i="1"/>
  <c r="V257" i="1"/>
  <c r="W257" i="1"/>
  <c r="V521" i="1"/>
  <c r="W521" i="1"/>
  <c r="X736" i="1"/>
  <c r="X311" i="1"/>
  <c r="V81" i="1"/>
  <c r="W81" i="1"/>
  <c r="X358" i="1"/>
  <c r="V784" i="1"/>
  <c r="W784" i="1"/>
  <c r="V606" i="1"/>
  <c r="W606" i="1"/>
  <c r="X999" i="1"/>
  <c r="X326" i="1"/>
  <c r="X668" i="1"/>
  <c r="X1042" i="1"/>
  <c r="X369" i="1"/>
  <c r="X252" i="1"/>
  <c r="X621" i="1"/>
  <c r="X432" i="1"/>
  <c r="V141" i="1"/>
  <c r="W141" i="1"/>
  <c r="V261" i="1"/>
  <c r="W261" i="1"/>
  <c r="V120" i="1"/>
  <c r="W120" i="1"/>
  <c r="X532" i="1"/>
  <c r="X69" i="1"/>
  <c r="V358" i="1"/>
  <c r="W358" i="1"/>
  <c r="X820" i="1"/>
  <c r="V26" i="1"/>
  <c r="W26" i="1"/>
  <c r="X374" i="1"/>
  <c r="V504" i="1"/>
  <c r="W504" i="1"/>
  <c r="V635" i="1"/>
  <c r="W635" i="1"/>
  <c r="X508" i="1"/>
  <c r="V87" i="1"/>
  <c r="W87" i="1"/>
  <c r="V429" i="1"/>
  <c r="W429" i="1"/>
  <c r="X814" i="1"/>
  <c r="X166" i="1"/>
  <c r="V242" i="1"/>
  <c r="W242" i="1"/>
  <c r="X234" i="1"/>
  <c r="V290" i="1"/>
  <c r="W290" i="1"/>
  <c r="X290" i="1"/>
  <c r="X679" i="1"/>
  <c r="V679" i="1"/>
  <c r="W679" i="1"/>
  <c r="X138" i="1"/>
  <c r="V138" i="1"/>
  <c r="W138" i="1"/>
  <c r="X192" i="1"/>
  <c r="V192" i="1"/>
  <c r="W192" i="1"/>
  <c r="V538" i="1"/>
  <c r="W538" i="1"/>
  <c r="X471" i="1"/>
  <c r="X815" i="1"/>
  <c r="V815" i="1"/>
  <c r="W815" i="1"/>
  <c r="X515" i="1"/>
  <c r="X490" i="1"/>
  <c r="V490" i="1"/>
  <c r="W490" i="1"/>
  <c r="X254" i="1"/>
  <c r="V254" i="1"/>
  <c r="W254" i="1"/>
  <c r="X462" i="1"/>
  <c r="X984" i="1"/>
  <c r="V136" i="1"/>
  <c r="W136" i="1"/>
  <c r="X196" i="1"/>
  <c r="X625" i="1"/>
  <c r="V625" i="1"/>
  <c r="W625" i="1"/>
  <c r="V266" i="1"/>
  <c r="W266" i="1"/>
  <c r="X266" i="1"/>
  <c r="X875" i="1"/>
  <c r="X62" i="1"/>
  <c r="V462" i="1"/>
  <c r="W462" i="1"/>
  <c r="X302" i="1"/>
  <c r="V659" i="1"/>
  <c r="W659" i="1"/>
  <c r="V450" i="1"/>
  <c r="W450" i="1"/>
  <c r="V196" i="1"/>
  <c r="W196" i="1"/>
  <c r="X300" i="1"/>
  <c r="V300" i="1"/>
  <c r="W300" i="1"/>
  <c r="X368" i="1"/>
  <c r="X1026" i="1"/>
  <c r="V1026" i="1"/>
  <c r="W1026" i="1"/>
  <c r="O184" i="1"/>
  <c r="V704" i="1"/>
  <c r="W704" i="1"/>
  <c r="X704" i="1"/>
  <c r="X744" i="1"/>
  <c r="V535" i="1"/>
  <c r="W535" i="1"/>
  <c r="X535" i="1"/>
  <c r="V755" i="1"/>
  <c r="W755" i="1"/>
  <c r="V225" i="1"/>
  <c r="W225" i="1"/>
  <c r="X225" i="1"/>
  <c r="X116" i="1"/>
  <c r="V116" i="1"/>
  <c r="W116" i="1"/>
  <c r="X35" i="1"/>
  <c r="V35" i="1"/>
  <c r="W35" i="1"/>
  <c r="X648" i="1"/>
  <c r="V648" i="1"/>
  <c r="W648" i="1"/>
  <c r="X163" i="1"/>
  <c r="X473" i="1"/>
  <c r="V473" i="1"/>
  <c r="W473" i="1"/>
  <c r="X800" i="1"/>
  <c r="V800" i="1"/>
  <c r="W800" i="1"/>
  <c r="V554" i="1"/>
  <c r="W554" i="1"/>
  <c r="V319" i="1"/>
  <c r="W319" i="1"/>
  <c r="X185" i="1"/>
  <c r="V185" i="1"/>
  <c r="W185" i="1"/>
  <c r="V886" i="1"/>
  <c r="W886" i="1"/>
  <c r="V385" i="1"/>
  <c r="W385" i="1"/>
  <c r="X385" i="1"/>
  <c r="X812" i="1"/>
  <c r="V356" i="1"/>
  <c r="W356" i="1"/>
  <c r="V471" i="1"/>
  <c r="W471" i="1"/>
  <c r="X136" i="1"/>
  <c r="V881" i="1"/>
  <c r="W881" i="1"/>
  <c r="X883" i="1"/>
  <c r="V848" i="1"/>
  <c r="W848" i="1"/>
  <c r="V283" i="1"/>
  <c r="W283" i="1"/>
  <c r="X251" i="1"/>
  <c r="X827" i="1"/>
  <c r="X666" i="1"/>
  <c r="V866" i="1"/>
  <c r="W866" i="1"/>
  <c r="V78" i="1"/>
  <c r="W78" i="1"/>
  <c r="V355" i="1"/>
  <c r="W355" i="1"/>
  <c r="V55" i="1"/>
  <c r="W55" i="1"/>
  <c r="X701" i="1"/>
  <c r="X702" i="1"/>
  <c r="X427" i="1"/>
  <c r="X499" i="1"/>
  <c r="X318" i="1"/>
  <c r="V638" i="1"/>
  <c r="W638" i="1"/>
  <c r="V478" i="1"/>
  <c r="W478" i="1"/>
  <c r="V758" i="1"/>
  <c r="W758" i="1"/>
  <c r="V75" i="1"/>
  <c r="W75" i="1"/>
  <c r="V1006" i="1"/>
  <c r="W1006" i="1"/>
  <c r="V903" i="1"/>
  <c r="W903" i="1"/>
  <c r="V698" i="1"/>
  <c r="W698" i="1"/>
  <c r="X159" i="1"/>
  <c r="X858" i="1"/>
  <c r="V318" i="1"/>
  <c r="W318" i="1"/>
  <c r="X848" i="1"/>
  <c r="V159" i="1"/>
  <c r="W159" i="1"/>
  <c r="X144" i="1"/>
  <c r="V144" i="1"/>
  <c r="W144" i="1"/>
  <c r="V644" i="1"/>
  <c r="W644" i="1"/>
  <c r="X644" i="1"/>
  <c r="X656" i="1"/>
  <c r="V656" i="1"/>
  <c r="W656" i="1"/>
  <c r="X769" i="1"/>
  <c r="V769" i="1"/>
  <c r="W769" i="1"/>
  <c r="V1031" i="1"/>
  <c r="W1031" i="1"/>
  <c r="X1031" i="1"/>
  <c r="X464" i="1"/>
  <c r="V464" i="1"/>
  <c r="W464" i="1"/>
  <c r="V272" i="1"/>
  <c r="W272" i="1"/>
  <c r="X272" i="1"/>
  <c r="V942" i="1"/>
  <c r="W942" i="1"/>
  <c r="X942" i="1"/>
  <c r="V418" i="1"/>
  <c r="W418" i="1"/>
  <c r="X418" i="1"/>
  <c r="X724" i="1"/>
  <c r="V724" i="1"/>
  <c r="W724" i="1"/>
  <c r="X249" i="1"/>
  <c r="V249" i="1"/>
  <c r="W249" i="1"/>
  <c r="V494" i="1"/>
  <c r="W494" i="1"/>
  <c r="X494" i="1"/>
  <c r="X596" i="1"/>
  <c r="X425" i="1"/>
  <c r="V425" i="1"/>
  <c r="W425" i="1"/>
  <c r="V619" i="1"/>
  <c r="W619" i="1"/>
  <c r="X619" i="1"/>
  <c r="X973" i="1"/>
  <c r="V973" i="1"/>
  <c r="W973" i="1"/>
  <c r="X119" i="1"/>
  <c r="V119" i="1"/>
  <c r="W119" i="1"/>
  <c r="V357" i="1"/>
  <c r="W357" i="1"/>
  <c r="X357" i="1"/>
  <c r="X373" i="1"/>
  <c r="V373" i="1"/>
  <c r="W373" i="1"/>
  <c r="X957" i="1"/>
  <c r="V957" i="1"/>
  <c r="W957" i="1"/>
  <c r="X260" i="1"/>
  <c r="V260" i="1"/>
  <c r="W260" i="1"/>
  <c r="X692" i="1"/>
  <c r="V165" i="1"/>
  <c r="W165" i="1"/>
  <c r="X165" i="1"/>
  <c r="X226" i="1"/>
  <c r="V226" i="1"/>
  <c r="W226" i="1"/>
  <c r="V628" i="1"/>
  <c r="W628" i="1"/>
  <c r="X628" i="1"/>
  <c r="V360" i="1"/>
  <c r="W360" i="1"/>
  <c r="X360" i="1"/>
  <c r="V65" i="1"/>
  <c r="W65" i="1"/>
  <c r="X65" i="1"/>
  <c r="X558" i="1"/>
  <c r="V558" i="1"/>
  <c r="W558" i="1"/>
  <c r="X767" i="1"/>
  <c r="V767" i="1"/>
  <c r="W767" i="1"/>
  <c r="V297" i="1"/>
  <c r="W297" i="1"/>
  <c r="X297" i="1"/>
  <c r="X557" i="1"/>
  <c r="V557" i="1"/>
  <c r="W557" i="1"/>
  <c r="V686" i="1"/>
  <c r="W686" i="1"/>
  <c r="X686" i="1"/>
  <c r="V246" i="1"/>
  <c r="W246" i="1"/>
  <c r="X246" i="1"/>
  <c r="X627" i="1"/>
  <c r="V627" i="1"/>
  <c r="W627" i="1"/>
  <c r="V586" i="1"/>
  <c r="W586" i="1"/>
  <c r="X586" i="1"/>
  <c r="X637" i="1"/>
  <c r="V637" i="1"/>
  <c r="W637" i="1"/>
  <c r="X421" i="1"/>
  <c r="V421" i="1"/>
  <c r="W421" i="1"/>
  <c r="V456" i="1"/>
  <c r="W456" i="1"/>
  <c r="X456" i="1"/>
  <c r="X819" i="1"/>
  <c r="X852" i="1"/>
  <c r="V852" i="1"/>
  <c r="W852" i="1"/>
  <c r="V639" i="1"/>
  <c r="W639" i="1"/>
  <c r="X639" i="1"/>
  <c r="X956" i="1"/>
  <c r="V509" i="1"/>
  <c r="W509" i="1"/>
  <c r="X509" i="1"/>
  <c r="V622" i="1"/>
  <c r="W622" i="1"/>
  <c r="X622" i="1"/>
  <c r="V970" i="1"/>
  <c r="W970" i="1"/>
  <c r="X970" i="1"/>
  <c r="V898" i="1"/>
  <c r="W898" i="1"/>
  <c r="X898" i="1"/>
  <c r="V572" i="1"/>
  <c r="W572" i="1"/>
  <c r="X572" i="1"/>
  <c r="V191" i="1"/>
  <c r="W191" i="1"/>
  <c r="X191" i="1"/>
  <c r="X201" i="1"/>
  <c r="V201" i="1"/>
  <c r="W201" i="1"/>
  <c r="X469" i="1"/>
  <c r="X446" i="1"/>
  <c r="V446" i="1"/>
  <c r="W446" i="1"/>
  <c r="X636" i="1"/>
  <c r="V636" i="1"/>
  <c r="W636" i="1"/>
  <c r="X298" i="1"/>
  <c r="V298" i="1"/>
  <c r="W298" i="1"/>
  <c r="V486" i="1"/>
  <c r="W486" i="1"/>
  <c r="X486" i="1"/>
  <c r="X739" i="1"/>
  <c r="V739" i="1"/>
  <c r="W739" i="1"/>
  <c r="X785" i="1"/>
  <c r="V785" i="1"/>
  <c r="W785" i="1"/>
  <c r="X278" i="1"/>
  <c r="V278" i="1"/>
  <c r="W278" i="1"/>
  <c r="V720" i="1"/>
  <c r="W720" i="1"/>
  <c r="X720" i="1"/>
  <c r="X228" i="1"/>
  <c r="V228" i="1"/>
  <c r="W228" i="1"/>
  <c r="X183" i="1"/>
  <c r="V183" i="1"/>
  <c r="W183" i="1"/>
  <c r="X983" i="1"/>
  <c r="V983" i="1"/>
  <c r="W983" i="1"/>
  <c r="X677" i="1"/>
  <c r="V677" i="1"/>
  <c r="W677" i="1"/>
  <c r="X503" i="1"/>
  <c r="V503" i="1"/>
  <c r="W503" i="1"/>
  <c r="V194" i="1"/>
  <c r="W194" i="1"/>
  <c r="X241" i="1"/>
  <c r="V241" i="1"/>
  <c r="W241" i="1"/>
  <c r="X829" i="1"/>
  <c r="V829" i="1"/>
  <c r="W829" i="1"/>
  <c r="X592" i="1"/>
  <c r="V592" i="1"/>
  <c r="W592" i="1"/>
  <c r="X67" i="1"/>
  <c r="V67" i="1"/>
  <c r="W67" i="1"/>
  <c r="X135" i="1"/>
  <c r="V135" i="1"/>
  <c r="W135" i="1"/>
  <c r="X960" i="1"/>
  <c r="V960" i="1"/>
  <c r="W960" i="1"/>
  <c r="X139" i="1"/>
  <c r="V139" i="1"/>
  <c r="W139" i="1"/>
  <c r="V86" i="1"/>
  <c r="W86" i="1"/>
  <c r="X86" i="1"/>
  <c r="X654" i="1"/>
  <c r="V654" i="1"/>
  <c r="W654" i="1"/>
  <c r="X595" i="1"/>
  <c r="X352" i="1"/>
  <c r="V352" i="1"/>
  <c r="W352" i="1"/>
  <c r="X408" i="1"/>
  <c r="V408" i="1"/>
  <c r="W408" i="1"/>
  <c r="X937" i="1"/>
  <c r="V937" i="1"/>
  <c r="W937" i="1"/>
  <c r="V832" i="1"/>
  <c r="W832" i="1"/>
  <c r="X832" i="1"/>
  <c r="V542" i="1"/>
  <c r="W542" i="1"/>
  <c r="X542" i="1"/>
  <c r="V118" i="1"/>
  <c r="W118" i="1"/>
  <c r="X118" i="1"/>
  <c r="X294" i="1"/>
  <c r="V294" i="1"/>
  <c r="W294" i="1"/>
  <c r="X662" i="1"/>
  <c r="V662" i="1"/>
  <c r="W662" i="1"/>
  <c r="X590" i="1"/>
  <c r="V590" i="1"/>
  <c r="W590" i="1"/>
  <c r="V874" i="1"/>
  <c r="W874" i="1"/>
  <c r="X874" i="1"/>
  <c r="V788" i="1"/>
  <c r="W788" i="1"/>
  <c r="X788" i="1"/>
  <c r="V672" i="1"/>
  <c r="W672" i="1"/>
  <c r="X672" i="1"/>
  <c r="V176" i="1"/>
  <c r="W176" i="1"/>
  <c r="X176" i="1"/>
  <c r="V452" i="1"/>
  <c r="W452" i="1"/>
  <c r="X452" i="1"/>
  <c r="X313" i="1"/>
  <c r="V313" i="1"/>
  <c r="W313" i="1"/>
  <c r="V583" i="1"/>
  <c r="W583" i="1"/>
  <c r="X583" i="1"/>
  <c r="V377" i="1"/>
  <c r="W377" i="1"/>
  <c r="X377" i="1"/>
  <c r="V320" i="1"/>
  <c r="W320" i="1"/>
  <c r="X320" i="1"/>
  <c r="V325" i="1"/>
  <c r="W325" i="1"/>
  <c r="X325" i="1"/>
  <c r="V399" i="1"/>
  <c r="W399" i="1"/>
  <c r="X399" i="1"/>
  <c r="V993" i="1"/>
  <c r="W993" i="1"/>
  <c r="X993" i="1"/>
  <c r="X853" i="1"/>
  <c r="V853" i="1"/>
  <c r="W853" i="1"/>
  <c r="X476" i="1"/>
  <c r="V476" i="1"/>
  <c r="W476" i="1"/>
  <c r="X285" i="1"/>
  <c r="V285" i="1"/>
  <c r="W285" i="1"/>
  <c r="X931" i="1"/>
  <c r="V931" i="1"/>
  <c r="W931" i="1"/>
  <c r="X764" i="1"/>
  <c r="V764" i="1"/>
  <c r="W764" i="1"/>
  <c r="V835" i="1"/>
  <c r="W835" i="1"/>
  <c r="X835" i="1"/>
  <c r="V1043" i="1"/>
  <c r="W1043" i="1"/>
  <c r="X1043" i="1"/>
  <c r="X681" i="1"/>
  <c r="V681" i="1"/>
  <c r="W681" i="1"/>
  <c r="V1004" i="1"/>
  <c r="W1004" i="1"/>
  <c r="X1004" i="1"/>
  <c r="AS172" i="1"/>
  <c r="AS321" i="1"/>
  <c r="AS444" i="1"/>
  <c r="AS117" i="1"/>
  <c r="AS389" i="1"/>
  <c r="AS894" i="1"/>
  <c r="AS58" i="1"/>
  <c r="AS855" i="1"/>
  <c r="AS385" i="1"/>
  <c r="AS373" i="1"/>
  <c r="AS953" i="1"/>
  <c r="AS143" i="1"/>
  <c r="AS954" i="1"/>
  <c r="AS92" i="1"/>
  <c r="AS266" i="1"/>
  <c r="AS708" i="1"/>
  <c r="AS686" i="1"/>
  <c r="AS376" i="1"/>
  <c r="AS164" i="1"/>
  <c r="AS361" i="1"/>
  <c r="AS532" i="1"/>
  <c r="AS632" i="1"/>
  <c r="AS842" i="1"/>
  <c r="AS609" i="1"/>
  <c r="AS958" i="1"/>
  <c r="AS810" i="1"/>
  <c r="AS746" i="1"/>
  <c r="AS559" i="1"/>
  <c r="AS601" i="1"/>
  <c r="AS88" i="1"/>
  <c r="AS695" i="1"/>
  <c r="AS62" i="1"/>
  <c r="AS145" i="1"/>
  <c r="AS157" i="1"/>
  <c r="AS914" i="1"/>
  <c r="AS657" i="1"/>
  <c r="AS156" i="1"/>
  <c r="AS364" i="1"/>
  <c r="AS977" i="1"/>
  <c r="AS651" i="1"/>
  <c r="AS866" i="1"/>
  <c r="AS637" i="1"/>
  <c r="AS720" i="1"/>
  <c r="AS51" i="1"/>
  <c r="AS79" i="1"/>
  <c r="AS512" i="1"/>
  <c r="AS217" i="1"/>
  <c r="AS140" i="1"/>
  <c r="AS76" i="1"/>
  <c r="AS840" i="1"/>
  <c r="AS849" i="1"/>
  <c r="AS480" i="1"/>
  <c r="AS572" i="1"/>
  <c r="AS139" i="1"/>
  <c r="AS585" i="1"/>
  <c r="AS788" i="1"/>
  <c r="AS369" i="1"/>
  <c r="AS505" i="1"/>
  <c r="AS175" i="1"/>
  <c r="AS198" i="1"/>
  <c r="AS181" i="1"/>
  <c r="AS397" i="1"/>
  <c r="AS161" i="1"/>
  <c r="AS120" i="1"/>
  <c r="AS176" i="1"/>
  <c r="AS462" i="1"/>
  <c r="AS485" i="1"/>
  <c r="AS644" i="1"/>
  <c r="AS53" i="1"/>
  <c r="AS923" i="1"/>
  <c r="AS731" i="1"/>
  <c r="AS169" i="1"/>
  <c r="AS555" i="1"/>
  <c r="AS664" i="1"/>
  <c r="AS1022" i="1"/>
  <c r="AS392" i="1"/>
  <c r="AS152" i="1"/>
  <c r="AS483" i="1"/>
  <c r="AS525" i="1"/>
  <c r="AS551" i="1"/>
  <c r="AS146" i="1"/>
  <c r="AS482" i="1"/>
  <c r="AS779" i="1"/>
  <c r="AS729" i="1"/>
  <c r="AS989" i="1"/>
  <c r="AS279" i="1"/>
  <c r="AS743" i="1"/>
  <c r="AS822" i="1"/>
  <c r="AS396" i="1"/>
  <c r="AS627" i="1"/>
  <c r="AS683" i="1"/>
  <c r="AS519" i="1"/>
  <c r="AS52" i="1"/>
  <c r="AS342" i="1"/>
  <c r="AS384" i="1"/>
  <c r="AS490" i="1"/>
  <c r="AS832" i="1"/>
  <c r="AS897" i="1"/>
  <c r="AS939" i="1"/>
  <c r="AS69" i="1"/>
  <c r="AS1011" i="1"/>
  <c r="AS591" i="1"/>
  <c r="AS974" i="1"/>
  <c r="AS681" i="1"/>
  <c r="AS715" i="1"/>
  <c r="AS702" i="1"/>
  <c r="AS416" i="1"/>
  <c r="AS848" i="1"/>
  <c r="AS948" i="1"/>
  <c r="AS773" i="1"/>
  <c r="AS826" i="1"/>
  <c r="AS1035" i="1"/>
  <c r="AS979" i="1"/>
  <c r="AS945" i="1"/>
  <c r="AS437" i="1"/>
  <c r="AS650" i="1"/>
  <c r="AS749" i="1"/>
  <c r="AS577" i="1"/>
  <c r="AS659" i="1"/>
  <c r="AS382" i="1"/>
  <c r="AS917" i="1"/>
  <c r="AS78" i="1"/>
  <c r="AS311" i="1"/>
  <c r="AS493" i="1"/>
  <c r="AS1024" i="1"/>
  <c r="AS288" i="1"/>
  <c r="AS98" i="1"/>
  <c r="AS445" i="1"/>
  <c r="AS767" i="1"/>
  <c r="AS543" i="1"/>
  <c r="AS343" i="1"/>
  <c r="AS701" i="1"/>
  <c r="AS406" i="1"/>
  <c r="AS213" i="1"/>
  <c r="AS242" i="1"/>
  <c r="AS784" i="1"/>
  <c r="AS694" i="1"/>
  <c r="AS956" i="1"/>
  <c r="AS531" i="1"/>
  <c r="AS739" i="1"/>
  <c r="AS787" i="1"/>
  <c r="AS398" i="1"/>
  <c r="AS414" i="1"/>
  <c r="AS226" i="1"/>
  <c r="AS546" i="1"/>
  <c r="AS499" i="1"/>
  <c r="AS135" i="1"/>
  <c r="AS341" i="1"/>
  <c r="AS353" i="1"/>
  <c r="AS830" i="1"/>
  <c r="AS1012" i="1"/>
  <c r="AS845" i="1"/>
  <c r="AS626" i="1"/>
  <c r="AS475" i="1"/>
  <c r="AS167" i="1"/>
  <c r="AS110" i="1"/>
  <c r="AS318" i="1"/>
  <c r="AS442" i="1"/>
  <c r="AS331" i="1"/>
  <c r="AS598" i="1"/>
  <c r="AS1026" i="1"/>
  <c r="AS533" i="1"/>
  <c r="AS299" i="1"/>
  <c r="AS207" i="1"/>
  <c r="AS759" i="1"/>
  <c r="AS688" i="1"/>
  <c r="AS552" i="1"/>
  <c r="AS256" i="1"/>
  <c r="AS501" i="1"/>
  <c r="AS1038" i="1"/>
  <c r="AS383" i="1"/>
  <c r="AS170" i="1"/>
  <c r="AS184" i="1"/>
  <c r="AS957" i="1"/>
  <c r="AS912" i="1"/>
  <c r="AS885" i="1"/>
  <c r="AS423" i="1"/>
  <c r="AS333" i="1"/>
  <c r="AS836" i="1"/>
  <c r="AS491" i="1"/>
  <c r="AS548" i="1"/>
  <c r="AS488" i="1"/>
  <c r="AS789" i="1"/>
  <c r="AS966" i="1"/>
  <c r="AS698" i="1"/>
  <c r="AS595" i="1"/>
  <c r="AS828" i="1"/>
  <c r="AS306" i="1"/>
  <c r="AS36" i="1"/>
  <c r="AS208" i="1"/>
  <c r="AS884" i="1"/>
  <c r="AS553" i="1"/>
  <c r="AS599" i="1"/>
  <c r="AS114" i="1"/>
  <c r="AS344" i="1"/>
  <c r="AS617" i="1"/>
  <c r="AS991" i="1"/>
  <c r="AS821" i="1"/>
  <c r="AS593" i="1"/>
  <c r="AS263" i="1"/>
  <c r="AS42" i="1"/>
  <c r="AS893" i="1"/>
  <c r="AS86" i="1"/>
  <c r="AS807" i="1"/>
  <c r="AS973" i="1"/>
  <c r="AS277" i="1"/>
  <c r="AS350" i="1"/>
  <c r="AS862" i="1"/>
  <c r="AS308" i="1"/>
  <c r="AS316" i="1"/>
  <c r="AS1006" i="1"/>
  <c r="AS881" i="1"/>
  <c r="AS988" i="1"/>
  <c r="AS873" i="1"/>
  <c r="AS926" i="1"/>
  <c r="AS174" i="1"/>
  <c r="AS109" i="1"/>
  <c r="AS407" i="1"/>
  <c r="AS671" i="1"/>
  <c r="AS250" i="1"/>
  <c r="AS387" i="1"/>
  <c r="AS497" i="1"/>
  <c r="AS513" i="1"/>
  <c r="AS448" i="1"/>
  <c r="AS492" i="1"/>
  <c r="AS999" i="1"/>
  <c r="AS852" i="1"/>
  <c r="AS393" i="1"/>
  <c r="AS166" i="1"/>
  <c r="AS597" i="1"/>
  <c r="AS684" i="1"/>
  <c r="AS909" i="1"/>
  <c r="AS326" i="1"/>
  <c r="AS302" i="1"/>
  <c r="AS202" i="1"/>
  <c r="AS716" i="1"/>
  <c r="AS494" i="1"/>
  <c r="AS374" i="1"/>
  <c r="AS357" i="1"/>
  <c r="AS280" i="1"/>
  <c r="AS451" i="1"/>
  <c r="AS611" i="1"/>
  <c r="AS751" i="1"/>
  <c r="AS566" i="1"/>
  <c r="AS667" i="1"/>
  <c r="AS190" i="1"/>
  <c r="AS710" i="1"/>
  <c r="AS573" i="1"/>
  <c r="AS313" i="1"/>
  <c r="AS162" i="1"/>
  <c r="AS345" i="1"/>
  <c r="AS239" i="1"/>
  <c r="AS196" i="1"/>
  <c r="AS578" i="1"/>
  <c r="AS947" i="1"/>
  <c r="AS515" i="1"/>
  <c r="AS121" i="1"/>
  <c r="AS192" i="1"/>
  <c r="AS298" i="1"/>
  <c r="AS633" i="1"/>
  <c r="AS509" i="1"/>
  <c r="AS742" i="1"/>
  <c r="AS993" i="1"/>
  <c r="AS724" i="1"/>
  <c r="AS358" i="1"/>
  <c r="AS368" i="1"/>
  <c r="AS898" i="1"/>
  <c r="AS738" i="1"/>
  <c r="AS628" i="1"/>
  <c r="AS159" i="1"/>
  <c r="AS865" i="1"/>
  <c r="AS520" i="1"/>
  <c r="AS241" i="1"/>
  <c r="AS656" i="1"/>
  <c r="AS886" i="1"/>
  <c r="AS273" i="1"/>
  <c r="AS636" i="1"/>
  <c r="AS1042" i="1"/>
  <c r="AS153" i="1"/>
  <c r="AS401" i="1"/>
  <c r="AS812" i="1"/>
  <c r="AS268" i="1"/>
  <c r="AS305" i="1"/>
  <c r="AS466" i="1"/>
  <c r="AS888" i="1"/>
  <c r="AS589" i="1"/>
  <c r="AS31" i="1"/>
  <c r="AS282" i="1"/>
  <c r="AS498" i="1"/>
  <c r="AS201" i="1"/>
  <c r="AS984" i="1"/>
  <c r="AS271" i="1"/>
  <c r="AS297" i="1"/>
  <c r="AS100" i="1"/>
  <c r="AS854" i="1"/>
  <c r="AS187" i="1"/>
  <c r="AS596" i="1"/>
  <c r="AS180" i="1"/>
  <c r="AS347" i="1"/>
  <c r="AS30" i="1"/>
  <c r="AS438" i="1"/>
  <c r="AS200" i="1"/>
  <c r="AS371" i="1"/>
  <c r="AS108" i="1"/>
  <c r="AS851" i="1"/>
  <c r="AS220" i="1"/>
  <c r="AS805" i="1"/>
  <c r="AS1007" i="1"/>
  <c r="AS303" i="1"/>
  <c r="AS537" i="1"/>
  <c r="AS928" i="1"/>
  <c r="AS736" i="1"/>
  <c r="AS455" i="1"/>
  <c r="AS895" i="1"/>
  <c r="AS61" i="1"/>
  <c r="AS25" i="1"/>
  <c r="AS481" i="1"/>
  <c r="AS227" i="1"/>
  <c r="AS640" i="1"/>
  <c r="AS293" i="1"/>
  <c r="AS112" i="1"/>
  <c r="AS568" i="1"/>
  <c r="AS449" i="1"/>
  <c r="AS685" i="1"/>
  <c r="AS623" i="1"/>
  <c r="AS534" i="1"/>
  <c r="AS745" i="1"/>
  <c r="AS819" i="1"/>
  <c r="AS1033" i="1"/>
  <c r="AS142" i="1"/>
  <c r="AS281" i="1"/>
  <c r="AS1002" i="1"/>
  <c r="AS901" i="1"/>
  <c r="AS43" i="1"/>
  <c r="AS604" i="1"/>
  <c r="AS719" i="1"/>
  <c r="AS981" i="1"/>
  <c r="AS1015" i="1"/>
  <c r="AS433" i="1"/>
  <c r="AS536" i="1"/>
  <c r="AS772" i="1"/>
  <c r="AS1014" i="1"/>
  <c r="AS106" i="1"/>
  <c r="AS129" i="1"/>
  <c r="AS265" i="1"/>
  <c r="AS301" i="1"/>
  <c r="AS900" i="1"/>
  <c r="AS132" i="1"/>
  <c r="AS620" i="1"/>
  <c r="AS514" i="1"/>
  <c r="AS324" i="1"/>
  <c r="AS304" i="1"/>
  <c r="AS728" i="1"/>
  <c r="AS255" i="1"/>
  <c r="AS658" i="1"/>
  <c r="AS219" i="1"/>
  <c r="AS539" i="1"/>
  <c r="AS418" i="1"/>
  <c r="AS33" i="1"/>
  <c r="AS753" i="1"/>
  <c r="AS705" i="1"/>
  <c r="AS179" i="1"/>
  <c r="AS782" i="1"/>
  <c r="AS249" i="1"/>
  <c r="AS264" i="1"/>
  <c r="AS205" i="1"/>
  <c r="AS1041" i="1"/>
  <c r="AS569" i="1"/>
  <c r="AS816" i="1"/>
  <c r="AS943" i="1"/>
  <c r="AS718" i="1"/>
  <c r="AS661" i="1"/>
  <c r="AS933" i="1"/>
  <c r="AS147" i="1"/>
  <c r="AS875" i="1"/>
  <c r="AS240" i="1"/>
  <c r="AS614" i="1"/>
  <c r="AS747" i="1"/>
  <c r="AS151" i="1"/>
  <c r="AS38" i="1"/>
  <c r="AS777" i="1"/>
  <c r="AS495" i="1"/>
  <c r="AS711" i="1"/>
  <c r="AS1020" i="1"/>
  <c r="AS469" i="1"/>
  <c r="AS744" i="1"/>
  <c r="AS71" i="1"/>
  <c r="AS314" i="1"/>
  <c r="AS386" i="1"/>
  <c r="AS639" i="1"/>
  <c r="AS441" i="1"/>
  <c r="AS115" i="1"/>
  <c r="AS528" i="1"/>
  <c r="AS89" i="1"/>
  <c r="AS261" i="1"/>
  <c r="AS48" i="1"/>
  <c r="AS674" i="1"/>
  <c r="AS833" i="1"/>
  <c r="AS550" i="1"/>
  <c r="AS63" i="1"/>
  <c r="AS148" i="1"/>
  <c r="AS410" i="1"/>
  <c r="AS355" i="1"/>
  <c r="AS542" i="1"/>
  <c r="AS246" i="1"/>
  <c r="AS124" i="1"/>
  <c r="AS1029" i="1"/>
  <c r="AS680" i="1"/>
  <c r="AS134" i="1"/>
  <c r="AS479" i="1"/>
  <c r="AS581" i="1"/>
  <c r="AS565" i="1"/>
  <c r="AS1034" i="1"/>
  <c r="AS375" i="1"/>
  <c r="AS1001" i="1"/>
  <c r="AS870" i="1"/>
  <c r="AS653" i="1"/>
  <c r="AS468" i="1"/>
  <c r="AS419" i="1"/>
  <c r="AS971" i="1"/>
  <c r="AS510" i="1"/>
  <c r="AS160" i="1"/>
  <c r="AS489" i="1"/>
  <c r="AS35" i="1"/>
  <c r="AS409" i="1"/>
  <c r="AS987" i="1"/>
  <c r="AS210" i="1"/>
  <c r="AS904" i="1"/>
  <c r="AS511" i="1"/>
  <c r="AS379" i="1"/>
  <c r="AS425" i="1"/>
  <c r="AS560" i="1"/>
  <c r="AS319" i="1"/>
  <c r="AS1036" i="1"/>
  <c r="AS317" i="1"/>
  <c r="AS118" i="1"/>
  <c r="AS292" i="1"/>
  <c r="AS775" i="1"/>
  <c r="AS692" i="1"/>
  <c r="AS778" i="1"/>
  <c r="AS34" i="1"/>
  <c r="AS72" i="1"/>
  <c r="AS467" i="1"/>
  <c r="AS300" i="1"/>
  <c r="AS259" i="1"/>
  <c r="AS443" i="1"/>
  <c r="AS138" i="1"/>
  <c r="AS476" i="1"/>
  <c r="AS605" i="1"/>
  <c r="AS998" i="1"/>
  <c r="AS964" i="1"/>
  <c r="AS232" i="1"/>
  <c r="AS66" i="1"/>
  <c r="AS64" i="1"/>
  <c r="AS521" i="1"/>
  <c r="AS911" i="1"/>
  <c r="AS1027" i="1"/>
  <c r="AS996" i="1"/>
  <c r="AS808" i="1"/>
  <c r="AS247" i="1"/>
  <c r="AS41" i="1"/>
  <c r="AS691" i="1"/>
  <c r="AS435" i="1"/>
  <c r="AS450" i="1"/>
  <c r="AS903" i="1"/>
  <c r="AS237" i="1"/>
  <c r="AS39" i="1"/>
  <c r="AS907" i="1"/>
  <c r="AS786" i="1"/>
  <c r="AS1009" i="1"/>
  <c r="AS770" i="1"/>
  <c r="AS81" i="1"/>
  <c r="AS119" i="1"/>
  <c r="AS619" i="1"/>
  <c r="AS55" i="1"/>
  <c r="AS285" i="1"/>
  <c r="AS806" i="1"/>
  <c r="AS932" i="1"/>
  <c r="AS254" i="1"/>
  <c r="AS918" i="1"/>
  <c r="AS458" i="1"/>
  <c r="AS829" i="1"/>
  <c r="AS388" i="1"/>
  <c r="AS234" i="1"/>
  <c r="AS860" i="1"/>
  <c r="AS446" i="1"/>
  <c r="AS182" i="1"/>
  <c r="AS557" i="1"/>
  <c r="AS622" i="1"/>
  <c r="AS983" i="1"/>
  <c r="AS607" i="1"/>
  <c r="AS238" i="1"/>
  <c r="AS315" i="1"/>
  <c r="AS1043" i="1"/>
  <c r="AS257" i="1"/>
  <c r="AS461" i="1"/>
  <c r="AS700" i="1"/>
  <c r="AS666" i="1"/>
  <c r="AS834" i="1"/>
  <c r="AS276" i="1"/>
  <c r="AS913" i="1"/>
  <c r="AS94" i="1"/>
  <c r="AS262" i="1"/>
  <c r="AS65" i="1"/>
  <c r="AS193" i="1"/>
  <c r="AS634" i="1"/>
  <c r="AS75" i="1"/>
  <c r="AS428" i="1"/>
  <c r="AS402" i="1"/>
  <c r="AS417" i="1"/>
  <c r="AS924" i="1"/>
  <c r="AS564" i="1"/>
  <c r="AS970" i="1"/>
  <c r="AS946" i="1"/>
  <c r="AS360" i="1"/>
  <c r="AS654" i="1"/>
  <c r="AS26" i="1"/>
  <c r="AS982" i="1"/>
  <c r="AS776" i="1"/>
  <c r="AS791" i="1"/>
  <c r="AS307" i="1"/>
  <c r="AS165" i="1"/>
  <c r="AS399" i="1"/>
  <c r="AS436" i="1"/>
  <c r="AS472" i="1"/>
  <c r="AS740" i="1"/>
  <c r="AS797" i="1"/>
  <c r="AS754" i="1"/>
  <c r="AS378" i="1"/>
  <c r="AS229" i="1"/>
  <c r="AS602" i="1"/>
  <c r="AS837" i="1"/>
  <c r="AS415" i="1"/>
  <c r="AS366" i="1"/>
  <c r="AS616" i="1"/>
  <c r="AS762" i="1"/>
  <c r="AS556" i="1"/>
  <c r="AS603" i="1"/>
  <c r="AS906" i="1"/>
  <c r="AS1039" i="1"/>
  <c r="AS891" i="1"/>
  <c r="AS484" i="1"/>
  <c r="AS99" i="1"/>
  <c r="AS722" i="1"/>
  <c r="AS381" i="1"/>
  <c r="AS717" i="1"/>
  <c r="AS340" i="1"/>
  <c r="AS635" i="1"/>
  <c r="AS295" i="1"/>
  <c r="AS642" i="1"/>
  <c r="AS245" i="1"/>
  <c r="AS186" i="1"/>
  <c r="AS1037" i="1"/>
  <c r="AS1013" i="1"/>
  <c r="AS768" i="1"/>
  <c r="AS831" i="1"/>
  <c r="AS813" i="1"/>
  <c r="AS46" i="1"/>
  <c r="AS880" i="1"/>
  <c r="AS613" i="1"/>
  <c r="AS359" i="1"/>
  <c r="AS545" i="1"/>
  <c r="AS454" i="1"/>
  <c r="AS518" i="1"/>
  <c r="AS630" i="1"/>
  <c r="AS760" i="1"/>
  <c r="AS267" i="1"/>
  <c r="AS130" i="1"/>
  <c r="AS362" i="1"/>
  <c r="AS291" i="1"/>
  <c r="AS125" i="1"/>
  <c r="AS50" i="1"/>
  <c r="AS351" i="1"/>
  <c r="AS73" i="1"/>
  <c r="AS93" i="1"/>
  <c r="AS70" i="1"/>
  <c r="AS896" i="1"/>
  <c r="AS972" i="1"/>
  <c r="AS549" i="1"/>
  <c r="AS859" i="1"/>
  <c r="AS727" i="1"/>
  <c r="AS211" i="1"/>
  <c r="AS783" i="1"/>
  <c r="AS427" i="1"/>
  <c r="AS74" i="1"/>
  <c r="AS77" i="1"/>
  <c r="AS1031" i="1"/>
  <c r="AS843" i="1"/>
  <c r="AS1005" i="1"/>
  <c r="AS327" i="1"/>
  <c r="AS191" i="1"/>
  <c r="AS194" i="1"/>
  <c r="AS938" i="1"/>
  <c r="AS150" i="1"/>
  <c r="AS1018" i="1"/>
  <c r="AS83" i="1"/>
  <c r="AS876" i="1"/>
  <c r="AS967" i="1"/>
  <c r="AS769" i="1"/>
  <c r="AS583" i="1"/>
  <c r="AS950" i="1"/>
  <c r="AS178" i="1"/>
  <c r="AS463" i="1"/>
  <c r="AS942" i="1"/>
  <c r="AS171" i="1"/>
  <c r="AS149" i="1"/>
  <c r="AS889" i="1"/>
  <c r="AS275" i="1"/>
  <c r="AS846" i="1"/>
  <c r="AS882" i="1"/>
  <c r="AS541" i="1"/>
  <c r="AS464" i="1"/>
  <c r="AS600" i="1"/>
  <c r="AS712" i="1"/>
  <c r="AS214" i="1"/>
  <c r="AS126" i="1"/>
  <c r="AS563" i="1"/>
  <c r="AS959" i="1"/>
  <c r="AS1032" i="1"/>
  <c r="AS575" i="1"/>
  <c r="AS916" i="1"/>
  <c r="AS968" i="1"/>
  <c r="AS910" i="1"/>
  <c r="AS750" i="1"/>
  <c r="AS496" i="1"/>
  <c r="AS131" i="1"/>
  <c r="AS887" i="1"/>
  <c r="AS85" i="1"/>
  <c r="AS459" i="1"/>
  <c r="AS756" i="1"/>
  <c r="AS771" i="1"/>
  <c r="AS645" i="1"/>
  <c r="AS986" i="1"/>
  <c r="AS243" i="1"/>
  <c r="AS554" i="1"/>
  <c r="AS400" i="1"/>
  <c r="AS878" i="1"/>
  <c r="AS869" i="1"/>
  <c r="AS558" i="1"/>
  <c r="AS405" i="1"/>
  <c r="AS969" i="1"/>
  <c r="AS101" i="1"/>
  <c r="AS1025" i="1"/>
  <c r="AS937" i="1"/>
  <c r="AS646" i="1"/>
  <c r="AS990" i="1"/>
  <c r="AS391" i="1"/>
  <c r="AS1030" i="1"/>
  <c r="AS1019" i="1"/>
  <c r="AS223" i="1"/>
  <c r="AS899" i="1"/>
  <c r="AS212" i="1"/>
  <c r="AS594" i="1"/>
  <c r="AS985" i="1"/>
  <c r="AS707" i="1"/>
  <c r="AS726" i="1"/>
  <c r="AS931" i="1"/>
  <c r="AS228" i="1"/>
  <c r="AS136" i="1"/>
  <c r="AS116" i="1"/>
  <c r="AS677" i="1"/>
  <c r="AS802" i="1"/>
  <c r="AS785" i="1"/>
  <c r="AS185" i="1"/>
  <c r="AS1016" i="1"/>
  <c r="AS927" i="1"/>
  <c r="AS486" i="1"/>
  <c r="AS755" i="1"/>
  <c r="AS408" i="1"/>
  <c r="AS312" i="1"/>
  <c r="AS144" i="1"/>
  <c r="AS95" i="1"/>
  <c r="AS949" i="1"/>
  <c r="AS579" i="1"/>
  <c r="AS713" i="1"/>
  <c r="AS102" i="1"/>
  <c r="AS811" i="1"/>
  <c r="AS867" i="1"/>
  <c r="AS487" i="1"/>
  <c r="AS45" i="1"/>
  <c r="AS199" i="1"/>
  <c r="AS730" i="1"/>
  <c r="AS346" i="1"/>
  <c r="AS269" i="1"/>
  <c r="AS348" i="1"/>
  <c r="AS920" i="1"/>
  <c r="AS874" i="1"/>
  <c r="AS335" i="1"/>
  <c r="AS672" i="1"/>
  <c r="AS883" i="1"/>
  <c r="AS203" i="1"/>
  <c r="AS456" i="1"/>
  <c r="AS235" i="1"/>
  <c r="AS434" i="1"/>
  <c r="AS67" i="1"/>
  <c r="AS962" i="1"/>
  <c r="AS503" i="1"/>
  <c r="AS278" i="1"/>
  <c r="AS270" i="1"/>
  <c r="AS516" i="1"/>
  <c r="AS647" i="1"/>
  <c r="AS648" i="1"/>
  <c r="AS363" i="1"/>
  <c r="AS473" i="1"/>
  <c r="AS411" i="1"/>
  <c r="AS309" i="1"/>
  <c r="AS230" i="1"/>
  <c r="AS252" i="1"/>
  <c r="AS662" i="1"/>
  <c r="AS803" i="1"/>
  <c r="AS850" i="1"/>
  <c r="AS902" i="1"/>
  <c r="AS225" i="1"/>
  <c r="AS704" i="1"/>
  <c r="AS325" i="1"/>
  <c r="AS823" i="1"/>
  <c r="AS500" i="1"/>
  <c r="AS356" i="1"/>
  <c r="AS853" i="1"/>
  <c r="AS835" i="1"/>
  <c r="AS251" i="1"/>
  <c r="AS107" i="1"/>
  <c r="AS221" i="1"/>
  <c r="AS377" i="1"/>
  <c r="AS774" i="1"/>
  <c r="AS935" i="1"/>
  <c r="AS332" i="1"/>
  <c r="AS540" i="1"/>
  <c r="AS447" i="1"/>
  <c r="AS748" i="1"/>
  <c r="AS741" i="1"/>
  <c r="AS323" i="1"/>
  <c r="AS590" i="1"/>
  <c r="AS995" i="1"/>
  <c r="AS825" i="1"/>
  <c r="AS978" i="1"/>
  <c r="AS576" i="1"/>
  <c r="AS960" i="1"/>
  <c r="AS678" i="1"/>
  <c r="AS394" i="1"/>
  <c r="AS1003" i="1"/>
  <c r="AS919" i="1"/>
  <c r="AS892" i="1"/>
  <c r="AS286" i="1"/>
  <c r="AS197" i="1"/>
  <c r="AS380" i="1"/>
  <c r="AS818" i="1"/>
  <c r="AS354" i="1"/>
  <c r="AS612" i="1"/>
  <c r="AS1004" i="1"/>
  <c r="AS567" i="1"/>
  <c r="AS871" i="1"/>
  <c r="AS934" i="1"/>
  <c r="AS336" i="1"/>
  <c r="AS610" i="1"/>
  <c r="AS696" i="1"/>
  <c r="AS404" i="1"/>
  <c r="AS465" i="1"/>
  <c r="AS128" i="1"/>
  <c r="AS905" i="1"/>
  <c r="AS562" i="1"/>
  <c r="AS338" i="1"/>
  <c r="AS91" i="1"/>
  <c r="AS367" i="1"/>
  <c r="AS733" i="1"/>
  <c r="AS90" i="1"/>
  <c r="AS689" i="1"/>
  <c r="AS57" i="1"/>
  <c r="AS158" i="1"/>
  <c r="AS56" i="1"/>
  <c r="AS665" i="1"/>
  <c r="AS799" i="1"/>
  <c r="AS864" i="1"/>
  <c r="AS655" i="1"/>
  <c r="AS857" i="1"/>
  <c r="AS965" i="1"/>
  <c r="AS470" i="1"/>
  <c r="AS453" i="1"/>
  <c r="AS856" i="1"/>
  <c r="AS233" i="1"/>
  <c r="AS47" i="1"/>
  <c r="AS163" i="1"/>
  <c r="AS80" i="1"/>
  <c r="AS40" i="1"/>
  <c r="AS216" i="1"/>
  <c r="AS111" i="1"/>
  <c r="AS173" i="1"/>
  <c r="AS37" i="1"/>
  <c r="AS59" i="1"/>
  <c r="AS687" i="1"/>
  <c r="AS940" i="1"/>
  <c r="AS872" i="1"/>
  <c r="AS517" i="1"/>
  <c r="AS676" i="1"/>
  <c r="AS955" i="1"/>
  <c r="AS793" i="1"/>
  <c r="AS809" i="1"/>
  <c r="AS765" i="1"/>
  <c r="AS296" i="1"/>
  <c r="AS529" i="1"/>
  <c r="AS231" i="1"/>
  <c r="AS183" i="1"/>
  <c r="AS800" i="1"/>
  <c r="AS817" i="1"/>
  <c r="AS608" i="1"/>
  <c r="AS669" i="1"/>
  <c r="AS97" i="1"/>
  <c r="AS737" i="1"/>
  <c r="AS82" i="1"/>
  <c r="AS206" i="1"/>
  <c r="AS922" i="1"/>
  <c r="AS209" i="1"/>
  <c r="AS673" i="1"/>
  <c r="AS154" i="1"/>
  <c r="AS310" i="1"/>
  <c r="AS544" i="1"/>
  <c r="AS504" i="1"/>
  <c r="AS141" i="1"/>
  <c r="AS60" i="1"/>
  <c r="AS643" i="1"/>
  <c r="AS547" i="1"/>
  <c r="AS929" i="1"/>
  <c r="AS792" i="1"/>
  <c r="AS841" i="1"/>
  <c r="AS820" i="1"/>
  <c r="AS429" i="1"/>
  <c r="AS478" i="1"/>
  <c r="AS390" i="1"/>
  <c r="AS796" i="1"/>
  <c r="AS471" i="1"/>
  <c r="AS432" i="1"/>
  <c r="AS352" i="1"/>
  <c r="AS123" i="1"/>
  <c r="AS839" i="1"/>
  <c r="AS334" i="1"/>
  <c r="AS709" i="1"/>
  <c r="AS204" i="1"/>
  <c r="AS113" i="1"/>
  <c r="AS844" i="1"/>
  <c r="AS287" i="1"/>
  <c r="AS699" i="1"/>
  <c r="AS824" i="1"/>
  <c r="AS188" i="1"/>
  <c r="AS574" i="1"/>
  <c r="AS723" i="1"/>
  <c r="AS838" i="1"/>
  <c r="AS44" i="1"/>
  <c r="AS457" i="1"/>
  <c r="AS814" i="1"/>
  <c r="AS274" i="1"/>
  <c r="AS284" i="1"/>
  <c r="AS980" i="1"/>
  <c r="AS328" i="1"/>
  <c r="AS649" i="1"/>
  <c r="AS395" i="1"/>
  <c r="AS660" i="1"/>
  <c r="AS725" i="1"/>
  <c r="AS526" i="1"/>
  <c r="AS624" i="1"/>
  <c r="AS372" i="1"/>
  <c r="AS621" i="1"/>
  <c r="AS571" i="1"/>
  <c r="AS668" i="1"/>
  <c r="AS861" i="1"/>
  <c r="AS997" i="1"/>
  <c r="AS1028" i="1"/>
  <c r="AS952" i="1"/>
  <c r="AS294" i="1"/>
  <c r="AS474" i="1"/>
  <c r="AS790" i="1"/>
  <c r="AS582" i="1"/>
  <c r="AS248" i="1"/>
  <c r="AS795" i="1"/>
  <c r="AS105" i="1"/>
  <c r="AS290" i="1"/>
  <c r="AS430" i="1"/>
  <c r="AS629" i="1"/>
  <c r="AS877" i="1"/>
  <c r="AS222" i="1"/>
  <c r="AS527" i="1"/>
  <c r="AS693" i="1"/>
  <c r="AS721" i="1"/>
  <c r="AS27" i="1"/>
  <c r="AS890" i="1"/>
  <c r="AS766" i="1"/>
  <c r="AS413" i="1"/>
  <c r="AS561" i="1"/>
  <c r="AS538" i="1"/>
  <c r="AS420" i="1"/>
  <c r="AS535" i="1"/>
  <c r="AS289" i="1"/>
  <c r="AS584" i="1"/>
  <c r="AS424" i="1"/>
  <c r="AS127" i="1"/>
  <c r="AS155" i="1"/>
  <c r="AS244" i="1"/>
  <c r="AS586" i="1"/>
  <c r="AS189" i="1"/>
  <c r="AS758" i="1"/>
  <c r="AS732" i="1"/>
  <c r="AS631" i="1"/>
  <c r="AS452" i="1"/>
  <c r="AS272" i="1"/>
  <c r="AS994" i="1"/>
  <c r="AS714" i="1"/>
  <c r="AS1023" i="1"/>
  <c r="AS54" i="1"/>
  <c r="AS168" i="1"/>
  <c r="AS652" i="1"/>
  <c r="AS524" i="1"/>
  <c r="AS1000" i="1"/>
  <c r="AS863" i="1"/>
  <c r="AS690" i="1"/>
  <c r="AS763" i="1"/>
  <c r="AS638" i="1"/>
  <c r="AS84" i="1"/>
  <c r="AS663" i="1"/>
  <c r="AS794" i="1"/>
  <c r="AS992" i="1"/>
  <c r="AS804" i="1"/>
  <c r="AS921" i="1"/>
  <c r="AS963" i="1"/>
  <c r="AS682" i="1"/>
  <c r="AS133" i="1"/>
  <c r="AS815" i="1"/>
  <c r="AS951" i="1"/>
  <c r="AS422" i="1"/>
  <c r="AS1021" i="1"/>
  <c r="AS260" i="1"/>
  <c r="AS236" i="1"/>
  <c r="AS761" i="1"/>
  <c r="AS440" i="1"/>
  <c r="AS752" i="1"/>
  <c r="AS431" i="1"/>
  <c r="AS580" i="1"/>
  <c r="AS460" i="1"/>
  <c r="AS28" i="1"/>
  <c r="AS412" i="1"/>
  <c r="AS1017" i="1"/>
  <c r="AS103" i="1"/>
  <c r="AS936" i="1"/>
  <c r="AS961" i="1"/>
  <c r="AS780" i="1"/>
  <c r="AS253" i="1"/>
  <c r="AS283" i="1"/>
  <c r="AS734" i="1"/>
  <c r="AS781" i="1"/>
  <c r="AS439" i="1"/>
  <c r="AS530" i="1"/>
  <c r="AS915" i="1"/>
  <c r="AS1044" i="1"/>
  <c r="AS195" i="1"/>
  <c r="AS1010" i="1"/>
  <c r="AS122" i="1"/>
  <c r="AS801" i="1"/>
  <c r="AS339" i="1"/>
  <c r="AS679" i="1"/>
  <c r="AS908" i="1"/>
  <c r="AS29" i="1"/>
  <c r="AS757" i="1"/>
  <c r="AS137" i="1"/>
  <c r="AS703" i="1"/>
  <c r="AS858" i="1"/>
  <c r="AS670" i="1"/>
  <c r="AS570" i="1"/>
  <c r="AS976" i="1"/>
  <c r="AS592" i="1"/>
  <c r="AS506" i="1"/>
  <c r="AS930" i="1"/>
  <c r="AS868" i="1"/>
  <c r="AS177" i="1"/>
  <c r="AS218" i="1"/>
  <c r="AS606" i="1"/>
  <c r="AS330" i="1"/>
  <c r="AS625" i="1"/>
  <c r="AS944" i="1"/>
  <c r="AS224" i="1"/>
  <c r="AS522" i="1"/>
  <c r="AS477" i="1"/>
  <c r="AS975" i="1"/>
  <c r="AS615" i="1"/>
  <c r="AS365" i="1"/>
  <c r="AS523" i="1"/>
  <c r="AS403" i="1"/>
  <c r="AS675" i="1"/>
  <c r="AS641" i="1"/>
  <c r="AS925" i="1"/>
  <c r="AS104" i="1"/>
  <c r="AS215" i="1"/>
  <c r="AS706" i="1"/>
  <c r="AS587" i="1"/>
  <c r="AS337" i="1"/>
  <c r="AS879" i="1"/>
  <c r="AS941" i="1"/>
  <c r="AS502" i="1"/>
  <c r="AS847" i="1"/>
  <c r="AS49" i="1"/>
  <c r="AS1008" i="1"/>
  <c r="AS827" i="1"/>
  <c r="AS421" i="1"/>
  <c r="AS320" i="1"/>
  <c r="AS764" i="1"/>
  <c r="AS507" i="1"/>
  <c r="AS508" i="1"/>
  <c r="AS370" i="1"/>
  <c r="AS87" i="1"/>
  <c r="AS322" i="1"/>
  <c r="AS258" i="1"/>
  <c r="AS1040" i="1"/>
  <c r="AS697" i="1"/>
  <c r="AS349" i="1"/>
  <c r="AS618" i="1"/>
  <c r="AS588" i="1"/>
  <c r="AS68" i="1"/>
  <c r="AS329" i="1"/>
  <c r="AS96" i="1"/>
  <c r="AS798" i="1"/>
  <c r="AS426" i="1"/>
  <c r="AS735" i="1"/>
  <c r="AH261" i="1"/>
  <c r="AH296" i="1"/>
  <c r="AH217" i="1"/>
  <c r="AH50" i="1"/>
  <c r="AH138" i="1"/>
  <c r="AH193" i="1"/>
  <c r="AH140" i="1"/>
  <c r="AH309" i="1"/>
  <c r="AH317" i="1"/>
  <c r="AH227" i="1"/>
  <c r="AH76" i="1"/>
  <c r="AH390" i="1"/>
  <c r="AH696" i="1"/>
  <c r="AH518" i="1"/>
  <c r="AH840" i="1"/>
  <c r="BK776" i="1"/>
  <c r="BK853" i="1"/>
  <c r="X954" i="1"/>
  <c r="V200" i="1"/>
  <c r="W200" i="1"/>
  <c r="V489" i="1"/>
  <c r="W489" i="1"/>
  <c r="X451" i="1"/>
  <c r="X438" i="1"/>
  <c r="X1035" i="1"/>
  <c r="X220" i="1"/>
  <c r="X667" i="1"/>
  <c r="X342" i="1"/>
  <c r="V776" i="1"/>
  <c r="W776" i="1"/>
  <c r="X810" i="1"/>
  <c r="X885" i="1"/>
  <c r="AH495" i="1"/>
  <c r="AH613" i="1"/>
  <c r="AH733" i="1"/>
  <c r="AH892" i="1"/>
  <c r="AH136" i="1"/>
  <c r="AH78" i="1"/>
  <c r="AH699" i="1"/>
  <c r="AH427" i="1"/>
  <c r="AH345" i="1"/>
  <c r="AH112" i="1"/>
  <c r="AH407" i="1"/>
  <c r="AH311" i="1"/>
  <c r="AH564" i="1"/>
  <c r="AH356" i="1"/>
  <c r="V907" i="1"/>
  <c r="W907" i="1"/>
  <c r="BK25" i="1"/>
  <c r="BB23" i="1"/>
  <c r="AH322" i="1"/>
  <c r="AH1040" i="1"/>
  <c r="AH341" i="1"/>
  <c r="AH308" i="1"/>
  <c r="AH251" i="1"/>
  <c r="AH124" i="1"/>
  <c r="AH125" i="1"/>
  <c r="AH353" i="1"/>
  <c r="AH852" i="1"/>
  <c r="AH262" i="1"/>
  <c r="AH830" i="1"/>
  <c r="AH732" i="1"/>
  <c r="AH669" i="1"/>
  <c r="AH520" i="1"/>
  <c r="AH869" i="1"/>
  <c r="AH1012" i="1"/>
  <c r="AH134" i="1"/>
  <c r="AH912" i="1"/>
  <c r="AH984" i="1"/>
  <c r="AH965" i="1"/>
  <c r="AH845" i="1"/>
  <c r="AH750" i="1"/>
  <c r="AH454" i="1"/>
  <c r="AH843" i="1"/>
  <c r="AH763" i="1"/>
  <c r="AH54" i="1"/>
  <c r="AH291" i="1"/>
  <c r="AH626" i="1"/>
  <c r="AH690" i="1"/>
  <c r="AH187" i="1"/>
  <c r="AH761" i="1"/>
  <c r="AH43" i="1"/>
  <c r="AH887" i="1"/>
  <c r="AH206" i="1"/>
  <c r="AH475" i="1"/>
  <c r="AH386" i="1"/>
  <c r="AH635" i="1"/>
  <c r="AH841" i="1"/>
  <c r="AH660" i="1"/>
  <c r="AH587" i="1"/>
  <c r="AH753" i="1"/>
  <c r="AH623" i="1"/>
  <c r="AH723" i="1"/>
  <c r="AH165" i="1"/>
  <c r="AH167" i="1"/>
  <c r="AH611" i="1"/>
  <c r="AH332" i="1"/>
  <c r="AH191" i="1"/>
  <c r="AH304" i="1"/>
  <c r="AH110" i="1"/>
  <c r="AH41" i="1"/>
  <c r="AH796" i="1"/>
  <c r="AH86" i="1"/>
  <c r="AH318" i="1"/>
  <c r="AH716" i="1"/>
  <c r="AH863" i="1"/>
  <c r="AH993" i="1"/>
  <c r="X30" i="1"/>
  <c r="AH378" i="1"/>
  <c r="AH772" i="1"/>
  <c r="AH303" i="1"/>
  <c r="AH442" i="1"/>
  <c r="AH622" i="1"/>
  <c r="AH252" i="1"/>
  <c r="AH44" i="1"/>
  <c r="AH218" i="1"/>
  <c r="AH331" i="1"/>
  <c r="AH1041" i="1"/>
  <c r="AH84" i="1"/>
  <c r="AH122" i="1"/>
  <c r="AH70" i="1"/>
  <c r="AH129" i="1"/>
  <c r="AH325" i="1"/>
  <c r="AH348" i="1"/>
  <c r="AH493" i="1"/>
  <c r="AH428" i="1"/>
  <c r="AH231" i="1"/>
  <c r="AH835" i="1"/>
  <c r="AH1024" i="1"/>
  <c r="AH899" i="1"/>
  <c r="AH913" i="1"/>
  <c r="AH48" i="1"/>
  <c r="AH288" i="1"/>
  <c r="AH1043" i="1"/>
  <c r="AH95" i="1"/>
  <c r="AH60" i="1"/>
  <c r="AH98" i="1"/>
  <c r="AH173" i="1"/>
  <c r="AH30" i="1"/>
  <c r="AH305" i="1"/>
  <c r="AH297" i="1"/>
  <c r="AH195" i="1"/>
  <c r="AH37" i="1"/>
  <c r="AH445" i="1"/>
  <c r="AH436" i="1"/>
  <c r="AH889" i="1"/>
  <c r="AH560" i="1"/>
  <c r="AH474" i="1"/>
  <c r="AH221" i="1"/>
  <c r="AH767" i="1"/>
  <c r="AH1008" i="1"/>
  <c r="AH537" i="1"/>
  <c r="AH969" i="1"/>
  <c r="AH68" i="1"/>
  <c r="AH543" i="1"/>
  <c r="AH629" i="1"/>
  <c r="AH561" i="1"/>
  <c r="AH878" i="1"/>
  <c r="AH343" i="1"/>
  <c r="AH179" i="1"/>
  <c r="AH1031" i="1"/>
  <c r="AH265" i="1"/>
  <c r="AH258" i="1"/>
  <c r="AH144" i="1"/>
  <c r="AH360" i="1"/>
  <c r="AH740" i="1"/>
  <c r="AH598" i="1"/>
  <c r="AH735" i="1"/>
  <c r="AH446" i="1"/>
  <c r="AH254" i="1"/>
  <c r="AH1026" i="1"/>
  <c r="AH988" i="1"/>
  <c r="AH665" i="1"/>
  <c r="AH1000" i="1"/>
  <c r="AH972" i="1"/>
  <c r="AH533" i="1"/>
  <c r="AH884" i="1"/>
  <c r="AH127" i="1"/>
  <c r="AH667" i="1"/>
  <c r="AH663" i="1"/>
  <c r="AH299" i="1"/>
  <c r="AH573" i="1"/>
  <c r="AH575" i="1"/>
  <c r="AH985" i="1"/>
  <c r="AH207" i="1"/>
  <c r="AH762" i="1"/>
  <c r="AH459" i="1"/>
  <c r="AH260" i="1"/>
  <c r="AH497" i="1"/>
  <c r="AH504" i="1"/>
  <c r="AH212" i="1"/>
  <c r="AH571" i="1"/>
  <c r="AH759" i="1"/>
  <c r="AH906" i="1"/>
  <c r="AH192" i="1"/>
  <c r="AH596" i="1"/>
  <c r="AH426" i="1"/>
  <c r="AH688" i="1"/>
  <c r="AH980" i="1"/>
  <c r="AH182" i="1"/>
  <c r="AH930" i="1"/>
  <c r="AH236" i="1"/>
  <c r="AH552" i="1"/>
  <c r="AH34" i="1"/>
  <c r="AH524" i="1"/>
  <c r="AH554" i="1"/>
  <c r="AH388" i="1"/>
  <c r="AH542" i="1"/>
  <c r="AH719" i="1"/>
  <c r="AH647" i="1"/>
  <c r="AH862" i="1"/>
  <c r="AH868" i="1"/>
  <c r="AH724" i="1"/>
  <c r="AH656" i="1"/>
  <c r="AH754" i="1"/>
  <c r="AH432" i="1"/>
  <c r="AH962" i="1"/>
  <c r="AH806" i="1"/>
  <c r="AH85" i="1"/>
  <c r="AH936" i="1"/>
  <c r="AH649" i="1"/>
  <c r="AH921" i="1"/>
  <c r="AH849" i="1"/>
  <c r="AH872" i="1"/>
  <c r="AH833" i="1"/>
  <c r="AH721" i="1"/>
  <c r="AH330" i="1"/>
  <c r="AH339" i="1"/>
  <c r="AH798" i="1"/>
  <c r="AH47" i="1"/>
  <c r="AH776" i="1"/>
  <c r="AH271" i="1"/>
  <c r="AH114" i="1"/>
  <c r="AH672" i="1"/>
  <c r="AH431" i="1"/>
  <c r="AH924" i="1"/>
  <c r="AH1016" i="1"/>
  <c r="AH128" i="1"/>
  <c r="AH450" i="1"/>
  <c r="AH625" i="1"/>
  <c r="AH839" i="1"/>
  <c r="AH730" i="1"/>
  <c r="AH480" i="1"/>
  <c r="AH103" i="1"/>
  <c r="AH419" i="1"/>
  <c r="AH527" i="1"/>
  <c r="AH572" i="1"/>
  <c r="AH781" i="1"/>
  <c r="AH786" i="1"/>
  <c r="AH121" i="1"/>
  <c r="AH139" i="1"/>
  <c r="AH395" i="1"/>
  <c r="AH323" i="1"/>
  <c r="AH65" i="1"/>
  <c r="AH585" i="1"/>
  <c r="AH471" i="1"/>
  <c r="AH853" i="1"/>
  <c r="AH963" i="1"/>
  <c r="AH788" i="1"/>
  <c r="AH755" i="1"/>
  <c r="AH476" i="1"/>
  <c r="AH947" i="1"/>
  <c r="AH411" i="1"/>
  <c r="AH422" i="1"/>
  <c r="AH97" i="1"/>
  <c r="AH340" i="1"/>
  <c r="AH369" i="1"/>
  <c r="AH642" i="1"/>
  <c r="AH778" i="1"/>
  <c r="AH469" i="1"/>
  <c r="AH368" i="1"/>
  <c r="AH829" i="1"/>
  <c r="AH580" i="1"/>
  <c r="AH83" i="1"/>
  <c r="AH505" i="1"/>
  <c r="AH908" i="1"/>
  <c r="AH1025" i="1"/>
  <c r="AH1017" i="1"/>
  <c r="AH175" i="1"/>
  <c r="AH438" i="1"/>
  <c r="AH565" i="1"/>
  <c r="AH891" i="1"/>
  <c r="AH194" i="1"/>
  <c r="AH198" i="1"/>
  <c r="AH922" i="1"/>
  <c r="AH245" i="1"/>
  <c r="AH797" i="1"/>
  <c r="AH181" i="1"/>
  <c r="AH269" i="1"/>
  <c r="AH228" i="1"/>
  <c r="AH858" i="1"/>
  <c r="AH397" i="1"/>
  <c r="AH791" i="1"/>
  <c r="AH239" i="1"/>
  <c r="AH1018" i="1"/>
  <c r="AH595" i="1"/>
  <c r="AH200" i="1"/>
  <c r="AH161" i="1"/>
  <c r="AH421" i="1"/>
  <c r="AH354" i="1"/>
  <c r="AH793" i="1"/>
  <c r="AH120" i="1"/>
  <c r="AH55" i="1"/>
  <c r="AH488" i="1"/>
  <c r="AH547" i="1"/>
  <c r="AH176" i="1"/>
  <c r="AH742" i="1"/>
  <c r="AH604" i="1"/>
  <c r="AH210" i="1"/>
  <c r="AH462" i="1"/>
  <c r="AH895" i="1"/>
  <c r="AH371" i="1"/>
  <c r="AH983" i="1"/>
  <c r="AH273" i="1"/>
  <c r="AH280" i="1"/>
  <c r="AH137" i="1"/>
  <c r="AH328" i="1"/>
  <c r="AH313" i="1"/>
  <c r="AH290" i="1"/>
  <c r="AH163" i="1"/>
  <c r="AH315" i="1"/>
  <c r="AH153" i="1"/>
  <c r="AH237" i="1"/>
  <c r="AH56" i="1"/>
  <c r="AH77" i="1"/>
  <c r="AH172" i="1"/>
  <c r="AH186" i="1"/>
  <c r="AH289" i="1"/>
  <c r="AH281" i="1"/>
  <c r="AH321" i="1"/>
  <c r="AH417" i="1"/>
  <c r="AH562" i="1"/>
  <c r="AH620" i="1"/>
  <c r="AH444" i="1"/>
  <c r="AH677" i="1"/>
  <c r="AH812" i="1"/>
  <c r="AH461" i="1"/>
  <c r="AH117" i="1"/>
  <c r="AH785" i="1"/>
  <c r="AH521" i="1"/>
  <c r="AH876" i="1"/>
  <c r="AH581" i="1"/>
  <c r="AH757" i="1"/>
  <c r="AH379" i="1"/>
  <c r="AH1020" i="1"/>
  <c r="AH389" i="1"/>
  <c r="AH487" i="1"/>
  <c r="AH827" i="1"/>
  <c r="AH359" i="1"/>
  <c r="AH679" i="1"/>
  <c r="AH211" i="1"/>
  <c r="AH606" i="1"/>
  <c r="AH202" i="1"/>
  <c r="AH282" i="1"/>
  <c r="AH539" i="1"/>
  <c r="AH334" i="1"/>
  <c r="AH67" i="1"/>
  <c r="AH27" i="1"/>
  <c r="AH365" i="1"/>
  <c r="AH593" i="1"/>
  <c r="AH934" i="1"/>
  <c r="AH894" i="1"/>
  <c r="AH413" i="1"/>
  <c r="AH151" i="1"/>
  <c r="AH836" i="1"/>
  <c r="AH655" i="1"/>
  <c r="AH133" i="1"/>
  <c r="AH244" i="1"/>
  <c r="AH816" i="1"/>
  <c r="AH116" i="1"/>
  <c r="AH765" i="1"/>
  <c r="AH994" i="1"/>
  <c r="AH268" i="1"/>
  <c r="AH58" i="1"/>
  <c r="AH860" i="1"/>
  <c r="AH752" i="1"/>
  <c r="AH455" i="1"/>
  <c r="AH855" i="1"/>
  <c r="AH800" i="1"/>
  <c r="AH403" i="1"/>
  <c r="AH961" i="1"/>
  <c r="AH536" i="1"/>
  <c r="AH385" i="1"/>
  <c r="AH615" i="1"/>
  <c r="AH74" i="1"/>
  <c r="AH147" i="1"/>
  <c r="AH373" i="1"/>
  <c r="AH468" i="1"/>
  <c r="AH534" i="1"/>
  <c r="AH508" i="1"/>
  <c r="AH473" i="1"/>
  <c r="AH1010" i="1"/>
  <c r="AH950" i="1"/>
  <c r="AH1029" i="1"/>
  <c r="AH633" i="1"/>
  <c r="AH953" i="1"/>
  <c r="AH549" i="1"/>
  <c r="AH916" i="1"/>
  <c r="AH1006" i="1"/>
  <c r="AH424" i="1"/>
  <c r="AH782" i="1"/>
  <c r="AH744" i="1"/>
  <c r="AH846" i="1"/>
  <c r="AH71" i="1"/>
  <c r="AH143" i="1"/>
  <c r="AH346" i="1"/>
  <c r="AH964" i="1"/>
  <c r="AH352" i="1"/>
  <c r="AH954" i="1"/>
  <c r="AH952" i="1"/>
  <c r="AH275" i="1"/>
  <c r="AH472" i="1"/>
  <c r="AH333" i="1"/>
  <c r="AH92" i="1"/>
  <c r="AH992" i="1"/>
  <c r="AH668" i="1"/>
  <c r="AH292" i="1"/>
  <c r="AH266" i="1"/>
  <c r="AH967" i="1"/>
  <c r="AH423" i="1"/>
  <c r="AH256" i="1"/>
  <c r="AH708" i="1"/>
  <c r="AH600" i="1"/>
  <c r="AH831" i="1"/>
  <c r="AH357" i="1"/>
  <c r="AH686" i="1"/>
  <c r="AH877" i="1"/>
  <c r="AH486" i="1"/>
  <c r="AH229" i="1"/>
  <c r="AH376" i="1"/>
  <c r="AH599" i="1"/>
  <c r="AH915" i="1"/>
  <c r="AH222" i="1"/>
  <c r="AH164" i="1"/>
  <c r="AH38" i="1"/>
  <c r="AH196" i="1"/>
  <c r="AH257" i="1"/>
  <c r="AH361" i="1"/>
  <c r="AH344" i="1"/>
  <c r="AH205" i="1"/>
  <c r="AH302" i="1"/>
  <c r="AH532" i="1"/>
  <c r="AH550" i="1"/>
  <c r="AH636" i="1"/>
  <c r="AH489" i="1"/>
  <c r="AH632" i="1"/>
  <c r="AH981" i="1"/>
  <c r="AH909" i="1"/>
  <c r="AH680" i="1"/>
  <c r="AH842" i="1"/>
  <c r="AH944" i="1"/>
  <c r="AH725" i="1"/>
  <c r="AH183" i="1"/>
  <c r="AH609" i="1"/>
  <c r="AH745" i="1"/>
  <c r="AH174" i="1"/>
  <c r="AH795" i="1"/>
  <c r="AH409" i="1"/>
  <c r="AH958" i="1"/>
  <c r="AH441" i="1"/>
  <c r="AH82" i="1"/>
  <c r="AH447" i="1"/>
  <c r="AH810" i="1"/>
  <c r="AH510" i="1"/>
  <c r="AH162" i="1"/>
  <c r="AH372" i="1"/>
  <c r="AH658" i="1"/>
  <c r="AH807" i="1"/>
  <c r="AH1003" i="1"/>
  <c r="AH603" i="1"/>
  <c r="AH746" i="1"/>
  <c r="AH888" i="1"/>
  <c r="AH498" i="1"/>
  <c r="AH982" i="1"/>
  <c r="AH559" i="1"/>
  <c r="AH592" i="1"/>
  <c r="AH184" i="1"/>
  <c r="AH905" i="1"/>
  <c r="AH601" i="1"/>
  <c r="AH375" i="1"/>
  <c r="AH711" i="1"/>
  <c r="AH362" i="1"/>
  <c r="AH88" i="1"/>
  <c r="AH864" i="1"/>
  <c r="AH648" i="1"/>
  <c r="AH515" i="1"/>
  <c r="AH363" i="1"/>
  <c r="AH300" i="1"/>
  <c r="AH159" i="1"/>
  <c r="AH865" i="1"/>
  <c r="AH528" i="1"/>
  <c r="AH347" i="1"/>
  <c r="AH477" i="1"/>
  <c r="AH1023" i="1"/>
  <c r="AH695" i="1"/>
  <c r="AH460" i="1"/>
  <c r="AH1037" i="1"/>
  <c r="AH284" i="1"/>
  <c r="AH75" i="1"/>
  <c r="AH62" i="1"/>
  <c r="AH72" i="1"/>
  <c r="AH105" i="1"/>
  <c r="AH104" i="1"/>
  <c r="AH145" i="1"/>
  <c r="AH241" i="1"/>
  <c r="AH215" i="1"/>
  <c r="AH204" i="1"/>
  <c r="AH157" i="1"/>
  <c r="AH405" i="1"/>
  <c r="AH481" i="1"/>
  <c r="AH393" i="1"/>
  <c r="AH824" i="1"/>
  <c r="AH698" i="1"/>
  <c r="AH914" i="1"/>
  <c r="AH758" i="1"/>
  <c r="AH1013" i="1"/>
  <c r="AH602" i="1"/>
  <c r="AH813" i="1"/>
  <c r="AH737" i="1"/>
  <c r="AH517" i="1"/>
  <c r="AH661" i="1"/>
  <c r="AH657" i="1"/>
  <c r="AH693" i="1"/>
  <c r="AH646" i="1"/>
  <c r="AH760" i="1"/>
  <c r="AH1014" i="1"/>
  <c r="AH156" i="1"/>
  <c r="AH415" i="1"/>
  <c r="AH874" i="1"/>
  <c r="AH131" i="1"/>
  <c r="AH675" i="1"/>
  <c r="AH364" i="1"/>
  <c r="AH491" i="1"/>
  <c r="AH691" i="1"/>
  <c r="AH805" i="1"/>
  <c r="AH977" i="1"/>
  <c r="AH726" i="1"/>
  <c r="AH492" i="1"/>
  <c r="AH350" i="1"/>
  <c r="AH651" i="1"/>
  <c r="AH470" i="1"/>
  <c r="AH685" i="1"/>
  <c r="AH973" i="1"/>
  <c r="AH818" i="1"/>
  <c r="AH185" i="1"/>
  <c r="AH700" i="1"/>
  <c r="AH929" i="1"/>
  <c r="AH329" i="1"/>
  <c r="AH866" i="1"/>
  <c r="AH36" i="1"/>
  <c r="AH684" i="1"/>
  <c r="AH871" i="1"/>
  <c r="AH637" i="1"/>
  <c r="AH567" i="1"/>
  <c r="AH986" i="1"/>
  <c r="AH631" i="1"/>
  <c r="AH789" i="1"/>
  <c r="AH720" i="1"/>
  <c r="AH898" i="1"/>
  <c r="AH188" i="1"/>
  <c r="AH1042" i="1"/>
  <c r="AH689" i="1"/>
  <c r="AH794" i="1"/>
  <c r="AH485" i="1"/>
  <c r="AH401" i="1"/>
  <c r="AH844" i="1"/>
  <c r="AH644" i="1"/>
  <c r="AH53" i="1"/>
  <c r="AH553" i="1"/>
  <c r="AH940" i="1"/>
  <c r="AH828" i="1"/>
  <c r="AH645" i="1"/>
  <c r="AH960" i="1"/>
  <c r="AH837" i="1"/>
  <c r="AH937" i="1"/>
  <c r="AH923" i="1"/>
  <c r="AH479" i="1"/>
  <c r="AH942" i="1"/>
  <c r="AH731" i="1"/>
  <c r="AH704" i="1"/>
  <c r="AH66" i="1"/>
  <c r="AH968" i="1"/>
  <c r="AH219" i="1"/>
  <c r="AH169" i="1"/>
  <c r="AH607" i="1"/>
  <c r="AH180" i="1"/>
  <c r="AH616" i="1"/>
  <c r="AH555" i="1"/>
  <c r="AH203" i="1"/>
  <c r="AH466" i="1"/>
  <c r="AH664" i="1"/>
  <c r="AH1022" i="1"/>
  <c r="AH155" i="1"/>
  <c r="AH951" i="1"/>
  <c r="AH380" i="1"/>
  <c r="AH392" i="1"/>
  <c r="AH932" i="1"/>
  <c r="AH1001" i="1"/>
  <c r="AH458" i="1"/>
  <c r="AH152" i="1"/>
  <c r="AH484" i="1"/>
  <c r="AH327" i="1"/>
  <c r="AH240" i="1"/>
  <c r="AH483" i="1"/>
  <c r="AH768" i="1"/>
  <c r="AH570" i="1"/>
  <c r="AH522" i="1"/>
  <c r="AH148" i="1"/>
  <c r="AH653" i="1"/>
  <c r="AH402" i="1"/>
  <c r="AH355" i="1"/>
  <c r="AH525" i="1"/>
  <c r="AH769" i="1"/>
  <c r="AH966" i="1"/>
  <c r="AH717" i="1"/>
  <c r="AH551" i="1"/>
  <c r="AH118" i="1"/>
  <c r="AH178" i="1"/>
  <c r="AH312" i="1"/>
  <c r="AH146" i="1"/>
  <c r="AH80" i="1"/>
  <c r="AH158" i="1"/>
  <c r="AH220" i="1"/>
  <c r="AH201" i="1"/>
  <c r="AH264" i="1"/>
  <c r="AH335" i="1"/>
  <c r="AH338" i="1"/>
  <c r="AH142" i="1"/>
  <c r="AH433" i="1"/>
  <c r="AH482" i="1"/>
  <c r="AH556" i="1"/>
  <c r="AH412" i="1"/>
  <c r="AH893" i="1"/>
  <c r="AH779" i="1"/>
  <c r="AH440" i="1"/>
  <c r="AH150" i="1"/>
  <c r="AH904" i="1"/>
  <c r="AH729" i="1"/>
  <c r="AH890" i="1"/>
  <c r="AH821" i="1"/>
  <c r="AH566" i="1"/>
  <c r="AH989" i="1"/>
  <c r="AH955" i="1"/>
  <c r="AH511" i="1"/>
  <c r="AH130" i="1"/>
  <c r="AH57" i="1"/>
  <c r="AH410" i="1"/>
  <c r="AH991" i="1"/>
  <c r="AH287" i="1"/>
  <c r="AH279" i="1"/>
  <c r="AH429" i="1"/>
  <c r="AH507" i="1"/>
  <c r="AH970" i="1"/>
  <c r="AH743" i="1"/>
  <c r="AH671" i="1"/>
  <c r="AH722" i="1"/>
  <c r="AH465" i="1"/>
  <c r="AH822" i="1"/>
  <c r="AH250" i="1"/>
  <c r="AH209" i="1"/>
  <c r="AH1027" i="1"/>
  <c r="AH396" i="1"/>
  <c r="AH736" i="1"/>
  <c r="AH809" i="1"/>
  <c r="AH946" i="1"/>
  <c r="AH627" i="1"/>
  <c r="AH727" i="1"/>
  <c r="AH263" i="1"/>
  <c r="AH802" i="1"/>
  <c r="AH683" i="1"/>
  <c r="AH434" i="1"/>
  <c r="AH26" i="1"/>
  <c r="AH464" i="1"/>
  <c r="AH519" i="1"/>
  <c r="AH815" i="1"/>
  <c r="AH850" i="1"/>
  <c r="AH526" i="1"/>
  <c r="AH509" i="1"/>
  <c r="AH931" i="1"/>
  <c r="AH764" i="1"/>
  <c r="V1009" i="1"/>
  <c r="W1009" i="1"/>
  <c r="V346" i="1"/>
  <c r="W346" i="1"/>
  <c r="X134" i="1"/>
  <c r="V304" i="1"/>
  <c r="W304" i="1"/>
  <c r="X919" i="1"/>
  <c r="V143" i="1"/>
  <c r="W143" i="1"/>
  <c r="AH1038" i="1"/>
  <c r="AH253" i="1"/>
  <c r="AH701" i="1"/>
  <c r="AH610" i="1"/>
  <c r="AH618" i="1"/>
  <c r="AH307" i="1"/>
  <c r="AH919" i="1"/>
  <c r="AH870" i="1"/>
  <c r="AH457" i="1"/>
  <c r="AH544" i="1"/>
  <c r="AH406" i="1"/>
  <c r="AH854" i="1"/>
  <c r="AH530" i="1"/>
  <c r="AH1032" i="1"/>
  <c r="AH621" i="1"/>
  <c r="AH568" i="1"/>
  <c r="AH213" i="1"/>
  <c r="AH896" i="1"/>
  <c r="AH283" i="1"/>
  <c r="AH996" i="1"/>
  <c r="AH242" i="1"/>
  <c r="AH391" i="1"/>
  <c r="AH928" i="1"/>
  <c r="AH640" i="1"/>
  <c r="AH1033" i="1"/>
  <c r="AH590" i="1"/>
  <c r="AH784" i="1"/>
  <c r="AH1015" i="1"/>
  <c r="AH902" i="1"/>
  <c r="AH997" i="1"/>
  <c r="AH278" i="1"/>
  <c r="AH819" i="1"/>
  <c r="AH687" i="1"/>
  <c r="X146" i="1"/>
  <c r="X854" i="1"/>
  <c r="V617" i="1"/>
  <c r="W617" i="1"/>
  <c r="X306" i="1"/>
  <c r="AH32" i="1"/>
  <c r="AS32" i="1"/>
  <c r="X555" i="1"/>
  <c r="X145" i="1"/>
  <c r="V145" i="1"/>
  <c r="W145" i="1"/>
  <c r="X1003" i="1"/>
  <c r="V336" i="1"/>
  <c r="W336" i="1"/>
  <c r="X103" i="1"/>
  <c r="X54" i="1"/>
  <c r="V576" i="1"/>
  <c r="W576" i="1"/>
  <c r="V577" i="1"/>
  <c r="W577" i="1"/>
  <c r="X336" i="1"/>
  <c r="V103" i="1"/>
  <c r="W103" i="1"/>
  <c r="X577" i="1"/>
  <c r="V670" i="1"/>
  <c r="W670" i="1"/>
  <c r="X435" i="1"/>
  <c r="V152" i="1"/>
  <c r="W152" i="1"/>
  <c r="X152" i="1"/>
  <c r="X670" i="1"/>
  <c r="V435" i="1"/>
  <c r="W435" i="1"/>
  <c r="X289" i="1"/>
  <c r="V734" i="1"/>
  <c r="W734" i="1"/>
  <c r="X47" i="1"/>
  <c r="V799" i="1"/>
  <c r="W799" i="1"/>
  <c r="X492" i="1"/>
  <c r="V40" i="1"/>
  <c r="W40" i="1"/>
  <c r="V646" i="1"/>
  <c r="W646" i="1"/>
  <c r="V93" i="1"/>
  <c r="W93" i="1"/>
  <c r="V545" i="1"/>
  <c r="W545" i="1"/>
  <c r="V389" i="1"/>
  <c r="W389" i="1"/>
  <c r="X149" i="1"/>
  <c r="V735" i="1"/>
  <c r="W735" i="1"/>
  <c r="V484" i="1"/>
  <c r="W484" i="1"/>
  <c r="V514" i="1"/>
  <c r="W514" i="1"/>
  <c r="V611" i="1"/>
  <c r="W611" i="1"/>
  <c r="X905" i="1"/>
  <c r="V794" i="1"/>
  <c r="W794" i="1"/>
  <c r="V210" i="1"/>
  <c r="W210" i="1"/>
  <c r="V214" i="1"/>
  <c r="W214" i="1"/>
  <c r="V232" i="1"/>
  <c r="W232" i="1"/>
  <c r="V1021" i="1"/>
  <c r="W1021" i="1"/>
  <c r="X424" i="1"/>
  <c r="V172" i="1"/>
  <c r="W172" i="1"/>
  <c r="V170" i="1"/>
  <c r="W170" i="1"/>
  <c r="X991" i="1"/>
  <c r="V511" i="1"/>
  <c r="W511" i="1"/>
  <c r="V708" i="1"/>
  <c r="W708" i="1"/>
  <c r="V660" i="1"/>
  <c r="W660" i="1"/>
  <c r="V117" i="1"/>
  <c r="W117" i="1"/>
  <c r="X157" i="1"/>
  <c r="V513" i="1"/>
  <c r="W513" i="1"/>
  <c r="X263" i="1"/>
  <c r="V186" i="1"/>
  <c r="W186" i="1"/>
  <c r="V1011" i="1"/>
  <c r="W1011" i="1"/>
  <c r="V842" i="1"/>
  <c r="W842" i="1"/>
  <c r="V896" i="1"/>
  <c r="W896" i="1"/>
  <c r="V274" i="1"/>
  <c r="W274" i="1"/>
  <c r="V933" i="1"/>
  <c r="W933" i="1"/>
  <c r="X1019" i="1"/>
  <c r="V454" i="1"/>
  <c r="W454" i="1"/>
  <c r="V974" i="1"/>
  <c r="W974" i="1"/>
  <c r="X807" i="1"/>
  <c r="V265" i="1"/>
  <c r="W265" i="1"/>
  <c r="X565" i="1"/>
  <c r="X343" i="1"/>
  <c r="V584" i="1"/>
  <c r="W584" i="1"/>
  <c r="V44" i="1"/>
  <c r="W44" i="1"/>
  <c r="X340" i="1"/>
  <c r="V345" i="1"/>
  <c r="W345" i="1"/>
  <c r="V813" i="1"/>
  <c r="W813" i="1"/>
  <c r="X889" i="1"/>
  <c r="X284" i="1"/>
  <c r="X101" i="1"/>
  <c r="X1013" i="1"/>
  <c r="V620" i="1"/>
  <c r="W620" i="1"/>
  <c r="X581" i="1"/>
  <c r="V665" i="1"/>
  <c r="W665" i="1"/>
  <c r="X216" i="1"/>
  <c r="X816" i="1"/>
  <c r="V137" i="1"/>
  <c r="W137" i="1"/>
  <c r="V292" i="1"/>
  <c r="W292" i="1"/>
  <c r="V1044" i="1"/>
  <c r="W1044" i="1"/>
  <c r="X729" i="1"/>
  <c r="X893" i="1"/>
  <c r="V778" i="1"/>
  <c r="W778" i="1"/>
  <c r="X777" i="1"/>
  <c r="V804" i="1"/>
  <c r="W804" i="1"/>
  <c r="X836" i="1"/>
  <c r="V949" i="1"/>
  <c r="W949" i="1"/>
  <c r="V934" i="1"/>
  <c r="W934" i="1"/>
  <c r="V178" i="1"/>
  <c r="W178" i="1"/>
  <c r="V142" i="1"/>
  <c r="W142" i="1"/>
  <c r="V685" i="1"/>
  <c r="W685" i="1"/>
  <c r="V350" i="1"/>
  <c r="W350" i="1"/>
  <c r="V245" i="1"/>
  <c r="W245" i="1"/>
  <c r="V281" i="1"/>
  <c r="W281" i="1"/>
  <c r="V969" i="1"/>
  <c r="W969" i="1"/>
  <c r="X604" i="1"/>
  <c r="X365" i="1"/>
  <c r="X1030" i="1"/>
  <c r="X967" i="1"/>
  <c r="X181" i="1"/>
  <c r="V275" i="1"/>
  <c r="W275" i="1"/>
  <c r="X439" i="1"/>
  <c r="V449" i="1"/>
  <c r="W449" i="1"/>
  <c r="V403" i="1"/>
  <c r="W403" i="1"/>
  <c r="V612" i="1"/>
  <c r="W612" i="1"/>
  <c r="V328" i="1"/>
  <c r="W328" i="1"/>
  <c r="V213" i="1"/>
  <c r="W213" i="1"/>
  <c r="V876" i="1"/>
  <c r="W876" i="1"/>
  <c r="X151" i="1"/>
  <c r="X415" i="1"/>
  <c r="X229" i="1"/>
  <c r="V89" i="1"/>
  <c r="W89" i="1"/>
  <c r="V391" i="1"/>
  <c r="W391" i="1"/>
  <c r="X277" i="1"/>
  <c r="V906" i="1"/>
  <c r="W906" i="1"/>
  <c r="V184" i="1"/>
  <c r="W184" i="1"/>
  <c r="V989" i="1"/>
  <c r="W989" i="1"/>
  <c r="V409" i="1"/>
  <c r="W409" i="1"/>
  <c r="V897" i="1"/>
  <c r="W897" i="1"/>
  <c r="X316" i="1"/>
  <c r="V602" i="1"/>
  <c r="W602" i="1"/>
  <c r="V912" i="1"/>
  <c r="W912" i="1"/>
  <c r="V938" i="1"/>
  <c r="W938" i="1"/>
  <c r="X821" i="1"/>
  <c r="V255" i="1"/>
  <c r="W255" i="1"/>
  <c r="V253" i="1"/>
  <c r="W253" i="1"/>
  <c r="V457" i="1"/>
  <c r="W457" i="1"/>
  <c r="V975" i="1"/>
  <c r="W975" i="1"/>
  <c r="V706" i="1"/>
  <c r="W706" i="1"/>
  <c r="V1025" i="1"/>
  <c r="W1025" i="1"/>
  <c r="V710" i="1"/>
  <c r="W710" i="1"/>
  <c r="X900" i="1"/>
  <c r="X925" i="1"/>
  <c r="V707" i="1"/>
  <c r="W707" i="1"/>
  <c r="X759" i="1"/>
  <c r="X68" i="1"/>
  <c r="X132" i="1"/>
  <c r="V133" i="1"/>
  <c r="W133" i="1"/>
  <c r="V766" i="1"/>
  <c r="W766" i="1"/>
  <c r="V595" i="1"/>
  <c r="W595" i="1"/>
  <c r="V197" i="1"/>
  <c r="W197" i="1"/>
  <c r="X380" i="1"/>
  <c r="V694" i="1"/>
  <c r="W694" i="1"/>
  <c r="V496" i="1"/>
  <c r="W496" i="1"/>
  <c r="V939" i="1"/>
  <c r="W939" i="1"/>
  <c r="V721" i="1"/>
  <c r="W721" i="1"/>
  <c r="V578" i="1"/>
  <c r="W578" i="1"/>
  <c r="V731" i="1"/>
  <c r="W731" i="1"/>
  <c r="V705" i="1"/>
  <c r="W705" i="1"/>
  <c r="V870" i="1"/>
  <c r="W870" i="1"/>
  <c r="X771" i="1"/>
  <c r="V575" i="1"/>
  <c r="W575" i="1"/>
  <c r="V1018" i="1"/>
  <c r="W1018" i="1"/>
  <c r="V567" i="1"/>
  <c r="W567" i="1"/>
  <c r="V61" i="1"/>
  <c r="W61" i="1"/>
  <c r="V753" i="1"/>
  <c r="W753" i="1"/>
  <c r="V25" i="1"/>
  <c r="W25" i="1"/>
  <c r="X240" i="1"/>
  <c r="V749" i="1"/>
  <c r="W749" i="1"/>
  <c r="V533" i="1"/>
  <c r="W533" i="1"/>
  <c r="V314" i="1"/>
  <c r="W314" i="1"/>
  <c r="X160" i="1"/>
  <c r="X808" i="1"/>
  <c r="V790" i="1"/>
  <c r="W790" i="1"/>
  <c r="V849" i="1"/>
  <c r="W849" i="1"/>
  <c r="V154" i="1"/>
  <c r="W154" i="1"/>
  <c r="X594" i="1"/>
  <c r="X247" i="1"/>
  <c r="V510" i="1"/>
  <c r="W510" i="1"/>
  <c r="V372" i="1"/>
  <c r="W372" i="1"/>
  <c r="X600" i="1"/>
  <c r="X951" i="1"/>
  <c r="V664" i="1"/>
  <c r="W664" i="1"/>
  <c r="V941" i="1"/>
  <c r="W941" i="1"/>
  <c r="V1027" i="1"/>
  <c r="W1027" i="1"/>
  <c r="X561" i="1"/>
  <c r="V113" i="1"/>
  <c r="W113" i="1"/>
  <c r="X400" i="1"/>
  <c r="V673" i="1"/>
  <c r="W673" i="1"/>
  <c r="V460" i="1"/>
  <c r="W460" i="1"/>
  <c r="V603" i="1"/>
  <c r="W603" i="1"/>
  <c r="V215" i="1"/>
  <c r="W215" i="1"/>
  <c r="V491" i="1"/>
  <c r="W491" i="1"/>
  <c r="V243" i="1"/>
  <c r="W243" i="1"/>
  <c r="V287" i="1"/>
  <c r="W287" i="1"/>
  <c r="V480" i="1"/>
  <c r="W480" i="1"/>
  <c r="X651" i="1"/>
  <c r="V862" i="1"/>
  <c r="W862" i="1"/>
  <c r="V894" i="1"/>
  <c r="W894" i="1"/>
  <c r="X479" i="1"/>
  <c r="V552" i="1"/>
  <c r="W552" i="1"/>
  <c r="V416" i="1"/>
  <c r="W416" i="1"/>
  <c r="X745" i="1"/>
  <c r="V629" i="1"/>
  <c r="W629" i="1"/>
  <c r="X366" i="1"/>
  <c r="V986" i="1"/>
  <c r="W986" i="1"/>
  <c r="X917" i="1"/>
  <c r="V958" i="1"/>
  <c r="W958" i="1"/>
  <c r="V168" i="1"/>
  <c r="W168" i="1"/>
  <c r="V271" i="1"/>
  <c r="W271" i="1"/>
  <c r="V929" i="1"/>
  <c r="W929" i="1"/>
  <c r="V140" i="1"/>
  <c r="W140" i="1"/>
  <c r="X49" i="1"/>
  <c r="V33" i="1"/>
  <c r="W33" i="1"/>
  <c r="V344" i="1"/>
  <c r="W344" i="1"/>
  <c r="X861" i="1"/>
  <c r="X406" i="1"/>
  <c r="V453" i="1"/>
  <c r="W453" i="1"/>
  <c r="X76" i="1"/>
  <c r="X45" i="1"/>
  <c r="V173" i="1"/>
  <c r="W173" i="1"/>
  <c r="V128" i="1"/>
  <c r="W128" i="1"/>
  <c r="X824" i="1"/>
  <c r="X977" i="1"/>
  <c r="V27" i="1"/>
  <c r="W27" i="1"/>
  <c r="X915" i="1"/>
  <c r="V109" i="1"/>
  <c r="W109" i="1"/>
  <c r="X279" i="1"/>
  <c r="X195" i="1"/>
  <c r="V751" i="1"/>
  <c r="W751" i="1"/>
  <c r="V125" i="1"/>
  <c r="W125" i="1"/>
  <c r="X487" i="1"/>
  <c r="V124" i="1"/>
  <c r="W124" i="1"/>
  <c r="X190" i="1"/>
  <c r="X280" i="1"/>
  <c r="V879" i="1"/>
  <c r="W879" i="1"/>
  <c r="V296" i="1"/>
  <c r="W296" i="1"/>
  <c r="X395" i="1"/>
  <c r="V798" i="1"/>
  <c r="W798" i="1"/>
  <c r="V264" i="1"/>
  <c r="W264" i="1"/>
  <c r="V426" i="1"/>
  <c r="W426" i="1"/>
  <c r="V317" i="1"/>
  <c r="W317" i="1"/>
  <c r="V943" i="1"/>
  <c r="W943" i="1"/>
  <c r="V51" i="1"/>
  <c r="W51" i="1"/>
  <c r="X147" i="1"/>
  <c r="X792" i="1"/>
  <c r="V351" i="1"/>
  <c r="W351" i="1"/>
  <c r="V1037" i="1"/>
  <c r="W1037" i="1"/>
  <c r="X826" i="1"/>
  <c r="V211" i="1"/>
  <c r="W211" i="1"/>
  <c r="X830" i="1"/>
  <c r="V448" i="1"/>
  <c r="W448" i="1"/>
  <c r="X775" i="1"/>
  <c r="V718" i="1"/>
  <c r="W718" i="1"/>
  <c r="V658" i="1"/>
  <c r="W658" i="1"/>
  <c r="X569" i="1"/>
  <c r="V687" i="1"/>
  <c r="W687" i="1"/>
  <c r="X359" i="1"/>
  <c r="X693" i="1"/>
  <c r="X381" i="1"/>
  <c r="V1034" i="1"/>
  <c r="W1034" i="1"/>
  <c r="V593" i="1"/>
  <c r="W593" i="1"/>
  <c r="V549" i="1"/>
  <c r="W549" i="1"/>
  <c r="V129" i="1"/>
  <c r="W129" i="1"/>
  <c r="X1029" i="1"/>
  <c r="X787" i="1"/>
  <c r="V310" i="1"/>
  <c r="W310" i="1"/>
  <c r="X97" i="1"/>
  <c r="X295" i="1"/>
  <c r="V517" i="1"/>
  <c r="W517" i="1"/>
  <c r="V872" i="1"/>
  <c r="W872" i="1"/>
  <c r="V57" i="1"/>
  <c r="W57" i="1"/>
  <c r="V414" i="1"/>
  <c r="W414" i="1"/>
  <c r="V444" i="1"/>
  <c r="W444" i="1"/>
  <c r="X250" i="1"/>
  <c r="V811" i="1"/>
  <c r="W811" i="1"/>
  <c r="V324" i="1"/>
  <c r="W324" i="1"/>
  <c r="V680" i="1"/>
  <c r="W680" i="1"/>
  <c r="V911" i="1"/>
  <c r="W911" i="1"/>
  <c r="X675" i="1"/>
  <c r="V410" i="1"/>
  <c r="W410" i="1"/>
  <c r="V642" i="1"/>
  <c r="W642" i="1"/>
  <c r="V387" i="1"/>
  <c r="W387" i="1"/>
  <c r="V468" i="1"/>
  <c r="W468" i="1"/>
  <c r="X207" i="1"/>
  <c r="X219" i="1"/>
  <c r="X699" i="1"/>
  <c r="X104" i="1"/>
  <c r="X544" i="1"/>
  <c r="V945" i="1"/>
  <c r="W945" i="1"/>
  <c r="V873" i="1"/>
  <c r="W873" i="1"/>
  <c r="X43" i="1"/>
  <c r="X671" i="1"/>
  <c r="V884" i="1"/>
  <c r="W884" i="1"/>
  <c r="X573" i="1"/>
  <c r="X206" i="1"/>
  <c r="V901" i="1"/>
  <c r="W901" i="1"/>
  <c r="V164" i="1"/>
  <c r="W164" i="1"/>
  <c r="V412" i="1"/>
  <c r="W412" i="1"/>
  <c r="V985" i="1"/>
  <c r="W985" i="1"/>
  <c r="X1014" i="1"/>
  <c r="V378" i="1"/>
  <c r="W378" i="1"/>
  <c r="X308" i="1"/>
  <c r="X386" i="1"/>
  <c r="V303" i="1"/>
  <c r="W303" i="1"/>
  <c r="V231" i="1"/>
  <c r="W231" i="1"/>
  <c r="V923" i="1"/>
  <c r="W923" i="1"/>
  <c r="V481" i="1"/>
  <c r="W481" i="1"/>
  <c r="X926" i="1"/>
  <c r="V179" i="1"/>
  <c r="W179" i="1"/>
  <c r="V362" i="1"/>
  <c r="W362" i="1"/>
  <c r="X757" i="1"/>
  <c r="V28" i="1"/>
  <c r="W28" i="1"/>
  <c r="V112" i="1"/>
  <c r="W112" i="1"/>
  <c r="V616" i="1"/>
  <c r="W616" i="1"/>
  <c r="X52" i="1"/>
  <c r="X115" i="1"/>
  <c r="V899" i="1"/>
  <c r="W899" i="1"/>
  <c r="V846" i="1"/>
  <c r="W846" i="1"/>
  <c r="V754" i="1"/>
  <c r="W754" i="1"/>
  <c r="X697" i="1"/>
  <c r="V979" i="1"/>
  <c r="W979" i="1"/>
  <c r="X209" i="1"/>
  <c r="V96" i="1"/>
  <c r="W96" i="1"/>
  <c r="X379" i="1"/>
  <c r="V904" i="1"/>
  <c r="W904" i="1"/>
  <c r="V763" i="1"/>
  <c r="W763" i="1"/>
  <c r="V556" i="1"/>
  <c r="W556" i="1"/>
  <c r="X56" i="1"/>
  <c r="V407" i="1"/>
  <c r="W407" i="1"/>
  <c r="X645" i="1"/>
  <c r="V610" i="1"/>
  <c r="W610" i="1"/>
  <c r="X780" i="1"/>
  <c r="X833" i="1"/>
  <c r="V623" i="1"/>
  <c r="W623" i="1"/>
  <c r="V727" i="1"/>
  <c r="W727" i="1"/>
  <c r="V329" i="1"/>
  <c r="W329" i="1"/>
  <c r="V864" i="1"/>
  <c r="W864" i="1"/>
  <c r="V174" i="1"/>
  <c r="W174" i="1"/>
  <c r="V550" i="1"/>
  <c r="W550" i="1"/>
  <c r="X150" i="1"/>
  <c r="X674" i="1"/>
  <c r="V63" i="1"/>
  <c r="W63" i="1"/>
  <c r="X169" i="1"/>
  <c r="V624" i="1"/>
  <c r="W624" i="1"/>
  <c r="V291" i="1"/>
  <c r="W291" i="1"/>
  <c r="V397" i="1"/>
  <c r="W397" i="1"/>
  <c r="V465" i="1"/>
  <c r="W465" i="1"/>
  <c r="V828" i="1"/>
  <c r="W828" i="1"/>
  <c r="X71" i="1"/>
  <c r="X709" i="1"/>
  <c r="X982" i="1"/>
  <c r="V843" i="1"/>
  <c r="W843" i="1"/>
  <c r="V678" i="1"/>
  <c r="W678" i="1"/>
  <c r="V522" i="1"/>
  <c r="W522" i="1"/>
  <c r="V100" i="1"/>
  <c r="W100" i="1"/>
  <c r="V127" i="1"/>
  <c r="W127" i="1"/>
  <c r="V953" i="1"/>
  <c r="W953" i="1"/>
  <c r="V857" i="1"/>
  <c r="W857" i="1"/>
  <c r="V760" i="1"/>
  <c r="W760" i="1"/>
  <c r="V41" i="1"/>
  <c r="W41" i="1"/>
  <c r="X608" i="1"/>
  <c r="V502" i="1"/>
  <c r="W502" i="1"/>
  <c r="V661" i="1"/>
  <c r="W661" i="1"/>
  <c r="X801" i="1"/>
  <c r="X337" i="1"/>
  <c r="X131" i="1"/>
  <c r="V158" i="1"/>
  <c r="W158" i="1"/>
  <c r="V890" i="1"/>
  <c r="W890" i="1"/>
  <c r="V562" i="1"/>
  <c r="W562" i="1"/>
  <c r="X534" i="1"/>
  <c r="X733" i="1"/>
  <c r="X217" i="1"/>
  <c r="X95" i="1"/>
  <c r="V32" i="1"/>
  <c r="W32" i="1"/>
  <c r="V783" i="1"/>
  <c r="W783" i="1"/>
  <c r="X591" i="1"/>
  <c r="X312" i="1"/>
  <c r="V737" i="1"/>
  <c r="W737" i="1"/>
  <c r="X175" i="1"/>
  <c r="X126" i="1"/>
  <c r="X53" i="1"/>
  <c r="X463" i="1"/>
  <c r="X80" i="1"/>
  <c r="V856" i="1"/>
  <c r="W856" i="1"/>
  <c r="X248" i="1"/>
  <c r="V655" i="1"/>
  <c r="W655" i="1"/>
  <c r="V205" i="1"/>
  <c r="W205" i="1"/>
  <c r="X921" i="1"/>
  <c r="V199" i="1"/>
  <c r="W199" i="1"/>
  <c r="V916" i="1"/>
  <c r="W916" i="1"/>
  <c r="V959" i="1"/>
  <c r="W959" i="1"/>
  <c r="X768" i="1"/>
  <c r="X831" i="1"/>
  <c r="X48" i="1"/>
  <c r="X613" i="1"/>
  <c r="V156" i="1"/>
  <c r="W156" i="1"/>
  <c r="V73" i="1"/>
  <c r="W73" i="1"/>
  <c r="X793" i="1"/>
  <c r="X880" i="1"/>
  <c r="X111" i="1"/>
  <c r="V333" i="1"/>
  <c r="W333" i="1"/>
  <c r="V518" i="1"/>
  <c r="W518" i="1"/>
  <c r="X267" i="1"/>
  <c r="X663" i="1"/>
  <c r="V198" i="1"/>
  <c r="W198" i="1"/>
  <c r="V130" i="1"/>
  <c r="W130" i="1"/>
  <c r="V847" i="1"/>
  <c r="W847" i="1"/>
  <c r="X233" i="1"/>
  <c r="X99" i="1"/>
  <c r="V746" i="1"/>
  <c r="W746" i="1"/>
  <c r="V1001" i="1"/>
  <c r="W1001" i="1"/>
  <c r="X649" i="1"/>
  <c r="X64" i="1"/>
  <c r="X676" i="1"/>
  <c r="V689" i="1"/>
  <c r="W689" i="1"/>
  <c r="V384" i="1"/>
  <c r="W384" i="1"/>
  <c r="X212" i="1"/>
  <c r="V1041" i="1"/>
  <c r="W1041" i="1"/>
  <c r="X703" i="1"/>
  <c r="X413" i="1"/>
  <c r="V36" i="1"/>
  <c r="W36" i="1"/>
  <c r="V990" i="1"/>
  <c r="W990" i="1"/>
  <c r="X560" i="1"/>
  <c r="V523" i="1"/>
  <c r="W523" i="1"/>
  <c r="V690" i="1"/>
  <c r="W690" i="1"/>
  <c r="X355" i="1"/>
  <c r="V588" i="1"/>
  <c r="W588" i="1"/>
  <c r="V433" i="1"/>
  <c r="W433" i="1"/>
  <c r="V971" i="1"/>
  <c r="W971" i="1"/>
  <c r="X392" i="1"/>
  <c r="V29" i="1"/>
  <c r="W29" i="1"/>
  <c r="V887" i="1"/>
  <c r="W887" i="1"/>
  <c r="X691" i="1"/>
  <c r="V85" i="1"/>
  <c r="W85" i="1"/>
  <c r="X167" i="1"/>
  <c r="V809" i="1"/>
  <c r="W809" i="1"/>
  <c r="X878" i="1"/>
  <c r="V743" i="1"/>
  <c r="W743" i="1"/>
  <c r="X162" i="1"/>
  <c r="V882" i="1"/>
  <c r="W882" i="1"/>
  <c r="V419" i="1"/>
  <c r="W419" i="1"/>
  <c r="V563" i="1"/>
  <c r="W563" i="1"/>
  <c r="V695" i="1"/>
  <c r="W695" i="1"/>
  <c r="V805" i="1"/>
  <c r="W805" i="1"/>
  <c r="V227" i="1"/>
  <c r="W227" i="1"/>
  <c r="V161" i="1"/>
  <c r="W161" i="1"/>
  <c r="V537" i="1"/>
  <c r="W537" i="1"/>
  <c r="V961" i="1"/>
  <c r="W961" i="1"/>
  <c r="V871" i="1"/>
  <c r="W871" i="1"/>
  <c r="V837" i="1"/>
  <c r="W837" i="1"/>
  <c r="X609" i="1"/>
  <c r="V599" i="1"/>
  <c r="W599" i="1"/>
  <c r="X963" i="1"/>
  <c r="V224" i="1"/>
  <c r="W224" i="1"/>
  <c r="V722" i="1"/>
  <c r="W722" i="1"/>
  <c r="X553" i="1"/>
  <c r="V470" i="1"/>
  <c r="W470" i="1"/>
  <c r="V987" i="1"/>
  <c r="W987" i="1"/>
  <c r="V782" i="1"/>
  <c r="W782" i="1"/>
  <c r="X922" i="1"/>
  <c r="V188" i="1"/>
  <c r="W188" i="1"/>
  <c r="V626" i="1"/>
  <c r="W626" i="1"/>
  <c r="X756" i="1"/>
  <c r="V965" i="1"/>
  <c r="W965" i="1"/>
  <c r="X497" i="1"/>
  <c r="V353" i="1"/>
  <c r="W353" i="1"/>
  <c r="X1010" i="1"/>
  <c r="X1033" i="1"/>
  <c r="X338" i="1"/>
  <c r="V482" i="1"/>
  <c r="W482" i="1"/>
  <c r="V77" i="1"/>
  <c r="W77" i="1"/>
  <c r="V501" i="1"/>
  <c r="W501" i="1"/>
  <c r="V84" i="1"/>
  <c r="W84" i="1"/>
  <c r="V288" i="1"/>
  <c r="W288" i="1"/>
  <c r="V711" i="1"/>
  <c r="W711" i="1"/>
  <c r="X485" i="1"/>
  <c r="X548" i="1"/>
  <c r="V286" i="1"/>
  <c r="W286" i="1"/>
  <c r="V171" i="1"/>
  <c r="W171" i="1"/>
  <c r="V892" i="1"/>
  <c r="W892" i="1"/>
  <c r="V91" i="1"/>
  <c r="W91" i="1"/>
  <c r="V1005" i="1"/>
  <c r="W1005" i="1"/>
  <c r="X155" i="1"/>
  <c r="X194" i="1"/>
  <c r="V579" i="1"/>
  <c r="W579" i="1"/>
  <c r="X725" i="1"/>
  <c r="V204" i="1"/>
  <c r="W204" i="1"/>
  <c r="V922" i="1"/>
  <c r="W922" i="1"/>
  <c r="V725" i="1"/>
  <c r="W725" i="1"/>
  <c r="X551" i="1"/>
  <c r="X514" i="1"/>
  <c r="X77" i="1"/>
  <c r="V338" i="1"/>
  <c r="W338" i="1"/>
  <c r="V45" i="1"/>
  <c r="W45" i="1"/>
  <c r="X224" i="1"/>
  <c r="X91" i="1"/>
  <c r="X579" i="1"/>
  <c r="V948" i="1"/>
  <c r="W948" i="1"/>
  <c r="X188" i="1"/>
  <c r="X711" i="1"/>
  <c r="V952" i="1"/>
  <c r="W952" i="1"/>
  <c r="X1005" i="1"/>
  <c r="V1010" i="1"/>
  <c r="W1010" i="1"/>
  <c r="V967" i="1"/>
  <c r="W967" i="1"/>
  <c r="X286" i="1"/>
  <c r="X892" i="1"/>
  <c r="X843" i="1"/>
  <c r="V71" i="1"/>
  <c r="W71" i="1"/>
  <c r="X624" i="1"/>
  <c r="X727" i="1"/>
  <c r="V122" i="1"/>
  <c r="W122" i="1"/>
  <c r="X106" i="1"/>
  <c r="V830" i="1"/>
  <c r="W830" i="1"/>
  <c r="X397" i="1"/>
  <c r="X291" i="1"/>
  <c r="X73" i="1"/>
  <c r="V674" i="1"/>
  <c r="W674" i="1"/>
  <c r="V1014" i="1"/>
  <c r="W1014" i="1"/>
  <c r="X465" i="1"/>
  <c r="X828" i="1"/>
  <c r="X550" i="1"/>
  <c r="X231" i="1"/>
  <c r="X985" i="1"/>
  <c r="V709" i="1"/>
  <c r="W709" i="1"/>
  <c r="X1041" i="1"/>
  <c r="V982" i="1"/>
  <c r="W982" i="1"/>
  <c r="X63" i="1"/>
  <c r="X694" i="1"/>
  <c r="X766" i="1"/>
  <c r="V132" i="1"/>
  <c r="W132" i="1"/>
  <c r="X496" i="1"/>
  <c r="V380" i="1"/>
  <c r="W380" i="1"/>
  <c r="V925" i="1"/>
  <c r="W925" i="1"/>
  <c r="X871" i="1"/>
  <c r="X626" i="1"/>
  <c r="X142" i="1"/>
  <c r="V1033" i="1"/>
  <c r="W1033" i="1"/>
  <c r="V963" i="1"/>
  <c r="W963" i="1"/>
  <c r="V771" i="1"/>
  <c r="W771" i="1"/>
  <c r="X961" i="1"/>
  <c r="X599" i="1"/>
  <c r="X288" i="1"/>
  <c r="X870" i="1"/>
  <c r="X133" i="1"/>
  <c r="V756" i="1"/>
  <c r="W756" i="1"/>
  <c r="X89" i="1"/>
  <c r="V316" i="1"/>
  <c r="W316" i="1"/>
  <c r="X482" i="1"/>
  <c r="V131" i="1"/>
  <c r="W131" i="1"/>
  <c r="X575" i="1"/>
  <c r="V485" i="1"/>
  <c r="W485" i="1"/>
  <c r="X173" i="1"/>
  <c r="X705" i="1"/>
  <c r="V98" i="1"/>
  <c r="W98" i="1"/>
  <c r="X890" i="1"/>
  <c r="X938" i="1"/>
  <c r="V229" i="1"/>
  <c r="W229" i="1"/>
  <c r="X281" i="1"/>
  <c r="X876" i="1"/>
  <c r="X944" i="1"/>
  <c r="V968" i="1"/>
  <c r="W968" i="1"/>
  <c r="X975" i="1"/>
  <c r="V917" i="1"/>
  <c r="W917" i="1"/>
  <c r="X243" i="1"/>
  <c r="V366" i="1"/>
  <c r="W366" i="1"/>
  <c r="X154" i="1"/>
  <c r="X986" i="1"/>
  <c r="V1036" i="1"/>
  <c r="W1036" i="1"/>
  <c r="X862" i="1"/>
  <c r="X533" i="1"/>
  <c r="V479" i="1"/>
  <c r="W479" i="1"/>
  <c r="V808" i="1"/>
  <c r="W808" i="1"/>
  <c r="V1020" i="1"/>
  <c r="W1020" i="1"/>
  <c r="X552" i="1"/>
  <c r="X566" i="1"/>
  <c r="V561" i="1"/>
  <c r="W561" i="1"/>
  <c r="X314" i="1"/>
  <c r="V831" i="1"/>
  <c r="W831" i="1"/>
  <c r="V247" i="1"/>
  <c r="W247" i="1"/>
  <c r="V48" i="1"/>
  <c r="W48" i="1"/>
  <c r="V160" i="1"/>
  <c r="W160" i="1"/>
  <c r="V43" i="1"/>
  <c r="W43" i="1"/>
  <c r="X480" i="1"/>
  <c r="X287" i="1"/>
  <c r="X460" i="1"/>
  <c r="X1025" i="1"/>
  <c r="V68" i="1"/>
  <c r="W68" i="1"/>
  <c r="X707" i="1"/>
  <c r="X602" i="1"/>
  <c r="V90" i="1"/>
  <c r="W90" i="1"/>
  <c r="V759" i="1"/>
  <c r="W759" i="1"/>
  <c r="X710" i="1"/>
  <c r="X213" i="1"/>
  <c r="V277" i="1"/>
  <c r="W277" i="1"/>
  <c r="V151" i="1"/>
  <c r="W151" i="1"/>
  <c r="X387" i="1"/>
  <c r="V699" i="1"/>
  <c r="W699" i="1"/>
  <c r="X623" i="1"/>
  <c r="V780" i="1"/>
  <c r="W780" i="1"/>
  <c r="X556" i="1"/>
  <c r="V1008" i="1"/>
  <c r="W1008" i="1"/>
  <c r="X96" i="1"/>
  <c r="V757" i="1"/>
  <c r="W757" i="1"/>
  <c r="V56" i="1"/>
  <c r="W56" i="1"/>
  <c r="V115" i="1"/>
  <c r="W115" i="1"/>
  <c r="V910" i="1"/>
  <c r="W910" i="1"/>
  <c r="V777" i="1"/>
  <c r="W777" i="1"/>
  <c r="X329" i="1"/>
  <c r="V833" i="1"/>
  <c r="W833" i="1"/>
  <c r="V379" i="1"/>
  <c r="W379" i="1"/>
  <c r="X616" i="1"/>
  <c r="X979" i="1"/>
  <c r="X754" i="1"/>
  <c r="X410" i="1"/>
  <c r="V207" i="1"/>
  <c r="W207" i="1"/>
  <c r="X904" i="1"/>
  <c r="X642" i="1"/>
  <c r="X353" i="1"/>
  <c r="V553" i="1"/>
  <c r="W553" i="1"/>
  <c r="V439" i="1"/>
  <c r="W439" i="1"/>
  <c r="X470" i="1"/>
  <c r="V497" i="1"/>
  <c r="W497" i="1"/>
  <c r="X61" i="1"/>
  <c r="X567" i="1"/>
  <c r="X722" i="1"/>
  <c r="X965" i="1"/>
  <c r="V544" i="1"/>
  <c r="W544" i="1"/>
  <c r="X782" i="1"/>
  <c r="X837" i="1"/>
  <c r="X987" i="1"/>
  <c r="V729" i="1"/>
  <c r="W729" i="1"/>
  <c r="V594" i="1"/>
  <c r="W594" i="1"/>
  <c r="V219" i="1"/>
  <c r="W219" i="1"/>
  <c r="X562" i="1"/>
  <c r="X923" i="1"/>
  <c r="X1000" i="1"/>
  <c r="V1039" i="1"/>
  <c r="W1039" i="1"/>
  <c r="X409" i="1"/>
  <c r="X303" i="1"/>
  <c r="V900" i="1"/>
  <c r="W900" i="1"/>
  <c r="X685" i="1"/>
  <c r="V574" i="1"/>
  <c r="W574" i="1"/>
  <c r="X912" i="1"/>
  <c r="X611" i="1"/>
  <c r="X706" i="1"/>
  <c r="X255" i="1"/>
  <c r="X457" i="1"/>
  <c r="X253" i="1"/>
  <c r="X391" i="1"/>
  <c r="V893" i="1"/>
  <c r="W893" i="1"/>
  <c r="V821" i="1"/>
  <c r="W821" i="1"/>
  <c r="V878" i="1"/>
  <c r="W878" i="1"/>
  <c r="X184" i="1"/>
  <c r="V415" i="1"/>
  <c r="W415" i="1"/>
  <c r="X481" i="1"/>
  <c r="V181" i="1"/>
  <c r="W181" i="1"/>
  <c r="V308" i="1"/>
  <c r="W308" i="1"/>
  <c r="X897" i="1"/>
  <c r="X109" i="1"/>
  <c r="V675" i="1"/>
  <c r="W675" i="1"/>
  <c r="X989" i="1"/>
  <c r="V671" i="1"/>
  <c r="W671" i="1"/>
  <c r="X906" i="1"/>
  <c r="X468" i="1"/>
  <c r="X778" i="1"/>
  <c r="V209" i="1"/>
  <c r="W209" i="1"/>
  <c r="V52" i="1"/>
  <c r="W52" i="1"/>
  <c r="V928" i="1"/>
  <c r="W928" i="1"/>
  <c r="X328" i="1"/>
  <c r="X85" i="1"/>
  <c r="X749" i="1"/>
  <c r="X412" i="1"/>
  <c r="X28" i="1"/>
  <c r="X537" i="1"/>
  <c r="X112" i="1"/>
  <c r="X74" i="1"/>
  <c r="V250" i="1"/>
  <c r="W250" i="1"/>
  <c r="V775" i="1"/>
  <c r="W775" i="1"/>
  <c r="X612" i="1"/>
  <c r="X969" i="1"/>
  <c r="V365" i="1"/>
  <c r="W365" i="1"/>
  <c r="V604" i="1"/>
  <c r="W604" i="1"/>
  <c r="X161" i="1"/>
  <c r="X227" i="1"/>
  <c r="V733" i="1"/>
  <c r="W733" i="1"/>
  <c r="V697" i="1"/>
  <c r="W697" i="1"/>
  <c r="X403" i="1"/>
  <c r="X449" i="1"/>
  <c r="X899" i="1"/>
  <c r="V1030" i="1"/>
  <c r="W1030" i="1"/>
  <c r="X763" i="1"/>
  <c r="X846" i="1"/>
  <c r="V560" i="1"/>
  <c r="W560" i="1"/>
  <c r="X414" i="1"/>
  <c r="X41" i="1"/>
  <c r="V413" i="1"/>
  <c r="W413" i="1"/>
  <c r="X158" i="1"/>
  <c r="X265" i="1"/>
  <c r="X1001" i="1"/>
  <c r="X215" i="1"/>
  <c r="X372" i="1"/>
  <c r="V267" i="1"/>
  <c r="W267" i="1"/>
  <c r="X603" i="1"/>
  <c r="X523" i="1"/>
  <c r="X491" i="1"/>
  <c r="V936" i="1"/>
  <c r="W936" i="1"/>
  <c r="X882" i="1"/>
  <c r="X1024" i="1"/>
  <c r="X673" i="1"/>
  <c r="X350" i="1"/>
  <c r="X941" i="1"/>
  <c r="V600" i="1"/>
  <c r="W600" i="1"/>
  <c r="X113" i="1"/>
  <c r="X333" i="1"/>
  <c r="V400" i="1"/>
  <c r="W400" i="1"/>
  <c r="X1027" i="1"/>
  <c r="V951" i="1"/>
  <c r="W951" i="1"/>
  <c r="X362" i="1"/>
  <c r="X664" i="1"/>
  <c r="X661" i="1"/>
  <c r="X1034" i="1"/>
  <c r="V279" i="1"/>
  <c r="W279" i="1"/>
  <c r="V691" i="1"/>
  <c r="W691" i="1"/>
  <c r="X137" i="1"/>
  <c r="V76" i="1"/>
  <c r="W76" i="1"/>
  <c r="V608" i="1"/>
  <c r="W608" i="1"/>
  <c r="X539" i="1"/>
  <c r="X389" i="1"/>
  <c r="X179" i="1"/>
  <c r="V381" i="1"/>
  <c r="W381" i="1"/>
  <c r="X743" i="1"/>
  <c r="X934" i="1"/>
  <c r="V343" i="1"/>
  <c r="W343" i="1"/>
  <c r="X510" i="1"/>
  <c r="X949" i="1"/>
  <c r="V1029" i="1"/>
  <c r="W1029" i="1"/>
  <c r="X444" i="1"/>
  <c r="V104" i="1"/>
  <c r="W104" i="1"/>
  <c r="X324" i="1"/>
  <c r="X582" i="1"/>
  <c r="V787" i="1"/>
  <c r="W787" i="1"/>
  <c r="V212" i="1"/>
  <c r="W212" i="1"/>
  <c r="X804" i="1"/>
  <c r="V565" i="1"/>
  <c r="W565" i="1"/>
  <c r="X680" i="1"/>
  <c r="X563" i="1"/>
  <c r="X275" i="1"/>
  <c r="V64" i="1"/>
  <c r="W64" i="1"/>
  <c r="V649" i="1"/>
  <c r="W649" i="1"/>
  <c r="V162" i="1"/>
  <c r="W162" i="1"/>
  <c r="X695" i="1"/>
  <c r="X117" i="1"/>
  <c r="V147" i="1"/>
  <c r="W147" i="1"/>
  <c r="V676" i="1"/>
  <c r="W676" i="1"/>
  <c r="X687" i="1"/>
  <c r="X805" i="1"/>
  <c r="V534" i="1"/>
  <c r="W534" i="1"/>
  <c r="X945" i="1"/>
  <c r="X419" i="1"/>
  <c r="X794" i="1"/>
  <c r="V392" i="1"/>
  <c r="W392" i="1"/>
  <c r="V926" i="1"/>
  <c r="W926" i="1"/>
  <c r="X130" i="1"/>
  <c r="X971" i="1"/>
  <c r="V836" i="1"/>
  <c r="W836" i="1"/>
  <c r="V206" i="1"/>
  <c r="W206" i="1"/>
  <c r="X44" i="1"/>
  <c r="V801" i="1"/>
  <c r="W801" i="1"/>
  <c r="X746" i="1"/>
  <c r="X884" i="1"/>
  <c r="X911" i="1"/>
  <c r="X378" i="1"/>
  <c r="V573" i="1"/>
  <c r="W573" i="1"/>
  <c r="X274" i="1"/>
  <c r="V49" i="1"/>
  <c r="W49" i="1"/>
  <c r="X42" i="1"/>
  <c r="X584" i="1"/>
  <c r="X809" i="1"/>
  <c r="X811" i="1"/>
  <c r="X93" i="1"/>
  <c r="X690" i="1"/>
  <c r="X753" i="1"/>
  <c r="V340" i="1"/>
  <c r="W340" i="1"/>
  <c r="X689" i="1"/>
  <c r="X735" i="1"/>
  <c r="X25" i="1"/>
  <c r="X433" i="1"/>
  <c r="X502" i="1"/>
  <c r="X384" i="1"/>
  <c r="X345" i="1"/>
  <c r="V386" i="1"/>
  <c r="W386" i="1"/>
  <c r="X27" i="1"/>
  <c r="X1044" i="1"/>
  <c r="X164" i="1"/>
  <c r="X887" i="1"/>
  <c r="X953" i="1"/>
  <c r="X33" i="1"/>
  <c r="V915" i="1"/>
  <c r="W915" i="1"/>
  <c r="X484" i="1"/>
  <c r="X40" i="1"/>
  <c r="X178" i="1"/>
  <c r="X1012" i="1"/>
  <c r="X901" i="1"/>
  <c r="V216" i="1"/>
  <c r="W216" i="1"/>
  <c r="X245" i="1"/>
  <c r="X29" i="1"/>
  <c r="V101" i="1"/>
  <c r="W101" i="1"/>
  <c r="V824" i="1"/>
  <c r="W824" i="1"/>
  <c r="V826" i="1"/>
  <c r="W826" i="1"/>
  <c r="V240" i="1"/>
  <c r="W240" i="1"/>
  <c r="V492" i="1"/>
  <c r="W492" i="1"/>
  <c r="X140" i="1"/>
  <c r="X992" i="1"/>
  <c r="V977" i="1"/>
  <c r="W977" i="1"/>
  <c r="X453" i="1"/>
  <c r="X990" i="1"/>
  <c r="X128" i="1"/>
  <c r="V905" i="1"/>
  <c r="W905" i="1"/>
  <c r="V190" i="1"/>
  <c r="W190" i="1"/>
  <c r="X125" i="1"/>
  <c r="X36" i="1"/>
  <c r="V703" i="1"/>
  <c r="W703" i="1"/>
  <c r="X620" i="1"/>
  <c r="X527" i="1"/>
  <c r="V889" i="1"/>
  <c r="W889" i="1"/>
  <c r="X751" i="1"/>
  <c r="X513" i="1"/>
  <c r="V284" i="1"/>
  <c r="W284" i="1"/>
  <c r="X82" i="1"/>
  <c r="X665" i="1"/>
  <c r="V816" i="1"/>
  <c r="W816" i="1"/>
  <c r="X545" i="1"/>
  <c r="X292" i="1"/>
  <c r="V1013" i="1"/>
  <c r="W1013" i="1"/>
  <c r="V126" i="1"/>
  <c r="W126" i="1"/>
  <c r="X517" i="1"/>
  <c r="X549" i="1"/>
  <c r="V991" i="1"/>
  <c r="W991" i="1"/>
  <c r="V598" i="1"/>
  <c r="W598" i="1"/>
  <c r="X872" i="1"/>
  <c r="X57" i="1"/>
  <c r="X211" i="1"/>
  <c r="V263" i="1"/>
  <c r="W263" i="1"/>
  <c r="V295" i="1"/>
  <c r="W295" i="1"/>
  <c r="X186" i="1"/>
  <c r="V693" i="1"/>
  <c r="W693" i="1"/>
  <c r="X296" i="1"/>
  <c r="X51" i="1"/>
  <c r="X813" i="1"/>
  <c r="X46" i="1"/>
  <c r="V768" i="1"/>
  <c r="W768" i="1"/>
  <c r="V581" i="1"/>
  <c r="W581" i="1"/>
  <c r="X129" i="1"/>
  <c r="V97" i="1"/>
  <c r="W97" i="1"/>
  <c r="X310" i="1"/>
  <c r="X70" i="1"/>
  <c r="V157" i="1"/>
  <c r="W157" i="1"/>
  <c r="V807" i="1"/>
  <c r="W807" i="1"/>
  <c r="X199" i="1"/>
  <c r="V233" i="1"/>
  <c r="W233" i="1"/>
  <c r="V1019" i="1"/>
  <c r="W1019" i="1"/>
  <c r="V337" i="1"/>
  <c r="W337" i="1"/>
  <c r="X630" i="1"/>
  <c r="X511" i="1"/>
  <c r="V793" i="1"/>
  <c r="W793" i="1"/>
  <c r="X593" i="1"/>
  <c r="V99" i="1"/>
  <c r="W99" i="1"/>
  <c r="V940" i="1"/>
  <c r="W940" i="1"/>
  <c r="X718" i="1"/>
  <c r="V663" i="1"/>
  <c r="W663" i="1"/>
  <c r="V111" i="1"/>
  <c r="W111" i="1"/>
  <c r="V880" i="1"/>
  <c r="W880" i="1"/>
  <c r="X847" i="1"/>
  <c r="X879" i="1"/>
  <c r="X351" i="1"/>
  <c r="X50" i="1"/>
  <c r="X943" i="1"/>
  <c r="V613" i="1"/>
  <c r="W613" i="1"/>
  <c r="X896" i="1"/>
  <c r="V792" i="1"/>
  <c r="W792" i="1"/>
  <c r="X198" i="1"/>
  <c r="V591" i="1"/>
  <c r="W591" i="1"/>
  <c r="X980" i="1"/>
  <c r="V359" i="1"/>
  <c r="W359" i="1"/>
  <c r="V463" i="1"/>
  <c r="W463" i="1"/>
  <c r="X127" i="1"/>
  <c r="X959" i="1"/>
  <c r="X156" i="1"/>
  <c r="X974" i="1"/>
  <c r="X760" i="1"/>
  <c r="X658" i="1"/>
  <c r="X426" i="1"/>
  <c r="X38" i="1"/>
  <c r="X344" i="1"/>
  <c r="V149" i="1"/>
  <c r="W149" i="1"/>
  <c r="X518" i="1"/>
  <c r="X317" i="1"/>
  <c r="X842" i="1"/>
  <c r="X857" i="1"/>
  <c r="X614" i="1"/>
  <c r="X448" i="1"/>
  <c r="V861" i="1"/>
  <c r="W861" i="1"/>
  <c r="X660" i="1"/>
  <c r="X1037" i="1"/>
  <c r="X933" i="1"/>
  <c r="V406" i="1"/>
  <c r="W406" i="1"/>
  <c r="X531" i="1"/>
  <c r="V569" i="1"/>
  <c r="W569" i="1"/>
  <c r="X454" i="1"/>
  <c r="V80" i="1"/>
  <c r="W80" i="1"/>
  <c r="X170" i="1"/>
  <c r="X559" i="1"/>
  <c r="X1032" i="1"/>
  <c r="X1011" i="1"/>
  <c r="X264" i="1"/>
  <c r="V921" i="1"/>
  <c r="W921" i="1"/>
  <c r="X1021" i="1"/>
  <c r="X799" i="1"/>
  <c r="X708" i="1"/>
  <c r="X205" i="1"/>
  <c r="X124" i="1"/>
  <c r="V280" i="1"/>
  <c r="W280" i="1"/>
  <c r="X798" i="1"/>
  <c r="V395" i="1"/>
  <c r="W395" i="1"/>
  <c r="X655" i="1"/>
  <c r="V47" i="1"/>
  <c r="W47" i="1"/>
  <c r="X102" i="1"/>
  <c r="V175" i="1"/>
  <c r="W175" i="1"/>
  <c r="V996" i="1"/>
  <c r="W996" i="1"/>
  <c r="X646" i="1"/>
  <c r="X916" i="1"/>
  <c r="X856" i="1"/>
  <c r="X110" i="1"/>
  <c r="V248" i="1"/>
  <c r="W248" i="1"/>
  <c r="V424" i="1"/>
  <c r="W424" i="1"/>
  <c r="V53" i="1"/>
  <c r="W53" i="1"/>
  <c r="X232" i="1"/>
  <c r="X737" i="1"/>
  <c r="X172" i="1"/>
  <c r="V217" i="1"/>
  <c r="W217" i="1"/>
  <c r="V487" i="1"/>
  <c r="W487" i="1"/>
  <c r="X734" i="1"/>
  <c r="V312" i="1"/>
  <c r="W312" i="1"/>
  <c r="X114" i="1"/>
  <c r="X214" i="1"/>
  <c r="X222" i="1"/>
  <c r="V222" i="1"/>
  <c r="W222" i="1"/>
  <c r="X783" i="1"/>
  <c r="X32" i="1"/>
  <c r="V66" i="1"/>
  <c r="W66" i="1"/>
  <c r="X210" i="1"/>
  <c r="V988" i="1"/>
  <c r="W988" i="1"/>
  <c r="X929" i="1"/>
  <c r="V95" i="1"/>
  <c r="W95" i="1"/>
  <c r="V289" i="1"/>
  <c r="W289" i="1"/>
  <c r="V195" i="1"/>
  <c r="W195" i="1"/>
  <c r="X23" i="1"/>
  <c r="AM9" i="1"/>
  <c r="AM8" i="1"/>
  <c r="BF482" i="1"/>
  <c r="BH482" i="1"/>
  <c r="BJ482" i="1"/>
  <c r="AR665" i="1"/>
  <c r="AT665" i="1"/>
  <c r="AN665" i="1"/>
  <c r="BF85" i="1"/>
  <c r="BH85" i="1"/>
  <c r="BJ85" i="1"/>
  <c r="AN276" i="1"/>
  <c r="AR276" i="1"/>
  <c r="AT276" i="1"/>
  <c r="BJ538" i="1"/>
  <c r="BF538" i="1"/>
  <c r="BH538" i="1"/>
  <c r="BF231" i="1"/>
  <c r="BH231" i="1"/>
  <c r="BJ231" i="1"/>
  <c r="AR100" i="1"/>
  <c r="AT100" i="1"/>
  <c r="AN100" i="1"/>
  <c r="AN824" i="1"/>
  <c r="AR824" i="1"/>
  <c r="AT824" i="1"/>
  <c r="BF810" i="1"/>
  <c r="BH810" i="1"/>
  <c r="BJ810" i="1"/>
  <c r="AR538" i="1"/>
  <c r="AT538" i="1"/>
  <c r="AN538" i="1"/>
  <c r="AW538" i="1"/>
  <c r="AN124" i="1"/>
  <c r="AO124" i="1"/>
  <c r="AP124" i="1"/>
  <c r="AR124" i="1"/>
  <c r="AT124" i="1"/>
  <c r="BF899" i="1"/>
  <c r="BH899" i="1"/>
  <c r="BJ899" i="1"/>
  <c r="BF333" i="1"/>
  <c r="BH333" i="1"/>
  <c r="BJ333" i="1"/>
  <c r="BF817" i="1"/>
  <c r="BH817" i="1"/>
  <c r="BJ817" i="1"/>
  <c r="BF968" i="1"/>
  <c r="BH968" i="1"/>
  <c r="BJ968" i="1"/>
  <c r="AR32" i="1"/>
  <c r="AT32" i="1"/>
  <c r="AU32" i="1"/>
  <c r="AV32" i="1"/>
  <c r="BF354" i="1"/>
  <c r="BH354" i="1"/>
  <c r="BJ354" i="1"/>
  <c r="BF47" i="1"/>
  <c r="BH47" i="1"/>
  <c r="BJ47" i="1"/>
  <c r="AN236" i="1"/>
  <c r="AR236" i="1"/>
  <c r="AT236" i="1"/>
  <c r="BF412" i="1"/>
  <c r="BH412" i="1"/>
  <c r="BJ412" i="1"/>
  <c r="BF896" i="1"/>
  <c r="BH896" i="1"/>
  <c r="BJ896" i="1"/>
  <c r="AR332" i="1"/>
  <c r="AT332" i="1"/>
  <c r="AN332" i="1"/>
  <c r="AN493" i="1"/>
  <c r="AR493" i="1"/>
  <c r="AT493" i="1"/>
  <c r="BF660" i="1"/>
  <c r="BH660" i="1"/>
  <c r="BJ660" i="1"/>
  <c r="BF158" i="1"/>
  <c r="BH158" i="1"/>
  <c r="BJ158" i="1"/>
  <c r="AR1025" i="1"/>
  <c r="AT1025" i="1"/>
  <c r="AN1025" i="1"/>
  <c r="AN433" i="1"/>
  <c r="AR433" i="1"/>
  <c r="AT433" i="1"/>
  <c r="BF956" i="1"/>
  <c r="BH956" i="1"/>
  <c r="BJ956" i="1"/>
  <c r="BF611" i="1"/>
  <c r="BH611" i="1"/>
  <c r="BJ611" i="1"/>
  <c r="BF687" i="1"/>
  <c r="BH687" i="1"/>
  <c r="BJ687" i="1"/>
  <c r="AN884" i="1"/>
  <c r="AR884" i="1"/>
  <c r="AT884" i="1"/>
  <c r="AN626" i="1"/>
  <c r="AR626" i="1"/>
  <c r="AT626" i="1"/>
  <c r="BJ936" i="1"/>
  <c r="BF936" i="1"/>
  <c r="BH936" i="1"/>
  <c r="BF334" i="1"/>
  <c r="BH334" i="1"/>
  <c r="BJ334" i="1"/>
  <c r="AR244" i="1"/>
  <c r="AT244" i="1"/>
  <c r="AN244" i="1"/>
  <c r="AN888" i="1"/>
  <c r="AR888" i="1"/>
  <c r="AT888" i="1"/>
  <c r="AN724" i="1"/>
  <c r="AR724" i="1"/>
  <c r="AT724" i="1"/>
  <c r="BF312" i="1"/>
  <c r="BH312" i="1"/>
  <c r="BJ312" i="1"/>
  <c r="BJ578" i="1"/>
  <c r="BF578" i="1"/>
  <c r="BH578" i="1"/>
  <c r="BF176" i="1"/>
  <c r="BH176" i="1"/>
  <c r="BJ176" i="1"/>
  <c r="BF607" i="1"/>
  <c r="BH607" i="1"/>
  <c r="BJ607" i="1"/>
  <c r="AN292" i="1"/>
  <c r="AR292" i="1"/>
  <c r="AT292" i="1"/>
  <c r="AR863" i="1"/>
  <c r="AT863" i="1"/>
  <c r="AN863" i="1"/>
  <c r="AR947" i="1"/>
  <c r="AT947" i="1"/>
  <c r="AN947" i="1"/>
  <c r="AN108" i="1"/>
  <c r="AR108" i="1"/>
  <c r="AT108" i="1"/>
  <c r="BF97" i="1"/>
  <c r="BH97" i="1"/>
  <c r="BJ97" i="1"/>
  <c r="BF823" i="1"/>
  <c r="BH823" i="1"/>
  <c r="BJ823" i="1"/>
  <c r="BF673" i="1"/>
  <c r="BH673" i="1"/>
  <c r="BJ673" i="1"/>
  <c r="BF545" i="1"/>
  <c r="BH545" i="1"/>
  <c r="BJ545" i="1"/>
  <c r="BF997" i="1"/>
  <c r="BH997" i="1"/>
  <c r="BJ997" i="1"/>
  <c r="AN51" i="1"/>
  <c r="AR51" i="1"/>
  <c r="AT51" i="1"/>
  <c r="AN544" i="1"/>
  <c r="AR544" i="1"/>
  <c r="AT544" i="1"/>
  <c r="AN513" i="1"/>
  <c r="AR513" i="1"/>
  <c r="AT513" i="1"/>
  <c r="AN621" i="1"/>
  <c r="AR621" i="1"/>
  <c r="AT621" i="1"/>
  <c r="BF854" i="1"/>
  <c r="BH854" i="1"/>
  <c r="BJ854" i="1"/>
  <c r="BF681" i="1"/>
  <c r="BH681" i="1"/>
  <c r="BJ681" i="1"/>
  <c r="BF703" i="1"/>
  <c r="BH703" i="1"/>
  <c r="BJ703" i="1"/>
  <c r="BF222" i="1"/>
  <c r="BH222" i="1"/>
  <c r="BJ222" i="1"/>
  <c r="BF207" i="1"/>
  <c r="BH207" i="1"/>
  <c r="BJ207" i="1"/>
  <c r="BF362" i="1"/>
  <c r="BH362" i="1"/>
  <c r="BJ362" i="1"/>
  <c r="BF467" i="1"/>
  <c r="BH467" i="1"/>
  <c r="BJ467" i="1"/>
  <c r="AN927" i="1"/>
  <c r="AR927" i="1"/>
  <c r="AT927" i="1"/>
  <c r="AN907" i="1"/>
  <c r="AR907" i="1"/>
  <c r="AT907" i="1"/>
  <c r="AN170" i="1"/>
  <c r="AR170" i="1"/>
  <c r="AT170" i="1"/>
  <c r="AN778" i="1"/>
  <c r="AR778" i="1"/>
  <c r="AT778" i="1"/>
  <c r="BF626" i="1"/>
  <c r="BH626" i="1"/>
  <c r="BJ626" i="1"/>
  <c r="BF655" i="1"/>
  <c r="BH655" i="1"/>
  <c r="BJ655" i="1"/>
  <c r="BF165" i="1"/>
  <c r="BH165" i="1"/>
  <c r="BJ165" i="1"/>
  <c r="BF463" i="1"/>
  <c r="BH463" i="1"/>
  <c r="BJ463" i="1"/>
  <c r="BF444" i="1"/>
  <c r="BH444" i="1"/>
  <c r="BJ444" i="1"/>
  <c r="BF803" i="1"/>
  <c r="BH803" i="1"/>
  <c r="BJ803" i="1"/>
  <c r="BF721" i="1"/>
  <c r="BH721" i="1"/>
  <c r="BJ721" i="1"/>
  <c r="BF189" i="1"/>
  <c r="BH189" i="1"/>
  <c r="BJ189" i="1"/>
  <c r="AM10" i="1"/>
  <c r="AN967" i="1"/>
  <c r="AR967" i="1"/>
  <c r="AT967" i="1"/>
  <c r="BF193" i="1"/>
  <c r="BH193" i="1"/>
  <c r="BJ193" i="1"/>
  <c r="AN177" i="1"/>
  <c r="AR177" i="1"/>
  <c r="AT177" i="1"/>
  <c r="AN274" i="1"/>
  <c r="AR274" i="1"/>
  <c r="AT274" i="1"/>
  <c r="BF528" i="1"/>
  <c r="BH528" i="1"/>
  <c r="BJ528" i="1"/>
  <c r="AR190" i="1"/>
  <c r="AT190" i="1"/>
  <c r="AN190" i="1"/>
  <c r="AN864" i="1"/>
  <c r="AR864" i="1"/>
  <c r="AT864" i="1"/>
  <c r="BF462" i="1"/>
  <c r="BH462" i="1"/>
  <c r="BJ462" i="1"/>
  <c r="BF159" i="1"/>
  <c r="BH159" i="1"/>
  <c r="BJ159" i="1"/>
  <c r="AN294" i="1"/>
  <c r="AR294" i="1"/>
  <c r="AT294" i="1"/>
  <c r="BF177" i="1"/>
  <c r="BH177" i="1"/>
  <c r="BJ177" i="1"/>
  <c r="BF584" i="1"/>
  <c r="BH584" i="1"/>
  <c r="BJ584" i="1"/>
  <c r="AN750" i="1"/>
  <c r="AU750" i="1"/>
  <c r="AV750" i="1"/>
  <c r="AR750" i="1"/>
  <c r="AT750" i="1"/>
  <c r="BF461" i="1"/>
  <c r="BH461" i="1"/>
  <c r="BJ461" i="1"/>
  <c r="AR357" i="1"/>
  <c r="AT357" i="1"/>
  <c r="AN357" i="1"/>
  <c r="BF730" i="1"/>
  <c r="BH730" i="1"/>
  <c r="BJ730" i="1"/>
  <c r="AR683" i="1"/>
  <c r="AT683" i="1"/>
  <c r="AN683" i="1"/>
  <c r="BF124" i="1"/>
  <c r="BH124" i="1"/>
  <c r="BJ124" i="1"/>
  <c r="AN375" i="1"/>
  <c r="AR375" i="1"/>
  <c r="AT375" i="1"/>
  <c r="BJ800" i="1"/>
  <c r="BF800" i="1"/>
  <c r="BH800" i="1"/>
  <c r="BF496" i="1"/>
  <c r="BH496" i="1"/>
  <c r="BJ496" i="1"/>
  <c r="BF637" i="1"/>
  <c r="BH637" i="1"/>
  <c r="BJ637" i="1"/>
  <c r="BJ712" i="1"/>
  <c r="BF712" i="1"/>
  <c r="BH712" i="1"/>
  <c r="BF42" i="1"/>
  <c r="BH42" i="1"/>
  <c r="BJ42" i="1"/>
  <c r="BF877" i="1"/>
  <c r="BH877" i="1"/>
  <c r="BJ877" i="1"/>
  <c r="AN693" i="1"/>
  <c r="AR693" i="1"/>
  <c r="AT693" i="1"/>
  <c r="BF1006" i="1"/>
  <c r="BH1006" i="1"/>
  <c r="BJ1006" i="1"/>
  <c r="BF711" i="1"/>
  <c r="BH711" i="1"/>
  <c r="BJ711" i="1"/>
  <c r="AN738" i="1"/>
  <c r="AR738" i="1"/>
  <c r="AT738" i="1"/>
  <c r="BJ327" i="1"/>
  <c r="BF327" i="1"/>
  <c r="BH327" i="1"/>
  <c r="BF533" i="1"/>
  <c r="BH533" i="1"/>
  <c r="BJ533" i="1"/>
  <c r="AN227" i="1"/>
  <c r="AR227" i="1"/>
  <c r="AT227" i="1"/>
  <c r="BF118" i="1"/>
  <c r="BH118" i="1"/>
  <c r="BJ118" i="1"/>
  <c r="BF828" i="1"/>
  <c r="BH828" i="1"/>
  <c r="BJ828" i="1"/>
  <c r="BF384" i="1"/>
  <c r="BH384" i="1"/>
  <c r="BJ384" i="1"/>
  <c r="BF631" i="1"/>
  <c r="BH631" i="1"/>
  <c r="BJ631" i="1"/>
  <c r="AR1009" i="1"/>
  <c r="AT1009" i="1"/>
  <c r="AN1009" i="1"/>
  <c r="AN462" i="1"/>
  <c r="AR462" i="1"/>
  <c r="AT462" i="1"/>
  <c r="BF43" i="1"/>
  <c r="BH43" i="1"/>
  <c r="BJ43" i="1"/>
  <c r="AR189" i="1"/>
  <c r="AT189" i="1"/>
  <c r="AN189" i="1"/>
  <c r="AR308" i="1"/>
  <c r="AT308" i="1"/>
  <c r="AN308" i="1"/>
  <c r="BF270" i="1"/>
  <c r="BH270" i="1"/>
  <c r="BJ270" i="1"/>
  <c r="BJ860" i="1"/>
  <c r="BF860" i="1"/>
  <c r="BH860" i="1"/>
  <c r="AR930" i="1"/>
  <c r="AT930" i="1"/>
  <c r="AN930" i="1"/>
  <c r="BJ95" i="1"/>
  <c r="BF95" i="1"/>
  <c r="BH95" i="1"/>
  <c r="BF999" i="1"/>
  <c r="BH999" i="1"/>
  <c r="BJ999" i="1"/>
  <c r="BF486" i="1"/>
  <c r="BH486" i="1"/>
  <c r="BJ486" i="1"/>
  <c r="AN114" i="1"/>
  <c r="AO114" i="1"/>
  <c r="AP114" i="1"/>
  <c r="AR114" i="1"/>
  <c r="AT114" i="1"/>
  <c r="BF630" i="1"/>
  <c r="BH630" i="1"/>
  <c r="BJ630" i="1"/>
  <c r="BF1008" i="1"/>
  <c r="BH1008" i="1"/>
  <c r="BJ1008" i="1"/>
  <c r="BF336" i="1"/>
  <c r="BH336" i="1"/>
  <c r="BJ336" i="1"/>
  <c r="BF490" i="1"/>
  <c r="BH490" i="1"/>
  <c r="BJ490" i="1"/>
  <c r="AN367" i="1"/>
  <c r="AR367" i="1"/>
  <c r="AT367" i="1"/>
  <c r="AN790" i="1"/>
  <c r="AR790" i="1"/>
  <c r="AT790" i="1"/>
  <c r="BF114" i="1"/>
  <c r="BH114" i="1"/>
  <c r="BJ114" i="1"/>
  <c r="BF454" i="1"/>
  <c r="BH454" i="1"/>
  <c r="BJ454" i="1"/>
  <c r="AN234" i="1"/>
  <c r="AR234" i="1"/>
  <c r="AT234" i="1"/>
  <c r="AR412" i="1"/>
  <c r="AT412" i="1"/>
  <c r="AN412" i="1"/>
  <c r="AR502" i="1"/>
  <c r="AT502" i="1"/>
  <c r="AN502" i="1"/>
  <c r="AN254" i="1"/>
  <c r="AR254" i="1"/>
  <c r="AT254" i="1"/>
  <c r="BF1035" i="1"/>
  <c r="BH1035" i="1"/>
  <c r="BJ1035" i="1"/>
  <c r="BF423" i="1"/>
  <c r="BH423" i="1"/>
  <c r="BJ423" i="1"/>
  <c r="BF258" i="1"/>
  <c r="BH258" i="1"/>
  <c r="BJ258" i="1"/>
  <c r="BF44" i="1"/>
  <c r="BH44" i="1"/>
  <c r="BJ44" i="1"/>
  <c r="BF372" i="1"/>
  <c r="BH372" i="1"/>
  <c r="BJ372" i="1"/>
  <c r="AR1002" i="1"/>
  <c r="AT1002" i="1"/>
  <c r="AN1002" i="1"/>
  <c r="AR248" i="1"/>
  <c r="AT248" i="1"/>
  <c r="AN248" i="1"/>
  <c r="AR322" i="1"/>
  <c r="AT322" i="1"/>
  <c r="AN322" i="1"/>
  <c r="AN1030" i="1"/>
  <c r="AR1030" i="1"/>
  <c r="AT1030" i="1"/>
  <c r="BJ459" i="1"/>
  <c r="BF459" i="1"/>
  <c r="BH459" i="1"/>
  <c r="BJ768" i="1"/>
  <c r="BF768" i="1"/>
  <c r="BH768" i="1"/>
  <c r="BF650" i="1"/>
  <c r="BH650" i="1"/>
  <c r="BJ650" i="1"/>
  <c r="BF311" i="1"/>
  <c r="BH311" i="1"/>
  <c r="BJ311" i="1"/>
  <c r="BF488" i="1"/>
  <c r="BH488" i="1"/>
  <c r="BJ488" i="1"/>
  <c r="BF777" i="1"/>
  <c r="BH777" i="1"/>
  <c r="BJ777" i="1"/>
  <c r="BF990" i="1"/>
  <c r="BH990" i="1"/>
  <c r="BJ990" i="1"/>
  <c r="AN611" i="1"/>
  <c r="AR611" i="1"/>
  <c r="AT611" i="1"/>
  <c r="AN904" i="1"/>
  <c r="AR904" i="1"/>
  <c r="AT904" i="1"/>
  <c r="AN97" i="1"/>
  <c r="BG97" i="1"/>
  <c r="AR97" i="1"/>
  <c r="AT97" i="1"/>
  <c r="AR852" i="1"/>
  <c r="AT852" i="1"/>
  <c r="AN852" i="1"/>
  <c r="BF669" i="1"/>
  <c r="BH669" i="1"/>
  <c r="BJ669" i="1"/>
  <c r="BF479" i="1"/>
  <c r="BH479" i="1"/>
  <c r="BJ479" i="1"/>
  <c r="BF353" i="1"/>
  <c r="BH353" i="1"/>
  <c r="BJ353" i="1"/>
  <c r="BJ1043" i="1"/>
  <c r="BF1043" i="1"/>
  <c r="BH1043" i="1"/>
  <c r="BF199" i="1"/>
  <c r="BH199" i="1"/>
  <c r="BJ199" i="1"/>
  <c r="BF861" i="1"/>
  <c r="BH861" i="1"/>
  <c r="BJ861" i="1"/>
  <c r="BF672" i="1"/>
  <c r="BH672" i="1"/>
  <c r="BJ672" i="1"/>
  <c r="BF188" i="1"/>
  <c r="BH188" i="1"/>
  <c r="BJ188" i="1"/>
  <c r="BF587" i="1"/>
  <c r="BH587" i="1"/>
  <c r="BJ587" i="1"/>
  <c r="BF226" i="1"/>
  <c r="BH226" i="1"/>
  <c r="BJ226" i="1"/>
  <c r="BF175" i="1"/>
  <c r="BH175" i="1"/>
  <c r="BJ175" i="1"/>
  <c r="BF947" i="1"/>
  <c r="BH947" i="1"/>
  <c r="BJ947" i="1"/>
  <c r="BF802" i="1"/>
  <c r="BH802" i="1"/>
  <c r="BJ802" i="1"/>
  <c r="BF950" i="1"/>
  <c r="BH950" i="1"/>
  <c r="BJ950" i="1"/>
  <c r="BJ957" i="1"/>
  <c r="BF957" i="1"/>
  <c r="BH957" i="1"/>
  <c r="BJ987" i="1"/>
  <c r="BF987" i="1"/>
  <c r="BH987" i="1"/>
  <c r="AN489" i="1"/>
  <c r="AR489" i="1"/>
  <c r="AT489" i="1"/>
  <c r="AN943" i="1"/>
  <c r="AR943" i="1"/>
  <c r="AT943" i="1"/>
  <c r="AN324" i="1"/>
  <c r="AR324" i="1"/>
  <c r="AT324" i="1"/>
  <c r="BF418" i="1"/>
  <c r="BH418" i="1"/>
  <c r="BJ418" i="1"/>
  <c r="AR68" i="1"/>
  <c r="AT68" i="1"/>
  <c r="AN68" i="1"/>
  <c r="AR303" i="1"/>
  <c r="AT303" i="1"/>
  <c r="AN303" i="1"/>
  <c r="AR452" i="1"/>
  <c r="AT452" i="1"/>
  <c r="AN452" i="1"/>
  <c r="AR966" i="1"/>
  <c r="AT966" i="1"/>
  <c r="AN966" i="1"/>
  <c r="AR957" i="1"/>
  <c r="AT957" i="1"/>
  <c r="AN957" i="1"/>
  <c r="BG957" i="1"/>
  <c r="AR349" i="1"/>
  <c r="AT349" i="1"/>
  <c r="AN349" i="1"/>
  <c r="AU349" i="1"/>
  <c r="AV349" i="1"/>
  <c r="AN925" i="1"/>
  <c r="AR925" i="1"/>
  <c r="AT925" i="1"/>
  <c r="AR938" i="1"/>
  <c r="AT938" i="1"/>
  <c r="AN938" i="1"/>
  <c r="AR695" i="1"/>
  <c r="AT695" i="1"/>
  <c r="AN695" i="1"/>
  <c r="AR129" i="1"/>
  <c r="AT129" i="1"/>
  <c r="AN129" i="1"/>
  <c r="AR115" i="1"/>
  <c r="AT115" i="1"/>
  <c r="AN115" i="1"/>
  <c r="AN263" i="1"/>
  <c r="AR263" i="1"/>
  <c r="AT263" i="1"/>
  <c r="AN224" i="1"/>
  <c r="AR224" i="1"/>
  <c r="AT224" i="1"/>
  <c r="AR457" i="1"/>
  <c r="AT457" i="1"/>
  <c r="AN457" i="1"/>
  <c r="AN509" i="1"/>
  <c r="AR509" i="1"/>
  <c r="AT509" i="1"/>
  <c r="AN118" i="1"/>
  <c r="AR118" i="1"/>
  <c r="AT118" i="1"/>
  <c r="AN202" i="1"/>
  <c r="AO202" i="1"/>
  <c r="AP202" i="1"/>
  <c r="AR202" i="1"/>
  <c r="AT202" i="1"/>
  <c r="AN688" i="1"/>
  <c r="AR688" i="1"/>
  <c r="AT688" i="1"/>
  <c r="AR871" i="1"/>
  <c r="AT871" i="1"/>
  <c r="AN871" i="1"/>
  <c r="AO871" i="1"/>
  <c r="AP871" i="1"/>
  <c r="BJ793" i="1"/>
  <c r="BF793" i="1"/>
  <c r="BH793" i="1"/>
  <c r="BJ57" i="1"/>
  <c r="BF57" i="1"/>
  <c r="BH57" i="1"/>
  <c r="BJ26" i="1"/>
  <c r="BH26" i="1"/>
  <c r="BJ841" i="1"/>
  <c r="BF841" i="1"/>
  <c r="BH841" i="1"/>
  <c r="BJ281" i="1"/>
  <c r="BF281" i="1"/>
  <c r="BH281" i="1"/>
  <c r="BJ266" i="1"/>
  <c r="BF266" i="1"/>
  <c r="BH266" i="1"/>
  <c r="BJ836" i="1"/>
  <c r="BF836" i="1"/>
  <c r="BH836" i="1"/>
  <c r="BJ901" i="1"/>
  <c r="BF901" i="1"/>
  <c r="BH901" i="1"/>
  <c r="BJ537" i="1"/>
  <c r="BF537" i="1"/>
  <c r="BH537" i="1"/>
  <c r="BJ390" i="1"/>
  <c r="BF390" i="1"/>
  <c r="BH390" i="1"/>
  <c r="BJ573" i="1"/>
  <c r="BF573" i="1"/>
  <c r="BH573" i="1"/>
  <c r="BJ636" i="1"/>
  <c r="BF636" i="1"/>
  <c r="BH636" i="1"/>
  <c r="BJ991" i="1"/>
  <c r="BF991" i="1"/>
  <c r="BH991" i="1"/>
  <c r="BJ387" i="1"/>
  <c r="BF387" i="1"/>
  <c r="BH387" i="1"/>
  <c r="BJ539" i="1"/>
  <c r="BF539" i="1"/>
  <c r="BH539" i="1"/>
  <c r="BF702" i="1"/>
  <c r="BH702" i="1"/>
  <c r="BJ702" i="1"/>
  <c r="BF767" i="1"/>
  <c r="BH767" i="1"/>
  <c r="BJ767" i="1"/>
  <c r="BF111" i="1"/>
  <c r="BH111" i="1"/>
  <c r="BJ111" i="1"/>
  <c r="BJ293" i="1"/>
  <c r="BF293" i="1"/>
  <c r="BH293" i="1"/>
  <c r="AR230" i="1"/>
  <c r="AT230" i="1"/>
  <c r="AN230" i="1"/>
  <c r="AR642" i="1"/>
  <c r="AT642" i="1"/>
  <c r="AN642" i="1"/>
  <c r="AN986" i="1"/>
  <c r="AR986" i="1"/>
  <c r="AT986" i="1"/>
  <c r="AR207" i="1"/>
  <c r="AT207" i="1"/>
  <c r="AN207" i="1"/>
  <c r="AN909" i="1"/>
  <c r="AR909" i="1"/>
  <c r="AT909" i="1"/>
  <c r="AR595" i="1"/>
  <c r="AT595" i="1"/>
  <c r="AN595" i="1"/>
  <c r="AN313" i="1"/>
  <c r="AR313" i="1"/>
  <c r="AT313" i="1"/>
  <c r="AN866" i="1"/>
  <c r="AR866" i="1"/>
  <c r="AT866" i="1"/>
  <c r="AN436" i="1"/>
  <c r="AR436" i="1"/>
  <c r="AT436" i="1"/>
  <c r="AR536" i="1"/>
  <c r="AT536" i="1"/>
  <c r="AN536" i="1"/>
  <c r="BJ483" i="1"/>
  <c r="BF483" i="1"/>
  <c r="BH483" i="1"/>
  <c r="BJ984" i="1"/>
  <c r="BF984" i="1"/>
  <c r="BH984" i="1"/>
  <c r="BF666" i="1"/>
  <c r="BH666" i="1"/>
  <c r="BJ666" i="1"/>
  <c r="BJ297" i="1"/>
  <c r="BF297" i="1"/>
  <c r="BH297" i="1"/>
  <c r="BJ510" i="1"/>
  <c r="BF510" i="1"/>
  <c r="BH510" i="1"/>
  <c r="BJ694" i="1"/>
  <c r="BF694" i="1"/>
  <c r="BH694" i="1"/>
  <c r="BJ367" i="1"/>
  <c r="BF367" i="1"/>
  <c r="BH367" i="1"/>
  <c r="BF1031" i="1"/>
  <c r="BH1031" i="1"/>
  <c r="BJ1031" i="1"/>
  <c r="BF221" i="1"/>
  <c r="BH221" i="1"/>
  <c r="BJ221" i="1"/>
  <c r="BF213" i="1"/>
  <c r="BH213" i="1"/>
  <c r="BJ213" i="1"/>
  <c r="BH31" i="1"/>
  <c r="BJ31" i="1"/>
  <c r="AR857" i="1"/>
  <c r="AT857" i="1"/>
  <c r="AN857" i="1"/>
  <c r="AR1000" i="1"/>
  <c r="AT1000" i="1"/>
  <c r="AN1000" i="1"/>
  <c r="AO1000" i="1"/>
  <c r="AP1000" i="1"/>
  <c r="AR520" i="1"/>
  <c r="AT520" i="1"/>
  <c r="AN520" i="1"/>
  <c r="AN318" i="1"/>
  <c r="AR318" i="1"/>
  <c r="AT318" i="1"/>
  <c r="AN553" i="1"/>
  <c r="AR553" i="1"/>
  <c r="AT553" i="1"/>
  <c r="AN574" i="1"/>
  <c r="AR574" i="1"/>
  <c r="AT574" i="1"/>
  <c r="AN869" i="1"/>
  <c r="AR869" i="1"/>
  <c r="AT869" i="1"/>
  <c r="AR140" i="1"/>
  <c r="AT140" i="1"/>
  <c r="AN140" i="1"/>
  <c r="AO140" i="1"/>
  <c r="AP140" i="1"/>
  <c r="AN969" i="1"/>
  <c r="AR969" i="1"/>
  <c r="AT969" i="1"/>
  <c r="BJ433" i="1"/>
  <c r="BF433" i="1"/>
  <c r="BH433" i="1"/>
  <c r="BJ411" i="1"/>
  <c r="BF411" i="1"/>
  <c r="BH411" i="1"/>
  <c r="AR79" i="1"/>
  <c r="AT79" i="1"/>
  <c r="AN79" i="1"/>
  <c r="AW79" i="1"/>
  <c r="AN92" i="1"/>
  <c r="AR92" i="1"/>
  <c r="AT92" i="1"/>
  <c r="AR972" i="1"/>
  <c r="AT972" i="1"/>
  <c r="AN972" i="1"/>
  <c r="AR780" i="1"/>
  <c r="AT780" i="1"/>
  <c r="AN780" i="1"/>
  <c r="AN479" i="1"/>
  <c r="BG479" i="1"/>
  <c r="AR479" i="1"/>
  <c r="AT479" i="1"/>
  <c r="BJ492" i="1"/>
  <c r="BF492" i="1"/>
  <c r="BH492" i="1"/>
  <c r="BJ261" i="1"/>
  <c r="BF261" i="1"/>
  <c r="BH261" i="1"/>
  <c r="BJ505" i="1"/>
  <c r="BF505" i="1"/>
  <c r="BH505" i="1"/>
  <c r="BJ348" i="1"/>
  <c r="BF348" i="1"/>
  <c r="BH348" i="1"/>
  <c r="BJ878" i="1"/>
  <c r="BF878" i="1"/>
  <c r="BH878" i="1"/>
  <c r="BJ494" i="1"/>
  <c r="BF494" i="1"/>
  <c r="BH494" i="1"/>
  <c r="BF933" i="1"/>
  <c r="BH933" i="1"/>
  <c r="BJ933" i="1"/>
  <c r="BF406" i="1"/>
  <c r="BH406" i="1"/>
  <c r="BJ406" i="1"/>
  <c r="BF844" i="1"/>
  <c r="BH844" i="1"/>
  <c r="BJ844" i="1"/>
  <c r="AN288" i="1"/>
  <c r="AR288" i="1"/>
  <c r="AT288" i="1"/>
  <c r="AR578" i="1"/>
  <c r="AT578" i="1"/>
  <c r="AN578" i="1"/>
  <c r="AR552" i="1"/>
  <c r="AT552" i="1"/>
  <c r="AN552" i="1"/>
  <c r="AR314" i="1"/>
  <c r="AT314" i="1"/>
  <c r="AN314" i="1"/>
  <c r="AR634" i="1"/>
  <c r="AT634" i="1"/>
  <c r="AN634" i="1"/>
  <c r="AR787" i="1"/>
  <c r="AT787" i="1"/>
  <c r="AN787" i="1"/>
  <c r="AR570" i="1"/>
  <c r="AT570" i="1"/>
  <c r="AN570" i="1"/>
  <c r="BF395" i="1"/>
  <c r="BH395" i="1"/>
  <c r="BJ395" i="1"/>
  <c r="BF961" i="1"/>
  <c r="BH961" i="1"/>
  <c r="BJ961" i="1"/>
  <c r="BF495" i="1"/>
  <c r="BH495" i="1"/>
  <c r="BJ495" i="1"/>
  <c r="BF890" i="1"/>
  <c r="BH890" i="1"/>
  <c r="BJ890" i="1"/>
  <c r="BF649" i="1"/>
  <c r="BH649" i="1"/>
  <c r="BJ649" i="1"/>
  <c r="BF84" i="1"/>
  <c r="BH84" i="1"/>
  <c r="BJ84" i="1"/>
  <c r="BJ865" i="1"/>
  <c r="BF865" i="1"/>
  <c r="BH865" i="1"/>
  <c r="BJ167" i="1"/>
  <c r="BF167" i="1"/>
  <c r="BH167" i="1"/>
  <c r="BJ69" i="1"/>
  <c r="BF69" i="1"/>
  <c r="BH69" i="1"/>
  <c r="BJ1042" i="1"/>
  <c r="BF1042" i="1"/>
  <c r="BH1042" i="1"/>
  <c r="BJ470" i="1"/>
  <c r="BF470" i="1"/>
  <c r="BH470" i="1"/>
  <c r="BJ547" i="1"/>
  <c r="BF547" i="1"/>
  <c r="BH547" i="1"/>
  <c r="AR157" i="1"/>
  <c r="AT157" i="1"/>
  <c r="AN157" i="1"/>
  <c r="AR232" i="1"/>
  <c r="AT232" i="1"/>
  <c r="AN232" i="1"/>
  <c r="AR753" i="1"/>
  <c r="AT753" i="1"/>
  <c r="AN753" i="1"/>
  <c r="AN861" i="1"/>
  <c r="AR861" i="1"/>
  <c r="AT861" i="1"/>
  <c r="AN261" i="1"/>
  <c r="AR261" i="1"/>
  <c r="AT261" i="1"/>
  <c r="AN57" i="1"/>
  <c r="AR57" i="1"/>
  <c r="AT57" i="1"/>
  <c r="AR556" i="1"/>
  <c r="AT556" i="1"/>
  <c r="AN556" i="1"/>
  <c r="AN494" i="1"/>
  <c r="AR494" i="1"/>
  <c r="AT494" i="1"/>
  <c r="AN444" i="1"/>
  <c r="AR444" i="1"/>
  <c r="AT444" i="1"/>
  <c r="AN533" i="1"/>
  <c r="AR533" i="1"/>
  <c r="AT533" i="1"/>
  <c r="AN103" i="1"/>
  <c r="AR103" i="1"/>
  <c r="AT103" i="1"/>
  <c r="AR883" i="1"/>
  <c r="AT883" i="1"/>
  <c r="AN883" i="1"/>
  <c r="AR924" i="1"/>
  <c r="AT924" i="1"/>
  <c r="AN924" i="1"/>
  <c r="BJ846" i="1"/>
  <c r="BF846" i="1"/>
  <c r="BH846" i="1"/>
  <c r="BJ1040" i="1"/>
  <c r="BF1040" i="1"/>
  <c r="BH1040" i="1"/>
  <c r="BJ259" i="1"/>
  <c r="BF259" i="1"/>
  <c r="BH259" i="1"/>
  <c r="BF315" i="1"/>
  <c r="BH315" i="1"/>
  <c r="BJ315" i="1"/>
  <c r="BJ661" i="1"/>
  <c r="BF661" i="1"/>
  <c r="BH661" i="1"/>
  <c r="BJ341" i="1"/>
  <c r="BF341" i="1"/>
  <c r="BH341" i="1"/>
  <c r="BJ971" i="1"/>
  <c r="BF971" i="1"/>
  <c r="BH971" i="1"/>
  <c r="BJ542" i="1"/>
  <c r="BF542" i="1"/>
  <c r="BH542" i="1"/>
  <c r="BJ668" i="1"/>
  <c r="BF668" i="1"/>
  <c r="BH668" i="1"/>
  <c r="BJ127" i="1"/>
  <c r="BF127" i="1"/>
  <c r="BH127" i="1"/>
  <c r="BJ1025" i="1"/>
  <c r="BF1025" i="1"/>
  <c r="BH1025" i="1"/>
  <c r="BJ112" i="1"/>
  <c r="BF112" i="1"/>
  <c r="BH112" i="1"/>
  <c r="BJ851" i="1"/>
  <c r="BF851" i="1"/>
  <c r="BH851" i="1"/>
  <c r="BF616" i="1"/>
  <c r="BH616" i="1"/>
  <c r="BJ616" i="1"/>
  <c r="BJ507" i="1"/>
  <c r="BF507" i="1"/>
  <c r="BH507" i="1"/>
  <c r="AN327" i="1"/>
  <c r="AO327" i="1"/>
  <c r="AP327" i="1"/>
  <c r="AR327" i="1"/>
  <c r="AT327" i="1"/>
  <c r="AN58" i="1"/>
  <c r="AR58" i="1"/>
  <c r="AT58" i="1"/>
  <c r="AR649" i="1"/>
  <c r="AT649" i="1"/>
  <c r="AN649" i="1"/>
  <c r="AO649" i="1"/>
  <c r="AP649" i="1"/>
  <c r="AR200" i="1"/>
  <c r="AT200" i="1"/>
  <c r="AN200" i="1"/>
  <c r="AN998" i="1"/>
  <c r="AR998" i="1"/>
  <c r="AT998" i="1"/>
  <c r="AN510" i="1"/>
  <c r="AR510" i="1"/>
  <c r="AT510" i="1"/>
  <c r="BF247" i="1"/>
  <c r="BH247" i="1"/>
  <c r="BJ247" i="1"/>
  <c r="AN258" i="1"/>
  <c r="AR258" i="1"/>
  <c r="AT258" i="1"/>
  <c r="AN736" i="1"/>
  <c r="AR736" i="1"/>
  <c r="AT736" i="1"/>
  <c r="AN519" i="1"/>
  <c r="AR519" i="1"/>
  <c r="AT519" i="1"/>
  <c r="AN776" i="1"/>
  <c r="AR776" i="1"/>
  <c r="AT776" i="1"/>
  <c r="AR390" i="1"/>
  <c r="AT390" i="1"/>
  <c r="AN390" i="1"/>
  <c r="BG390" i="1"/>
  <c r="AR682" i="1"/>
  <c r="AT682" i="1"/>
  <c r="AN682" i="1"/>
  <c r="AR1043" i="1"/>
  <c r="AT1043" i="1"/>
  <c r="AN1043" i="1"/>
  <c r="BG1043" i="1"/>
  <c r="AN958" i="1"/>
  <c r="AR958" i="1"/>
  <c r="AT958" i="1"/>
  <c r="AR979" i="1"/>
  <c r="AT979" i="1"/>
  <c r="AN979" i="1"/>
  <c r="AR839" i="1"/>
  <c r="AT839" i="1"/>
  <c r="AN839" i="1"/>
  <c r="BJ985" i="1"/>
  <c r="BF985" i="1"/>
  <c r="BH985" i="1"/>
  <c r="BJ874" i="1"/>
  <c r="BF874" i="1"/>
  <c r="BH874" i="1"/>
  <c r="BJ1041" i="1"/>
  <c r="BF1041" i="1"/>
  <c r="BH1041" i="1"/>
  <c r="BJ530" i="1"/>
  <c r="BF530" i="1"/>
  <c r="BH530" i="1"/>
  <c r="BF428" i="1"/>
  <c r="BH428" i="1"/>
  <c r="BJ428" i="1"/>
  <c r="AR55" i="1"/>
  <c r="AT55" i="1"/>
  <c r="AN55" i="1"/>
  <c r="AR534" i="1"/>
  <c r="AT534" i="1"/>
  <c r="AN534" i="1"/>
  <c r="BJ317" i="1"/>
  <c r="BF317" i="1"/>
  <c r="BH317" i="1"/>
  <c r="BJ577" i="1"/>
  <c r="BF577" i="1"/>
  <c r="BH577" i="1"/>
  <c r="BJ229" i="1"/>
  <c r="BF229" i="1"/>
  <c r="BH229" i="1"/>
  <c r="BJ399" i="1"/>
  <c r="BF399" i="1"/>
  <c r="BH399" i="1"/>
  <c r="BJ48" i="1"/>
  <c r="BF48" i="1"/>
  <c r="BH48" i="1"/>
  <c r="BJ752" i="1"/>
  <c r="BF752" i="1"/>
  <c r="BH752" i="1"/>
  <c r="BJ529" i="1"/>
  <c r="BF529" i="1"/>
  <c r="BH529" i="1"/>
  <c r="BJ709" i="1"/>
  <c r="BF709" i="1"/>
  <c r="BH709" i="1"/>
  <c r="BJ708" i="1"/>
  <c r="BF708" i="1"/>
  <c r="BH708" i="1"/>
  <c r="BJ667" i="1"/>
  <c r="BF667" i="1"/>
  <c r="BH667" i="1"/>
  <c r="BF185" i="1"/>
  <c r="BH185" i="1"/>
  <c r="BJ185" i="1"/>
  <c r="BF285" i="1"/>
  <c r="BH285" i="1"/>
  <c r="BJ285" i="1"/>
  <c r="AR617" i="1"/>
  <c r="AT617" i="1"/>
  <c r="AN617" i="1"/>
  <c r="BJ420" i="1"/>
  <c r="BF420" i="1"/>
  <c r="BH420" i="1"/>
  <c r="BJ682" i="1"/>
  <c r="BF682" i="1"/>
  <c r="BH682" i="1"/>
  <c r="AR424" i="1"/>
  <c r="AT424" i="1"/>
  <c r="AN424" i="1"/>
  <c r="AN968" i="1"/>
  <c r="BG968" i="1"/>
  <c r="AR968" i="1"/>
  <c r="AT968" i="1"/>
  <c r="AR562" i="1"/>
  <c r="AT562" i="1"/>
  <c r="AN562" i="1"/>
  <c r="AR363" i="1"/>
  <c r="AT363" i="1"/>
  <c r="AN363" i="1"/>
  <c r="AR696" i="1"/>
  <c r="AT696" i="1"/>
  <c r="AN696" i="1"/>
  <c r="AR241" i="1"/>
  <c r="AT241" i="1"/>
  <c r="AN241" i="1"/>
  <c r="AR920" i="1"/>
  <c r="AT920" i="1"/>
  <c r="AN920" i="1"/>
  <c r="BF920" i="1"/>
  <c r="BG920" i="1"/>
  <c r="AN246" i="1"/>
  <c r="AR246" i="1"/>
  <c r="AT246" i="1"/>
  <c r="AR127" i="1"/>
  <c r="AT127" i="1"/>
  <c r="AN127" i="1"/>
  <c r="AO127" i="1"/>
  <c r="AP127" i="1"/>
  <c r="AR609" i="1"/>
  <c r="AT609" i="1"/>
  <c r="AN609" i="1"/>
  <c r="AR495" i="1"/>
  <c r="AT495" i="1"/>
  <c r="AN495" i="1"/>
  <c r="BG495" i="1"/>
  <c r="AN905" i="1"/>
  <c r="AR905" i="1"/>
  <c r="AT905" i="1"/>
  <c r="AN797" i="1"/>
  <c r="AR797" i="1"/>
  <c r="AT797" i="1"/>
  <c r="AR822" i="1"/>
  <c r="AT822" i="1"/>
  <c r="AN822" i="1"/>
  <c r="BF581" i="1"/>
  <c r="BH581" i="1"/>
  <c r="BJ581" i="1"/>
  <c r="BF143" i="1"/>
  <c r="BH143" i="1"/>
  <c r="BJ143" i="1"/>
  <c r="BF887" i="1"/>
  <c r="BH887" i="1"/>
  <c r="BJ887" i="1"/>
  <c r="BF600" i="1"/>
  <c r="BH600" i="1"/>
  <c r="BJ600" i="1"/>
  <c r="BJ558" i="1"/>
  <c r="BF558" i="1"/>
  <c r="BH558" i="1"/>
  <c r="BF674" i="1"/>
  <c r="BH674" i="1"/>
  <c r="BJ674" i="1"/>
  <c r="BF466" i="1"/>
  <c r="BH466" i="1"/>
  <c r="BJ466" i="1"/>
  <c r="BJ920" i="1"/>
  <c r="BH920" i="1"/>
  <c r="BJ250" i="1"/>
  <c r="BF250" i="1"/>
  <c r="BH250" i="1"/>
  <c r="BJ678" i="1"/>
  <c r="BF678" i="1"/>
  <c r="BH678" i="1"/>
  <c r="BJ465" i="1"/>
  <c r="BF465" i="1"/>
  <c r="BH465" i="1"/>
  <c r="BJ432" i="1"/>
  <c r="BF432" i="1"/>
  <c r="BH432" i="1"/>
  <c r="BJ508" i="1"/>
  <c r="BF508" i="1"/>
  <c r="BH508" i="1"/>
  <c r="BJ693" i="1"/>
  <c r="BF693" i="1"/>
  <c r="BH693" i="1"/>
  <c r="BJ292" i="1"/>
  <c r="BF292" i="1"/>
  <c r="BH292" i="1"/>
  <c r="BJ183" i="1"/>
  <c r="BF183" i="1"/>
  <c r="BH183" i="1"/>
  <c r="BJ785" i="1"/>
  <c r="BF785" i="1"/>
  <c r="BH785" i="1"/>
  <c r="BJ569" i="1"/>
  <c r="BF569" i="1"/>
  <c r="BH569" i="1"/>
  <c r="BJ864" i="1"/>
  <c r="BF864" i="1"/>
  <c r="BH864" i="1"/>
  <c r="BJ676" i="1"/>
  <c r="BF676" i="1"/>
  <c r="BH676" i="1"/>
  <c r="BJ407" i="1"/>
  <c r="BF407" i="1"/>
  <c r="BH407" i="1"/>
  <c r="BJ745" i="1"/>
  <c r="BF745" i="1"/>
  <c r="BH745" i="1"/>
  <c r="BF206" i="1"/>
  <c r="BH206" i="1"/>
  <c r="BJ206" i="1"/>
  <c r="BJ786" i="1"/>
  <c r="BF786" i="1"/>
  <c r="BH786" i="1"/>
  <c r="AN802" i="1"/>
  <c r="AR802" i="1"/>
  <c r="AT802" i="1"/>
  <c r="AR46" i="1"/>
  <c r="AT46" i="1"/>
  <c r="AN46" i="1"/>
  <c r="BF541" i="1"/>
  <c r="BH541" i="1"/>
  <c r="BJ541" i="1"/>
  <c r="AR268" i="1"/>
  <c r="AT268" i="1"/>
  <c r="AN268" i="1"/>
  <c r="AR847" i="1"/>
  <c r="AT847" i="1"/>
  <c r="AN847" i="1"/>
  <c r="AN525" i="1"/>
  <c r="AR525" i="1"/>
  <c r="AT525" i="1"/>
  <c r="AN64" i="1"/>
  <c r="AW64" i="1"/>
  <c r="AR64" i="1"/>
  <c r="AT64" i="1"/>
  <c r="AR1021" i="1"/>
  <c r="AT1021" i="1"/>
  <c r="AN1021" i="1"/>
  <c r="AN432" i="1"/>
  <c r="AR432" i="1"/>
  <c r="AT432" i="1"/>
  <c r="AN535" i="1"/>
  <c r="AR535" i="1"/>
  <c r="AT535" i="1"/>
  <c r="AN430" i="1"/>
  <c r="AR430" i="1"/>
  <c r="AT430" i="1"/>
  <c r="AR277" i="1"/>
  <c r="AT277" i="1"/>
  <c r="AN277" i="1"/>
  <c r="AN715" i="1"/>
  <c r="AR715" i="1"/>
  <c r="AT715" i="1"/>
  <c r="AN295" i="1"/>
  <c r="AR295" i="1"/>
  <c r="AT295" i="1"/>
  <c r="AR441" i="1"/>
  <c r="AT441" i="1"/>
  <c r="AN441" i="1"/>
  <c r="AR809" i="1"/>
  <c r="AT809" i="1"/>
  <c r="AN809" i="1"/>
  <c r="AN646" i="1"/>
  <c r="AR646" i="1"/>
  <c r="AT646" i="1"/>
  <c r="BJ592" i="1"/>
  <c r="BF592" i="1"/>
  <c r="BH592" i="1"/>
  <c r="BJ821" i="1"/>
  <c r="BF821" i="1"/>
  <c r="BH821" i="1"/>
  <c r="BJ512" i="1"/>
  <c r="BF512" i="1"/>
  <c r="BH512" i="1"/>
  <c r="BJ716" i="1"/>
  <c r="BF716" i="1"/>
  <c r="BH716" i="1"/>
  <c r="BJ1012" i="1"/>
  <c r="BF1012" i="1"/>
  <c r="BH1012" i="1"/>
  <c r="BF92" i="1"/>
  <c r="BH92" i="1"/>
  <c r="BJ92" i="1"/>
  <c r="BJ329" i="1"/>
  <c r="BF329" i="1"/>
  <c r="BH329" i="1"/>
  <c r="BJ77" i="1"/>
  <c r="BF77" i="1"/>
  <c r="BH77" i="1"/>
  <c r="BJ440" i="1"/>
  <c r="BF440" i="1"/>
  <c r="BH440" i="1"/>
  <c r="BJ76" i="1"/>
  <c r="BF76" i="1"/>
  <c r="BH76" i="1"/>
  <c r="BJ405" i="1"/>
  <c r="BF405" i="1"/>
  <c r="BH405" i="1"/>
  <c r="BJ859" i="1"/>
  <c r="BF859" i="1"/>
  <c r="BH859" i="1"/>
  <c r="BJ818" i="1"/>
  <c r="BF818" i="1"/>
  <c r="BH818" i="1"/>
  <c r="BJ831" i="1"/>
  <c r="BF831" i="1"/>
  <c r="BH831" i="1"/>
  <c r="BF364" i="1"/>
  <c r="BH364" i="1"/>
  <c r="BJ364" i="1"/>
  <c r="BF675" i="1"/>
  <c r="BH675" i="1"/>
  <c r="BJ675" i="1"/>
  <c r="BJ1036" i="1"/>
  <c r="BF1036" i="1"/>
  <c r="BH1036" i="1"/>
  <c r="BF96" i="1"/>
  <c r="BH96" i="1"/>
  <c r="BJ96" i="1"/>
  <c r="BJ277" i="1"/>
  <c r="BF277" i="1"/>
  <c r="BH277" i="1"/>
  <c r="BF591" i="1"/>
  <c r="BH591" i="1"/>
  <c r="BJ591" i="1"/>
  <c r="BF894" i="1"/>
  <c r="BH894" i="1"/>
  <c r="BJ894" i="1"/>
  <c r="BJ267" i="1"/>
  <c r="BF267" i="1"/>
  <c r="BH267" i="1"/>
  <c r="BJ719" i="1"/>
  <c r="BF719" i="1"/>
  <c r="BH719" i="1"/>
  <c r="BJ378" i="1"/>
  <c r="BF378" i="1"/>
  <c r="BH378" i="1"/>
  <c r="BJ769" i="1"/>
  <c r="BF769" i="1"/>
  <c r="BH769" i="1"/>
  <c r="BJ531" i="1"/>
  <c r="BF531" i="1"/>
  <c r="BH531" i="1"/>
  <c r="BJ543" i="1"/>
  <c r="BF543" i="1"/>
  <c r="BH543" i="1"/>
  <c r="BJ765" i="1"/>
  <c r="BF765" i="1"/>
  <c r="BH765" i="1"/>
  <c r="BJ276" i="1"/>
  <c r="BF276" i="1"/>
  <c r="BH276" i="1"/>
  <c r="BJ273" i="1"/>
  <c r="BF273" i="1"/>
  <c r="BH273" i="1"/>
  <c r="BJ481" i="1"/>
  <c r="BF481" i="1"/>
  <c r="BH481" i="1"/>
  <c r="BJ129" i="1"/>
  <c r="BF129" i="1"/>
  <c r="BH129" i="1"/>
  <c r="BJ680" i="1"/>
  <c r="BF680" i="1"/>
  <c r="BH680" i="1"/>
  <c r="BJ448" i="1"/>
  <c r="BF448" i="1"/>
  <c r="BH448" i="1"/>
  <c r="BJ216" i="1"/>
  <c r="BF216" i="1"/>
  <c r="BH216" i="1"/>
  <c r="BJ455" i="1"/>
  <c r="BF455" i="1"/>
  <c r="BH455" i="1"/>
  <c r="BJ352" i="1"/>
  <c r="BF352" i="1"/>
  <c r="BH352" i="1"/>
  <c r="BJ590" i="1"/>
  <c r="BF590" i="1"/>
  <c r="BH590" i="1"/>
  <c r="BJ409" i="1"/>
  <c r="BF409" i="1"/>
  <c r="BH409" i="1"/>
  <c r="BJ339" i="1"/>
  <c r="BF339" i="1"/>
  <c r="BH339" i="1"/>
  <c r="BJ856" i="1"/>
  <c r="BF856" i="1"/>
  <c r="BH856" i="1"/>
  <c r="BF795" i="1"/>
  <c r="BH795" i="1"/>
  <c r="BJ795" i="1"/>
  <c r="BJ966" i="1"/>
  <c r="BF966" i="1"/>
  <c r="BH966" i="1"/>
  <c r="BJ477" i="1"/>
  <c r="BF477" i="1"/>
  <c r="BH477" i="1"/>
  <c r="BJ300" i="1"/>
  <c r="BF300" i="1"/>
  <c r="BH300" i="1"/>
  <c r="BF296" i="1"/>
  <c r="BH296" i="1"/>
  <c r="BJ296" i="1"/>
  <c r="BJ79" i="1"/>
  <c r="BF79" i="1"/>
  <c r="BH79" i="1"/>
  <c r="BJ917" i="1"/>
  <c r="BF917" i="1"/>
  <c r="BH917" i="1"/>
  <c r="BJ822" i="1"/>
  <c r="BF822" i="1"/>
  <c r="BH822" i="1"/>
  <c r="BF834" i="1"/>
  <c r="BH834" i="1"/>
  <c r="BJ834" i="1"/>
  <c r="BF343" i="1"/>
  <c r="BH343" i="1"/>
  <c r="BJ343" i="1"/>
  <c r="BJ426" i="1"/>
  <c r="BF426" i="1"/>
  <c r="BH426" i="1"/>
  <c r="BJ278" i="1"/>
  <c r="BF278" i="1"/>
  <c r="BH278" i="1"/>
  <c r="BF913" i="1"/>
  <c r="BH913" i="1"/>
  <c r="BJ913" i="1"/>
  <c r="BF1023" i="1"/>
  <c r="BH1023" i="1"/>
  <c r="BJ1023" i="1"/>
  <c r="BF1037" i="1"/>
  <c r="BH1037" i="1"/>
  <c r="BJ1037" i="1"/>
  <c r="BF870" i="1"/>
  <c r="BH870" i="1"/>
  <c r="BJ870" i="1"/>
  <c r="BF701" i="1"/>
  <c r="BH701" i="1"/>
  <c r="BJ701" i="1"/>
  <c r="BF979" i="1"/>
  <c r="BH979" i="1"/>
  <c r="BJ979" i="1"/>
  <c r="BF869" i="1"/>
  <c r="BH869" i="1"/>
  <c r="BJ869" i="1"/>
  <c r="AN110" i="1"/>
  <c r="AW110" i="1"/>
  <c r="AR110" i="1"/>
  <c r="AT110" i="1"/>
  <c r="BJ654" i="1"/>
  <c r="BF654" i="1"/>
  <c r="BH654" i="1"/>
  <c r="BF107" i="1"/>
  <c r="BH107" i="1"/>
  <c r="BJ107" i="1"/>
  <c r="AN584" i="1"/>
  <c r="AO584" i="1"/>
  <c r="AP584" i="1"/>
  <c r="AR584" i="1"/>
  <c r="AT584" i="1"/>
  <c r="AN451" i="1"/>
  <c r="AR451" i="1"/>
  <c r="AT451" i="1"/>
  <c r="AR439" i="1"/>
  <c r="AT439" i="1"/>
  <c r="AN439" i="1"/>
  <c r="AN601" i="1"/>
  <c r="AR601" i="1"/>
  <c r="AT601" i="1"/>
  <c r="AN116" i="1"/>
  <c r="AR116" i="1"/>
  <c r="AT116" i="1"/>
  <c r="BF377" i="1"/>
  <c r="BH377" i="1"/>
  <c r="BJ377" i="1"/>
  <c r="AR729" i="1"/>
  <c r="AT729" i="1"/>
  <c r="AN729" i="1"/>
  <c r="AN242" i="1"/>
  <c r="AR242" i="1"/>
  <c r="AT242" i="1"/>
  <c r="AR130" i="1"/>
  <c r="AT130" i="1"/>
  <c r="AN130" i="1"/>
  <c r="AN193" i="1"/>
  <c r="AR193" i="1"/>
  <c r="AT193" i="1"/>
  <c r="AN628" i="1"/>
  <c r="AR628" i="1"/>
  <c r="AT628" i="1"/>
  <c r="AN819" i="1"/>
  <c r="AR819" i="1"/>
  <c r="AT819" i="1"/>
  <c r="AR473" i="1"/>
  <c r="AT473" i="1"/>
  <c r="AN473" i="1"/>
  <c r="AN615" i="1"/>
  <c r="AR615" i="1"/>
  <c r="AT615" i="1"/>
  <c r="AR648" i="1"/>
  <c r="AT648" i="1"/>
  <c r="AN648" i="1"/>
  <c r="AN1023" i="1"/>
  <c r="AR1023" i="1"/>
  <c r="AT1023" i="1"/>
  <c r="AR659" i="1"/>
  <c r="AT659" i="1"/>
  <c r="AN659" i="1"/>
  <c r="AR865" i="1"/>
  <c r="AT865" i="1"/>
  <c r="AN865" i="1"/>
  <c r="BG865" i="1"/>
  <c r="AN821" i="1"/>
  <c r="BG821" i="1"/>
  <c r="AR821" i="1"/>
  <c r="AT821" i="1"/>
  <c r="AR769" i="1"/>
  <c r="AT769" i="1"/>
  <c r="AN769" i="1"/>
  <c r="AN551" i="1"/>
  <c r="AR551" i="1"/>
  <c r="AT551" i="1"/>
  <c r="AN725" i="1"/>
  <c r="AR725" i="1"/>
  <c r="AT725" i="1"/>
  <c r="AR1006" i="1"/>
  <c r="AT1006" i="1"/>
  <c r="AN1006" i="1"/>
  <c r="AR122" i="1"/>
  <c r="AT122" i="1"/>
  <c r="AN122" i="1"/>
  <c r="AN579" i="1"/>
  <c r="AR579" i="1"/>
  <c r="AT579" i="1"/>
  <c r="AN166" i="1"/>
  <c r="AR166" i="1"/>
  <c r="AT166" i="1"/>
  <c r="AN602" i="1"/>
  <c r="AR602" i="1"/>
  <c r="AT602" i="1"/>
  <c r="AR376" i="1"/>
  <c r="AT376" i="1"/>
  <c r="AN376" i="1"/>
  <c r="AN434" i="1"/>
  <c r="AR434" i="1"/>
  <c r="AT434" i="1"/>
  <c r="AN411" i="1"/>
  <c r="AU411" i="1"/>
  <c r="AV411" i="1"/>
  <c r="AR411" i="1"/>
  <c r="AT411" i="1"/>
  <c r="AR126" i="1"/>
  <c r="AT126" i="1"/>
  <c r="AN126" i="1"/>
  <c r="AU126" i="1"/>
  <c r="AV126" i="1"/>
  <c r="AN694" i="1"/>
  <c r="AR694" i="1"/>
  <c r="AT694" i="1"/>
  <c r="AR775" i="1"/>
  <c r="AT775" i="1"/>
  <c r="AN775" i="1"/>
  <c r="AR731" i="1"/>
  <c r="AT731" i="1"/>
  <c r="AN731" i="1"/>
  <c r="AN917" i="1"/>
  <c r="AR917" i="1"/>
  <c r="AT917" i="1"/>
  <c r="AN624" i="1"/>
  <c r="AR624" i="1"/>
  <c r="AT624" i="1"/>
  <c r="AR622" i="1"/>
  <c r="AT622" i="1"/>
  <c r="AN622" i="1"/>
  <c r="AR469" i="1"/>
  <c r="AT469" i="1"/>
  <c r="AN469" i="1"/>
  <c r="AN878" i="1"/>
  <c r="AR878" i="1"/>
  <c r="AT878" i="1"/>
  <c r="AR99" i="1"/>
  <c r="AT99" i="1"/>
  <c r="AN99" i="1"/>
  <c r="AW99" i="1"/>
  <c r="AN312" i="1"/>
  <c r="AR312" i="1"/>
  <c r="AT312" i="1"/>
  <c r="AR323" i="1"/>
  <c r="AT323" i="1"/>
  <c r="AN323" i="1"/>
  <c r="AN197" i="1"/>
  <c r="AR197" i="1"/>
  <c r="AT197" i="1"/>
  <c r="AN764" i="1"/>
  <c r="AR764" i="1"/>
  <c r="AT764" i="1"/>
  <c r="AR282" i="1"/>
  <c r="AT282" i="1"/>
  <c r="AN282" i="1"/>
  <c r="AN521" i="1"/>
  <c r="AR521" i="1"/>
  <c r="AT521" i="1"/>
  <c r="AR800" i="1"/>
  <c r="AT800" i="1"/>
  <c r="AN800" i="1"/>
  <c r="BG800" i="1"/>
  <c r="AN719" i="1"/>
  <c r="AR719" i="1"/>
  <c r="AT719" i="1"/>
  <c r="AN606" i="1"/>
  <c r="AR606" i="1"/>
  <c r="AT606" i="1"/>
  <c r="AR285" i="1"/>
  <c r="AT285" i="1"/>
  <c r="AN285" i="1"/>
  <c r="BG285" i="1"/>
  <c r="AR366" i="1"/>
  <c r="AT366" i="1"/>
  <c r="AN366" i="1"/>
  <c r="AN1007" i="1"/>
  <c r="AR1007" i="1"/>
  <c r="AT1007" i="1"/>
  <c r="AN1022" i="1"/>
  <c r="AU1022" i="1"/>
  <c r="AV1022" i="1"/>
  <c r="AR1022" i="1"/>
  <c r="AT1022" i="1"/>
  <c r="AN204" i="1"/>
  <c r="AR204" i="1"/>
  <c r="AT204" i="1"/>
  <c r="AN996" i="1"/>
  <c r="AR996" i="1"/>
  <c r="AT996" i="1"/>
  <c r="AN876" i="1"/>
  <c r="AR876" i="1"/>
  <c r="AT876" i="1"/>
  <c r="AN735" i="1"/>
  <c r="AR735" i="1"/>
  <c r="AT735" i="1"/>
  <c r="AR98" i="1"/>
  <c r="AT98" i="1"/>
  <c r="AN98" i="1"/>
  <c r="AN216" i="1"/>
  <c r="AR216" i="1"/>
  <c r="AT216" i="1"/>
  <c r="AN69" i="1"/>
  <c r="AR69" i="1"/>
  <c r="AT69" i="1"/>
  <c r="AN906" i="1"/>
  <c r="AR906" i="1"/>
  <c r="AT906" i="1"/>
  <c r="AN507" i="1"/>
  <c r="AR507" i="1"/>
  <c r="AT507" i="1"/>
  <c r="AN463" i="1"/>
  <c r="AR463" i="1"/>
  <c r="AT463" i="1"/>
  <c r="AR514" i="1"/>
  <c r="AT514" i="1"/>
  <c r="AN514" i="1"/>
  <c r="AN470" i="1"/>
  <c r="AR470" i="1"/>
  <c r="AT470" i="1"/>
  <c r="BF853" i="1"/>
  <c r="BH853" i="1"/>
  <c r="BJ853" i="1"/>
  <c r="BF717" i="1"/>
  <c r="BH717" i="1"/>
  <c r="BJ717" i="1"/>
  <c r="BF45" i="1"/>
  <c r="BH45" i="1"/>
  <c r="BJ45" i="1"/>
  <c r="BF67" i="1"/>
  <c r="BH67" i="1"/>
  <c r="BJ67" i="1"/>
  <c r="BF504" i="1"/>
  <c r="BH504" i="1"/>
  <c r="BJ504" i="1"/>
  <c r="BJ608" i="1"/>
  <c r="BF608" i="1"/>
  <c r="BH608" i="1"/>
  <c r="BF635" i="1"/>
  <c r="BH635" i="1"/>
  <c r="BJ635" i="1"/>
  <c r="BF975" i="1"/>
  <c r="BH975" i="1"/>
  <c r="BJ975" i="1"/>
  <c r="BF951" i="1"/>
  <c r="BH951" i="1"/>
  <c r="BJ951" i="1"/>
  <c r="BF262" i="1"/>
  <c r="BH262" i="1"/>
  <c r="BJ262" i="1"/>
  <c r="BF902" i="1"/>
  <c r="BH902" i="1"/>
  <c r="BJ902" i="1"/>
  <c r="BF641" i="1"/>
  <c r="BH641" i="1"/>
  <c r="BJ641" i="1"/>
  <c r="BF386" i="1"/>
  <c r="BH386" i="1"/>
  <c r="BJ386" i="1"/>
  <c r="BF363" i="1"/>
  <c r="BH363" i="1"/>
  <c r="BJ363" i="1"/>
  <c r="BF905" i="1"/>
  <c r="BH905" i="1"/>
  <c r="BJ905" i="1"/>
  <c r="BF471" i="1"/>
  <c r="BH471" i="1"/>
  <c r="BJ471" i="1"/>
  <c r="BF65" i="1"/>
  <c r="BH65" i="1"/>
  <c r="BJ65" i="1"/>
  <c r="BF117" i="1"/>
  <c r="BH117" i="1"/>
  <c r="BJ117" i="1"/>
  <c r="BF812" i="1"/>
  <c r="BH812" i="1"/>
  <c r="BJ812" i="1"/>
  <c r="BF419" i="1"/>
  <c r="BH419" i="1"/>
  <c r="BJ419" i="1"/>
  <c r="BF1016" i="1"/>
  <c r="BH1016" i="1"/>
  <c r="BJ1016" i="1"/>
  <c r="BF484" i="1"/>
  <c r="BH484" i="1"/>
  <c r="BJ484" i="1"/>
  <c r="BF142" i="1"/>
  <c r="BH142" i="1"/>
  <c r="BJ142" i="1"/>
  <c r="BF536" i="1"/>
  <c r="BH536" i="1"/>
  <c r="BJ536" i="1"/>
  <c r="BF561" i="1"/>
  <c r="BH561" i="1"/>
  <c r="BJ561" i="1"/>
  <c r="BF234" i="1"/>
  <c r="BH234" i="1"/>
  <c r="BJ234" i="1"/>
  <c r="BF960" i="1"/>
  <c r="BH960" i="1"/>
  <c r="BJ960" i="1"/>
  <c r="BF328" i="1"/>
  <c r="BH328" i="1"/>
  <c r="BJ328" i="1"/>
  <c r="BF224" i="1"/>
  <c r="BH224" i="1"/>
  <c r="BJ224" i="1"/>
  <c r="BF873" i="1"/>
  <c r="BH873" i="1"/>
  <c r="BJ873" i="1"/>
  <c r="BF754" i="1"/>
  <c r="BH754" i="1"/>
  <c r="BJ754" i="1"/>
  <c r="BF720" i="1"/>
  <c r="BH720" i="1"/>
  <c r="BJ720" i="1"/>
  <c r="BF152" i="1"/>
  <c r="BH152" i="1"/>
  <c r="BJ152" i="1"/>
  <c r="BF623" i="1"/>
  <c r="BH623" i="1"/>
  <c r="BJ623" i="1"/>
  <c r="BF662" i="1"/>
  <c r="BH662" i="1"/>
  <c r="BJ662" i="1"/>
  <c r="BF417" i="1"/>
  <c r="BH417" i="1"/>
  <c r="BJ417" i="1"/>
  <c r="BF791" i="1"/>
  <c r="BH791" i="1"/>
  <c r="BJ791" i="1"/>
  <c r="BF583" i="1"/>
  <c r="BH583" i="1"/>
  <c r="BJ583" i="1"/>
  <c r="BF130" i="1"/>
  <c r="BH130" i="1"/>
  <c r="BJ130" i="1"/>
  <c r="BF677" i="1"/>
  <c r="BH677" i="1"/>
  <c r="BJ677" i="1"/>
  <c r="BF56" i="1"/>
  <c r="BH56" i="1"/>
  <c r="BJ56" i="1"/>
  <c r="BF500" i="1"/>
  <c r="BH500" i="1"/>
  <c r="BJ500" i="1"/>
  <c r="BF288" i="1"/>
  <c r="BH288" i="1"/>
  <c r="BJ288" i="1"/>
  <c r="BJ39" i="1"/>
  <c r="BF39" i="1"/>
  <c r="BH39" i="1"/>
  <c r="BF396" i="1"/>
  <c r="BH396" i="1"/>
  <c r="BJ396" i="1"/>
  <c r="BJ559" i="1"/>
  <c r="BF559" i="1"/>
  <c r="BH559" i="1"/>
  <c r="BJ269" i="1"/>
  <c r="BF269" i="1"/>
  <c r="BH269" i="1"/>
  <c r="BJ301" i="1"/>
  <c r="BF301" i="1"/>
  <c r="BH301" i="1"/>
  <c r="BJ458" i="1"/>
  <c r="BF458" i="1"/>
  <c r="BH458" i="1"/>
  <c r="BF814" i="1"/>
  <c r="BH814" i="1"/>
  <c r="BJ814" i="1"/>
  <c r="BF168" i="1"/>
  <c r="BH168" i="1"/>
  <c r="BJ168" i="1"/>
  <c r="BF771" i="1"/>
  <c r="BH771" i="1"/>
  <c r="BJ771" i="1"/>
  <c r="BF1007" i="1"/>
  <c r="BH1007" i="1"/>
  <c r="BJ1007" i="1"/>
  <c r="BJ563" i="1"/>
  <c r="BF563" i="1"/>
  <c r="BH563" i="1"/>
  <c r="BJ881" i="1"/>
  <c r="BF881" i="1"/>
  <c r="BH881" i="1"/>
  <c r="BF783" i="1"/>
  <c r="BH783" i="1"/>
  <c r="BJ783" i="1"/>
  <c r="BJ910" i="1"/>
  <c r="BF910" i="1"/>
  <c r="BH910" i="1"/>
  <c r="AN247" i="1"/>
  <c r="AR247" i="1"/>
  <c r="AT247" i="1"/>
  <c r="AN252" i="1"/>
  <c r="AR252" i="1"/>
  <c r="AT252" i="1"/>
  <c r="AN426" i="1"/>
  <c r="BG426" i="1"/>
  <c r="AR426" i="1"/>
  <c r="AT426" i="1"/>
  <c r="AR992" i="1"/>
  <c r="AT992" i="1"/>
  <c r="AN992" i="1"/>
  <c r="AR651" i="1"/>
  <c r="AT651" i="1"/>
  <c r="AN651" i="1"/>
  <c r="AR663" i="1"/>
  <c r="AT663" i="1"/>
  <c r="AN663" i="1"/>
  <c r="AR614" i="1"/>
  <c r="AT614" i="1"/>
  <c r="AN614" i="1"/>
  <c r="AR944" i="1"/>
  <c r="AT944" i="1"/>
  <c r="AN944" i="1"/>
  <c r="AN928" i="1"/>
  <c r="AR928" i="1"/>
  <c r="AT928" i="1"/>
  <c r="AR935" i="1"/>
  <c r="AT935" i="1"/>
  <c r="AN935" i="1"/>
  <c r="AR518" i="1"/>
  <c r="AT518" i="1"/>
  <c r="AN518" i="1"/>
  <c r="AN641" i="1"/>
  <c r="AR641" i="1"/>
  <c r="AT641" i="1"/>
  <c r="AN225" i="1"/>
  <c r="AR225" i="1"/>
  <c r="AT225" i="1"/>
  <c r="AR343" i="1"/>
  <c r="AT343" i="1"/>
  <c r="AN343" i="1"/>
  <c r="AO343" i="1"/>
  <c r="AP343" i="1"/>
  <c r="AN757" i="1"/>
  <c r="AR757" i="1"/>
  <c r="AT757" i="1"/>
  <c r="AR746" i="1"/>
  <c r="AT746" i="1"/>
  <c r="AN746" i="1"/>
  <c r="AR41" i="1"/>
  <c r="AT41" i="1"/>
  <c r="AN41" i="1"/>
  <c r="AR1029" i="1"/>
  <c r="AT1029" i="1"/>
  <c r="AN1029" i="1"/>
  <c r="AN89" i="1"/>
  <c r="AR89" i="1"/>
  <c r="AT89" i="1"/>
  <c r="AN407" i="1"/>
  <c r="BG407" i="1"/>
  <c r="AR407" i="1"/>
  <c r="AT407" i="1"/>
  <c r="AR661" i="1"/>
  <c r="AT661" i="1"/>
  <c r="AN661" i="1"/>
  <c r="BG661" i="1"/>
  <c r="AN931" i="1"/>
  <c r="AR931" i="1"/>
  <c r="AT931" i="1"/>
  <c r="AR717" i="1"/>
  <c r="AT717" i="1"/>
  <c r="AN717" i="1"/>
  <c r="BG717" i="1"/>
  <c r="AR340" i="1"/>
  <c r="AT340" i="1"/>
  <c r="AN340" i="1"/>
  <c r="AR845" i="1"/>
  <c r="AT845" i="1"/>
  <c r="AN845" i="1"/>
  <c r="AN506" i="1"/>
  <c r="AR506" i="1"/>
  <c r="AT506" i="1"/>
  <c r="AN989" i="1"/>
  <c r="AR989" i="1"/>
  <c r="AT989" i="1"/>
  <c r="AR504" i="1"/>
  <c r="AT504" i="1"/>
  <c r="AN504" i="1"/>
  <c r="BG504" i="1"/>
  <c r="AR858" i="1"/>
  <c r="AT858" i="1"/>
  <c r="AN858" i="1"/>
  <c r="BF58" i="1"/>
  <c r="BH58" i="1"/>
  <c r="BJ58" i="1"/>
  <c r="BF187" i="1"/>
  <c r="BH187" i="1"/>
  <c r="BJ187" i="1"/>
  <c r="BF850" i="1"/>
  <c r="BH850" i="1"/>
  <c r="BJ850" i="1"/>
  <c r="BF1013" i="1"/>
  <c r="BH1013" i="1"/>
  <c r="BJ1013" i="1"/>
  <c r="BF236" i="1"/>
  <c r="BH236" i="1"/>
  <c r="BJ236" i="1"/>
  <c r="BF197" i="1"/>
  <c r="BH197" i="1"/>
  <c r="BJ197" i="1"/>
  <c r="BF758" i="1"/>
  <c r="BH758" i="1"/>
  <c r="BJ758" i="1"/>
  <c r="BF963" i="1"/>
  <c r="BH963" i="1"/>
  <c r="BJ963" i="1"/>
  <c r="BF385" i="1"/>
  <c r="BH385" i="1"/>
  <c r="BJ385" i="1"/>
  <c r="BF696" i="1"/>
  <c r="BH696" i="1"/>
  <c r="BJ696" i="1"/>
  <c r="BF101" i="1"/>
  <c r="BH101" i="1"/>
  <c r="BJ101" i="1"/>
  <c r="BF1022" i="1"/>
  <c r="BH1022" i="1"/>
  <c r="BJ1022" i="1"/>
  <c r="BF579" i="1"/>
  <c r="BH579" i="1"/>
  <c r="BJ579" i="1"/>
  <c r="BF704" i="1"/>
  <c r="BH704" i="1"/>
  <c r="BJ704" i="1"/>
  <c r="BF200" i="1"/>
  <c r="BH200" i="1"/>
  <c r="BJ200" i="1"/>
  <c r="BF931" i="1"/>
  <c r="BH931" i="1"/>
  <c r="BJ931" i="1"/>
  <c r="BF50" i="1"/>
  <c r="BH50" i="1"/>
  <c r="BJ50" i="1"/>
  <c r="BF441" i="1"/>
  <c r="BH441" i="1"/>
  <c r="BJ441" i="1"/>
  <c r="BF147" i="1"/>
  <c r="BH147" i="1"/>
  <c r="BJ147" i="1"/>
  <c r="BF925" i="1"/>
  <c r="BH925" i="1"/>
  <c r="BJ925" i="1"/>
  <c r="BF72" i="1"/>
  <c r="BH72" i="1"/>
  <c r="BJ72" i="1"/>
  <c r="BF215" i="1"/>
  <c r="BH215" i="1"/>
  <c r="BJ215" i="1"/>
  <c r="BF368" i="1"/>
  <c r="BH368" i="1"/>
  <c r="BJ368" i="1"/>
  <c r="BF491" i="1"/>
  <c r="BH491" i="1"/>
  <c r="BJ491" i="1"/>
  <c r="BJ815" i="1"/>
  <c r="BF815" i="1"/>
  <c r="BH815" i="1"/>
  <c r="BJ99" i="1"/>
  <c r="BF99" i="1"/>
  <c r="BH99" i="1"/>
  <c r="BJ792" i="1"/>
  <c r="BF792" i="1"/>
  <c r="BH792" i="1"/>
  <c r="BF761" i="1"/>
  <c r="BH761" i="1"/>
  <c r="BJ761" i="1"/>
  <c r="BJ603" i="1"/>
  <c r="BF603" i="1"/>
  <c r="BH603" i="1"/>
  <c r="BJ55" i="1"/>
  <c r="BF55" i="1"/>
  <c r="BH55" i="1"/>
  <c r="AN748" i="1"/>
  <c r="AR748" i="1"/>
  <c r="AT748" i="1"/>
  <c r="BF597" i="1"/>
  <c r="BH597" i="1"/>
  <c r="BJ597" i="1"/>
  <c r="AN80" i="1"/>
  <c r="AO80" i="1"/>
  <c r="AP80" i="1"/>
  <c r="AR80" i="1"/>
  <c r="AT80" i="1"/>
  <c r="AR808" i="1"/>
  <c r="AT808" i="1"/>
  <c r="AN808" i="1"/>
  <c r="BF998" i="1"/>
  <c r="BH998" i="1"/>
  <c r="BJ998" i="1"/>
  <c r="BF959" i="1"/>
  <c r="BH959" i="1"/>
  <c r="BJ959" i="1"/>
  <c r="AN281" i="1"/>
  <c r="BG281" i="1"/>
  <c r="AR281" i="1"/>
  <c r="AT281" i="1"/>
  <c r="AR299" i="1"/>
  <c r="AT299" i="1"/>
  <c r="AN299" i="1"/>
  <c r="AN359" i="1"/>
  <c r="AR359" i="1"/>
  <c r="AT359" i="1"/>
  <c r="AR459" i="1"/>
  <c r="AT459" i="1"/>
  <c r="AN459" i="1"/>
  <c r="BG459" i="1"/>
  <c r="AR287" i="1"/>
  <c r="AT287" i="1"/>
  <c r="AN287" i="1"/>
  <c r="AR859" i="1"/>
  <c r="AT859" i="1"/>
  <c r="AN859" i="1"/>
  <c r="BG859" i="1"/>
  <c r="AN645" i="1"/>
  <c r="AR645" i="1"/>
  <c r="AT645" i="1"/>
  <c r="AN911" i="1"/>
  <c r="AR911" i="1"/>
  <c r="AT911" i="1"/>
  <c r="AR54" i="1"/>
  <c r="AT54" i="1"/>
  <c r="AN54" i="1"/>
  <c r="AN443" i="1"/>
  <c r="AR443" i="1"/>
  <c r="AT443" i="1"/>
  <c r="AR960" i="1"/>
  <c r="AT960" i="1"/>
  <c r="AN960" i="1"/>
  <c r="BG960" i="1"/>
  <c r="AR530" i="1"/>
  <c r="AT530" i="1"/>
  <c r="AN530" i="1"/>
  <c r="BG530" i="1"/>
  <c r="AR445" i="1"/>
  <c r="AT445" i="1"/>
  <c r="AN445" i="1"/>
  <c r="AU445" i="1"/>
  <c r="AV445" i="1"/>
  <c r="AR709" i="1"/>
  <c r="AT709" i="1"/>
  <c r="AN709" i="1"/>
  <c r="AO709" i="1"/>
  <c r="AP709" i="1"/>
  <c r="AN655" i="1"/>
  <c r="BG655" i="1"/>
  <c r="AR655" i="1"/>
  <c r="AT655" i="1"/>
  <c r="AR239" i="1"/>
  <c r="AT239" i="1"/>
  <c r="AN239" i="1"/>
  <c r="AN945" i="1"/>
  <c r="AR945" i="1"/>
  <c r="AT945" i="1"/>
  <c r="AR604" i="1"/>
  <c r="AT604" i="1"/>
  <c r="AN604" i="1"/>
  <c r="AN670" i="1"/>
  <c r="AR670" i="1"/>
  <c r="AT670" i="1"/>
  <c r="AN637" i="1"/>
  <c r="BG637" i="1"/>
  <c r="AR637" i="1"/>
  <c r="AT637" i="1"/>
  <c r="AN656" i="1"/>
  <c r="AR656" i="1"/>
  <c r="AT656" i="1"/>
  <c r="AN154" i="1"/>
  <c r="AR154" i="1"/>
  <c r="AT154" i="1"/>
  <c r="AN788" i="1"/>
  <c r="AR788" i="1"/>
  <c r="AT788" i="1"/>
  <c r="AN315" i="1"/>
  <c r="AR315" i="1"/>
  <c r="AT315" i="1"/>
  <c r="BF805" i="1"/>
  <c r="BH805" i="1"/>
  <c r="BJ805" i="1"/>
  <c r="BF906" i="1"/>
  <c r="BH906" i="1"/>
  <c r="BJ906" i="1"/>
  <c r="BF438" i="1"/>
  <c r="BH438" i="1"/>
  <c r="BJ438" i="1"/>
  <c r="BF349" i="1"/>
  <c r="BH349" i="1"/>
  <c r="BJ349" i="1"/>
  <c r="BF886" i="1"/>
  <c r="BH886" i="1"/>
  <c r="BJ886" i="1"/>
  <c r="BJ1029" i="1"/>
  <c r="BF1029" i="1"/>
  <c r="BH1029" i="1"/>
  <c r="BJ376" i="1"/>
  <c r="BF376" i="1"/>
  <c r="BH376" i="1"/>
  <c r="BJ321" i="1"/>
  <c r="BF321" i="1"/>
  <c r="BH321" i="1"/>
  <c r="BJ827" i="1"/>
  <c r="BF827" i="1"/>
  <c r="BH827" i="1"/>
  <c r="AR60" i="1"/>
  <c r="AT60" i="1"/>
  <c r="AN60" i="1"/>
  <c r="AN627" i="1"/>
  <c r="AR627" i="1"/>
  <c r="AT627" i="1"/>
  <c r="BF790" i="1"/>
  <c r="BH790" i="1"/>
  <c r="BJ790" i="1"/>
  <c r="AN589" i="1"/>
  <c r="AW589" i="1"/>
  <c r="AR589" i="1"/>
  <c r="AT589" i="1"/>
  <c r="AR223" i="1"/>
  <c r="AT223" i="1"/>
  <c r="AN223" i="1"/>
  <c r="AR337" i="1"/>
  <c r="AT337" i="1"/>
  <c r="AN337" i="1"/>
  <c r="AW337" i="1"/>
  <c r="AR658" i="1"/>
  <c r="AT658" i="1"/>
  <c r="AN658" i="1"/>
  <c r="AR74" i="1"/>
  <c r="AT74" i="1"/>
  <c r="AN74" i="1"/>
  <c r="AU74" i="1"/>
  <c r="AV74" i="1"/>
  <c r="AR782" i="1"/>
  <c r="AT782" i="1"/>
  <c r="AN782" i="1"/>
  <c r="AN476" i="1"/>
  <c r="AR476" i="1"/>
  <c r="AT476" i="1"/>
  <c r="AR28" i="1"/>
  <c r="AT28" i="1"/>
  <c r="AN654" i="1"/>
  <c r="BG654" i="1"/>
  <c r="AR654" i="1"/>
  <c r="AT654" i="1"/>
  <c r="AN1018" i="1"/>
  <c r="AR1018" i="1"/>
  <c r="AT1018" i="1"/>
  <c r="AN563" i="1"/>
  <c r="AR563" i="1"/>
  <c r="AT563" i="1"/>
  <c r="AR120" i="1"/>
  <c r="AT120" i="1"/>
  <c r="AN120" i="1"/>
  <c r="AN893" i="1"/>
  <c r="AR893" i="1"/>
  <c r="AT893" i="1"/>
  <c r="AR237" i="1"/>
  <c r="AT237" i="1"/>
  <c r="AN237" i="1"/>
  <c r="AN756" i="1"/>
  <c r="AR756" i="1"/>
  <c r="AT756" i="1"/>
  <c r="AR67" i="1"/>
  <c r="AT67" i="1"/>
  <c r="AN67" i="1"/>
  <c r="BG67" i="1"/>
  <c r="AN347" i="1"/>
  <c r="AR347" i="1"/>
  <c r="AT347" i="1"/>
  <c r="AN997" i="1"/>
  <c r="AR997" i="1"/>
  <c r="AT997" i="1"/>
  <c r="AN440" i="1"/>
  <c r="AR440" i="1"/>
  <c r="AT440" i="1"/>
  <c r="BJ106" i="1"/>
  <c r="BF106" i="1"/>
  <c r="BH106" i="1"/>
  <c r="BJ205" i="1"/>
  <c r="BF205" i="1"/>
  <c r="BH205" i="1"/>
  <c r="BJ125" i="1"/>
  <c r="BF125" i="1"/>
  <c r="BH125" i="1"/>
  <c r="BJ683" i="1"/>
  <c r="BF683" i="1"/>
  <c r="BH683" i="1"/>
  <c r="BF1004" i="1"/>
  <c r="BH1004" i="1"/>
  <c r="BJ1004" i="1"/>
  <c r="BJ151" i="1"/>
  <c r="BF151" i="1"/>
  <c r="BH151" i="1"/>
  <c r="BJ383" i="1"/>
  <c r="BF383" i="1"/>
  <c r="BH383" i="1"/>
  <c r="BJ871" i="1"/>
  <c r="BF871" i="1"/>
  <c r="BH871" i="1"/>
  <c r="BJ897" i="1"/>
  <c r="BF897" i="1"/>
  <c r="BH897" i="1"/>
  <c r="BJ663" i="1"/>
  <c r="BF663" i="1"/>
  <c r="BH663" i="1"/>
  <c r="BJ986" i="1"/>
  <c r="BF986" i="1"/>
  <c r="BH986" i="1"/>
  <c r="BJ784" i="1"/>
  <c r="BF784" i="1"/>
  <c r="BH784" i="1"/>
  <c r="BJ519" i="1"/>
  <c r="BF519" i="1"/>
  <c r="BH519" i="1"/>
  <c r="BF94" i="1"/>
  <c r="BH94" i="1"/>
  <c r="BJ94" i="1"/>
  <c r="BF1032" i="1"/>
  <c r="BH1032" i="1"/>
  <c r="BJ1032" i="1"/>
  <c r="BF609" i="1"/>
  <c r="BH609" i="1"/>
  <c r="BJ609" i="1"/>
  <c r="BF115" i="1"/>
  <c r="BH115" i="1"/>
  <c r="BJ115" i="1"/>
  <c r="BF927" i="1"/>
  <c r="BH927" i="1"/>
  <c r="BJ927" i="1"/>
  <c r="AN298" i="1"/>
  <c r="AR298" i="1"/>
  <c r="AT298" i="1"/>
  <c r="AN38" i="1"/>
  <c r="AR38" i="1"/>
  <c r="AT38" i="1"/>
  <c r="AR199" i="1"/>
  <c r="AT199" i="1"/>
  <c r="AN199" i="1"/>
  <c r="AW199" i="1"/>
  <c r="AN985" i="1"/>
  <c r="AR985" i="1"/>
  <c r="AT985" i="1"/>
  <c r="AN806" i="1"/>
  <c r="AR806" i="1"/>
  <c r="AT806" i="1"/>
  <c r="AN873" i="1"/>
  <c r="BG873" i="1"/>
  <c r="AR873" i="1"/>
  <c r="AT873" i="1"/>
  <c r="AR139" i="1"/>
  <c r="AT139" i="1"/>
  <c r="AN139" i="1"/>
  <c r="AR497" i="1"/>
  <c r="AT497" i="1"/>
  <c r="AN497" i="1"/>
  <c r="AR755" i="1"/>
  <c r="AT755" i="1"/>
  <c r="AN755" i="1"/>
  <c r="AR853" i="1"/>
  <c r="AT853" i="1"/>
  <c r="AN853" i="1"/>
  <c r="BG853" i="1"/>
  <c r="BJ955" i="1"/>
  <c r="BF955" i="1"/>
  <c r="BH955" i="1"/>
  <c r="BJ842" i="1"/>
  <c r="BF842" i="1"/>
  <c r="BH842" i="1"/>
  <c r="BJ843" i="1"/>
  <c r="BF843" i="1"/>
  <c r="BH843" i="1"/>
  <c r="BF646" i="1"/>
  <c r="BH646" i="1"/>
  <c r="BJ646" i="1"/>
  <c r="BJ753" i="1"/>
  <c r="BF753" i="1"/>
  <c r="BH753" i="1"/>
  <c r="BJ86" i="1"/>
  <c r="BF86" i="1"/>
  <c r="BH86" i="1"/>
  <c r="BJ136" i="1"/>
  <c r="BF136" i="1"/>
  <c r="BH136" i="1"/>
  <c r="BJ640" i="1"/>
  <c r="BF640" i="1"/>
  <c r="BH640" i="1"/>
  <c r="BF601" i="1"/>
  <c r="BH601" i="1"/>
  <c r="BJ601" i="1"/>
  <c r="BJ546" i="1"/>
  <c r="BF546" i="1"/>
  <c r="BH546" i="1"/>
  <c r="AR362" i="1"/>
  <c r="AT362" i="1"/>
  <c r="AN362" i="1"/>
  <c r="BG362" i="1"/>
  <c r="AN383" i="1"/>
  <c r="BG383" i="1"/>
  <c r="AR383" i="1"/>
  <c r="AT383" i="1"/>
  <c r="AR564" i="1"/>
  <c r="AT564" i="1"/>
  <c r="AN564" i="1"/>
  <c r="AN503" i="1"/>
  <c r="AR503" i="1"/>
  <c r="AT503" i="1"/>
  <c r="AR187" i="1"/>
  <c r="AT187" i="1"/>
  <c r="AN187" i="1"/>
  <c r="BG187" i="1"/>
  <c r="AR401" i="1"/>
  <c r="AT401" i="1"/>
  <c r="AN401" i="1"/>
  <c r="AR360" i="1"/>
  <c r="AT360" i="1"/>
  <c r="AN360" i="1"/>
  <c r="AR472" i="1"/>
  <c r="AT472" i="1"/>
  <c r="AN472" i="1"/>
  <c r="AR733" i="1"/>
  <c r="AT733" i="1"/>
  <c r="AN733" i="1"/>
  <c r="AN983" i="1"/>
  <c r="AR983" i="1"/>
  <c r="AT983" i="1"/>
  <c r="BJ1038" i="1"/>
  <c r="BF1038" i="1"/>
  <c r="BH1038" i="1"/>
  <c r="BJ593" i="1"/>
  <c r="BF593" i="1"/>
  <c r="BH593" i="1"/>
  <c r="AN792" i="1"/>
  <c r="AR792" i="1"/>
  <c r="AT792" i="1"/>
  <c r="AR104" i="1"/>
  <c r="AT104" i="1"/>
  <c r="AN104" i="1"/>
  <c r="AN678" i="1"/>
  <c r="AR678" i="1"/>
  <c r="AT678" i="1"/>
  <c r="BJ502" i="1"/>
  <c r="BF502" i="1"/>
  <c r="BH502" i="1"/>
  <c r="BJ447" i="1"/>
  <c r="BF447" i="1"/>
  <c r="BH447" i="1"/>
  <c r="BJ929" i="1"/>
  <c r="BF929" i="1"/>
  <c r="BH929" i="1"/>
  <c r="BJ489" i="1"/>
  <c r="BF489" i="1"/>
  <c r="BH489" i="1"/>
  <c r="AR531" i="1"/>
  <c r="AT531" i="1"/>
  <c r="AN531" i="1"/>
  <c r="AU531" i="1"/>
  <c r="AV531" i="1"/>
  <c r="AR272" i="1"/>
  <c r="AT272" i="1"/>
  <c r="AN272" i="1"/>
  <c r="AN902" i="1"/>
  <c r="BG902" i="1"/>
  <c r="AR902" i="1"/>
  <c r="AT902" i="1"/>
  <c r="AR87" i="1"/>
  <c r="AT87" i="1"/>
  <c r="AN87" i="1"/>
  <c r="AN558" i="1"/>
  <c r="BG558" i="1"/>
  <c r="AR558" i="1"/>
  <c r="AT558" i="1"/>
  <c r="AN455" i="1"/>
  <c r="AR455" i="1"/>
  <c r="AT455" i="1"/>
  <c r="AR342" i="1"/>
  <c r="AT342" i="1"/>
  <c r="AN342" i="1"/>
  <c r="AR1033" i="1"/>
  <c r="AT1033" i="1"/>
  <c r="AN1033" i="1"/>
  <c r="AN567" i="1"/>
  <c r="AR567" i="1"/>
  <c r="AT567" i="1"/>
  <c r="AN526" i="1"/>
  <c r="AR526" i="1"/>
  <c r="AT526" i="1"/>
  <c r="AN1028" i="1"/>
  <c r="AR1028" i="1"/>
  <c r="AT1028" i="1"/>
  <c r="AR147" i="1"/>
  <c r="AT147" i="1"/>
  <c r="AN147" i="1"/>
  <c r="AR1003" i="1"/>
  <c r="AT1003" i="1"/>
  <c r="AN1003" i="1"/>
  <c r="AR897" i="1"/>
  <c r="AT897" i="1"/>
  <c r="AN897" i="1"/>
  <c r="AN438" i="1"/>
  <c r="BG438" i="1"/>
  <c r="AR438" i="1"/>
  <c r="AT438" i="1"/>
  <c r="AN820" i="1"/>
  <c r="AR820" i="1"/>
  <c r="AT820" i="1"/>
  <c r="BJ201" i="1"/>
  <c r="BF201" i="1"/>
  <c r="BH201" i="1"/>
  <c r="BF253" i="1"/>
  <c r="BH253" i="1"/>
  <c r="BJ253" i="1"/>
  <c r="BJ801" i="1"/>
  <c r="BF801" i="1"/>
  <c r="BH801" i="1"/>
  <c r="BJ540" i="1"/>
  <c r="BF540" i="1"/>
  <c r="BH540" i="1"/>
  <c r="BJ30" i="1"/>
  <c r="BH30" i="1"/>
  <c r="AR728" i="1"/>
  <c r="AT728" i="1"/>
  <c r="AN728" i="1"/>
  <c r="AN370" i="1"/>
  <c r="AR370" i="1"/>
  <c r="AT370" i="1"/>
  <c r="BJ690" i="1"/>
  <c r="BF690" i="1"/>
  <c r="BH690" i="1"/>
  <c r="BJ460" i="1"/>
  <c r="BF460" i="1"/>
  <c r="BH460" i="1"/>
  <c r="BJ891" i="1"/>
  <c r="BF891" i="1"/>
  <c r="BH891" i="1"/>
  <c r="BJ326" i="1"/>
  <c r="BF326" i="1"/>
  <c r="BH326" i="1"/>
  <c r="BJ316" i="1"/>
  <c r="BF316" i="1"/>
  <c r="BH316" i="1"/>
  <c r="BJ146" i="1"/>
  <c r="BF146" i="1"/>
  <c r="BH146" i="1"/>
  <c r="BJ952" i="1"/>
  <c r="BF952" i="1"/>
  <c r="BH952" i="1"/>
  <c r="BJ738" i="1"/>
  <c r="BF738" i="1"/>
  <c r="BH738" i="1"/>
  <c r="BJ651" i="1"/>
  <c r="BF651" i="1"/>
  <c r="BH651" i="1"/>
  <c r="BJ389" i="1"/>
  <c r="BF389" i="1"/>
  <c r="BH389" i="1"/>
  <c r="BJ289" i="1"/>
  <c r="BF289" i="1"/>
  <c r="BH289" i="1"/>
  <c r="BF371" i="1"/>
  <c r="BH371" i="1"/>
  <c r="BJ371" i="1"/>
  <c r="AR777" i="1"/>
  <c r="AT777" i="1"/>
  <c r="AN777" i="1"/>
  <c r="AW777" i="1"/>
  <c r="AN749" i="1"/>
  <c r="AR749" i="1"/>
  <c r="AT749" i="1"/>
  <c r="BJ255" i="1"/>
  <c r="BF255" i="1"/>
  <c r="BH255" i="1"/>
  <c r="AR691" i="1"/>
  <c r="AT691" i="1"/>
  <c r="AN691" i="1"/>
  <c r="AN561" i="1"/>
  <c r="AR561" i="1"/>
  <c r="AT561" i="1"/>
  <c r="AR610" i="1"/>
  <c r="AT610" i="1"/>
  <c r="AN610" i="1"/>
  <c r="AR1020" i="1"/>
  <c r="AT1020" i="1"/>
  <c r="AN1020" i="1"/>
  <c r="AN206" i="1"/>
  <c r="AR206" i="1"/>
  <c r="AT206" i="1"/>
  <c r="AN801" i="1"/>
  <c r="AR801" i="1"/>
  <c r="AT801" i="1"/>
  <c r="AN773" i="1"/>
  <c r="AR773" i="1"/>
  <c r="AT773" i="1"/>
  <c r="AN437" i="1"/>
  <c r="AR437" i="1"/>
  <c r="AT437" i="1"/>
  <c r="AR93" i="1"/>
  <c r="AT93" i="1"/>
  <c r="AN93" i="1"/>
  <c r="AO93" i="1"/>
  <c r="AP93" i="1"/>
  <c r="AR320" i="1"/>
  <c r="AT320" i="1"/>
  <c r="AN320" i="1"/>
  <c r="AR549" i="1"/>
  <c r="AT549" i="1"/>
  <c r="AN549" i="1"/>
  <c r="AR415" i="1"/>
  <c r="AT415" i="1"/>
  <c r="AN415" i="1"/>
  <c r="AN954" i="1"/>
  <c r="AR954" i="1"/>
  <c r="AT954" i="1"/>
  <c r="AN932" i="1"/>
  <c r="AR932" i="1"/>
  <c r="AT932" i="1"/>
  <c r="BF642" i="1"/>
  <c r="BH642" i="1"/>
  <c r="BJ642" i="1"/>
  <c r="BF109" i="1"/>
  <c r="BH109" i="1"/>
  <c r="BJ109" i="1"/>
  <c r="BF243" i="1"/>
  <c r="BH243" i="1"/>
  <c r="BJ243" i="1"/>
  <c r="BF240" i="1"/>
  <c r="BH240" i="1"/>
  <c r="BJ240" i="1"/>
  <c r="BF759" i="1"/>
  <c r="BH759" i="1"/>
  <c r="BJ759" i="1"/>
  <c r="BJ319" i="1"/>
  <c r="BF319" i="1"/>
  <c r="BH319" i="1"/>
  <c r="AR798" i="1"/>
  <c r="AT798" i="1"/>
  <c r="AN798" i="1"/>
  <c r="BJ451" i="1"/>
  <c r="BF451" i="1"/>
  <c r="BH451" i="1"/>
  <c r="BJ249" i="1"/>
  <c r="BF249" i="1"/>
  <c r="BH249" i="1"/>
  <c r="BJ645" i="1"/>
  <c r="BF645" i="1"/>
  <c r="BH645" i="1"/>
  <c r="BJ260" i="1"/>
  <c r="BF260" i="1"/>
  <c r="BH260" i="1"/>
  <c r="BJ969" i="1"/>
  <c r="BF969" i="1"/>
  <c r="BH969" i="1"/>
  <c r="BJ725" i="1"/>
  <c r="BF725" i="1"/>
  <c r="BH725" i="1"/>
  <c r="BJ172" i="1"/>
  <c r="BF172" i="1"/>
  <c r="BH172" i="1"/>
  <c r="BJ346" i="1"/>
  <c r="BF346" i="1"/>
  <c r="BH346" i="1"/>
  <c r="BJ53" i="1"/>
  <c r="BF53" i="1"/>
  <c r="BH53" i="1"/>
  <c r="BJ421" i="1"/>
  <c r="BF421" i="1"/>
  <c r="BH421" i="1"/>
  <c r="BJ271" i="1"/>
  <c r="BF271" i="1"/>
  <c r="BH271" i="1"/>
  <c r="BJ705" i="1"/>
  <c r="BF705" i="1"/>
  <c r="BH705" i="1"/>
  <c r="BJ1000" i="1"/>
  <c r="BF1000" i="1"/>
  <c r="BH1000" i="1"/>
  <c r="BJ179" i="1"/>
  <c r="BF179" i="1"/>
  <c r="BH179" i="1"/>
  <c r="BJ627" i="1"/>
  <c r="BF627" i="1"/>
  <c r="BH627" i="1"/>
  <c r="BJ351" i="1"/>
  <c r="BF351" i="1"/>
  <c r="BH351" i="1"/>
  <c r="BJ605" i="1"/>
  <c r="BF605" i="1"/>
  <c r="BH605" i="1"/>
  <c r="BJ798" i="1"/>
  <c r="BF798" i="1"/>
  <c r="BH798" i="1"/>
  <c r="AR188" i="1"/>
  <c r="AT188" i="1"/>
  <c r="AN188" i="1"/>
  <c r="AN783" i="1"/>
  <c r="BG783" i="1"/>
  <c r="AR783" i="1"/>
  <c r="AT783" i="1"/>
  <c r="AR1017" i="1"/>
  <c r="AT1017" i="1"/>
  <c r="AN1017" i="1"/>
  <c r="AN994" i="1"/>
  <c r="AO994" i="1"/>
  <c r="AP994" i="1"/>
  <c r="AR994" i="1"/>
  <c r="AT994" i="1"/>
  <c r="AN380" i="1"/>
  <c r="AR380" i="1"/>
  <c r="AT380" i="1"/>
  <c r="AR471" i="1"/>
  <c r="AT471" i="1"/>
  <c r="AN471" i="1"/>
  <c r="AN834" i="1"/>
  <c r="AR834" i="1"/>
  <c r="AT834" i="1"/>
  <c r="AR500" i="1"/>
  <c r="AT500" i="1"/>
  <c r="AN500" i="1"/>
  <c r="BG500" i="1"/>
  <c r="AR487" i="1"/>
  <c r="AT487" i="1"/>
  <c r="AN487" i="1"/>
  <c r="AN542" i="1"/>
  <c r="BG542" i="1"/>
  <c r="AR542" i="1"/>
  <c r="AT542" i="1"/>
  <c r="AN163" i="1"/>
  <c r="AR163" i="1"/>
  <c r="AT163" i="1"/>
  <c r="AR937" i="1"/>
  <c r="AT937" i="1"/>
  <c r="AN937" i="1"/>
  <c r="AN964" i="1"/>
  <c r="AR964" i="1"/>
  <c r="AT964" i="1"/>
  <c r="AR675" i="1"/>
  <c r="AT675" i="1"/>
  <c r="AN675" i="1"/>
  <c r="BG675" i="1"/>
  <c r="AN916" i="1"/>
  <c r="AR916" i="1"/>
  <c r="AT916" i="1"/>
  <c r="AR546" i="1"/>
  <c r="AT546" i="1"/>
  <c r="AN546" i="1"/>
  <c r="BG546" i="1"/>
  <c r="AN795" i="1"/>
  <c r="AR795" i="1"/>
  <c r="AT795" i="1"/>
  <c r="BJ375" i="1"/>
  <c r="BF375" i="1"/>
  <c r="BH375" i="1"/>
  <c r="BJ778" i="1"/>
  <c r="BF778" i="1"/>
  <c r="BH778" i="1"/>
  <c r="BF313" i="1"/>
  <c r="BH313" i="1"/>
  <c r="BJ313" i="1"/>
  <c r="BJ436" i="1"/>
  <c r="BF436" i="1"/>
  <c r="BH436" i="1"/>
  <c r="BJ264" i="1"/>
  <c r="BF264" i="1"/>
  <c r="BH264" i="1"/>
  <c r="BJ644" i="1"/>
  <c r="BF644" i="1"/>
  <c r="BH644" i="1"/>
  <c r="BJ808" i="1"/>
  <c r="BF808" i="1"/>
  <c r="BH808" i="1"/>
  <c r="BJ66" i="1"/>
  <c r="BF66" i="1"/>
  <c r="BH66" i="1"/>
  <c r="BJ340" i="1"/>
  <c r="BF340" i="1"/>
  <c r="BH340" i="1"/>
  <c r="BJ203" i="1"/>
  <c r="BF203" i="1"/>
  <c r="BH203" i="1"/>
  <c r="BJ332" i="1"/>
  <c r="BF332" i="1"/>
  <c r="BH332" i="1"/>
  <c r="BJ582" i="1"/>
  <c r="BF582" i="1"/>
  <c r="BH582" i="1"/>
  <c r="BJ487" i="1"/>
  <c r="BF487" i="1"/>
  <c r="BH487" i="1"/>
  <c r="BJ726" i="1"/>
  <c r="BF726" i="1"/>
  <c r="BH726" i="1"/>
  <c r="BJ618" i="1"/>
  <c r="BF618" i="1"/>
  <c r="BH618" i="1"/>
  <c r="BF498" i="1"/>
  <c r="BH498" i="1"/>
  <c r="BJ498" i="1"/>
  <c r="BJ888" i="1"/>
  <c r="BF888" i="1"/>
  <c r="BH888" i="1"/>
  <c r="BJ858" i="1"/>
  <c r="BF858" i="1"/>
  <c r="BH858" i="1"/>
  <c r="BJ160" i="1"/>
  <c r="BF160" i="1"/>
  <c r="BH160" i="1"/>
  <c r="BJ324" i="1"/>
  <c r="BF324" i="1"/>
  <c r="BH324" i="1"/>
  <c r="BF934" i="1"/>
  <c r="BH934" i="1"/>
  <c r="BJ934" i="1"/>
  <c r="BJ184" i="1"/>
  <c r="BF184" i="1"/>
  <c r="BH184" i="1"/>
  <c r="BJ830" i="1"/>
  <c r="BF830" i="1"/>
  <c r="BH830" i="1"/>
  <c r="BJ706" i="1"/>
  <c r="BF706" i="1"/>
  <c r="BH706" i="1"/>
  <c r="BJ62" i="1"/>
  <c r="BF62" i="1"/>
  <c r="BH62" i="1"/>
  <c r="BJ639" i="1"/>
  <c r="BF639" i="1"/>
  <c r="BH639" i="1"/>
  <c r="BJ715" i="1"/>
  <c r="BF715" i="1"/>
  <c r="BH715" i="1"/>
  <c r="BJ116" i="1"/>
  <c r="BF116" i="1"/>
  <c r="BH116" i="1"/>
  <c r="BJ280" i="1"/>
  <c r="BF280" i="1"/>
  <c r="BH280" i="1"/>
  <c r="BJ74" i="1"/>
  <c r="BF74" i="1"/>
  <c r="BH74" i="1"/>
  <c r="BJ241" i="1"/>
  <c r="BF241" i="1"/>
  <c r="BH241" i="1"/>
  <c r="BJ104" i="1"/>
  <c r="BF104" i="1"/>
  <c r="BH104" i="1"/>
  <c r="BJ532" i="1"/>
  <c r="BF532" i="1"/>
  <c r="BH532" i="1"/>
  <c r="BJ302" i="1"/>
  <c r="BF302" i="1"/>
  <c r="BH302" i="1"/>
  <c r="BJ1019" i="1"/>
  <c r="BF1019" i="1"/>
  <c r="BH1019" i="1"/>
  <c r="BJ614" i="1"/>
  <c r="BF614" i="1"/>
  <c r="BH614" i="1"/>
  <c r="BJ431" i="1"/>
  <c r="BF431" i="1"/>
  <c r="BH431" i="1"/>
  <c r="BJ230" i="1"/>
  <c r="BF230" i="1"/>
  <c r="BH230" i="1"/>
  <c r="BJ308" i="1"/>
  <c r="BF308" i="1"/>
  <c r="BH308" i="1"/>
  <c r="BJ638" i="1"/>
  <c r="BF638" i="1"/>
  <c r="BH638" i="1"/>
  <c r="BJ958" i="1"/>
  <c r="BF958" i="1"/>
  <c r="BH958" i="1"/>
  <c r="BJ622" i="1"/>
  <c r="BF622" i="1"/>
  <c r="BH622" i="1"/>
  <c r="BF525" i="1"/>
  <c r="BH525" i="1"/>
  <c r="BJ525" i="1"/>
  <c r="BJ493" i="1"/>
  <c r="BF493" i="1"/>
  <c r="BH493" i="1"/>
  <c r="BJ356" i="1"/>
  <c r="BF356" i="1"/>
  <c r="BH356" i="1"/>
  <c r="BJ320" i="1"/>
  <c r="BF320" i="1"/>
  <c r="BH320" i="1"/>
  <c r="BJ140" i="1"/>
  <c r="BF140" i="1"/>
  <c r="BH140" i="1"/>
  <c r="BJ474" i="1"/>
  <c r="BF474" i="1"/>
  <c r="BH474" i="1"/>
  <c r="BH32" i="1"/>
  <c r="BJ32" i="1"/>
  <c r="BF439" i="1"/>
  <c r="BH439" i="1"/>
  <c r="BJ439" i="1"/>
  <c r="BF553" i="1"/>
  <c r="BH553" i="1"/>
  <c r="BJ553" i="1"/>
  <c r="BF796" i="1"/>
  <c r="BH796" i="1"/>
  <c r="BJ796" i="1"/>
  <c r="BF330" i="1"/>
  <c r="BH330" i="1"/>
  <c r="BJ330" i="1"/>
  <c r="BF695" i="1"/>
  <c r="BH695" i="1"/>
  <c r="BJ695" i="1"/>
  <c r="BJ170" i="1"/>
  <c r="BF170" i="1"/>
  <c r="BH170" i="1"/>
  <c r="BJ163" i="1"/>
  <c r="BF163" i="1"/>
  <c r="BH163" i="1"/>
  <c r="BF429" i="1"/>
  <c r="BH429" i="1"/>
  <c r="BJ429" i="1"/>
  <c r="BJ287" i="1"/>
  <c r="BF287" i="1"/>
  <c r="BH287" i="1"/>
  <c r="BJ912" i="1"/>
  <c r="BF912" i="1"/>
  <c r="BH912" i="1"/>
  <c r="BF794" i="1"/>
  <c r="BH794" i="1"/>
  <c r="BJ794" i="1"/>
  <c r="AR901" i="1"/>
  <c r="AT901" i="1"/>
  <c r="AN901" i="1"/>
  <c r="AN71" i="1"/>
  <c r="AR71" i="1"/>
  <c r="AT71" i="1"/>
  <c r="BJ89" i="1"/>
  <c r="BF89" i="1"/>
  <c r="BH89" i="1"/>
  <c r="AN302" i="1"/>
  <c r="AR302" i="1"/>
  <c r="AT302" i="1"/>
  <c r="AN652" i="1"/>
  <c r="AR652" i="1"/>
  <c r="AT652" i="1"/>
  <c r="AR939" i="1"/>
  <c r="AT939" i="1"/>
  <c r="AN939" i="1"/>
  <c r="AR1013" i="1"/>
  <c r="AT1013" i="1"/>
  <c r="AN1013" i="1"/>
  <c r="AN334" i="1"/>
  <c r="AR334" i="1"/>
  <c r="AT334" i="1"/>
  <c r="BJ714" i="1"/>
  <c r="BF714" i="1"/>
  <c r="BH714" i="1"/>
  <c r="AR311" i="1"/>
  <c r="AT311" i="1"/>
  <c r="AN311" i="1"/>
  <c r="BG311" i="1"/>
  <c r="BJ294" i="1"/>
  <c r="BF294" i="1"/>
  <c r="BH294" i="1"/>
  <c r="AN429" i="1"/>
  <c r="AR429" i="1"/>
  <c r="AT429" i="1"/>
  <c r="AN220" i="1"/>
  <c r="AR220" i="1"/>
  <c r="AT220" i="1"/>
  <c r="AN420" i="1"/>
  <c r="AR420" i="1"/>
  <c r="AT420" i="1"/>
  <c r="AR842" i="1"/>
  <c r="AT842" i="1"/>
  <c r="AN842" i="1"/>
  <c r="BG842" i="1"/>
  <c r="AN50" i="1"/>
  <c r="BG50" i="1"/>
  <c r="AR50" i="1"/>
  <c r="AT50" i="1"/>
  <c r="AR708" i="1"/>
  <c r="AT708" i="1"/>
  <c r="AN708" i="1"/>
  <c r="AR155" i="1"/>
  <c r="AT155" i="1"/>
  <c r="AN155" i="1"/>
  <c r="AR511" i="1"/>
  <c r="AT511" i="1"/>
  <c r="AN511" i="1"/>
  <c r="AR596" i="1"/>
  <c r="AT596" i="1"/>
  <c r="AN596" i="1"/>
  <c r="AR692" i="1"/>
  <c r="AT692" i="1"/>
  <c r="AN692" i="1"/>
  <c r="AR976" i="1"/>
  <c r="AT976" i="1"/>
  <c r="AN976" i="1"/>
  <c r="AN758" i="1"/>
  <c r="AR758" i="1"/>
  <c r="AT758" i="1"/>
  <c r="AR414" i="1"/>
  <c r="AT414" i="1"/>
  <c r="AN414" i="1"/>
  <c r="AR644" i="1"/>
  <c r="AT644" i="1"/>
  <c r="AN644" i="1"/>
  <c r="AR361" i="1"/>
  <c r="AT361" i="1"/>
  <c r="AN361" i="1"/>
  <c r="AR908" i="1"/>
  <c r="AT908" i="1"/>
  <c r="AN908" i="1"/>
  <c r="AR31" i="1"/>
  <c r="AT31" i="1"/>
  <c r="AR354" i="1"/>
  <c r="AT354" i="1"/>
  <c r="AN354" i="1"/>
  <c r="BG354" i="1"/>
  <c r="AR29" i="1"/>
  <c r="AT29" i="1"/>
  <c r="AR844" i="1"/>
  <c r="AT844" i="1"/>
  <c r="AN844" i="1"/>
  <c r="BG844" i="1"/>
  <c r="AR158" i="1"/>
  <c r="AT158" i="1"/>
  <c r="AN158" i="1"/>
  <c r="AU158" i="1"/>
  <c r="AV158" i="1"/>
  <c r="AN633" i="1"/>
  <c r="AR633" i="1"/>
  <c r="AT633" i="1"/>
  <c r="AN249" i="1"/>
  <c r="AR249" i="1"/>
  <c r="AT249" i="1"/>
  <c r="AN582" i="1"/>
  <c r="BG582" i="1"/>
  <c r="AR582" i="1"/>
  <c r="AT582" i="1"/>
  <c r="AR759" i="1"/>
  <c r="AT759" i="1"/>
  <c r="AN759" i="1"/>
  <c r="BG759" i="1"/>
  <c r="AR965" i="1"/>
  <c r="AT965" i="1"/>
  <c r="AN965" i="1"/>
  <c r="AR673" i="1"/>
  <c r="AT673" i="1"/>
  <c r="AN673" i="1"/>
  <c r="BG673" i="1"/>
  <c r="AN752" i="1"/>
  <c r="AR752" i="1"/>
  <c r="AT752" i="1"/>
  <c r="AR485" i="1"/>
  <c r="AT485" i="1"/>
  <c r="AN485" i="1"/>
  <c r="AN772" i="1"/>
  <c r="AR772" i="1"/>
  <c r="AT772" i="1"/>
  <c r="AN283" i="1"/>
  <c r="AR283" i="1"/>
  <c r="AT283" i="1"/>
  <c r="AR336" i="1"/>
  <c r="AT336" i="1"/>
  <c r="AN336" i="1"/>
  <c r="BG336" i="1"/>
  <c r="AN921" i="1"/>
  <c r="AW921" i="1"/>
  <c r="AR921" i="1"/>
  <c r="AT921" i="1"/>
  <c r="AN243" i="1"/>
  <c r="BG243" i="1"/>
  <c r="AR243" i="1"/>
  <c r="AT243" i="1"/>
  <c r="AR26" i="1"/>
  <c r="AT26" i="1"/>
  <c r="AR279" i="1"/>
  <c r="AT279" i="1"/>
  <c r="AN279" i="1"/>
  <c r="AN882" i="1"/>
  <c r="AR882" i="1"/>
  <c r="AT882" i="1"/>
  <c r="AN1011" i="1"/>
  <c r="AR1011" i="1"/>
  <c r="AT1011" i="1"/>
  <c r="AN355" i="1"/>
  <c r="AO355" i="1"/>
  <c r="AP355" i="1"/>
  <c r="AR355" i="1"/>
  <c r="AT355" i="1"/>
  <c r="AN270" i="1"/>
  <c r="BG270" i="1"/>
  <c r="AR270" i="1"/>
  <c r="AT270" i="1"/>
  <c r="AR464" i="1"/>
  <c r="AT464" i="1"/>
  <c r="AN464" i="1"/>
  <c r="AN398" i="1"/>
  <c r="AR398" i="1"/>
  <c r="AT398" i="1"/>
  <c r="AN273" i="1"/>
  <c r="BG273" i="1"/>
  <c r="AR273" i="1"/>
  <c r="AT273" i="1"/>
  <c r="AR1026" i="1"/>
  <c r="AT1026" i="1"/>
  <c r="AN1026" i="1"/>
  <c r="AR711" i="1"/>
  <c r="AT711" i="1"/>
  <c r="AN711" i="1"/>
  <c r="BG711" i="1"/>
  <c r="AR763" i="1"/>
  <c r="AT763" i="1"/>
  <c r="AN763" i="1"/>
  <c r="AN484" i="1"/>
  <c r="AR484" i="1"/>
  <c r="AT484" i="1"/>
  <c r="AR1031" i="1"/>
  <c r="AT1031" i="1"/>
  <c r="AN1031" i="1"/>
  <c r="BG1031" i="1"/>
  <c r="AN255" i="1"/>
  <c r="AU255" i="1"/>
  <c r="AV255" i="1"/>
  <c r="AR255" i="1"/>
  <c r="AT255" i="1"/>
  <c r="AN571" i="1"/>
  <c r="AR571" i="1"/>
  <c r="AT571" i="1"/>
  <c r="AR94" i="1"/>
  <c r="AT94" i="1"/>
  <c r="AN94" i="1"/>
  <c r="AR539" i="1"/>
  <c r="AT539" i="1"/>
  <c r="AN539" i="1"/>
  <c r="BG539" i="1"/>
  <c r="AR492" i="1"/>
  <c r="AT492" i="1"/>
  <c r="AN492" i="1"/>
  <c r="AN491" i="1"/>
  <c r="AR491" i="1"/>
  <c r="AT491" i="1"/>
  <c r="AN919" i="1"/>
  <c r="AR919" i="1"/>
  <c r="AT919" i="1"/>
  <c r="AR498" i="1"/>
  <c r="AT498" i="1"/>
  <c r="AN498" i="1"/>
  <c r="BG498" i="1"/>
  <c r="BF402" i="1"/>
  <c r="BH402" i="1"/>
  <c r="BJ402" i="1"/>
  <c r="BF657" i="1"/>
  <c r="BH657" i="1"/>
  <c r="BJ657" i="1"/>
  <c r="BF884" i="1"/>
  <c r="BH884" i="1"/>
  <c r="BJ884" i="1"/>
  <c r="BJ350" i="1"/>
  <c r="BF350" i="1"/>
  <c r="BH350" i="1"/>
  <c r="BF647" i="1"/>
  <c r="BH647" i="1"/>
  <c r="BJ647" i="1"/>
  <c r="BF135" i="1"/>
  <c r="BH135" i="1"/>
  <c r="BJ135" i="1"/>
  <c r="BF478" i="1"/>
  <c r="BH478" i="1"/>
  <c r="BJ478" i="1"/>
  <c r="BF735" i="1"/>
  <c r="BH735" i="1"/>
  <c r="BJ735" i="1"/>
  <c r="BF737" i="1"/>
  <c r="BH737" i="1"/>
  <c r="BJ737" i="1"/>
  <c r="BF988" i="1"/>
  <c r="BH988" i="1"/>
  <c r="BJ988" i="1"/>
  <c r="BF670" i="1"/>
  <c r="BH670" i="1"/>
  <c r="BJ670" i="1"/>
  <c r="BF393" i="1"/>
  <c r="BH393" i="1"/>
  <c r="BJ393" i="1"/>
  <c r="BF303" i="1"/>
  <c r="BH303" i="1"/>
  <c r="BJ303" i="1"/>
  <c r="BF930" i="1"/>
  <c r="BH930" i="1"/>
  <c r="BJ930" i="1"/>
  <c r="BJ699" i="1"/>
  <c r="BF699" i="1"/>
  <c r="BH699" i="1"/>
  <c r="BJ613" i="1"/>
  <c r="BF613" i="1"/>
  <c r="BH613" i="1"/>
  <c r="BF81" i="1"/>
  <c r="BH81" i="1"/>
  <c r="BJ81" i="1"/>
  <c r="BF849" i="1"/>
  <c r="BH849" i="1"/>
  <c r="BJ849" i="1"/>
  <c r="BF588" i="1"/>
  <c r="BH588" i="1"/>
  <c r="BJ588" i="1"/>
  <c r="BJ883" i="1"/>
  <c r="BF883" i="1"/>
  <c r="BH883" i="1"/>
  <c r="BJ692" i="1"/>
  <c r="BF692" i="1"/>
  <c r="BH692" i="1"/>
  <c r="BF274" i="1"/>
  <c r="BH274" i="1"/>
  <c r="BJ274" i="1"/>
  <c r="BF517" i="1"/>
  <c r="BH517" i="1"/>
  <c r="BJ517" i="1"/>
  <c r="BF632" i="1"/>
  <c r="BH632" i="1"/>
  <c r="BJ632" i="1"/>
  <c r="BF835" i="1"/>
  <c r="BH835" i="1"/>
  <c r="BJ835" i="1"/>
  <c r="BF472" i="1"/>
  <c r="BH472" i="1"/>
  <c r="BJ472" i="1"/>
  <c r="BF994" i="1"/>
  <c r="BH994" i="1"/>
  <c r="BJ994" i="1"/>
  <c r="BF251" i="1"/>
  <c r="BH251" i="1"/>
  <c r="BJ251" i="1"/>
  <c r="BF49" i="1"/>
  <c r="BH49" i="1"/>
  <c r="BJ49" i="1"/>
  <c r="BF923" i="1"/>
  <c r="BH923" i="1"/>
  <c r="BJ923" i="1"/>
  <c r="BH1017" i="1"/>
  <c r="BJ1017" i="1"/>
  <c r="BF656" i="1"/>
  <c r="BH656" i="1"/>
  <c r="BJ656" i="1"/>
  <c r="BF993" i="1"/>
  <c r="BH993" i="1"/>
  <c r="BJ993" i="1"/>
  <c r="BF723" i="1"/>
  <c r="BH723" i="1"/>
  <c r="BJ723" i="1"/>
  <c r="BF804" i="1"/>
  <c r="BH804" i="1"/>
  <c r="BJ804" i="1"/>
  <c r="BF811" i="1"/>
  <c r="BH811" i="1"/>
  <c r="BJ811" i="1"/>
  <c r="BF164" i="1"/>
  <c r="BH164" i="1"/>
  <c r="BJ164" i="1"/>
  <c r="BF903" i="1"/>
  <c r="BH903" i="1"/>
  <c r="BJ903" i="1"/>
  <c r="BF772" i="1"/>
  <c r="BH772" i="1"/>
  <c r="BJ772" i="1"/>
  <c r="BF54" i="1"/>
  <c r="BH54" i="1"/>
  <c r="BJ54" i="1"/>
  <c r="BF227" i="1"/>
  <c r="BH227" i="1"/>
  <c r="BJ227" i="1"/>
  <c r="BH25" i="1"/>
  <c r="BJ25" i="1"/>
  <c r="BJ727" i="1"/>
  <c r="BF727" i="1"/>
  <c r="BH727" i="1"/>
  <c r="BF132" i="1"/>
  <c r="BH132" i="1"/>
  <c r="BJ132" i="1"/>
  <c r="BF391" i="1"/>
  <c r="BH391" i="1"/>
  <c r="BJ391" i="1"/>
  <c r="BF369" i="1"/>
  <c r="BH369" i="1"/>
  <c r="BJ369" i="1"/>
  <c r="BF310" i="1"/>
  <c r="BH310" i="1"/>
  <c r="BJ310" i="1"/>
  <c r="BF131" i="1"/>
  <c r="BH131" i="1"/>
  <c r="BJ131" i="1"/>
  <c r="BJ338" i="1"/>
  <c r="BF338" i="1"/>
  <c r="BH338" i="1"/>
  <c r="BF398" i="1"/>
  <c r="BH398" i="1"/>
  <c r="BJ398" i="1"/>
  <c r="BF928" i="1"/>
  <c r="BH928" i="1"/>
  <c r="BJ928" i="1"/>
  <c r="BJ731" i="1"/>
  <c r="BF731" i="1"/>
  <c r="BH731" i="1"/>
  <c r="BJ820" i="1"/>
  <c r="BF820" i="1"/>
  <c r="BH820" i="1"/>
  <c r="AR90" i="1"/>
  <c r="AT90" i="1"/>
  <c r="AN90" i="1"/>
  <c r="AN490" i="1"/>
  <c r="AR490" i="1"/>
  <c r="AT490" i="1"/>
  <c r="AR524" i="1"/>
  <c r="AT524" i="1"/>
  <c r="AN524" i="1"/>
  <c r="AN785" i="1"/>
  <c r="AR785" i="1"/>
  <c r="AT785" i="1"/>
  <c r="BJ171" i="1"/>
  <c r="BF171" i="1"/>
  <c r="BH171" i="1"/>
  <c r="AR810" i="1"/>
  <c r="AT810" i="1"/>
  <c r="AN810" i="1"/>
  <c r="BG810" i="1"/>
  <c r="AR142" i="1"/>
  <c r="AT142" i="1"/>
  <c r="AN142" i="1"/>
  <c r="AR233" i="1"/>
  <c r="AT233" i="1"/>
  <c r="AN233" i="1"/>
  <c r="AU233" i="1"/>
  <c r="AV233" i="1"/>
  <c r="AR183" i="1"/>
  <c r="AT183" i="1"/>
  <c r="AN183" i="1"/>
  <c r="AN706" i="1"/>
  <c r="BG706" i="1"/>
  <c r="AR706" i="1"/>
  <c r="AT706" i="1"/>
  <c r="AR721" i="1"/>
  <c r="AT721" i="1"/>
  <c r="AN721" i="1"/>
  <c r="BG721" i="1"/>
  <c r="AR704" i="1"/>
  <c r="AT704" i="1"/>
  <c r="AN704" i="1"/>
  <c r="BF770" i="1"/>
  <c r="BH770" i="1"/>
  <c r="BJ770" i="1"/>
  <c r="AN953" i="1"/>
  <c r="AR953" i="1"/>
  <c r="AT953" i="1"/>
  <c r="AR45" i="1"/>
  <c r="AT45" i="1"/>
  <c r="AN45" i="1"/>
  <c r="AW45" i="1"/>
  <c r="AR304" i="1"/>
  <c r="AT304" i="1"/>
  <c r="AN304" i="1"/>
  <c r="AN395" i="1"/>
  <c r="AR395" i="1"/>
  <c r="AT395" i="1"/>
  <c r="AR450" i="1"/>
  <c r="AT450" i="1"/>
  <c r="AN450" i="1"/>
  <c r="AN465" i="1"/>
  <c r="BG465" i="1"/>
  <c r="AR465" i="1"/>
  <c r="AT465" i="1"/>
  <c r="AN566" i="1"/>
  <c r="AR566" i="1"/>
  <c r="AT566" i="1"/>
  <c r="AR955" i="1"/>
  <c r="AT955" i="1"/>
  <c r="AN955" i="1"/>
  <c r="AR133" i="1"/>
  <c r="AT133" i="1"/>
  <c r="AN133" i="1"/>
  <c r="AN754" i="1"/>
  <c r="AR754" i="1"/>
  <c r="AT754" i="1"/>
  <c r="AN446" i="1"/>
  <c r="AR446" i="1"/>
  <c r="AT446" i="1"/>
  <c r="AN486" i="1"/>
  <c r="AR486" i="1"/>
  <c r="AT486" i="1"/>
  <c r="AN867" i="1"/>
  <c r="AR867" i="1"/>
  <c r="AT867" i="1"/>
  <c r="AR184" i="1"/>
  <c r="AT184" i="1"/>
  <c r="AN184" i="1"/>
  <c r="BG184" i="1"/>
  <c r="AN264" i="1"/>
  <c r="AR264" i="1"/>
  <c r="AT264" i="1"/>
  <c r="AR373" i="1"/>
  <c r="AT373" i="1"/>
  <c r="AN373" i="1"/>
  <c r="AN358" i="1"/>
  <c r="AR358" i="1"/>
  <c r="AT358" i="1"/>
  <c r="AR973" i="1"/>
  <c r="AT973" i="1"/>
  <c r="AN973" i="1"/>
  <c r="AU973" i="1"/>
  <c r="AV973" i="1"/>
  <c r="AN251" i="1"/>
  <c r="AR251" i="1"/>
  <c r="AT251" i="1"/>
  <c r="AN722" i="1"/>
  <c r="AR722" i="1"/>
  <c r="AT722" i="1"/>
  <c r="AN743" i="1"/>
  <c r="AR743" i="1"/>
  <c r="AT743" i="1"/>
  <c r="BF434" i="1"/>
  <c r="BH434" i="1"/>
  <c r="BJ434" i="1"/>
  <c r="BF743" i="1"/>
  <c r="BH743" i="1"/>
  <c r="BJ743" i="1"/>
  <c r="BF265" i="1"/>
  <c r="BH265" i="1"/>
  <c r="BJ265" i="1"/>
  <c r="BF763" i="1"/>
  <c r="BH763" i="1"/>
  <c r="BJ763" i="1"/>
  <c r="BF337" i="1"/>
  <c r="BH337" i="1"/>
  <c r="BJ337" i="1"/>
  <c r="BF551" i="1"/>
  <c r="BH551" i="1"/>
  <c r="BJ551" i="1"/>
  <c r="BF788" i="1"/>
  <c r="BH788" i="1"/>
  <c r="BJ788" i="1"/>
  <c r="BJ113" i="1"/>
  <c r="BF113" i="1"/>
  <c r="BH113" i="1"/>
  <c r="BF518" i="1"/>
  <c r="BH518" i="1"/>
  <c r="BJ518" i="1"/>
  <c r="BF940" i="1"/>
  <c r="BH940" i="1"/>
  <c r="BJ940" i="1"/>
  <c r="BF268" i="1"/>
  <c r="BH268" i="1"/>
  <c r="BJ268" i="1"/>
  <c r="BF520" i="1"/>
  <c r="BH520" i="1"/>
  <c r="BJ520" i="1"/>
  <c r="BF756" i="1"/>
  <c r="BH756" i="1"/>
  <c r="BJ756" i="1"/>
  <c r="BF728" i="1"/>
  <c r="BH728" i="1"/>
  <c r="BJ728" i="1"/>
  <c r="BF938" i="1"/>
  <c r="BH938" i="1"/>
  <c r="BJ938" i="1"/>
  <c r="BF526" i="1"/>
  <c r="BH526" i="1"/>
  <c r="BJ526" i="1"/>
  <c r="BF480" i="1"/>
  <c r="BH480" i="1"/>
  <c r="BJ480" i="1"/>
  <c r="BF318" i="1"/>
  <c r="BH318" i="1"/>
  <c r="BJ318" i="1"/>
  <c r="BF212" i="1"/>
  <c r="BH212" i="1"/>
  <c r="BJ212" i="1"/>
  <c r="BF342" i="1"/>
  <c r="BH342" i="1"/>
  <c r="BJ342" i="1"/>
  <c r="BJ157" i="1"/>
  <c r="BF157" i="1"/>
  <c r="BH157" i="1"/>
  <c r="BF848" i="1"/>
  <c r="BH848" i="1"/>
  <c r="BJ848" i="1"/>
  <c r="BF544" i="1"/>
  <c r="BH544" i="1"/>
  <c r="BJ544" i="1"/>
  <c r="BF819" i="1"/>
  <c r="BH819" i="1"/>
  <c r="BJ819" i="1"/>
  <c r="BJ885" i="1"/>
  <c r="BF885" i="1"/>
  <c r="BH885" i="1"/>
  <c r="BJ855" i="1"/>
  <c r="BF855" i="1"/>
  <c r="BH855" i="1"/>
  <c r="BJ361" i="1"/>
  <c r="BF361" i="1"/>
  <c r="BH361" i="1"/>
  <c r="BJ410" i="1"/>
  <c r="BF410" i="1"/>
  <c r="BH410" i="1"/>
  <c r="BJ807" i="1"/>
  <c r="BF807" i="1"/>
  <c r="BH807" i="1"/>
  <c r="BJ208" i="1"/>
  <c r="BF208" i="1"/>
  <c r="BH208" i="1"/>
  <c r="AN88" i="1"/>
  <c r="AR88" i="1"/>
  <c r="AT88" i="1"/>
  <c r="AN650" i="1"/>
  <c r="AR650" i="1"/>
  <c r="AT650" i="1"/>
  <c r="BJ918" i="1"/>
  <c r="BF918" i="1"/>
  <c r="BH918" i="1"/>
  <c r="BF734" i="1"/>
  <c r="BH734" i="1"/>
  <c r="BJ734" i="1"/>
  <c r="AN221" i="1"/>
  <c r="AR221" i="1"/>
  <c r="AT221" i="1"/>
  <c r="AN141" i="1"/>
  <c r="AR141" i="1"/>
  <c r="AT141" i="1"/>
  <c r="AN1034" i="1"/>
  <c r="AR1034" i="1"/>
  <c r="AT1034" i="1"/>
  <c r="AN679" i="1"/>
  <c r="AR679" i="1"/>
  <c r="AT679" i="1"/>
  <c r="AN389" i="1"/>
  <c r="AR389" i="1"/>
  <c r="AT389" i="1"/>
  <c r="AN554" i="1"/>
  <c r="AR554" i="1"/>
  <c r="AT554" i="1"/>
  <c r="AR903" i="1"/>
  <c r="AT903" i="1"/>
  <c r="AN903" i="1"/>
  <c r="AR690" i="1"/>
  <c r="AT690" i="1"/>
  <c r="AN690" i="1"/>
  <c r="BJ154" i="1"/>
  <c r="BF154" i="1"/>
  <c r="BH154" i="1"/>
  <c r="AN34" i="1"/>
  <c r="AR34" i="1"/>
  <c r="AT34" i="1"/>
  <c r="AN766" i="1"/>
  <c r="AR766" i="1"/>
  <c r="AT766" i="1"/>
  <c r="AN667" i="1"/>
  <c r="AR667" i="1"/>
  <c r="AT667" i="1"/>
  <c r="AN259" i="1"/>
  <c r="BG259" i="1"/>
  <c r="AR259" i="1"/>
  <c r="AT259" i="1"/>
  <c r="AR44" i="1"/>
  <c r="AT44" i="1"/>
  <c r="AN44" i="1"/>
  <c r="BG44" i="1"/>
  <c r="AR480" i="1"/>
  <c r="AT480" i="1"/>
  <c r="AN480" i="1"/>
  <c r="AR416" i="1"/>
  <c r="AT416" i="1"/>
  <c r="AN416" i="1"/>
  <c r="AN81" i="1"/>
  <c r="AR81" i="1"/>
  <c r="AT81" i="1"/>
  <c r="AR291" i="1"/>
  <c r="AT291" i="1"/>
  <c r="AN291" i="1"/>
  <c r="AN851" i="1"/>
  <c r="AR851" i="1"/>
  <c r="AT851" i="1"/>
  <c r="AN751" i="1"/>
  <c r="AR751" i="1"/>
  <c r="AT751" i="1"/>
  <c r="AR1014" i="1"/>
  <c r="AT1014" i="1"/>
  <c r="AN1014" i="1"/>
  <c r="AN527" i="1"/>
  <c r="AR527" i="1"/>
  <c r="AT527" i="1"/>
  <c r="AN222" i="1"/>
  <c r="AU222" i="1"/>
  <c r="AV222" i="1"/>
  <c r="AR222" i="1"/>
  <c r="AT222" i="1"/>
  <c r="AN266" i="1"/>
  <c r="AO266" i="1"/>
  <c r="AP266" i="1"/>
  <c r="AR266" i="1"/>
  <c r="AT266" i="1"/>
  <c r="AN289" i="1"/>
  <c r="AR289" i="1"/>
  <c r="AT289" i="1"/>
  <c r="BF435" i="1"/>
  <c r="BH435" i="1"/>
  <c r="BJ435" i="1"/>
  <c r="BF145" i="1"/>
  <c r="BH145" i="1"/>
  <c r="BJ145" i="1"/>
  <c r="BF1011" i="1"/>
  <c r="BH1011" i="1"/>
  <c r="BJ1011" i="1"/>
  <c r="BF370" i="1"/>
  <c r="BH370" i="1"/>
  <c r="BJ370" i="1"/>
  <c r="BF181" i="1"/>
  <c r="BH181" i="1"/>
  <c r="BJ181" i="1"/>
  <c r="BJ355" i="1"/>
  <c r="BF355" i="1"/>
  <c r="BH355" i="1"/>
  <c r="BJ755" i="1"/>
  <c r="BF755" i="1"/>
  <c r="BH755" i="1"/>
  <c r="BJ73" i="1"/>
  <c r="BF73" i="1"/>
  <c r="BH73" i="1"/>
  <c r="BJ606" i="1"/>
  <c r="BF606" i="1"/>
  <c r="BH606" i="1"/>
  <c r="BF246" i="1"/>
  <c r="BH246" i="1"/>
  <c r="BJ246" i="1"/>
  <c r="AR43" i="1"/>
  <c r="AT43" i="1"/>
  <c r="AN43" i="1"/>
  <c r="BG43" i="1"/>
  <c r="AR781" i="1"/>
  <c r="AT781" i="1"/>
  <c r="AN781" i="1"/>
  <c r="AN732" i="1"/>
  <c r="AR732" i="1"/>
  <c r="AT732" i="1"/>
  <c r="AN128" i="1"/>
  <c r="AR128" i="1"/>
  <c r="AT128" i="1"/>
  <c r="AN117" i="1"/>
  <c r="BG117" i="1"/>
  <c r="AR117" i="1"/>
  <c r="AT117" i="1"/>
  <c r="AN583" i="1"/>
  <c r="BG583" i="1"/>
  <c r="AR583" i="1"/>
  <c r="AT583" i="1"/>
  <c r="AR837" i="1"/>
  <c r="AT837" i="1"/>
  <c r="AN837" i="1"/>
  <c r="AN265" i="1"/>
  <c r="AR265" i="1"/>
  <c r="AT265" i="1"/>
  <c r="AN307" i="1"/>
  <c r="AW307" i="1"/>
  <c r="AR307" i="1"/>
  <c r="AT307" i="1"/>
  <c r="AR612" i="1"/>
  <c r="AT612" i="1"/>
  <c r="AN612" i="1"/>
  <c r="AR284" i="1"/>
  <c r="AT284" i="1"/>
  <c r="AN284" i="1"/>
  <c r="AR310" i="1"/>
  <c r="AT310" i="1"/>
  <c r="AN310" i="1"/>
  <c r="AN160" i="1"/>
  <c r="BG160" i="1"/>
  <c r="AR160" i="1"/>
  <c r="AT160" i="1"/>
  <c r="AN109" i="1"/>
  <c r="AR109" i="1"/>
  <c r="AT109" i="1"/>
  <c r="AR1005" i="1"/>
  <c r="AT1005" i="1"/>
  <c r="AN1005" i="1"/>
  <c r="AR705" i="1"/>
  <c r="AT705" i="1"/>
  <c r="AN705" i="1"/>
  <c r="BG705" i="1"/>
  <c r="AR933" i="1"/>
  <c r="AT933" i="1"/>
  <c r="AN933" i="1"/>
  <c r="BG933" i="1"/>
  <c r="AR993" i="1"/>
  <c r="AT993" i="1"/>
  <c r="AN993" i="1"/>
  <c r="AR195" i="1"/>
  <c r="AT195" i="1"/>
  <c r="AN195" i="1"/>
  <c r="AR392" i="1"/>
  <c r="AT392" i="1"/>
  <c r="AN392" i="1"/>
  <c r="AR528" i="1"/>
  <c r="AT528" i="1"/>
  <c r="AN528" i="1"/>
  <c r="AR774" i="1"/>
  <c r="AT774" i="1"/>
  <c r="AN774" i="1"/>
  <c r="BJ485" i="1"/>
  <c r="BF485" i="1"/>
  <c r="BH485" i="1"/>
  <c r="BJ442" i="1"/>
  <c r="BF442" i="1"/>
  <c r="BH442" i="1"/>
  <c r="BJ83" i="1"/>
  <c r="BF83" i="1"/>
  <c r="BH83" i="1"/>
  <c r="BJ867" i="1"/>
  <c r="BF867" i="1"/>
  <c r="BH867" i="1"/>
  <c r="BJ499" i="1"/>
  <c r="BF499" i="1"/>
  <c r="BH499" i="1"/>
  <c r="BJ374" i="1"/>
  <c r="BF374" i="1"/>
  <c r="BH374" i="1"/>
  <c r="BJ64" i="1"/>
  <c r="BF64" i="1"/>
  <c r="BH64" i="1"/>
  <c r="BJ598" i="1"/>
  <c r="BF598" i="1"/>
  <c r="BH598" i="1"/>
  <c r="BJ306" i="1"/>
  <c r="BF306" i="1"/>
  <c r="BH306" i="1"/>
  <c r="BJ909" i="1"/>
  <c r="BF909" i="1"/>
  <c r="BH909" i="1"/>
  <c r="BJ524" i="1"/>
  <c r="BF524" i="1"/>
  <c r="BH524" i="1"/>
  <c r="BJ813" i="1"/>
  <c r="BF813" i="1"/>
  <c r="BH813" i="1"/>
  <c r="BJ413" i="1"/>
  <c r="BF413" i="1"/>
  <c r="BH413" i="1"/>
  <c r="BJ612" i="1"/>
  <c r="BF612" i="1"/>
  <c r="BH612" i="1"/>
  <c r="BJ648" i="1"/>
  <c r="BF648" i="1"/>
  <c r="BH648" i="1"/>
  <c r="BF153" i="1"/>
  <c r="BH153" i="1"/>
  <c r="BJ153" i="1"/>
  <c r="BJ610" i="1"/>
  <c r="BF610" i="1"/>
  <c r="BH610" i="1"/>
  <c r="AN179" i="1"/>
  <c r="AU179" i="1"/>
  <c r="AV179" i="1"/>
  <c r="AR179" i="1"/>
  <c r="AT179" i="1"/>
  <c r="AN488" i="1"/>
  <c r="AW488" i="1"/>
  <c r="AR488" i="1"/>
  <c r="AT488" i="1"/>
  <c r="AR700" i="1"/>
  <c r="AT700" i="1"/>
  <c r="AN700" i="1"/>
  <c r="AR747" i="1"/>
  <c r="AT747" i="1"/>
  <c r="AN747" i="1"/>
  <c r="AR828" i="1"/>
  <c r="AT828" i="1"/>
  <c r="AN828" i="1"/>
  <c r="BG828" i="1"/>
  <c r="AN212" i="1"/>
  <c r="AR212" i="1"/>
  <c r="AT212" i="1"/>
  <c r="AN399" i="1"/>
  <c r="AU399" i="1"/>
  <c r="AV399" i="1"/>
  <c r="AR399" i="1"/>
  <c r="AT399" i="1"/>
  <c r="AN760" i="1"/>
  <c r="AR760" i="1"/>
  <c r="AT760" i="1"/>
  <c r="AR145" i="1"/>
  <c r="AT145" i="1"/>
  <c r="AN145" i="1"/>
  <c r="AR742" i="1"/>
  <c r="AT742" i="1"/>
  <c r="AN742" i="1"/>
  <c r="AN396" i="1"/>
  <c r="BG396" i="1"/>
  <c r="AR396" i="1"/>
  <c r="AT396" i="1"/>
  <c r="AN875" i="1"/>
  <c r="AR875" i="1"/>
  <c r="AT875" i="1"/>
  <c r="BJ325" i="1"/>
  <c r="BF325" i="1"/>
  <c r="BH325" i="1"/>
  <c r="BJ937" i="1"/>
  <c r="BF937" i="1"/>
  <c r="BH937" i="1"/>
  <c r="BF473" i="1"/>
  <c r="BH473" i="1"/>
  <c r="BJ473" i="1"/>
  <c r="BJ948" i="1"/>
  <c r="BF948" i="1"/>
  <c r="BH948" i="1"/>
  <c r="BJ450" i="1"/>
  <c r="BF450" i="1"/>
  <c r="BH450" i="1"/>
  <c r="BJ445" i="1"/>
  <c r="BF445" i="1"/>
  <c r="BH445" i="1"/>
  <c r="BJ789" i="1"/>
  <c r="BF789" i="1"/>
  <c r="BH789" i="1"/>
  <c r="BF182" i="1"/>
  <c r="BH182" i="1"/>
  <c r="BJ182" i="1"/>
  <c r="BF464" i="1"/>
  <c r="BH464" i="1"/>
  <c r="BJ464" i="1"/>
  <c r="BF223" i="1"/>
  <c r="BH223" i="1"/>
  <c r="BJ223" i="1"/>
  <c r="AR91" i="1"/>
  <c r="AT91" i="1"/>
  <c r="AN91" i="1"/>
  <c r="AN1041" i="1"/>
  <c r="BG1041" i="1"/>
  <c r="AR1041" i="1"/>
  <c r="AT1041" i="1"/>
  <c r="AN400" i="1"/>
  <c r="AR400" i="1"/>
  <c r="AT400" i="1"/>
  <c r="AR371" i="1"/>
  <c r="AT371" i="1"/>
  <c r="AN371" i="1"/>
  <c r="AN812" i="1"/>
  <c r="AR812" i="1"/>
  <c r="AT812" i="1"/>
  <c r="AR827" i="1"/>
  <c r="AT827" i="1"/>
  <c r="AN827" i="1"/>
  <c r="AN296" i="1"/>
  <c r="BG296" i="1"/>
  <c r="AR296" i="1"/>
  <c r="AT296" i="1"/>
  <c r="AN833" i="1"/>
  <c r="AR833" i="1"/>
  <c r="AT833" i="1"/>
  <c r="AN1024" i="1"/>
  <c r="AR1024" i="1"/>
  <c r="AT1024" i="1"/>
  <c r="BJ555" i="1"/>
  <c r="BF555" i="1"/>
  <c r="BH555" i="1"/>
  <c r="AR253" i="1"/>
  <c r="AT253" i="1"/>
  <c r="AN253" i="1"/>
  <c r="BG253" i="1"/>
  <c r="AR150" i="1"/>
  <c r="AT150" i="1"/>
  <c r="AN150" i="1"/>
  <c r="AR290" i="1"/>
  <c r="AT290" i="1"/>
  <c r="AN290" i="1"/>
  <c r="AN581" i="1"/>
  <c r="AR581" i="1"/>
  <c r="AT581" i="1"/>
  <c r="AR980" i="1"/>
  <c r="AT980" i="1"/>
  <c r="AN980" i="1"/>
  <c r="BJ345" i="1"/>
  <c r="BF345" i="1"/>
  <c r="BH345" i="1"/>
  <c r="BJ298" i="1"/>
  <c r="BF298" i="1"/>
  <c r="BH298" i="1"/>
  <c r="BJ161" i="1"/>
  <c r="BF161" i="1"/>
  <c r="BH161" i="1"/>
  <c r="BJ446" i="1"/>
  <c r="BF446" i="1"/>
  <c r="BH446" i="1"/>
  <c r="BJ653" i="1"/>
  <c r="BF653" i="1"/>
  <c r="BH653" i="1"/>
  <c r="AR174" i="1"/>
  <c r="AT174" i="1"/>
  <c r="AN174" i="1"/>
  <c r="BF244" i="1"/>
  <c r="BH244" i="1"/>
  <c r="BJ244" i="1"/>
  <c r="BJ347" i="1"/>
  <c r="BF347" i="1"/>
  <c r="BH347" i="1"/>
  <c r="AN269" i="1"/>
  <c r="AR269" i="1"/>
  <c r="AT269" i="1"/>
  <c r="AN196" i="1"/>
  <c r="AR196" i="1"/>
  <c r="AT196" i="1"/>
  <c r="AR245" i="1"/>
  <c r="AT245" i="1"/>
  <c r="AN245" i="1"/>
  <c r="AR209" i="1"/>
  <c r="AT209" i="1"/>
  <c r="AN209" i="1"/>
  <c r="AN588" i="1"/>
  <c r="BG588" i="1"/>
  <c r="AR588" i="1"/>
  <c r="AT588" i="1"/>
  <c r="AN900" i="1"/>
  <c r="AR900" i="1"/>
  <c r="AT900" i="1"/>
  <c r="BF782" i="1"/>
  <c r="BH782" i="1"/>
  <c r="BJ782" i="1"/>
  <c r="BJ156" i="1"/>
  <c r="BF156" i="1"/>
  <c r="BH156" i="1"/>
  <c r="BF239" i="1"/>
  <c r="BH239" i="1"/>
  <c r="BJ239" i="1"/>
  <c r="BF686" i="1"/>
  <c r="BH686" i="1"/>
  <c r="BJ686" i="1"/>
  <c r="BJ824" i="1"/>
  <c r="BF824" i="1"/>
  <c r="BH824" i="1"/>
  <c r="BF1039" i="1"/>
  <c r="BH1039" i="1"/>
  <c r="BJ1039" i="1"/>
  <c r="BF155" i="1"/>
  <c r="BH155" i="1"/>
  <c r="BJ155" i="1"/>
  <c r="BF882" i="1"/>
  <c r="BH882" i="1"/>
  <c r="BJ882" i="1"/>
  <c r="AR522" i="1"/>
  <c r="AT522" i="1"/>
  <c r="AN522" i="1"/>
  <c r="AR405" i="1"/>
  <c r="AT405" i="1"/>
  <c r="AN405" i="1"/>
  <c r="BG405" i="1"/>
  <c r="AR152" i="1"/>
  <c r="AT152" i="1"/>
  <c r="AN152" i="1"/>
  <c r="AU152" i="1"/>
  <c r="AV152" i="1"/>
  <c r="AR684" i="1"/>
  <c r="AT684" i="1"/>
  <c r="AN684" i="1"/>
  <c r="AN421" i="1"/>
  <c r="BG421" i="1"/>
  <c r="AR421" i="1"/>
  <c r="AT421" i="1"/>
  <c r="AR560" i="1"/>
  <c r="AT560" i="1"/>
  <c r="AN560" i="1"/>
  <c r="AR194" i="1"/>
  <c r="AT194" i="1"/>
  <c r="AN194" i="1"/>
  <c r="AO194" i="1"/>
  <c r="AP194" i="1"/>
  <c r="AR36" i="1"/>
  <c r="AT36" i="1"/>
  <c r="AN36" i="1"/>
  <c r="AN687" i="1"/>
  <c r="BG687" i="1"/>
  <c r="AR687" i="1"/>
  <c r="AT687" i="1"/>
  <c r="AR517" i="1"/>
  <c r="AT517" i="1"/>
  <c r="AN517" i="1"/>
  <c r="BG517" i="1"/>
  <c r="AR335" i="1"/>
  <c r="AT335" i="1"/>
  <c r="AN335" i="1"/>
  <c r="AR744" i="1"/>
  <c r="AT744" i="1"/>
  <c r="AN744" i="1"/>
  <c r="AR435" i="1"/>
  <c r="AT435" i="1"/>
  <c r="AN435" i="1"/>
  <c r="AN213" i="1"/>
  <c r="AR213" i="1"/>
  <c r="AT213" i="1"/>
  <c r="AN345" i="1"/>
  <c r="AR345" i="1"/>
  <c r="AT345" i="1"/>
  <c r="AR448" i="1"/>
  <c r="AT448" i="1"/>
  <c r="AN448" i="1"/>
  <c r="AR1004" i="1"/>
  <c r="AT1004" i="1"/>
  <c r="AN1004" i="1"/>
  <c r="BF392" i="1"/>
  <c r="BH392" i="1"/>
  <c r="BJ392" i="1"/>
  <c r="BF837" i="1"/>
  <c r="BH837" i="1"/>
  <c r="BJ837" i="1"/>
  <c r="BF452" i="1"/>
  <c r="BH452" i="1"/>
  <c r="BJ452" i="1"/>
  <c r="BF944" i="1"/>
  <c r="BH944" i="1"/>
  <c r="BJ944" i="1"/>
  <c r="BJ862" i="1"/>
  <c r="BF862" i="1"/>
  <c r="BH862" i="1"/>
  <c r="AN573" i="1"/>
  <c r="BG573" i="1"/>
  <c r="AR573" i="1"/>
  <c r="AT573" i="1"/>
  <c r="AN727" i="1"/>
  <c r="AR727" i="1"/>
  <c r="AT727" i="1"/>
  <c r="BF373" i="1"/>
  <c r="BH373" i="1"/>
  <c r="BJ373" i="1"/>
  <c r="BF307" i="1"/>
  <c r="BH307" i="1"/>
  <c r="BJ307" i="1"/>
  <c r="BF388" i="1"/>
  <c r="BH388" i="1"/>
  <c r="BJ388" i="1"/>
  <c r="BF68" i="1"/>
  <c r="BH68" i="1"/>
  <c r="BJ68" i="1"/>
  <c r="BF133" i="1"/>
  <c r="BH133" i="1"/>
  <c r="BJ133" i="1"/>
  <c r="BF75" i="1"/>
  <c r="BH75" i="1"/>
  <c r="BJ75" i="1"/>
  <c r="BF397" i="1"/>
  <c r="BH397" i="1"/>
  <c r="BJ397" i="1"/>
  <c r="BF82" i="1"/>
  <c r="BH82" i="1"/>
  <c r="BJ82" i="1"/>
  <c r="BF748" i="1"/>
  <c r="BH748" i="1"/>
  <c r="BJ748" i="1"/>
  <c r="BF629" i="1"/>
  <c r="BH629" i="1"/>
  <c r="BJ629" i="1"/>
  <c r="BJ700" i="1"/>
  <c r="BF700" i="1"/>
  <c r="BH700" i="1"/>
  <c r="BF742" i="1"/>
  <c r="BH742" i="1"/>
  <c r="BJ742" i="1"/>
  <c r="BF628" i="1"/>
  <c r="BH628" i="1"/>
  <c r="BJ628" i="1"/>
  <c r="AN113" i="1"/>
  <c r="AR113" i="1"/>
  <c r="AT113" i="1"/>
  <c r="BF643" i="1"/>
  <c r="BH643" i="1"/>
  <c r="BJ643" i="1"/>
  <c r="AR699" i="1"/>
  <c r="AT699" i="1"/>
  <c r="AN699" i="1"/>
  <c r="AR959" i="1"/>
  <c r="AT959" i="1"/>
  <c r="AN959" i="1"/>
  <c r="AR468" i="1"/>
  <c r="AT468" i="1"/>
  <c r="AN468" i="1"/>
  <c r="BF911" i="1"/>
  <c r="BH911" i="1"/>
  <c r="BJ911" i="1"/>
  <c r="AR325" i="1"/>
  <c r="AT325" i="1"/>
  <c r="AN325" i="1"/>
  <c r="AN47" i="1"/>
  <c r="BG47" i="1"/>
  <c r="AR47" i="1"/>
  <c r="AT47" i="1"/>
  <c r="AR726" i="1"/>
  <c r="AT726" i="1"/>
  <c r="AN726" i="1"/>
  <c r="AO726" i="1"/>
  <c r="AP726" i="1"/>
  <c r="AN674" i="1"/>
  <c r="AR674" i="1"/>
  <c r="AT674" i="1"/>
  <c r="AR512" i="1"/>
  <c r="AT512" i="1"/>
  <c r="AN512" i="1"/>
  <c r="BG512" i="1"/>
  <c r="AR880" i="1"/>
  <c r="AT880" i="1"/>
  <c r="AN880" i="1"/>
  <c r="AN835" i="1"/>
  <c r="BG835" i="1"/>
  <c r="AR835" i="1"/>
  <c r="AT835" i="1"/>
  <c r="AN991" i="1"/>
  <c r="AR991" i="1"/>
  <c r="AT991" i="1"/>
  <c r="AN478" i="1"/>
  <c r="AR478" i="1"/>
  <c r="AT478" i="1"/>
  <c r="AR344" i="1"/>
  <c r="AT344" i="1"/>
  <c r="AN344" i="1"/>
  <c r="BJ282" i="1"/>
  <c r="BF282" i="1"/>
  <c r="BH282" i="1"/>
  <c r="BJ194" i="1"/>
  <c r="BF194" i="1"/>
  <c r="BH194" i="1"/>
  <c r="BJ35" i="1"/>
  <c r="BF35" i="1"/>
  <c r="BH35" i="1"/>
  <c r="BF1028" i="1"/>
  <c r="BH1028" i="1"/>
  <c r="BJ1028" i="1"/>
  <c r="BF283" i="1"/>
  <c r="BH283" i="1"/>
  <c r="BJ283" i="1"/>
  <c r="BF1030" i="1"/>
  <c r="BH1030" i="1"/>
  <c r="BJ1030" i="1"/>
  <c r="AR999" i="1"/>
  <c r="AT999" i="1"/>
  <c r="AN999" i="1"/>
  <c r="BG999" i="1"/>
  <c r="BF872" i="1"/>
  <c r="BH872" i="1"/>
  <c r="BJ872" i="1"/>
  <c r="BF736" i="1"/>
  <c r="BH736" i="1"/>
  <c r="BJ736" i="1"/>
  <c r="BF945" i="1"/>
  <c r="BH945" i="1"/>
  <c r="BJ945" i="1"/>
  <c r="BF760" i="1"/>
  <c r="BH760" i="1"/>
  <c r="BJ760" i="1"/>
  <c r="BF562" i="1"/>
  <c r="BH562" i="1"/>
  <c r="BJ562" i="1"/>
  <c r="BF523" i="1"/>
  <c r="BH523" i="1"/>
  <c r="BJ523" i="1"/>
  <c r="BJ190" i="1"/>
  <c r="BF190" i="1"/>
  <c r="BH190" i="1"/>
  <c r="BJ659" i="1"/>
  <c r="BF659" i="1"/>
  <c r="BH659" i="1"/>
  <c r="BF1010" i="1"/>
  <c r="BH1010" i="1"/>
  <c r="BJ1010" i="1"/>
  <c r="BF1005" i="1"/>
  <c r="BH1005" i="1"/>
  <c r="BJ1005" i="1"/>
  <c r="BF122" i="1"/>
  <c r="BH122" i="1"/>
  <c r="BJ122" i="1"/>
  <c r="BF91" i="1"/>
  <c r="BH91" i="1"/>
  <c r="BJ91" i="1"/>
  <c r="BF698" i="1"/>
  <c r="BH698" i="1"/>
  <c r="BJ698" i="1"/>
  <c r="BF904" i="1"/>
  <c r="BH904" i="1"/>
  <c r="BJ904" i="1"/>
  <c r="BF394" i="1"/>
  <c r="BH394" i="1"/>
  <c r="BJ394" i="1"/>
  <c r="BJ191" i="1"/>
  <c r="BF191" i="1"/>
  <c r="BH191" i="1"/>
  <c r="BF974" i="1"/>
  <c r="BH974" i="1"/>
  <c r="BJ974" i="1"/>
  <c r="AR112" i="1"/>
  <c r="AT112" i="1"/>
  <c r="AN112" i="1"/>
  <c r="AN326" i="1"/>
  <c r="BG326" i="1"/>
  <c r="AR326" i="1"/>
  <c r="AT326" i="1"/>
  <c r="AR192" i="1"/>
  <c r="AT192" i="1"/>
  <c r="AN192" i="1"/>
  <c r="AR896" i="1"/>
  <c r="AT896" i="1"/>
  <c r="AN896" i="1"/>
  <c r="BG896" i="1"/>
  <c r="AN585" i="1"/>
  <c r="AR585" i="1"/>
  <c r="AT585" i="1"/>
  <c r="AR664" i="1"/>
  <c r="AT664" i="1"/>
  <c r="AN664" i="1"/>
  <c r="AR402" i="1"/>
  <c r="AT402" i="1"/>
  <c r="AN402" i="1"/>
  <c r="AR456" i="1"/>
  <c r="AT456" i="1"/>
  <c r="AN456" i="1"/>
  <c r="AU456" i="1"/>
  <c r="AV456" i="1"/>
  <c r="AN138" i="1"/>
  <c r="AR138" i="1"/>
  <c r="AT138" i="1"/>
  <c r="AR545" i="1"/>
  <c r="AT545" i="1"/>
  <c r="AN545" i="1"/>
  <c r="BG545" i="1"/>
  <c r="AR1016" i="1"/>
  <c r="AT1016" i="1"/>
  <c r="AN1016" i="1"/>
  <c r="BG1016" i="1"/>
  <c r="AR1008" i="1"/>
  <c r="AT1008" i="1"/>
  <c r="AN1008" i="1"/>
  <c r="AO1008" i="1"/>
  <c r="AP1008" i="1"/>
  <c r="AR143" i="1"/>
  <c r="AT143" i="1"/>
  <c r="AN143" i="1"/>
  <c r="BG143" i="1"/>
  <c r="AN217" i="1"/>
  <c r="AR217" i="1"/>
  <c r="AT217" i="1"/>
  <c r="AN466" i="1"/>
  <c r="AR466" i="1"/>
  <c r="AT466" i="1"/>
  <c r="AN739" i="1"/>
  <c r="AR739" i="1"/>
  <c r="AT739" i="1"/>
  <c r="AN805" i="1"/>
  <c r="AR805" i="1"/>
  <c r="AT805" i="1"/>
  <c r="BF556" i="1"/>
  <c r="BH556" i="1"/>
  <c r="BJ556" i="1"/>
  <c r="BF857" i="1"/>
  <c r="BH857" i="1"/>
  <c r="BJ857" i="1"/>
  <c r="BF78" i="1"/>
  <c r="BH78" i="1"/>
  <c r="BJ78" i="1"/>
  <c r="BJ895" i="1"/>
  <c r="BF895" i="1"/>
  <c r="BH895" i="1"/>
  <c r="BF237" i="1"/>
  <c r="BH237" i="1"/>
  <c r="BJ237" i="1"/>
  <c r="BF570" i="1"/>
  <c r="BH570" i="1"/>
  <c r="BJ570" i="1"/>
  <c r="BF893" i="1"/>
  <c r="BH893" i="1"/>
  <c r="BJ893" i="1"/>
  <c r="BF443" i="1"/>
  <c r="BH443" i="1"/>
  <c r="BJ443" i="1"/>
  <c r="BF839" i="1"/>
  <c r="BH839" i="1"/>
  <c r="BJ839" i="1"/>
  <c r="BF733" i="1"/>
  <c r="BH733" i="1"/>
  <c r="BJ733" i="1"/>
  <c r="BF291" i="1"/>
  <c r="BH291" i="1"/>
  <c r="BJ291" i="1"/>
  <c r="BF497" i="1"/>
  <c r="BH497" i="1"/>
  <c r="BJ497" i="1"/>
  <c r="BF195" i="1"/>
  <c r="BH195" i="1"/>
  <c r="BJ195" i="1"/>
  <c r="BF787" i="1"/>
  <c r="BH787" i="1"/>
  <c r="BJ787" i="1"/>
  <c r="BF634" i="1"/>
  <c r="BH634" i="1"/>
  <c r="BJ634" i="1"/>
  <c r="BJ286" i="1"/>
  <c r="BF286" i="1"/>
  <c r="BH286" i="1"/>
  <c r="BF123" i="1"/>
  <c r="BH123" i="1"/>
  <c r="BJ123" i="1"/>
  <c r="BF625" i="1"/>
  <c r="BH625" i="1"/>
  <c r="BJ625" i="1"/>
  <c r="BF924" i="1"/>
  <c r="BH924" i="1"/>
  <c r="BJ924" i="1"/>
  <c r="BF166" i="1"/>
  <c r="BH166" i="1"/>
  <c r="BJ166" i="1"/>
  <c r="BF620" i="1"/>
  <c r="BH620" i="1"/>
  <c r="BJ620" i="1"/>
  <c r="BF430" i="1"/>
  <c r="BH430" i="1"/>
  <c r="BJ430" i="1"/>
  <c r="BF527" i="1"/>
  <c r="BH527" i="1"/>
  <c r="BJ527" i="1"/>
  <c r="BF740" i="1"/>
  <c r="BH740" i="1"/>
  <c r="BJ740" i="1"/>
  <c r="BF138" i="1"/>
  <c r="BH138" i="1"/>
  <c r="BJ138" i="1"/>
  <c r="BF549" i="1"/>
  <c r="BH549" i="1"/>
  <c r="BJ549" i="1"/>
  <c r="BF1018" i="1"/>
  <c r="BH1018" i="1"/>
  <c r="BJ1018" i="1"/>
  <c r="BF907" i="1"/>
  <c r="BH907" i="1"/>
  <c r="BJ907" i="1"/>
  <c r="BF880" i="1"/>
  <c r="BH880" i="1"/>
  <c r="BJ880" i="1"/>
  <c r="BF832" i="1"/>
  <c r="BH832" i="1"/>
  <c r="BJ832" i="1"/>
  <c r="BF840" i="1"/>
  <c r="BH840" i="1"/>
  <c r="BJ840" i="1"/>
  <c r="BF214" i="1"/>
  <c r="BH214" i="1"/>
  <c r="BJ214" i="1"/>
  <c r="BF908" i="1"/>
  <c r="BH908" i="1"/>
  <c r="BJ908" i="1"/>
  <c r="BF567" i="1"/>
  <c r="BH567" i="1"/>
  <c r="BJ567" i="1"/>
  <c r="BF509" i="1"/>
  <c r="BH509" i="1"/>
  <c r="BJ509" i="1"/>
  <c r="BF949" i="1"/>
  <c r="BH949" i="1"/>
  <c r="BJ949" i="1"/>
  <c r="BF766" i="1"/>
  <c r="BH766" i="1"/>
  <c r="BJ766" i="1"/>
  <c r="BF34" i="1"/>
  <c r="BH34" i="1"/>
  <c r="BJ34" i="1"/>
  <c r="BF415" i="1"/>
  <c r="BH415" i="1"/>
  <c r="BJ415" i="1"/>
  <c r="BF1003" i="1"/>
  <c r="BH1003" i="1"/>
  <c r="BJ1003" i="1"/>
  <c r="BF565" i="1"/>
  <c r="BH565" i="1"/>
  <c r="BJ565" i="1"/>
  <c r="BF414" i="1"/>
  <c r="BH414" i="1"/>
  <c r="BJ414" i="1"/>
  <c r="BJ198" i="1"/>
  <c r="BF198" i="1"/>
  <c r="BH198" i="1"/>
  <c r="BF501" i="1"/>
  <c r="BH501" i="1"/>
  <c r="BJ501" i="1"/>
  <c r="BF357" i="1"/>
  <c r="BH357" i="1"/>
  <c r="BJ357" i="1"/>
  <c r="BF46" i="1"/>
  <c r="BH46" i="1"/>
  <c r="BJ46" i="1"/>
  <c r="BF476" i="1"/>
  <c r="BH476" i="1"/>
  <c r="BJ476" i="1"/>
  <c r="BF235" i="1"/>
  <c r="BH235" i="1"/>
  <c r="BJ235" i="1"/>
  <c r="BF732" i="1"/>
  <c r="BH732" i="1"/>
  <c r="BJ732" i="1"/>
  <c r="BF40" i="1"/>
  <c r="BH40" i="1"/>
  <c r="BJ40" i="1"/>
  <c r="BJ120" i="1"/>
  <c r="BF120" i="1"/>
  <c r="BH120" i="1"/>
  <c r="BJ1020" i="1"/>
  <c r="BF1020" i="1"/>
  <c r="BH1020" i="1"/>
  <c r="BJ217" i="1"/>
  <c r="BF217" i="1"/>
  <c r="BH217" i="1"/>
  <c r="BJ599" i="1"/>
  <c r="BF599" i="1"/>
  <c r="BH599" i="1"/>
  <c r="BJ449" i="1"/>
  <c r="BF449" i="1"/>
  <c r="BH449" i="1"/>
  <c r="BJ468" i="1"/>
  <c r="BF468" i="1"/>
  <c r="BH468" i="1"/>
  <c r="BJ248" i="1"/>
  <c r="BF248" i="1"/>
  <c r="BH248" i="1"/>
  <c r="BJ838" i="1"/>
  <c r="BF838" i="1"/>
  <c r="BH838" i="1"/>
  <c r="BJ403" i="1"/>
  <c r="BF403" i="1"/>
  <c r="BH403" i="1"/>
  <c r="BJ926" i="1"/>
  <c r="BF926" i="1"/>
  <c r="BH926" i="1"/>
  <c r="BJ780" i="1"/>
  <c r="BF780" i="1"/>
  <c r="BH780" i="1"/>
  <c r="AN813" i="1"/>
  <c r="BG813" i="1"/>
  <c r="AR813" i="1"/>
  <c r="AT813" i="1"/>
  <c r="BF718" i="1"/>
  <c r="BH718" i="1"/>
  <c r="BJ718" i="1"/>
  <c r="AN962" i="1"/>
  <c r="AR962" i="1"/>
  <c r="AT962" i="1"/>
  <c r="AN280" i="1"/>
  <c r="AR280" i="1"/>
  <c r="AT280" i="1"/>
  <c r="AN185" i="1"/>
  <c r="BG185" i="1"/>
  <c r="AR185" i="1"/>
  <c r="AT185" i="1"/>
  <c r="AR293" i="1"/>
  <c r="AT293" i="1"/>
  <c r="AN293" i="1"/>
  <c r="AN978" i="1"/>
  <c r="AR978" i="1"/>
  <c r="AT978" i="1"/>
  <c r="AR329" i="1"/>
  <c r="AT329" i="1"/>
  <c r="AN329" i="1"/>
  <c r="BG329" i="1"/>
  <c r="BF503" i="1"/>
  <c r="BH503" i="1"/>
  <c r="BJ503" i="1"/>
  <c r="AR427" i="1"/>
  <c r="AT427" i="1"/>
  <c r="AN427" i="1"/>
  <c r="BJ589" i="1"/>
  <c r="BF589" i="1"/>
  <c r="BH589" i="1"/>
  <c r="AR936" i="1"/>
  <c r="AT936" i="1"/>
  <c r="AN936" i="1"/>
  <c r="AN331" i="1"/>
  <c r="AO331" i="1"/>
  <c r="AP331" i="1"/>
  <c r="AR331" i="1"/>
  <c r="AT331" i="1"/>
  <c r="AN350" i="1"/>
  <c r="BG350" i="1"/>
  <c r="AR350" i="1"/>
  <c r="AT350" i="1"/>
  <c r="AN458" i="1"/>
  <c r="AR458" i="1"/>
  <c r="AT458" i="1"/>
  <c r="AN698" i="1"/>
  <c r="BG698" i="1"/>
  <c r="AR698" i="1"/>
  <c r="AT698" i="1"/>
  <c r="AN96" i="1"/>
  <c r="AO96" i="1"/>
  <c r="AP96" i="1"/>
  <c r="AR96" i="1"/>
  <c r="AT96" i="1"/>
  <c r="AR52" i="1"/>
  <c r="AT52" i="1"/>
  <c r="AN52" i="1"/>
  <c r="AR981" i="1"/>
  <c r="AT981" i="1"/>
  <c r="AN981" i="1"/>
  <c r="AR970" i="1"/>
  <c r="AT970" i="1"/>
  <c r="AN970" i="1"/>
  <c r="AN418" i="1"/>
  <c r="AW418" i="1"/>
  <c r="AR418" i="1"/>
  <c r="AT418" i="1"/>
  <c r="AR922" i="1"/>
  <c r="AT922" i="1"/>
  <c r="AN922" i="1"/>
  <c r="AR807" i="1"/>
  <c r="AT807" i="1"/>
  <c r="AN807" i="1"/>
  <c r="BG807" i="1"/>
  <c r="AN83" i="1"/>
  <c r="AR83" i="1"/>
  <c r="AT83" i="1"/>
  <c r="AR593" i="1"/>
  <c r="AT593" i="1"/>
  <c r="AN593" i="1"/>
  <c r="BG593" i="1"/>
  <c r="BJ799" i="1"/>
  <c r="BF799" i="1"/>
  <c r="BH799" i="1"/>
  <c r="AR425" i="1"/>
  <c r="AT425" i="1"/>
  <c r="AN425" i="1"/>
  <c r="AN105" i="1"/>
  <c r="AR105" i="1"/>
  <c r="AT105" i="1"/>
  <c r="AN829" i="1"/>
  <c r="AR829" i="1"/>
  <c r="AT829" i="1"/>
  <c r="AN137" i="1"/>
  <c r="AR137" i="1"/>
  <c r="AT137" i="1"/>
  <c r="AR27" i="1"/>
  <c r="AT27" i="1"/>
  <c r="AN63" i="1"/>
  <c r="AR63" i="1"/>
  <c r="AT63" i="1"/>
  <c r="AN275" i="1"/>
  <c r="AR275" i="1"/>
  <c r="AT275" i="1"/>
  <c r="AN161" i="1"/>
  <c r="BG161" i="1"/>
  <c r="AR161" i="1"/>
  <c r="AT161" i="1"/>
  <c r="AR723" i="1"/>
  <c r="AT723" i="1"/>
  <c r="AN723" i="1"/>
  <c r="AU723" i="1"/>
  <c r="AV723" i="1"/>
  <c r="AR85" i="1"/>
  <c r="AT85" i="1"/>
  <c r="AN85" i="1"/>
  <c r="BG85" i="1"/>
  <c r="AN668" i="1"/>
  <c r="AR668" i="1"/>
  <c r="AT668" i="1"/>
  <c r="AN134" i="1"/>
  <c r="AR134" i="1"/>
  <c r="AT134" i="1"/>
  <c r="AR657" i="1"/>
  <c r="AT657" i="1"/>
  <c r="AN657" i="1"/>
  <c r="AN168" i="1"/>
  <c r="AR168" i="1"/>
  <c r="AT168" i="1"/>
  <c r="AR603" i="1"/>
  <c r="AT603" i="1"/>
  <c r="AN603" i="1"/>
  <c r="AN796" i="1"/>
  <c r="AR796" i="1"/>
  <c r="AT796" i="1"/>
  <c r="AN580" i="1"/>
  <c r="AO580" i="1"/>
  <c r="AP580" i="1"/>
  <c r="AR580" i="1"/>
  <c r="AT580" i="1"/>
  <c r="AN240" i="1"/>
  <c r="BG240" i="1"/>
  <c r="AR240" i="1"/>
  <c r="AT240" i="1"/>
  <c r="AR791" i="1"/>
  <c r="AT791" i="1"/>
  <c r="AN791" i="1"/>
  <c r="BG791" i="1"/>
  <c r="AN271" i="1"/>
  <c r="BG271" i="1"/>
  <c r="AR271" i="1"/>
  <c r="AT271" i="1"/>
  <c r="AN817" i="1"/>
  <c r="AR817" i="1"/>
  <c r="AT817" i="1"/>
  <c r="AR353" i="1"/>
  <c r="AT353" i="1"/>
  <c r="AN353" i="1"/>
  <c r="BG353" i="1"/>
  <c r="AR568" i="1"/>
  <c r="AT568" i="1"/>
  <c r="AN568" i="1"/>
  <c r="AR971" i="1"/>
  <c r="AT971" i="1"/>
  <c r="AN971" i="1"/>
  <c r="AN982" i="1"/>
  <c r="AR982" i="1"/>
  <c r="AT982" i="1"/>
  <c r="AN475" i="1"/>
  <c r="AR475" i="1"/>
  <c r="AT475" i="1"/>
  <c r="AR1027" i="1"/>
  <c r="AT1027" i="1"/>
  <c r="AN1027" i="1"/>
  <c r="AR575" i="1"/>
  <c r="AT575" i="1"/>
  <c r="AN575" i="1"/>
  <c r="AR740" i="1"/>
  <c r="AT740" i="1"/>
  <c r="AN740" i="1"/>
  <c r="AR1039" i="1"/>
  <c r="AT1039" i="1"/>
  <c r="AN1039" i="1"/>
  <c r="AN768" i="1"/>
  <c r="BG768" i="1"/>
  <c r="AR768" i="1"/>
  <c r="AT768" i="1"/>
  <c r="AN182" i="1"/>
  <c r="AR182" i="1"/>
  <c r="AT182" i="1"/>
  <c r="AR483" i="1"/>
  <c r="AT483" i="1"/>
  <c r="AN483" i="1"/>
  <c r="BG483" i="1"/>
  <c r="AN818" i="1"/>
  <c r="AR818" i="1"/>
  <c r="AT818" i="1"/>
  <c r="AR557" i="1"/>
  <c r="AT557" i="1"/>
  <c r="AN557" i="1"/>
  <c r="AN339" i="1"/>
  <c r="BG339" i="1"/>
  <c r="AR339" i="1"/>
  <c r="AT339" i="1"/>
  <c r="AR951" i="1"/>
  <c r="AT951" i="1"/>
  <c r="AN951" i="1"/>
  <c r="AR592" i="1"/>
  <c r="AT592" i="1"/>
  <c r="AN592" i="1"/>
  <c r="AU592" i="1"/>
  <c r="AV592" i="1"/>
  <c r="AN178" i="1"/>
  <c r="AR178" i="1"/>
  <c r="AT178" i="1"/>
  <c r="AR461" i="1"/>
  <c r="AT461" i="1"/>
  <c r="AN461" i="1"/>
  <c r="BG461" i="1"/>
  <c r="AR351" i="1"/>
  <c r="AT351" i="1"/>
  <c r="AN351" i="1"/>
  <c r="BG351" i="1"/>
  <c r="BH27" i="1"/>
  <c r="BJ27" i="1"/>
  <c r="BJ965" i="1"/>
  <c r="BF965" i="1"/>
  <c r="BH965" i="1"/>
  <c r="BJ1021" i="1"/>
  <c r="BF1021" i="1"/>
  <c r="BH1021" i="1"/>
  <c r="BJ511" i="1"/>
  <c r="BF511" i="1"/>
  <c r="BH511" i="1"/>
  <c r="BJ149" i="1"/>
  <c r="BF149" i="1"/>
  <c r="BH149" i="1"/>
  <c r="BJ953" i="1"/>
  <c r="BF953" i="1"/>
  <c r="BH953" i="1"/>
  <c r="BJ404" i="1"/>
  <c r="BF404" i="1"/>
  <c r="BH404" i="1"/>
  <c r="BJ1024" i="1"/>
  <c r="BF1024" i="1"/>
  <c r="BH1024" i="1"/>
  <c r="BJ134" i="1"/>
  <c r="BF134" i="1"/>
  <c r="BH134" i="1"/>
  <c r="BJ29" i="1"/>
  <c r="BH29" i="1"/>
  <c r="BJ219" i="1"/>
  <c r="BF219" i="1"/>
  <c r="BH219" i="1"/>
  <c r="BJ571" i="1"/>
  <c r="BF571" i="1"/>
  <c r="BH571" i="1"/>
  <c r="BJ750" i="1"/>
  <c r="BF750" i="1"/>
  <c r="BH750" i="1"/>
  <c r="BJ209" i="1"/>
  <c r="BF209" i="1"/>
  <c r="BH209" i="1"/>
  <c r="BJ586" i="1"/>
  <c r="BF586" i="1"/>
  <c r="BH586" i="1"/>
  <c r="BJ63" i="1"/>
  <c r="BF63" i="1"/>
  <c r="BH63" i="1"/>
  <c r="BJ210" i="1"/>
  <c r="BF210" i="1"/>
  <c r="BH210" i="1"/>
  <c r="BF816" i="1"/>
  <c r="BH816" i="1"/>
  <c r="BJ816" i="1"/>
  <c r="BF295" i="1"/>
  <c r="BH295" i="1"/>
  <c r="BJ295" i="1"/>
  <c r="BF624" i="1"/>
  <c r="BH624" i="1"/>
  <c r="BJ624" i="1"/>
  <c r="BF309" i="1"/>
  <c r="BH309" i="1"/>
  <c r="BJ309" i="1"/>
  <c r="BJ534" i="1"/>
  <c r="BF534" i="1"/>
  <c r="BH534" i="1"/>
  <c r="BJ256" i="1"/>
  <c r="BF256" i="1"/>
  <c r="BH256" i="1"/>
  <c r="BJ150" i="1"/>
  <c r="BF150" i="1"/>
  <c r="BH150" i="1"/>
  <c r="BJ61" i="1"/>
  <c r="BF61" i="1"/>
  <c r="BH61" i="1"/>
  <c r="BJ202" i="1"/>
  <c r="BF202" i="1"/>
  <c r="BH202" i="1"/>
  <c r="BJ797" i="1"/>
  <c r="BF797" i="1"/>
  <c r="BH797" i="1"/>
  <c r="BJ379" i="1"/>
  <c r="BF379" i="1"/>
  <c r="BH379" i="1"/>
  <c r="BJ713" i="1"/>
  <c r="BF713" i="1"/>
  <c r="BH713" i="1"/>
  <c r="BJ299" i="1"/>
  <c r="BF299" i="1"/>
  <c r="BH299" i="1"/>
  <c r="BJ174" i="1"/>
  <c r="BF174" i="1"/>
  <c r="BH174" i="1"/>
  <c r="BJ981" i="1"/>
  <c r="BF981" i="1"/>
  <c r="BH981" i="1"/>
  <c r="BJ764" i="1"/>
  <c r="BF764" i="1"/>
  <c r="BH764" i="1"/>
  <c r="BJ554" i="1"/>
  <c r="BF554" i="1"/>
  <c r="BH554" i="1"/>
  <c r="BJ88" i="1"/>
  <c r="BF88" i="1"/>
  <c r="BH88" i="1"/>
  <c r="BJ977" i="1"/>
  <c r="BF977" i="1"/>
  <c r="BH977" i="1"/>
  <c r="BJ1001" i="1"/>
  <c r="BF1001" i="1"/>
  <c r="BH1001" i="1"/>
  <c r="BJ225" i="1"/>
  <c r="BF225" i="1"/>
  <c r="BH225" i="1"/>
  <c r="BJ71" i="1"/>
  <c r="BF71" i="1"/>
  <c r="BH71" i="1"/>
  <c r="BJ204" i="1"/>
  <c r="BF204" i="1"/>
  <c r="BH204" i="1"/>
  <c r="BJ365" i="1"/>
  <c r="BF365" i="1"/>
  <c r="BH365" i="1"/>
  <c r="BF381" i="1"/>
  <c r="BH381" i="1"/>
  <c r="BJ381" i="1"/>
  <c r="BF178" i="1"/>
  <c r="BH178" i="1"/>
  <c r="BJ178" i="1"/>
  <c r="BF186" i="1"/>
  <c r="BH186" i="1"/>
  <c r="BJ186" i="1"/>
  <c r="BF633" i="1"/>
  <c r="BH633" i="1"/>
  <c r="BJ633" i="1"/>
  <c r="BF1027" i="1"/>
  <c r="BH1027" i="1"/>
  <c r="BJ1027" i="1"/>
  <c r="BJ1044" i="1"/>
  <c r="BF1044" i="1"/>
  <c r="BH1044" i="1"/>
  <c r="BJ238" i="1"/>
  <c r="BF238" i="1"/>
  <c r="BH238" i="1"/>
  <c r="BF522" i="1"/>
  <c r="BH522" i="1"/>
  <c r="BJ522" i="1"/>
  <c r="BF710" i="1"/>
  <c r="BH710" i="1"/>
  <c r="BJ710" i="1"/>
  <c r="BF51" i="1"/>
  <c r="BH51" i="1"/>
  <c r="BJ51" i="1"/>
  <c r="BJ211" i="1"/>
  <c r="BF211" i="1"/>
  <c r="BH211" i="1"/>
  <c r="BH33" i="1"/>
  <c r="BJ33" i="1"/>
  <c r="BF548" i="1"/>
  <c r="BH548" i="1"/>
  <c r="BJ548" i="1"/>
  <c r="AR151" i="1"/>
  <c r="AT151" i="1"/>
  <c r="AN151" i="1"/>
  <c r="AN417" i="1"/>
  <c r="AR417" i="1"/>
  <c r="AT417" i="1"/>
  <c r="AR607" i="1"/>
  <c r="AT607" i="1"/>
  <c r="AN607" i="1"/>
  <c r="BF456" i="1"/>
  <c r="BH456" i="1"/>
  <c r="BJ456" i="1"/>
  <c r="AR734" i="1"/>
  <c r="AT734" i="1"/>
  <c r="AN734" i="1"/>
  <c r="AN75" i="1"/>
  <c r="BG75" i="1"/>
  <c r="AR75" i="1"/>
  <c r="AT75" i="1"/>
  <c r="AN300" i="1"/>
  <c r="AR300" i="1"/>
  <c r="AT300" i="1"/>
  <c r="AR1010" i="1"/>
  <c r="AT1010" i="1"/>
  <c r="AN1010" i="1"/>
  <c r="BG1010" i="1"/>
  <c r="AN638" i="1"/>
  <c r="BG638" i="1"/>
  <c r="AR638" i="1"/>
  <c r="AT638" i="1"/>
  <c r="AR135" i="1"/>
  <c r="AT135" i="1"/>
  <c r="AN135" i="1"/>
  <c r="BG135" i="1"/>
  <c r="AN1042" i="1"/>
  <c r="BG1042" i="1"/>
  <c r="AR1042" i="1"/>
  <c r="AT1042" i="1"/>
  <c r="AN714" i="1"/>
  <c r="BG714" i="1"/>
  <c r="AR714" i="1"/>
  <c r="AT714" i="1"/>
  <c r="AN368" i="1"/>
  <c r="AR368" i="1"/>
  <c r="AT368" i="1"/>
  <c r="AN309" i="1"/>
  <c r="AR309" i="1"/>
  <c r="AT309" i="1"/>
  <c r="AR632" i="1"/>
  <c r="AT632" i="1"/>
  <c r="AN632" i="1"/>
  <c r="BG632" i="1"/>
  <c r="AN422" i="1"/>
  <c r="AR422" i="1"/>
  <c r="AT422" i="1"/>
  <c r="AN647" i="1"/>
  <c r="AR647" i="1"/>
  <c r="AT647" i="1"/>
  <c r="AN387" i="1"/>
  <c r="AR387" i="1"/>
  <c r="AT387" i="1"/>
  <c r="AN825" i="1"/>
  <c r="AO825" i="1"/>
  <c r="AP825" i="1"/>
  <c r="AR825" i="1"/>
  <c r="AT825" i="1"/>
  <c r="AN505" i="1"/>
  <c r="AR505" i="1"/>
  <c r="AT505" i="1"/>
  <c r="AR379" i="1"/>
  <c r="AT379" i="1"/>
  <c r="AN379" i="1"/>
  <c r="BG379" i="1"/>
  <c r="AN793" i="1"/>
  <c r="AR793" i="1"/>
  <c r="AT793" i="1"/>
  <c r="AR990" i="1"/>
  <c r="AT990" i="1"/>
  <c r="AN990" i="1"/>
  <c r="BG990" i="1"/>
  <c r="AR977" i="1"/>
  <c r="AT977" i="1"/>
  <c r="AN977" i="1"/>
  <c r="AW977" i="1"/>
  <c r="AN707" i="1"/>
  <c r="AR707" i="1"/>
  <c r="AT707" i="1"/>
  <c r="AN453" i="1"/>
  <c r="AR453" i="1"/>
  <c r="AT453" i="1"/>
  <c r="AR262" i="1"/>
  <c r="AT262" i="1"/>
  <c r="AN262" i="1"/>
  <c r="AN879" i="1"/>
  <c r="AR879" i="1"/>
  <c r="AT879" i="1"/>
  <c r="AR597" i="1"/>
  <c r="AT597" i="1"/>
  <c r="AN597" i="1"/>
  <c r="BG597" i="1"/>
  <c r="AR671" i="1"/>
  <c r="AT671" i="1"/>
  <c r="AN671" i="1"/>
  <c r="AN598" i="1"/>
  <c r="AR598" i="1"/>
  <c r="AT598" i="1"/>
  <c r="AR541" i="1"/>
  <c r="AT541" i="1"/>
  <c r="AN541" i="1"/>
  <c r="BJ515" i="1"/>
  <c r="BF515" i="1"/>
  <c r="BH515" i="1"/>
  <c r="BJ845" i="1"/>
  <c r="BF845" i="1"/>
  <c r="BH845" i="1"/>
  <c r="BJ535" i="1"/>
  <c r="BF535" i="1"/>
  <c r="BH535" i="1"/>
  <c r="BJ322" i="1"/>
  <c r="BF322" i="1"/>
  <c r="BH322" i="1"/>
  <c r="BJ932" i="1"/>
  <c r="BF932" i="1"/>
  <c r="BH932" i="1"/>
  <c r="BJ521" i="1"/>
  <c r="BF521" i="1"/>
  <c r="BH521" i="1"/>
  <c r="BJ28" i="1"/>
  <c r="BH28" i="1"/>
  <c r="BF141" i="1"/>
  <c r="BH141" i="1"/>
  <c r="BJ141" i="1"/>
  <c r="BJ919" i="1"/>
  <c r="BF919" i="1"/>
  <c r="BH919" i="1"/>
  <c r="BJ323" i="1"/>
  <c r="BF323" i="1"/>
  <c r="BH323" i="1"/>
  <c r="BJ602" i="1"/>
  <c r="BF602" i="1"/>
  <c r="BH602" i="1"/>
  <c r="BJ80" i="1"/>
  <c r="BF80" i="1"/>
  <c r="BH80" i="1"/>
  <c r="BJ218" i="1"/>
  <c r="BF218" i="1"/>
  <c r="BH218" i="1"/>
  <c r="BJ314" i="1"/>
  <c r="BF314" i="1"/>
  <c r="BH314" i="1"/>
  <c r="BJ575" i="1"/>
  <c r="BF575" i="1"/>
  <c r="BH575" i="1"/>
  <c r="BJ252" i="1"/>
  <c r="BF252" i="1"/>
  <c r="BH252" i="1"/>
  <c r="BJ722" i="1"/>
  <c r="BF722" i="1"/>
  <c r="BH722" i="1"/>
  <c r="BJ564" i="1"/>
  <c r="BF564" i="1"/>
  <c r="BH564" i="1"/>
  <c r="BJ38" i="1"/>
  <c r="BF38" i="1"/>
  <c r="BH38" i="1"/>
  <c r="BJ358" i="1"/>
  <c r="BF358" i="1"/>
  <c r="BJ916" i="1"/>
  <c r="BF916" i="1"/>
  <c r="BH916" i="1"/>
  <c r="BJ689" i="1"/>
  <c r="BF689" i="1"/>
  <c r="BH689" i="1"/>
  <c r="BJ946" i="1"/>
  <c r="BF946" i="1"/>
  <c r="BH946" i="1"/>
  <c r="BJ37" i="1"/>
  <c r="BF37" i="1"/>
  <c r="BH37" i="1"/>
  <c r="BF52" i="1"/>
  <c r="BH52" i="1"/>
  <c r="BJ52" i="1"/>
  <c r="BF691" i="1"/>
  <c r="BH691" i="1"/>
  <c r="BJ691" i="1"/>
  <c r="BJ360" i="1"/>
  <c r="BF360" i="1"/>
  <c r="BH360" i="1"/>
  <c r="BJ684" i="1"/>
  <c r="BF684" i="1"/>
  <c r="BH684" i="1"/>
  <c r="BF685" i="1"/>
  <c r="BH685" i="1"/>
  <c r="BJ685" i="1"/>
  <c r="BJ272" i="1"/>
  <c r="BF272" i="1"/>
  <c r="BH272" i="1"/>
  <c r="BJ90" i="1"/>
  <c r="BF90" i="1"/>
  <c r="BH90" i="1"/>
  <c r="AN59" i="1"/>
  <c r="AR59" i="1"/>
  <c r="AT59" i="1"/>
  <c r="AN914" i="1"/>
  <c r="AR914" i="1"/>
  <c r="AT914" i="1"/>
  <c r="AN929" i="1"/>
  <c r="BG929" i="1"/>
  <c r="AR929" i="1"/>
  <c r="AT929" i="1"/>
  <c r="BF995" i="1"/>
  <c r="BH995" i="1"/>
  <c r="BJ995" i="1"/>
  <c r="AR576" i="1"/>
  <c r="AT576" i="1"/>
  <c r="AN576" i="1"/>
  <c r="AN686" i="1"/>
  <c r="BG686" i="1"/>
  <c r="AR686" i="1"/>
  <c r="AT686" i="1"/>
  <c r="AR616" i="1"/>
  <c r="AT616" i="1"/>
  <c r="AN616" i="1"/>
  <c r="BG616" i="1"/>
  <c r="AR1019" i="1"/>
  <c r="AT1019" i="1"/>
  <c r="AN1019" i="1"/>
  <c r="AO1019" i="1"/>
  <c r="AP1019" i="1"/>
  <c r="AR102" i="1"/>
  <c r="AT102" i="1"/>
  <c r="AN102" i="1"/>
  <c r="AN886" i="1"/>
  <c r="AR886" i="1"/>
  <c r="AT886" i="1"/>
  <c r="AN838" i="1"/>
  <c r="AR838" i="1"/>
  <c r="AT838" i="1"/>
  <c r="AR767" i="1"/>
  <c r="AT767" i="1"/>
  <c r="AN767" i="1"/>
  <c r="BG767" i="1"/>
  <c r="BJ847" i="1"/>
  <c r="BF847" i="1"/>
  <c r="BH847" i="1"/>
  <c r="AN77" i="1"/>
  <c r="AR77" i="1"/>
  <c r="AT77" i="1"/>
  <c r="AN956" i="1"/>
  <c r="BG956" i="1"/>
  <c r="AR956" i="1"/>
  <c r="AT956" i="1"/>
  <c r="AN72" i="1"/>
  <c r="BG72" i="1"/>
  <c r="AR72" i="1"/>
  <c r="AT72" i="1"/>
  <c r="AN186" i="1"/>
  <c r="BG186" i="1"/>
  <c r="AR186" i="1"/>
  <c r="AT186" i="1"/>
  <c r="AN374" i="1"/>
  <c r="AR374" i="1"/>
  <c r="AT374" i="1"/>
  <c r="AN832" i="1"/>
  <c r="BG832" i="1"/>
  <c r="AR832" i="1"/>
  <c r="AT832" i="1"/>
  <c r="AN850" i="1"/>
  <c r="BG850" i="1"/>
  <c r="AR850" i="1"/>
  <c r="AT850" i="1"/>
  <c r="AR175" i="1"/>
  <c r="AT175" i="1"/>
  <c r="AN175" i="1"/>
  <c r="AN1044" i="1"/>
  <c r="AO1044" i="1"/>
  <c r="AP1044" i="1"/>
  <c r="AR1044" i="1"/>
  <c r="AT1044" i="1"/>
  <c r="AN84" i="1"/>
  <c r="AR84" i="1"/>
  <c r="AT84" i="1"/>
  <c r="AR348" i="1"/>
  <c r="AT348" i="1"/>
  <c r="AN348" i="1"/>
  <c r="BG348" i="1"/>
  <c r="AN385" i="1"/>
  <c r="AR385" i="1"/>
  <c r="AT385" i="1"/>
  <c r="AN590" i="1"/>
  <c r="BG590" i="1"/>
  <c r="AR590" i="1"/>
  <c r="AT590" i="1"/>
  <c r="AR171" i="1"/>
  <c r="AT171" i="1"/>
  <c r="AN171" i="1"/>
  <c r="AO171" i="1"/>
  <c r="AP171" i="1"/>
  <c r="AN761" i="1"/>
  <c r="AR761" i="1"/>
  <c r="AT761" i="1"/>
  <c r="AR301" i="1"/>
  <c r="AT301" i="1"/>
  <c r="AN301" i="1"/>
  <c r="BG301" i="1"/>
  <c r="AN132" i="1"/>
  <c r="BG132" i="1"/>
  <c r="AR132" i="1"/>
  <c r="AT132" i="1"/>
  <c r="AN577" i="1"/>
  <c r="AR577" i="1"/>
  <c r="AT577" i="1"/>
  <c r="AR423" i="1"/>
  <c r="AT423" i="1"/>
  <c r="AN423" i="1"/>
  <c r="AN523" i="1"/>
  <c r="BG523" i="1"/>
  <c r="AR523" i="1"/>
  <c r="AT523" i="1"/>
  <c r="AR713" i="1"/>
  <c r="AT713" i="1"/>
  <c r="AN713" i="1"/>
  <c r="BG713" i="1"/>
  <c r="AN176" i="1"/>
  <c r="AW176" i="1"/>
  <c r="AR176" i="1"/>
  <c r="AT176" i="1"/>
  <c r="AR499" i="1"/>
  <c r="AT499" i="1"/>
  <c r="AN499" i="1"/>
  <c r="AR256" i="1"/>
  <c r="AT256" i="1"/>
  <c r="AN256" i="1"/>
  <c r="AR76" i="1"/>
  <c r="AT76" i="1"/>
  <c r="AN76" i="1"/>
  <c r="BG76" i="1"/>
  <c r="AN330" i="1"/>
  <c r="BG330" i="1"/>
  <c r="AR330" i="1"/>
  <c r="AT330" i="1"/>
  <c r="AN1035" i="1"/>
  <c r="AR1035" i="1"/>
  <c r="AT1035" i="1"/>
  <c r="AR618" i="1"/>
  <c r="AT618" i="1"/>
  <c r="AN618" i="1"/>
  <c r="AN804" i="1"/>
  <c r="BG804" i="1"/>
  <c r="AR804" i="1"/>
  <c r="AT804" i="1"/>
  <c r="AR559" i="1"/>
  <c r="AT559" i="1"/>
  <c r="AN559" i="1"/>
  <c r="BG559" i="1"/>
  <c r="AR685" i="1"/>
  <c r="AT685" i="1"/>
  <c r="AN685" i="1"/>
  <c r="AR565" i="1"/>
  <c r="AT565" i="1"/>
  <c r="AN565" i="1"/>
  <c r="AN631" i="1"/>
  <c r="AR631" i="1"/>
  <c r="AT631" i="1"/>
  <c r="BJ263" i="1"/>
  <c r="BF263" i="1"/>
  <c r="BH263" i="1"/>
  <c r="BF980" i="1"/>
  <c r="BH980" i="1"/>
  <c r="BJ980" i="1"/>
  <c r="BJ284" i="1"/>
  <c r="BF284" i="1"/>
  <c r="BH284" i="1"/>
  <c r="BJ126" i="1"/>
  <c r="BF126" i="1"/>
  <c r="BH126" i="1"/>
  <c r="BJ416" i="1"/>
  <c r="BF416" i="1"/>
  <c r="BH416" i="1"/>
  <c r="BJ59" i="1"/>
  <c r="BF59" i="1"/>
  <c r="BH59" i="1"/>
  <c r="BJ664" i="1"/>
  <c r="BF664" i="1"/>
  <c r="BH664" i="1"/>
  <c r="BJ746" i="1"/>
  <c r="BF746" i="1"/>
  <c r="BH746" i="1"/>
  <c r="BJ962" i="1"/>
  <c r="BF962" i="1"/>
  <c r="BH962" i="1"/>
  <c r="BJ475" i="1"/>
  <c r="BF475" i="1"/>
  <c r="BH475" i="1"/>
  <c r="BJ408" i="1"/>
  <c r="BF408" i="1"/>
  <c r="BH408" i="1"/>
  <c r="BF70" i="1"/>
  <c r="BH70" i="1"/>
  <c r="BJ70" i="1"/>
  <c r="BF829" i="1"/>
  <c r="BH829" i="1"/>
  <c r="BJ829" i="1"/>
  <c r="BJ36" i="1"/>
  <c r="BF36" i="1"/>
  <c r="BH36" i="1"/>
  <c r="BJ866" i="1"/>
  <c r="BF866" i="1"/>
  <c r="BH866" i="1"/>
  <c r="BJ992" i="1"/>
  <c r="BF992" i="1"/>
  <c r="BH992" i="1"/>
  <c r="BF942" i="1"/>
  <c r="BH942" i="1"/>
  <c r="BJ942" i="1"/>
  <c r="BF382" i="1"/>
  <c r="BH382" i="1"/>
  <c r="BJ382" i="1"/>
  <c r="BF162" i="1"/>
  <c r="BH162" i="1"/>
  <c r="BJ162" i="1"/>
  <c r="AN267" i="1"/>
  <c r="AR267" i="1"/>
  <c r="AT267" i="1"/>
  <c r="AR640" i="1"/>
  <c r="AT640" i="1"/>
  <c r="AN640" i="1"/>
  <c r="BJ943" i="1"/>
  <c r="BF943" i="1"/>
  <c r="BH943" i="1"/>
  <c r="AR235" i="1"/>
  <c r="AT235" i="1"/>
  <c r="AN235" i="1"/>
  <c r="AR666" i="1"/>
  <c r="AT666" i="1"/>
  <c r="AN666" i="1"/>
  <c r="BG666" i="1"/>
  <c r="AN1012" i="1"/>
  <c r="AR1012" i="1"/>
  <c r="AT1012" i="1"/>
  <c r="AR173" i="1"/>
  <c r="AT173" i="1"/>
  <c r="AN173" i="1"/>
  <c r="AU173" i="1"/>
  <c r="AV173" i="1"/>
  <c r="AN40" i="1"/>
  <c r="AR40" i="1"/>
  <c r="AT40" i="1"/>
  <c r="AN136" i="1"/>
  <c r="AR136" i="1"/>
  <c r="AT136" i="1"/>
  <c r="AR741" i="1"/>
  <c r="AT741" i="1"/>
  <c r="AN741" i="1"/>
  <c r="BF119" i="1"/>
  <c r="BH119" i="1"/>
  <c r="BJ119" i="1"/>
  <c r="AN148" i="1"/>
  <c r="AR148" i="1"/>
  <c r="AT148" i="1"/>
  <c r="AR643" i="1"/>
  <c r="AT643" i="1"/>
  <c r="AN643" i="1"/>
  <c r="AR156" i="1"/>
  <c r="AT156" i="1"/>
  <c r="AN156" i="1"/>
  <c r="AU156" i="1"/>
  <c r="AV156" i="1"/>
  <c r="AR949" i="1"/>
  <c r="AT949" i="1"/>
  <c r="AN949" i="1"/>
  <c r="BG949" i="1"/>
  <c r="AN338" i="1"/>
  <c r="BG338" i="1"/>
  <c r="AR338" i="1"/>
  <c r="AT338" i="1"/>
  <c r="AN125" i="1"/>
  <c r="AU125" i="1"/>
  <c r="AV125" i="1"/>
  <c r="AR125" i="1"/>
  <c r="AT125" i="1"/>
  <c r="AR191" i="1"/>
  <c r="AT191" i="1"/>
  <c r="AN191" i="1"/>
  <c r="AN771" i="1"/>
  <c r="AW771" i="1"/>
  <c r="AR771" i="1"/>
  <c r="AT771" i="1"/>
  <c r="AR689" i="1"/>
  <c r="AT689" i="1"/>
  <c r="AN689" i="1"/>
  <c r="BG689" i="1"/>
  <c r="AN48" i="1"/>
  <c r="BG48" i="1"/>
  <c r="AR48" i="1"/>
  <c r="AT48" i="1"/>
  <c r="AR630" i="1"/>
  <c r="AT630" i="1"/>
  <c r="AN630" i="1"/>
  <c r="BG630" i="1"/>
  <c r="AN408" i="1"/>
  <c r="AR408" i="1"/>
  <c r="AT408" i="1"/>
  <c r="AR912" i="1"/>
  <c r="AT912" i="1"/>
  <c r="AN912" i="1"/>
  <c r="BG912" i="1"/>
  <c r="AR702" i="1"/>
  <c r="AT702" i="1"/>
  <c r="AN702" i="1"/>
  <c r="AR636" i="1"/>
  <c r="AT636" i="1"/>
  <c r="AN636" i="1"/>
  <c r="AR25" i="1"/>
  <c r="AT25" i="1"/>
  <c r="AN712" i="1"/>
  <c r="BG712" i="1"/>
  <c r="AR712" i="1"/>
  <c r="AT712" i="1"/>
  <c r="AR988" i="1"/>
  <c r="AT988" i="1"/>
  <c r="AN988" i="1"/>
  <c r="BG988" i="1"/>
  <c r="AR198" i="1"/>
  <c r="AT198" i="1"/>
  <c r="AN198" i="1"/>
  <c r="BG198" i="1"/>
  <c r="AN37" i="1"/>
  <c r="BG37" i="1"/>
  <c r="AR37" i="1"/>
  <c r="AT37" i="1"/>
  <c r="AN394" i="1"/>
  <c r="AR394" i="1"/>
  <c r="AT394" i="1"/>
  <c r="AR208" i="1"/>
  <c r="AT208" i="1"/>
  <c r="AN208" i="1"/>
  <c r="AN765" i="1"/>
  <c r="BG765" i="1"/>
  <c r="AR765" i="1"/>
  <c r="AT765" i="1"/>
  <c r="AN854" i="1"/>
  <c r="BG854" i="1"/>
  <c r="AR854" i="1"/>
  <c r="AT854" i="1"/>
  <c r="AN419" i="1"/>
  <c r="BG419" i="1"/>
  <c r="AR419" i="1"/>
  <c r="AT419" i="1"/>
  <c r="AR131" i="1"/>
  <c r="AT131" i="1"/>
  <c r="AN131" i="1"/>
  <c r="AR660" i="1"/>
  <c r="AT660" i="1"/>
  <c r="AN660" i="1"/>
  <c r="AN428" i="1"/>
  <c r="AR428" i="1"/>
  <c r="AT428" i="1"/>
  <c r="AN762" i="1"/>
  <c r="AR762" i="1"/>
  <c r="AT762" i="1"/>
  <c r="AR442" i="1"/>
  <c r="AT442" i="1"/>
  <c r="AN442" i="1"/>
  <c r="AN364" i="1"/>
  <c r="AR364" i="1"/>
  <c r="AT364" i="1"/>
  <c r="AR162" i="1"/>
  <c r="AT162" i="1"/>
  <c r="AN162" i="1"/>
  <c r="BG162" i="1"/>
  <c r="AR697" i="1"/>
  <c r="AT697" i="1"/>
  <c r="AN697" i="1"/>
  <c r="AN826" i="1"/>
  <c r="AR826" i="1"/>
  <c r="AT826" i="1"/>
  <c r="AN619" i="1"/>
  <c r="AR619" i="1"/>
  <c r="AT619" i="1"/>
  <c r="AN62" i="1"/>
  <c r="AU62" i="1"/>
  <c r="AV62" i="1"/>
  <c r="AR62" i="1"/>
  <c r="AT62" i="1"/>
  <c r="AR56" i="1"/>
  <c r="AT56" i="1"/>
  <c r="AN56" i="1"/>
  <c r="BG56" i="1"/>
  <c r="AN210" i="1"/>
  <c r="AR210" i="1"/>
  <c r="AT210" i="1"/>
  <c r="AR676" i="1"/>
  <c r="AT676" i="1"/>
  <c r="AN676" i="1"/>
  <c r="BG676" i="1"/>
  <c r="AN963" i="1"/>
  <c r="BG963" i="1"/>
  <c r="AR963" i="1"/>
  <c r="AT963" i="1"/>
  <c r="AR895" i="1"/>
  <c r="AT895" i="1"/>
  <c r="AN895" i="1"/>
  <c r="BG895" i="1"/>
  <c r="AN915" i="1"/>
  <c r="AR915" i="1"/>
  <c r="AT915" i="1"/>
  <c r="AN862" i="1"/>
  <c r="BG862" i="1"/>
  <c r="AR862" i="1"/>
  <c r="AT862" i="1"/>
  <c r="AR701" i="1"/>
  <c r="AT701" i="1"/>
  <c r="AN701" i="1"/>
  <c r="BG701" i="1"/>
  <c r="AN1037" i="1"/>
  <c r="AR1037" i="1"/>
  <c r="AT1037" i="1"/>
  <c r="AR53" i="1"/>
  <c r="AT53" i="1"/>
  <c r="AN53" i="1"/>
  <c r="AR219" i="1"/>
  <c r="AT219" i="1"/>
  <c r="AN219" i="1"/>
  <c r="BG219" i="1"/>
  <c r="AN449" i="1"/>
  <c r="AR449" i="1"/>
  <c r="AT449" i="1"/>
  <c r="AN447" i="1"/>
  <c r="AR447" i="1"/>
  <c r="AT447" i="1"/>
  <c r="AR720" i="1"/>
  <c r="AT720" i="1"/>
  <c r="AN720" i="1"/>
  <c r="BG720" i="1"/>
  <c r="AN995" i="1"/>
  <c r="BG995" i="1"/>
  <c r="AR995" i="1"/>
  <c r="AT995" i="1"/>
  <c r="AN572" i="1"/>
  <c r="AR572" i="1"/>
  <c r="AT572" i="1"/>
  <c r="AR587" i="1"/>
  <c r="AT587" i="1"/>
  <c r="AN587" i="1"/>
  <c r="AU587" i="1"/>
  <c r="AV587" i="1"/>
  <c r="AR786" i="1"/>
  <c r="AT786" i="1"/>
  <c r="AN786" i="1"/>
  <c r="BG786" i="1"/>
  <c r="AR594" i="1"/>
  <c r="AT594" i="1"/>
  <c r="AN594" i="1"/>
  <c r="AR49" i="1"/>
  <c r="AT49" i="1"/>
  <c r="AN49" i="1"/>
  <c r="BG49" i="1"/>
  <c r="BF560" i="1"/>
  <c r="BH560" i="1"/>
  <c r="BJ560" i="1"/>
  <c r="BF744" i="1"/>
  <c r="BH744" i="1"/>
  <c r="BJ744" i="1"/>
  <c r="BF173" i="1"/>
  <c r="BH173" i="1"/>
  <c r="BJ173" i="1"/>
  <c r="BF290" i="1"/>
  <c r="BH290" i="1"/>
  <c r="BJ290" i="1"/>
  <c r="BF304" i="1"/>
  <c r="BH304" i="1"/>
  <c r="BJ304" i="1"/>
  <c r="BF220" i="1"/>
  <c r="BH220" i="1"/>
  <c r="BJ220" i="1"/>
  <c r="BF892" i="1"/>
  <c r="BH892" i="1"/>
  <c r="BJ892" i="1"/>
  <c r="BF773" i="1"/>
  <c r="BH773" i="1"/>
  <c r="BJ773" i="1"/>
  <c r="BF424" i="1"/>
  <c r="BH424" i="1"/>
  <c r="BJ424" i="1"/>
  <c r="BF60" i="1"/>
  <c r="BH60" i="1"/>
  <c r="BJ60" i="1"/>
  <c r="BF192" i="1"/>
  <c r="BH192" i="1"/>
  <c r="BJ192" i="1"/>
  <c r="BF900" i="1"/>
  <c r="BH900" i="1"/>
  <c r="BJ900" i="1"/>
  <c r="BF108" i="1"/>
  <c r="BH108" i="1"/>
  <c r="BJ108" i="1"/>
  <c r="BF422" i="1"/>
  <c r="BH422" i="1"/>
  <c r="BJ422" i="1"/>
  <c r="BF774" i="1"/>
  <c r="BH774" i="1"/>
  <c r="BJ774" i="1"/>
  <c r="BF331" i="1"/>
  <c r="BH331" i="1"/>
  <c r="BJ331" i="1"/>
  <c r="BF615" i="1"/>
  <c r="BH615" i="1"/>
  <c r="BJ615" i="1"/>
  <c r="BJ741" i="1"/>
  <c r="BF741" i="1"/>
  <c r="BH741" i="1"/>
  <c r="BJ1002" i="1"/>
  <c r="BF1002" i="1"/>
  <c r="BH1002" i="1"/>
  <c r="BF749" i="1"/>
  <c r="BH749" i="1"/>
  <c r="BJ749" i="1"/>
  <c r="BF617" i="1"/>
  <c r="BH617" i="1"/>
  <c r="BJ617" i="1"/>
  <c r="BF137" i="1"/>
  <c r="BH137" i="1"/>
  <c r="BJ137" i="1"/>
  <c r="BF427" i="1"/>
  <c r="BH427" i="1"/>
  <c r="BJ427" i="1"/>
  <c r="BF335" i="1"/>
  <c r="BH335" i="1"/>
  <c r="BJ335" i="1"/>
  <c r="BF566" i="1"/>
  <c r="BH566" i="1"/>
  <c r="BJ566" i="1"/>
  <c r="BF128" i="1"/>
  <c r="BH128" i="1"/>
  <c r="BJ128" i="1"/>
  <c r="BF580" i="1"/>
  <c r="BH580" i="1"/>
  <c r="BJ580" i="1"/>
  <c r="BF875" i="1"/>
  <c r="BH875" i="1"/>
  <c r="BJ875" i="1"/>
  <c r="BF1034" i="1"/>
  <c r="BH1034" i="1"/>
  <c r="BJ1034" i="1"/>
  <c r="BF595" i="1"/>
  <c r="BH595" i="1"/>
  <c r="BJ595" i="1"/>
  <c r="BF922" i="1"/>
  <c r="BH922" i="1"/>
  <c r="BJ922" i="1"/>
  <c r="BF724" i="1"/>
  <c r="BH724" i="1"/>
  <c r="BJ724" i="1"/>
  <c r="BF93" i="1"/>
  <c r="BH93" i="1"/>
  <c r="BJ93" i="1"/>
  <c r="BF915" i="1"/>
  <c r="BH915" i="1"/>
  <c r="BJ915" i="1"/>
  <c r="BF879" i="1"/>
  <c r="BH879" i="1"/>
  <c r="BJ879" i="1"/>
  <c r="BF425" i="1"/>
  <c r="BH425" i="1"/>
  <c r="BJ425" i="1"/>
  <c r="BF809" i="1"/>
  <c r="BH809" i="1"/>
  <c r="BJ809" i="1"/>
  <c r="BF41" i="1"/>
  <c r="BH41" i="1"/>
  <c r="BJ41" i="1"/>
  <c r="BF806" i="1"/>
  <c r="BH806" i="1"/>
  <c r="BJ806" i="1"/>
  <c r="BF941" i="1"/>
  <c r="BH941" i="1"/>
  <c r="BJ941" i="1"/>
  <c r="BF105" i="1"/>
  <c r="BH105" i="1"/>
  <c r="BJ105" i="1"/>
  <c r="BF914" i="1"/>
  <c r="BH914" i="1"/>
  <c r="BJ914" i="1"/>
  <c r="BF144" i="1"/>
  <c r="BH144" i="1"/>
  <c r="BJ144" i="1"/>
  <c r="BF257" i="1"/>
  <c r="BH257" i="1"/>
  <c r="BJ257" i="1"/>
  <c r="BF557" i="1"/>
  <c r="BH557" i="1"/>
  <c r="BJ557" i="1"/>
  <c r="BJ621" i="1"/>
  <c r="BF621" i="1"/>
  <c r="BH621" i="1"/>
  <c r="BJ457" i="1"/>
  <c r="BF457" i="1"/>
  <c r="BH457" i="1"/>
  <c r="BF401" i="1"/>
  <c r="BH401" i="1"/>
  <c r="BJ401" i="1"/>
  <c r="BF775" i="1"/>
  <c r="BH775" i="1"/>
  <c r="BJ775" i="1"/>
  <c r="BJ781" i="1"/>
  <c r="BF781" i="1"/>
  <c r="BH781" i="1"/>
  <c r="BJ380" i="1"/>
  <c r="BF380" i="1"/>
  <c r="BH380" i="1"/>
  <c r="BJ550" i="1"/>
  <c r="BF550" i="1"/>
  <c r="BH550" i="1"/>
  <c r="BF148" i="1"/>
  <c r="BH148" i="1"/>
  <c r="BJ148" i="1"/>
  <c r="BJ344" i="1"/>
  <c r="BF344" i="1"/>
  <c r="BH344" i="1"/>
  <c r="BJ233" i="1"/>
  <c r="BF233" i="1"/>
  <c r="BH233" i="1"/>
  <c r="BJ169" i="1"/>
  <c r="BF169" i="1"/>
  <c r="BH169" i="1"/>
  <c r="BJ982" i="1"/>
  <c r="BF982" i="1"/>
  <c r="BH982" i="1"/>
  <c r="BJ514" i="1"/>
  <c r="BF514" i="1"/>
  <c r="BH514" i="1"/>
  <c r="BJ604" i="1"/>
  <c r="BF604" i="1"/>
  <c r="BH604" i="1"/>
  <c r="BF751" i="1"/>
  <c r="BH751" i="1"/>
  <c r="BJ751" i="1"/>
  <c r="AN537" i="1"/>
  <c r="AR537" i="1"/>
  <c r="AT537" i="1"/>
  <c r="BJ619" i="1"/>
  <c r="BF619" i="1"/>
  <c r="BH619" i="1"/>
  <c r="AN319" i="1"/>
  <c r="AR319" i="1"/>
  <c r="AT319" i="1"/>
  <c r="AR926" i="1"/>
  <c r="AT926" i="1"/>
  <c r="AN926" i="1"/>
  <c r="BG926" i="1"/>
  <c r="AN799" i="1"/>
  <c r="BG799" i="1"/>
  <c r="AR799" i="1"/>
  <c r="AT799" i="1"/>
  <c r="AR410" i="1"/>
  <c r="AT410" i="1"/>
  <c r="AN410" i="1"/>
  <c r="BG410" i="1"/>
  <c r="BF976" i="1"/>
  <c r="BH976" i="1"/>
  <c r="BJ976" i="1"/>
  <c r="AR830" i="1"/>
  <c r="AT830" i="1"/>
  <c r="AN830" i="1"/>
  <c r="AN61" i="1"/>
  <c r="BG61" i="1"/>
  <c r="AR61" i="1"/>
  <c r="AT61" i="1"/>
  <c r="AR460" i="1"/>
  <c r="AT460" i="1"/>
  <c r="AN460" i="1"/>
  <c r="BG460" i="1"/>
  <c r="AN341" i="1"/>
  <c r="BG341" i="1"/>
  <c r="AR341" i="1"/>
  <c r="AT341" i="1"/>
  <c r="AN898" i="1"/>
  <c r="AR898" i="1"/>
  <c r="AT898" i="1"/>
  <c r="AN306" i="1"/>
  <c r="BG306" i="1"/>
  <c r="AR306" i="1"/>
  <c r="AT306" i="1"/>
  <c r="AR377" i="1"/>
  <c r="AT377" i="1"/>
  <c r="AN377" i="1"/>
  <c r="BG377" i="1"/>
  <c r="AR238" i="1"/>
  <c r="AT238" i="1"/>
  <c r="AN238" i="1"/>
  <c r="BG238" i="1"/>
  <c r="AR677" i="1"/>
  <c r="AT677" i="1"/>
  <c r="AN677" i="1"/>
  <c r="AW677" i="1"/>
  <c r="AR516" i="1"/>
  <c r="AT516" i="1"/>
  <c r="AN516" i="1"/>
  <c r="AN846" i="1"/>
  <c r="AR846" i="1"/>
  <c r="AT846" i="1"/>
  <c r="AR378" i="1"/>
  <c r="AT378" i="1"/>
  <c r="AN378" i="1"/>
  <c r="AN1001" i="1"/>
  <c r="AR1001" i="1"/>
  <c r="AT1001" i="1"/>
  <c r="AN934" i="1"/>
  <c r="BG934" i="1"/>
  <c r="AR934" i="1"/>
  <c r="AT934" i="1"/>
  <c r="AR952" i="1"/>
  <c r="AT952" i="1"/>
  <c r="AN952" i="1"/>
  <c r="BG952" i="1"/>
  <c r="AR887" i="1"/>
  <c r="AT887" i="1"/>
  <c r="AN887" i="1"/>
  <c r="AR42" i="1"/>
  <c r="AT42" i="1"/>
  <c r="AN42" i="1"/>
  <c r="AR672" i="1"/>
  <c r="AT672" i="1"/>
  <c r="AN672" i="1"/>
  <c r="BG672" i="1"/>
  <c r="AN515" i="1"/>
  <c r="BG515" i="1"/>
  <c r="AR515" i="1"/>
  <c r="AT515" i="1"/>
  <c r="AR172" i="1"/>
  <c r="AT172" i="1"/>
  <c r="AN172" i="1"/>
  <c r="BG172" i="1"/>
  <c r="AR33" i="1"/>
  <c r="AT33" i="1"/>
  <c r="AN716" i="1"/>
  <c r="AR716" i="1"/>
  <c r="AT716" i="1"/>
  <c r="AR984" i="1"/>
  <c r="AT984" i="1"/>
  <c r="AN984" i="1"/>
  <c r="BG984" i="1"/>
  <c r="AN540" i="1"/>
  <c r="BG540" i="1"/>
  <c r="AR540" i="1"/>
  <c r="AT540" i="1"/>
  <c r="AN910" i="1"/>
  <c r="AR910" i="1"/>
  <c r="AT910" i="1"/>
  <c r="AN669" i="1"/>
  <c r="AR669" i="1"/>
  <c r="AT669" i="1"/>
  <c r="AN840" i="1"/>
  <c r="AR840" i="1"/>
  <c r="AT840" i="1"/>
  <c r="AR623" i="1"/>
  <c r="AT623" i="1"/>
  <c r="AN623" i="1"/>
  <c r="BG623" i="1"/>
  <c r="AN794" i="1"/>
  <c r="AR794" i="1"/>
  <c r="AT794" i="1"/>
  <c r="AR608" i="1"/>
  <c r="AT608" i="1"/>
  <c r="AN608" i="1"/>
  <c r="AN454" i="1"/>
  <c r="BG454" i="1"/>
  <c r="AR454" i="1"/>
  <c r="AT454" i="1"/>
  <c r="AR382" i="1"/>
  <c r="AT382" i="1"/>
  <c r="AN382" i="1"/>
  <c r="AN737" i="1"/>
  <c r="BG737" i="1"/>
  <c r="AR737" i="1"/>
  <c r="AT737" i="1"/>
  <c r="AR384" i="1"/>
  <c r="AT384" i="1"/>
  <c r="AN384" i="1"/>
  <c r="AN286" i="1"/>
  <c r="AU286" i="1"/>
  <c r="AV286" i="1"/>
  <c r="AR286" i="1"/>
  <c r="AT286" i="1"/>
  <c r="AN831" i="1"/>
  <c r="BG831" i="1"/>
  <c r="AR831" i="1"/>
  <c r="AT831" i="1"/>
  <c r="AR474" i="1"/>
  <c r="AT474" i="1"/>
  <c r="AN474" i="1"/>
  <c r="BG474" i="1"/>
  <c r="AR779" i="1"/>
  <c r="AT779" i="1"/>
  <c r="AN779" i="1"/>
  <c r="AN35" i="1"/>
  <c r="AO35" i="1"/>
  <c r="AP35" i="1"/>
  <c r="AR35" i="1"/>
  <c r="AT35" i="1"/>
  <c r="AN569" i="1"/>
  <c r="AR569" i="1"/>
  <c r="AT569" i="1"/>
  <c r="AR167" i="1"/>
  <c r="AT167" i="1"/>
  <c r="AN167" i="1"/>
  <c r="AN600" i="1"/>
  <c r="AR600" i="1"/>
  <c r="AT600" i="1"/>
  <c r="AN496" i="1"/>
  <c r="BG496" i="1"/>
  <c r="AR496" i="1"/>
  <c r="AT496" i="1"/>
  <c r="AR1032" i="1"/>
  <c r="AT1032" i="1"/>
  <c r="AN1032" i="1"/>
  <c r="AN555" i="1"/>
  <c r="AR555" i="1"/>
  <c r="AT555" i="1"/>
  <c r="AN605" i="1"/>
  <c r="AR605" i="1"/>
  <c r="AT605" i="1"/>
  <c r="AN913" i="1"/>
  <c r="AR913" i="1"/>
  <c r="AT913" i="1"/>
  <c r="AN961" i="1"/>
  <c r="AR961" i="1"/>
  <c r="AT961" i="1"/>
  <c r="AR950" i="1"/>
  <c r="AT950" i="1"/>
  <c r="AN950" i="1"/>
  <c r="BG950" i="1"/>
  <c r="AN146" i="1"/>
  <c r="AO146" i="1"/>
  <c r="AP146" i="1"/>
  <c r="AR146" i="1"/>
  <c r="AT146" i="1"/>
  <c r="AR413" i="1"/>
  <c r="AT413" i="1"/>
  <c r="AN413" i="1"/>
  <c r="AN180" i="1"/>
  <c r="AR180" i="1"/>
  <c r="AT180" i="1"/>
  <c r="AR86" i="1"/>
  <c r="AT86" i="1"/>
  <c r="AN86" i="1"/>
  <c r="BG86" i="1"/>
  <c r="AN260" i="1"/>
  <c r="BG260" i="1"/>
  <c r="AR260" i="1"/>
  <c r="AT260" i="1"/>
  <c r="AN803" i="1"/>
  <c r="BG803" i="1"/>
  <c r="AR803" i="1"/>
  <c r="AT803" i="1"/>
  <c r="AR257" i="1"/>
  <c r="AT257" i="1"/>
  <c r="AN257" i="1"/>
  <c r="BG257" i="1"/>
  <c r="AN823" i="1"/>
  <c r="AR823" i="1"/>
  <c r="AT823" i="1"/>
  <c r="AR305" i="1"/>
  <c r="AT305" i="1"/>
  <c r="AN305" i="1"/>
  <c r="AN372" i="1"/>
  <c r="BG372" i="1"/>
  <c r="AR372" i="1"/>
  <c r="AT372" i="1"/>
  <c r="AR164" i="1"/>
  <c r="AT164" i="1"/>
  <c r="AN164" i="1"/>
  <c r="AN386" i="1"/>
  <c r="BG386" i="1"/>
  <c r="AR386" i="1"/>
  <c r="AT386" i="1"/>
  <c r="BF967" i="1"/>
  <c r="BH967" i="1"/>
  <c r="BJ967" i="1"/>
  <c r="BF506" i="1"/>
  <c r="BH506" i="1"/>
  <c r="BJ506" i="1"/>
  <c r="BF552" i="1"/>
  <c r="BH552" i="1"/>
  <c r="BJ552" i="1"/>
  <c r="BJ180" i="1"/>
  <c r="BF180" i="1"/>
  <c r="BH180" i="1"/>
  <c r="BJ652" i="1"/>
  <c r="BF652" i="1"/>
  <c r="BH652" i="1"/>
  <c r="BJ366" i="1"/>
  <c r="BF366" i="1"/>
  <c r="BH366" i="1"/>
  <c r="BJ196" i="1"/>
  <c r="BF196" i="1"/>
  <c r="BH196" i="1"/>
  <c r="BJ697" i="1"/>
  <c r="BF697" i="1"/>
  <c r="BH697" i="1"/>
  <c r="BJ939" i="1"/>
  <c r="BF939" i="1"/>
  <c r="BH939" i="1"/>
  <c r="BF679" i="1"/>
  <c r="BH679" i="1"/>
  <c r="BJ679" i="1"/>
  <c r="BF245" i="1"/>
  <c r="BH245" i="1"/>
  <c r="BJ245" i="1"/>
  <c r="BF576" i="1"/>
  <c r="BH576" i="1"/>
  <c r="BJ576" i="1"/>
  <c r="AR409" i="1"/>
  <c r="AT409" i="1"/>
  <c r="AN409" i="1"/>
  <c r="BG409" i="1"/>
  <c r="AR316" i="1"/>
  <c r="AT316" i="1"/>
  <c r="AN316" i="1"/>
  <c r="BG316" i="1"/>
  <c r="AN770" i="1"/>
  <c r="AR770" i="1"/>
  <c r="AT770" i="1"/>
  <c r="AR710" i="1"/>
  <c r="AT710" i="1"/>
  <c r="AN710" i="1"/>
  <c r="AN218" i="1"/>
  <c r="AR218" i="1"/>
  <c r="AT218" i="1"/>
  <c r="AN974" i="1"/>
  <c r="AR974" i="1"/>
  <c r="AT974" i="1"/>
  <c r="AN718" i="1"/>
  <c r="AR718" i="1"/>
  <c r="AT718" i="1"/>
  <c r="BJ400" i="1"/>
  <c r="BF400" i="1"/>
  <c r="BH400" i="1"/>
  <c r="AR95" i="1"/>
  <c r="AT95" i="1"/>
  <c r="AN95" i="1"/>
  <c r="BG95" i="1"/>
  <c r="AN78" i="1"/>
  <c r="AR78" i="1"/>
  <c r="AT78" i="1"/>
  <c r="AR356" i="1"/>
  <c r="AT356" i="1"/>
  <c r="AN356" i="1"/>
  <c r="AW356" i="1"/>
  <c r="AN889" i="1"/>
  <c r="AR889" i="1"/>
  <c r="AT889" i="1"/>
  <c r="AN431" i="1"/>
  <c r="BG431" i="1"/>
  <c r="AR431" i="1"/>
  <c r="AT431" i="1"/>
  <c r="AR30" i="1"/>
  <c r="AT30" i="1"/>
  <c r="AW30" i="1"/>
  <c r="AR106" i="1"/>
  <c r="AT106" i="1"/>
  <c r="AN106" i="1"/>
  <c r="AR169" i="1"/>
  <c r="AT169" i="1"/>
  <c r="AN169" i="1"/>
  <c r="BG169" i="1"/>
  <c r="AR144" i="1"/>
  <c r="AT144" i="1"/>
  <c r="AN144" i="1"/>
  <c r="AR346" i="1"/>
  <c r="AT346" i="1"/>
  <c r="AN346" i="1"/>
  <c r="AR653" i="1"/>
  <c r="AT653" i="1"/>
  <c r="AN653" i="1"/>
  <c r="BG653" i="1"/>
  <c r="AR328" i="1"/>
  <c r="AT328" i="1"/>
  <c r="AN328" i="1"/>
  <c r="AU328" i="1"/>
  <c r="AV328" i="1"/>
  <c r="AN815" i="1"/>
  <c r="AR815" i="1"/>
  <c r="AT815" i="1"/>
  <c r="AR214" i="1"/>
  <c r="AT214" i="1"/>
  <c r="AN214" i="1"/>
  <c r="AR482" i="1"/>
  <c r="AT482" i="1"/>
  <c r="AN482" i="1"/>
  <c r="AR231" i="1"/>
  <c r="AT231" i="1"/>
  <c r="AN231" i="1"/>
  <c r="BG231" i="1"/>
  <c r="AR894" i="1"/>
  <c r="AT894" i="1"/>
  <c r="AN894" i="1"/>
  <c r="BG894" i="1"/>
  <c r="BJ935" i="1"/>
  <c r="BF935" i="1"/>
  <c r="BH935" i="1"/>
  <c r="AN548" i="1"/>
  <c r="AR548" i="1"/>
  <c r="AT548" i="1"/>
  <c r="AR203" i="1"/>
  <c r="AT203" i="1"/>
  <c r="AN203" i="1"/>
  <c r="AR1040" i="1"/>
  <c r="AT1040" i="1"/>
  <c r="AN1040" i="1"/>
  <c r="BG1040" i="1"/>
  <c r="AN317" i="1"/>
  <c r="BG317" i="1"/>
  <c r="AR317" i="1"/>
  <c r="AT317" i="1"/>
  <c r="AR153" i="1"/>
  <c r="AT153" i="1"/>
  <c r="AN153" i="1"/>
  <c r="BG153" i="1"/>
  <c r="AR215" i="1"/>
  <c r="AT215" i="1"/>
  <c r="AN215" i="1"/>
  <c r="BG215" i="1"/>
  <c r="AR391" i="1"/>
  <c r="AT391" i="1"/>
  <c r="AN391" i="1"/>
  <c r="AR397" i="1"/>
  <c r="AT397" i="1"/>
  <c r="AN397" i="1"/>
  <c r="AR229" i="1"/>
  <c r="AT229" i="1"/>
  <c r="AN229" i="1"/>
  <c r="BG229" i="1"/>
  <c r="AN352" i="1"/>
  <c r="AR352" i="1"/>
  <c r="AT352" i="1"/>
  <c r="AN899" i="1"/>
  <c r="BG899" i="1"/>
  <c r="AR899" i="1"/>
  <c r="AT899" i="1"/>
  <c r="AR403" i="1"/>
  <c r="AT403" i="1"/>
  <c r="AN403" i="1"/>
  <c r="BG403" i="1"/>
  <c r="AR1036" i="1"/>
  <c r="AT1036" i="1"/>
  <c r="AN1036" i="1"/>
  <c r="BG1036" i="1"/>
  <c r="AR881" i="1"/>
  <c r="AT881" i="1"/>
  <c r="AN881" i="1"/>
  <c r="AN119" i="1"/>
  <c r="BG119" i="1"/>
  <c r="AR119" i="1"/>
  <c r="AT119" i="1"/>
  <c r="AR66" i="1"/>
  <c r="AT66" i="1"/>
  <c r="AN66" i="1"/>
  <c r="AR629" i="1"/>
  <c r="AT629" i="1"/>
  <c r="AN629" i="1"/>
  <c r="AR975" i="1"/>
  <c r="AT975" i="1"/>
  <c r="AN975" i="1"/>
  <c r="AO975" i="1"/>
  <c r="AP975" i="1"/>
  <c r="AN599" i="1"/>
  <c r="BG599" i="1"/>
  <c r="AR599" i="1"/>
  <c r="AT599" i="1"/>
  <c r="AR508" i="1"/>
  <c r="AT508" i="1"/>
  <c r="AN508" i="1"/>
  <c r="AR613" i="1"/>
  <c r="AT613" i="1"/>
  <c r="AN613" i="1"/>
  <c r="AN923" i="1"/>
  <c r="AR923" i="1"/>
  <c r="AT923" i="1"/>
  <c r="AR406" i="1"/>
  <c r="AT406" i="1"/>
  <c r="AN406" i="1"/>
  <c r="AN149" i="1"/>
  <c r="AR149" i="1"/>
  <c r="AT149" i="1"/>
  <c r="AR529" i="1"/>
  <c r="AT529" i="1"/>
  <c r="AN529" i="1"/>
  <c r="BG529" i="1"/>
  <c r="AR941" i="1"/>
  <c r="AT941" i="1"/>
  <c r="AN941" i="1"/>
  <c r="BG941" i="1"/>
  <c r="AR481" i="1"/>
  <c r="AT481" i="1"/>
  <c r="AN481" i="1"/>
  <c r="BG481" i="1"/>
  <c r="AR836" i="1"/>
  <c r="AT836" i="1"/>
  <c r="AN836" i="1"/>
  <c r="BG836" i="1"/>
  <c r="AR404" i="1"/>
  <c r="AT404" i="1"/>
  <c r="AN404" i="1"/>
  <c r="BG404" i="1"/>
  <c r="AR680" i="1"/>
  <c r="AT680" i="1"/>
  <c r="AN680" i="1"/>
  <c r="AO680" i="1"/>
  <c r="AP680" i="1"/>
  <c r="AN65" i="1"/>
  <c r="AR65" i="1"/>
  <c r="AT65" i="1"/>
  <c r="AN586" i="1"/>
  <c r="AR586" i="1"/>
  <c r="AT586" i="1"/>
  <c r="AN940" i="1"/>
  <c r="AR940" i="1"/>
  <c r="AT940" i="1"/>
  <c r="AN70" i="1"/>
  <c r="AR70" i="1"/>
  <c r="AT70" i="1"/>
  <c r="AN501" i="1"/>
  <c r="AR501" i="1"/>
  <c r="AT501" i="1"/>
  <c r="AR620" i="1"/>
  <c r="AT620" i="1"/>
  <c r="AN620" i="1"/>
  <c r="AR625" i="1"/>
  <c r="AT625" i="1"/>
  <c r="AN625" i="1"/>
  <c r="AN789" i="1"/>
  <c r="BG789" i="1"/>
  <c r="AR789" i="1"/>
  <c r="AT789" i="1"/>
  <c r="AN1015" i="1"/>
  <c r="BF1015" i="1"/>
  <c r="BG1015" i="1"/>
  <c r="AR1015" i="1"/>
  <c r="AT1015" i="1"/>
  <c r="AN891" i="1"/>
  <c r="AR891" i="1"/>
  <c r="AT891" i="1"/>
  <c r="AR662" i="1"/>
  <c r="AT662" i="1"/>
  <c r="AN662" i="1"/>
  <c r="BG662" i="1"/>
  <c r="BJ852" i="1"/>
  <c r="BF852" i="1"/>
  <c r="BH852" i="1"/>
  <c r="BJ729" i="1"/>
  <c r="BF729" i="1"/>
  <c r="BH729" i="1"/>
  <c r="BF305" i="1"/>
  <c r="BH305" i="1"/>
  <c r="BJ305" i="1"/>
  <c r="BJ876" i="1"/>
  <c r="BF876" i="1"/>
  <c r="BH876" i="1"/>
  <c r="BJ739" i="1"/>
  <c r="BF739" i="1"/>
  <c r="BH739" i="1"/>
  <c r="BJ964" i="1"/>
  <c r="BF964" i="1"/>
  <c r="BH964" i="1"/>
  <c r="BJ826" i="1"/>
  <c r="BF826" i="1"/>
  <c r="BH826" i="1"/>
  <c r="BJ1015" i="1"/>
  <c r="BH1015" i="1"/>
  <c r="BJ889" i="1"/>
  <c r="BF889" i="1"/>
  <c r="BH889" i="1"/>
  <c r="BJ574" i="1"/>
  <c r="BF574" i="1"/>
  <c r="BH574" i="1"/>
  <c r="BJ469" i="1"/>
  <c r="BF469" i="1"/>
  <c r="BH469" i="1"/>
  <c r="BJ1026" i="1"/>
  <c r="BF1026" i="1"/>
  <c r="BH1026" i="1"/>
  <c r="BJ228" i="1"/>
  <c r="BF228" i="1"/>
  <c r="BH228" i="1"/>
  <c r="BJ100" i="1"/>
  <c r="BF100" i="1"/>
  <c r="BH100" i="1"/>
  <c r="BJ983" i="1"/>
  <c r="BF983" i="1"/>
  <c r="BH983" i="1"/>
  <c r="BF671" i="1"/>
  <c r="BH671" i="1"/>
  <c r="BJ671" i="1"/>
  <c r="BJ970" i="1"/>
  <c r="BF970" i="1"/>
  <c r="BH970" i="1"/>
  <c r="BJ585" i="1"/>
  <c r="BF585" i="1"/>
  <c r="BH585" i="1"/>
  <c r="BJ139" i="1"/>
  <c r="BF139" i="1"/>
  <c r="BH139" i="1"/>
  <c r="BJ665" i="1"/>
  <c r="BF665" i="1"/>
  <c r="BH665" i="1"/>
  <c r="BF254" i="1"/>
  <c r="BH254" i="1"/>
  <c r="BJ254" i="1"/>
  <c r="BJ87" i="1"/>
  <c r="BF87" i="1"/>
  <c r="BH87" i="1"/>
  <c r="BJ279" i="1"/>
  <c r="BF279" i="1"/>
  <c r="BH279" i="1"/>
  <c r="BJ596" i="1"/>
  <c r="BF596" i="1"/>
  <c r="BH596" i="1"/>
  <c r="BJ776" i="1"/>
  <c r="BF776" i="1"/>
  <c r="BH776" i="1"/>
  <c r="BJ972" i="1"/>
  <c r="BF972" i="1"/>
  <c r="BH972" i="1"/>
  <c r="BJ658" i="1"/>
  <c r="BF658" i="1"/>
  <c r="BH658" i="1"/>
  <c r="BJ825" i="1"/>
  <c r="BF825" i="1"/>
  <c r="BH825" i="1"/>
  <c r="BJ513" i="1"/>
  <c r="BF513" i="1"/>
  <c r="BH513" i="1"/>
  <c r="BJ594" i="1"/>
  <c r="BF594" i="1"/>
  <c r="BH594" i="1"/>
  <c r="BJ863" i="1"/>
  <c r="BF863" i="1"/>
  <c r="BH863" i="1"/>
  <c r="BJ110" i="1"/>
  <c r="BF110" i="1"/>
  <c r="BH110" i="1"/>
  <c r="BJ833" i="1"/>
  <c r="BF833" i="1"/>
  <c r="BH833" i="1"/>
  <c r="BJ921" i="1"/>
  <c r="BF921" i="1"/>
  <c r="BH921" i="1"/>
  <c r="BJ1014" i="1"/>
  <c r="BF1014" i="1"/>
  <c r="BH1014" i="1"/>
  <c r="BJ688" i="1"/>
  <c r="BF688" i="1"/>
  <c r="BH688" i="1"/>
  <c r="BJ453" i="1"/>
  <c r="BF453" i="1"/>
  <c r="BH453" i="1"/>
  <c r="BJ232" i="1"/>
  <c r="BF232" i="1"/>
  <c r="BH232" i="1"/>
  <c r="BJ762" i="1"/>
  <c r="BF762" i="1"/>
  <c r="BH762" i="1"/>
  <c r="BJ121" i="1"/>
  <c r="BF121" i="1"/>
  <c r="BH121" i="1"/>
  <c r="BF898" i="1"/>
  <c r="BH898" i="1"/>
  <c r="BJ898" i="1"/>
  <c r="BJ707" i="1"/>
  <c r="BF707" i="1"/>
  <c r="BH707" i="1"/>
  <c r="BJ437" i="1"/>
  <c r="BF437" i="1"/>
  <c r="BH437" i="1"/>
  <c r="BJ242" i="1"/>
  <c r="BF242" i="1"/>
  <c r="BH242" i="1"/>
  <c r="BJ568" i="1"/>
  <c r="BF568" i="1"/>
  <c r="BH568" i="1"/>
  <c r="BJ779" i="1"/>
  <c r="BF779" i="1"/>
  <c r="BH779" i="1"/>
  <c r="BJ98" i="1"/>
  <c r="BF98" i="1"/>
  <c r="BH98" i="1"/>
  <c r="BJ757" i="1"/>
  <c r="BF757" i="1"/>
  <c r="BH757" i="1"/>
  <c r="BF747" i="1"/>
  <c r="BH747" i="1"/>
  <c r="BJ747" i="1"/>
  <c r="BF989" i="1"/>
  <c r="BH989" i="1"/>
  <c r="BJ989" i="1"/>
  <c r="BJ359" i="1"/>
  <c r="BF359" i="1"/>
  <c r="BH359" i="1"/>
  <c r="BJ1009" i="1"/>
  <c r="BF1009" i="1"/>
  <c r="BH1009" i="1"/>
  <c r="BF868" i="1"/>
  <c r="BH868" i="1"/>
  <c r="BJ868" i="1"/>
  <c r="BJ1033" i="1"/>
  <c r="BF1033" i="1"/>
  <c r="BH1033" i="1"/>
  <c r="BF996" i="1"/>
  <c r="BH996" i="1"/>
  <c r="BJ996" i="1"/>
  <c r="BJ973" i="1"/>
  <c r="BF973" i="1"/>
  <c r="BH973" i="1"/>
  <c r="BF275" i="1"/>
  <c r="BH275" i="1"/>
  <c r="BJ275" i="1"/>
  <c r="BF954" i="1"/>
  <c r="BH954" i="1"/>
  <c r="BJ954" i="1"/>
  <c r="BJ572" i="1"/>
  <c r="BF572" i="1"/>
  <c r="BH572" i="1"/>
  <c r="BJ103" i="1"/>
  <c r="BF103" i="1"/>
  <c r="BH103" i="1"/>
  <c r="BF102" i="1"/>
  <c r="BH102" i="1"/>
  <c r="BJ102" i="1"/>
  <c r="AR121" i="1"/>
  <c r="AT121" i="1"/>
  <c r="AN121" i="1"/>
  <c r="BG121" i="1"/>
  <c r="AN942" i="1"/>
  <c r="AR942" i="1"/>
  <c r="AT942" i="1"/>
  <c r="AN111" i="1"/>
  <c r="BG111" i="1"/>
  <c r="AR111" i="1"/>
  <c r="AT111" i="1"/>
  <c r="AN816" i="1"/>
  <c r="AR816" i="1"/>
  <c r="AT816" i="1"/>
  <c r="AN918" i="1"/>
  <c r="BG918" i="1"/>
  <c r="AR918" i="1"/>
  <c r="AT918" i="1"/>
  <c r="BJ516" i="1"/>
  <c r="BF516" i="1"/>
  <c r="BH516" i="1"/>
  <c r="AR333" i="1"/>
  <c r="AT333" i="1"/>
  <c r="AN333" i="1"/>
  <c r="BG333" i="1"/>
  <c r="AN814" i="1"/>
  <c r="BG814" i="1"/>
  <c r="AR814" i="1"/>
  <c r="AT814" i="1"/>
  <c r="BF978" i="1"/>
  <c r="BH978" i="1"/>
  <c r="BJ978" i="1"/>
  <c r="AR39" i="1"/>
  <c r="AT39" i="1"/>
  <c r="AN39" i="1"/>
  <c r="AR467" i="1"/>
  <c r="AT467" i="1"/>
  <c r="AN467" i="1"/>
  <c r="AN228" i="1"/>
  <c r="AR228" i="1"/>
  <c r="AT228" i="1"/>
  <c r="AN681" i="1"/>
  <c r="BG681" i="1"/>
  <c r="AR681" i="1"/>
  <c r="AT681" i="1"/>
  <c r="AR745" i="1"/>
  <c r="AT745" i="1"/>
  <c r="AN745" i="1"/>
  <c r="BG745" i="1"/>
  <c r="AN388" i="1"/>
  <c r="BG388" i="1"/>
  <c r="AR388" i="1"/>
  <c r="AT388" i="1"/>
  <c r="AN226" i="1"/>
  <c r="AR226" i="1"/>
  <c r="AT226" i="1"/>
  <c r="AN82" i="1"/>
  <c r="BG82" i="1"/>
  <c r="AR82" i="1"/>
  <c r="AT82" i="1"/>
  <c r="AN278" i="1"/>
  <c r="BG278" i="1"/>
  <c r="AR278" i="1"/>
  <c r="AT278" i="1"/>
  <c r="AN877" i="1"/>
  <c r="AO877" i="1"/>
  <c r="AP877" i="1"/>
  <c r="AR877" i="1"/>
  <c r="AT877" i="1"/>
  <c r="AN393" i="1"/>
  <c r="AR393" i="1"/>
  <c r="AT393" i="1"/>
  <c r="AR855" i="1"/>
  <c r="AT855" i="1"/>
  <c r="AN855" i="1"/>
  <c r="BG855" i="1"/>
  <c r="AR841" i="1"/>
  <c r="AT841" i="1"/>
  <c r="AN841" i="1"/>
  <c r="BG841" i="1"/>
  <c r="AR784" i="1"/>
  <c r="AT784" i="1"/>
  <c r="AN784" i="1"/>
  <c r="BG784" i="1"/>
  <c r="AN165" i="1"/>
  <c r="BG165" i="1"/>
  <c r="AR165" i="1"/>
  <c r="AT165" i="1"/>
  <c r="AR946" i="1"/>
  <c r="AT946" i="1"/>
  <c r="AN946" i="1"/>
  <c r="AR872" i="1"/>
  <c r="AT872" i="1"/>
  <c r="AN872" i="1"/>
  <c r="AR201" i="1"/>
  <c r="AT201" i="1"/>
  <c r="AN201" i="1"/>
  <c r="AN365" i="1"/>
  <c r="AR365" i="1"/>
  <c r="AT365" i="1"/>
  <c r="AN547" i="1"/>
  <c r="BG547" i="1"/>
  <c r="AR547" i="1"/>
  <c r="AT547" i="1"/>
  <c r="AR107" i="1"/>
  <c r="AT107" i="1"/>
  <c r="AN107" i="1"/>
  <c r="AW107" i="1"/>
  <c r="AR1038" i="1"/>
  <c r="AT1038" i="1"/>
  <c r="AN1038" i="1"/>
  <c r="BG1038" i="1"/>
  <c r="AR860" i="1"/>
  <c r="AT860" i="1"/>
  <c r="AN860" i="1"/>
  <c r="AR73" i="1"/>
  <c r="AT73" i="1"/>
  <c r="AN73" i="1"/>
  <c r="AR477" i="1"/>
  <c r="AT477" i="1"/>
  <c r="AN477" i="1"/>
  <c r="BG477" i="1"/>
  <c r="AR811" i="1"/>
  <c r="AT811" i="1"/>
  <c r="AN811" i="1"/>
  <c r="AN849" i="1"/>
  <c r="AR849" i="1"/>
  <c r="AT849" i="1"/>
  <c r="AR848" i="1"/>
  <c r="AT848" i="1"/>
  <c r="AN848" i="1"/>
  <c r="AW848" i="1"/>
  <c r="AR101" i="1"/>
  <c r="AT101" i="1"/>
  <c r="AN101" i="1"/>
  <c r="AW101" i="1"/>
  <c r="AR868" i="1"/>
  <c r="AT868" i="1"/>
  <c r="AN868" i="1"/>
  <c r="BG868" i="1"/>
  <c r="AR159" i="1"/>
  <c r="AT159" i="1"/>
  <c r="AN159" i="1"/>
  <c r="AW159" i="1"/>
  <c r="AR211" i="1"/>
  <c r="AT211" i="1"/>
  <c r="AN211" i="1"/>
  <c r="AN948" i="1"/>
  <c r="AR948" i="1"/>
  <c r="AT948" i="1"/>
  <c r="AN856" i="1"/>
  <c r="AR856" i="1"/>
  <c r="AT856" i="1"/>
  <c r="AN181" i="1"/>
  <c r="AR181" i="1"/>
  <c r="AT181" i="1"/>
  <c r="AR205" i="1"/>
  <c r="AT205" i="1"/>
  <c r="AN205" i="1"/>
  <c r="BG205" i="1"/>
  <c r="AR250" i="1"/>
  <c r="AT250" i="1"/>
  <c r="AN250" i="1"/>
  <c r="AR890" i="1"/>
  <c r="AT890" i="1"/>
  <c r="AN890" i="1"/>
  <c r="AU890" i="1"/>
  <c r="AV890" i="1"/>
  <c r="AR874" i="1"/>
  <c r="AT874" i="1"/>
  <c r="AN874" i="1"/>
  <c r="AN369" i="1"/>
  <c r="BG369" i="1"/>
  <c r="AR369" i="1"/>
  <c r="AT369" i="1"/>
  <c r="AR381" i="1"/>
  <c r="AT381" i="1"/>
  <c r="AN381" i="1"/>
  <c r="BG381" i="1"/>
  <c r="AN321" i="1"/>
  <c r="BG321" i="1"/>
  <c r="AR321" i="1"/>
  <c r="AT321" i="1"/>
  <c r="AR885" i="1"/>
  <c r="AT885" i="1"/>
  <c r="AN885" i="1"/>
  <c r="AN730" i="1"/>
  <c r="AR730" i="1"/>
  <c r="AT730" i="1"/>
  <c r="AR892" i="1"/>
  <c r="AT892" i="1"/>
  <c r="AN892" i="1"/>
  <c r="AO892" i="1"/>
  <c r="AP892" i="1"/>
  <c r="AN532" i="1"/>
  <c r="BG532" i="1"/>
  <c r="AR532" i="1"/>
  <c r="AT532" i="1"/>
  <c r="AR843" i="1"/>
  <c r="AT843" i="1"/>
  <c r="AN843" i="1"/>
  <c r="BG843" i="1"/>
  <c r="AN123" i="1"/>
  <c r="BG123" i="1"/>
  <c r="AR123" i="1"/>
  <c r="AT123" i="1"/>
  <c r="AN639" i="1"/>
  <c r="AR639" i="1"/>
  <c r="AT639" i="1"/>
  <c r="AR297" i="1"/>
  <c r="AT297" i="1"/>
  <c r="AN297" i="1"/>
  <c r="BG297" i="1"/>
  <c r="AN703" i="1"/>
  <c r="AO703" i="1"/>
  <c r="AP703" i="1"/>
  <c r="AR703" i="1"/>
  <c r="AT703" i="1"/>
  <c r="AR635" i="1"/>
  <c r="AT635" i="1"/>
  <c r="AN635" i="1"/>
  <c r="AN591" i="1"/>
  <c r="BG591" i="1"/>
  <c r="AR591" i="1"/>
  <c r="AT591" i="1"/>
  <c r="AR870" i="1"/>
  <c r="AT870" i="1"/>
  <c r="AN870" i="1"/>
  <c r="AN543" i="1"/>
  <c r="AR543" i="1"/>
  <c r="AT543" i="1"/>
  <c r="AR987" i="1"/>
  <c r="AT987" i="1"/>
  <c r="AN987" i="1"/>
  <c r="AN550" i="1"/>
  <c r="AR550" i="1"/>
  <c r="AT550" i="1"/>
  <c r="BG358" i="1"/>
  <c r="BH358" i="1"/>
  <c r="BG447" i="1"/>
  <c r="BG423" i="1"/>
  <c r="BG538" i="1"/>
  <c r="AO716" i="1"/>
  <c r="AP716" i="1"/>
  <c r="BG716" i="1"/>
  <c r="AW608" i="1"/>
  <c r="BG608" i="1"/>
  <c r="AW1012" i="1"/>
  <c r="BG1012" i="1"/>
  <c r="AO254" i="1"/>
  <c r="AP254" i="1"/>
  <c r="BG254" i="1"/>
  <c r="AW647" i="1"/>
  <c r="BG647" i="1"/>
  <c r="AU621" i="1"/>
  <c r="AV621" i="1"/>
  <c r="BG621" i="1"/>
  <c r="AO886" i="1"/>
  <c r="AP886" i="1"/>
  <c r="BG886" i="1"/>
  <c r="AW823" i="1"/>
  <c r="BG823" i="1"/>
  <c r="AO444" i="1"/>
  <c r="AP444" i="1"/>
  <c r="BG444" i="1"/>
  <c r="AW704" i="1"/>
  <c r="BG704" i="1"/>
  <c r="AO891" i="1"/>
  <c r="AP891" i="1"/>
  <c r="BG891" i="1"/>
  <c r="AW878" i="1"/>
  <c r="BG878" i="1"/>
  <c r="AW942" i="1"/>
  <c r="BG942" i="1"/>
  <c r="AW904" i="1"/>
  <c r="BG904" i="1"/>
  <c r="AU442" i="1"/>
  <c r="AV442" i="1"/>
  <c r="BG442" i="1"/>
  <c r="AU408" i="1"/>
  <c r="AV408" i="1"/>
  <c r="BG408" i="1"/>
  <c r="AU493" i="1"/>
  <c r="AV493" i="1"/>
  <c r="BG493" i="1"/>
  <c r="AU688" i="1"/>
  <c r="AV688" i="1"/>
  <c r="BG688" i="1"/>
  <c r="AU1013" i="1"/>
  <c r="AV1013" i="1"/>
  <c r="BG1013" i="1"/>
  <c r="AU514" i="1"/>
  <c r="AV514" i="1"/>
  <c r="BG514" i="1"/>
  <c r="AW578" i="1"/>
  <c r="BG578" i="1"/>
  <c r="AU382" i="1"/>
  <c r="AV382" i="1"/>
  <c r="BG382" i="1"/>
  <c r="AU664" i="1"/>
  <c r="AV664" i="1"/>
  <c r="BG664" i="1"/>
  <c r="AO596" i="1"/>
  <c r="AP596" i="1"/>
  <c r="BG596" i="1"/>
  <c r="AU808" i="1"/>
  <c r="AV808" i="1"/>
  <c r="BG808" i="1"/>
  <c r="AW1009" i="1"/>
  <c r="BG1009" i="1"/>
  <c r="AU570" i="1"/>
  <c r="AV570" i="1"/>
  <c r="BG570" i="1"/>
  <c r="AW635" i="1"/>
  <c r="BG635" i="1"/>
  <c r="AW839" i="1"/>
  <c r="BG839" i="1"/>
  <c r="AW903" i="1"/>
  <c r="BG903" i="1"/>
  <c r="AW740" i="1"/>
  <c r="BG740" i="1"/>
  <c r="AW980" i="1"/>
  <c r="BG980" i="1"/>
  <c r="AW845" i="1"/>
  <c r="BG845" i="1"/>
  <c r="AU502" i="1"/>
  <c r="AV502" i="1"/>
  <c r="BG502" i="1"/>
  <c r="AU634" i="1"/>
  <c r="AV634" i="1"/>
  <c r="BG634" i="1"/>
  <c r="AU617" i="1"/>
  <c r="AV617" i="1"/>
  <c r="BG617" i="1"/>
  <c r="AU671" i="1"/>
  <c r="AV671" i="1"/>
  <c r="BG671" i="1"/>
  <c r="AU880" i="1"/>
  <c r="AV880" i="1"/>
  <c r="BG880" i="1"/>
  <c r="AU42" i="1"/>
  <c r="AV42" i="1"/>
  <c r="BG42" i="1"/>
  <c r="AW565" i="1"/>
  <c r="BG565" i="1"/>
  <c r="AW613" i="1"/>
  <c r="BG613" i="1"/>
  <c r="AW827" i="1"/>
  <c r="BG827" i="1"/>
  <c r="AU959" i="1"/>
  <c r="AV959" i="1"/>
  <c r="BG959" i="1"/>
  <c r="AU946" i="1"/>
  <c r="AV946" i="1"/>
  <c r="BG946" i="1"/>
  <c r="AW536" i="1"/>
  <c r="BG536" i="1"/>
  <c r="AU702" i="1"/>
  <c r="AV702" i="1"/>
  <c r="BG702" i="1"/>
  <c r="AU685" i="1"/>
  <c r="AV685" i="1"/>
  <c r="BG685" i="1"/>
  <c r="AO464" i="1"/>
  <c r="AP464" i="1"/>
  <c r="BG464" i="1"/>
  <c r="AU798" i="1"/>
  <c r="AV798" i="1"/>
  <c r="BG798" i="1"/>
  <c r="AU413" i="1"/>
  <c r="AV413" i="1"/>
  <c r="BG413" i="1"/>
  <c r="AU659" i="1"/>
  <c r="AV659" i="1"/>
  <c r="BG659" i="1"/>
  <c r="AO528" i="1"/>
  <c r="AP528" i="1"/>
  <c r="BG528" i="1"/>
  <c r="AU291" i="1"/>
  <c r="AV291" i="1"/>
  <c r="BG291" i="1"/>
  <c r="AU305" i="1"/>
  <c r="AV305" i="1"/>
  <c r="BG305" i="1"/>
  <c r="AW208" i="1"/>
  <c r="BG208" i="1"/>
  <c r="AU73" i="1"/>
  <c r="AV73" i="1"/>
  <c r="BG73" i="1"/>
  <c r="AW657" i="1"/>
  <c r="BG657" i="1"/>
  <c r="AO607" i="1"/>
  <c r="AP607" i="1"/>
  <c r="BG607" i="1"/>
  <c r="AW1029" i="1"/>
  <c r="BG1029" i="1"/>
  <c r="AU414" i="1"/>
  <c r="AV414" i="1"/>
  <c r="BG414" i="1"/>
  <c r="AU872" i="1"/>
  <c r="AV872" i="1"/>
  <c r="BG872" i="1"/>
  <c r="AW636" i="1"/>
  <c r="BG636" i="1"/>
  <c r="AW1006" i="1"/>
  <c r="BG1006" i="1"/>
  <c r="AO870" i="1"/>
  <c r="AP870" i="1"/>
  <c r="BG870" i="1"/>
  <c r="AU858" i="1"/>
  <c r="AV858" i="1"/>
  <c r="BG858" i="1"/>
  <c r="AW922" i="1"/>
  <c r="BG922" i="1"/>
  <c r="AW401" i="1"/>
  <c r="BG401" i="1"/>
  <c r="AW473" i="1"/>
  <c r="BG473" i="1"/>
  <c r="AU452" i="1"/>
  <c r="AV452" i="1"/>
  <c r="BG452" i="1"/>
  <c r="AW1026" i="1"/>
  <c r="BG1026" i="1"/>
  <c r="AU787" i="1"/>
  <c r="AV787" i="1"/>
  <c r="BG787" i="1"/>
  <c r="AW1032" i="1"/>
  <c r="BG1032" i="1"/>
  <c r="AW822" i="1"/>
  <c r="BG822" i="1"/>
  <c r="AU874" i="1"/>
  <c r="AV874" i="1"/>
  <c r="BG874" i="1"/>
  <c r="AW1014" i="1"/>
  <c r="AU965" i="1"/>
  <c r="AV965" i="1"/>
  <c r="BG965" i="1"/>
  <c r="AW457" i="1"/>
  <c r="BG457" i="1"/>
  <c r="AW482" i="1"/>
  <c r="BG482" i="1"/>
  <c r="AW595" i="1"/>
  <c r="BG595" i="1"/>
  <c r="AW629" i="1"/>
  <c r="BG629" i="1"/>
  <c r="AU245" i="1"/>
  <c r="AV245" i="1"/>
  <c r="BG245" i="1"/>
  <c r="AO293" i="1"/>
  <c r="AP293" i="1"/>
  <c r="BG293" i="1"/>
  <c r="AW993" i="1"/>
  <c r="BG993" i="1"/>
  <c r="AW450" i="1"/>
  <c r="BG450" i="1"/>
  <c r="AW603" i="1"/>
  <c r="BG603" i="1"/>
  <c r="AU284" i="1"/>
  <c r="AV284" i="1"/>
  <c r="BG284" i="1"/>
  <c r="AW183" i="1"/>
  <c r="BG183" i="1"/>
  <c r="AU344" i="1"/>
  <c r="AV344" i="1"/>
  <c r="BG344" i="1"/>
  <c r="AO1027" i="1"/>
  <c r="AP1027" i="1"/>
  <c r="BG1027" i="1"/>
  <c r="AW557" i="1"/>
  <c r="BG557" i="1"/>
  <c r="AW622" i="1"/>
  <c r="BG622" i="1"/>
  <c r="AU987" i="1"/>
  <c r="AV987" i="1"/>
  <c r="BG987" i="1"/>
  <c r="AU562" i="1"/>
  <c r="AV562" i="1"/>
  <c r="BG562" i="1"/>
  <c r="AW625" i="1"/>
  <c r="BG625" i="1"/>
  <c r="AU618" i="1"/>
  <c r="AV618" i="1"/>
  <c r="BG618" i="1"/>
  <c r="AW1033" i="1"/>
  <c r="BG1033" i="1"/>
  <c r="AO435" i="1"/>
  <c r="AP435" i="1"/>
  <c r="BG435" i="1"/>
  <c r="AU371" i="1"/>
  <c r="AV371" i="1"/>
  <c r="BG371" i="1"/>
  <c r="AU342" i="1"/>
  <c r="AV342" i="1"/>
  <c r="BG342" i="1"/>
  <c r="AW376" i="1"/>
  <c r="BG376" i="1"/>
  <c r="AU883" i="1"/>
  <c r="AV883" i="1"/>
  <c r="BG883" i="1"/>
  <c r="AU947" i="1"/>
  <c r="AV947" i="1"/>
  <c r="BG947" i="1"/>
  <c r="AW384" i="1"/>
  <c r="BG384" i="1"/>
  <c r="AW887" i="1"/>
  <c r="BG887" i="1"/>
  <c r="AO951" i="1"/>
  <c r="AP951" i="1"/>
  <c r="BG951" i="1"/>
  <c r="AW620" i="1"/>
  <c r="BG620" i="1"/>
  <c r="AW425" i="1"/>
  <c r="BG425" i="1"/>
  <c r="AO346" i="1"/>
  <c r="AP346" i="1"/>
  <c r="BG346" i="1"/>
  <c r="AW215" i="1"/>
  <c r="AO100" i="1"/>
  <c r="AP100" i="1"/>
  <c r="BG100" i="1"/>
  <c r="AU742" i="1"/>
  <c r="AV742" i="1"/>
  <c r="BG742" i="1"/>
  <c r="AO809" i="1"/>
  <c r="AP809" i="1"/>
  <c r="BG809" i="1"/>
  <c r="AU769" i="1"/>
  <c r="AV769" i="1"/>
  <c r="BG769" i="1"/>
  <c r="AU746" i="1"/>
  <c r="AV746" i="1"/>
  <c r="BG746" i="1"/>
  <c r="AW660" i="1"/>
  <c r="BG660" i="1"/>
  <c r="AO424" i="1"/>
  <c r="AP424" i="1"/>
  <c r="BG424" i="1"/>
  <c r="AU412" i="1"/>
  <c r="AV412" i="1"/>
  <c r="BG412" i="1"/>
  <c r="AO485" i="1"/>
  <c r="AP485" i="1"/>
  <c r="BG485" i="1"/>
  <c r="AW955" i="1"/>
  <c r="BG955" i="1"/>
  <c r="AO612" i="1"/>
  <c r="AP612" i="1"/>
  <c r="BG612" i="1"/>
  <c r="AW847" i="1"/>
  <c r="BG847" i="1"/>
  <c r="AW310" i="1"/>
  <c r="BG310" i="1"/>
  <c r="AU897" i="1"/>
  <c r="AV897" i="1"/>
  <c r="BG897" i="1"/>
  <c r="AW682" i="1"/>
  <c r="BG682" i="1"/>
  <c r="AU499" i="1"/>
  <c r="AV499" i="1"/>
  <c r="BG499" i="1"/>
  <c r="AO232" i="1"/>
  <c r="AP232" i="1"/>
  <c r="BG232" i="1"/>
  <c r="AO145" i="1"/>
  <c r="AP145" i="1"/>
  <c r="BG145" i="1"/>
  <c r="AW250" i="1"/>
  <c r="BG250" i="1"/>
  <c r="AW262" i="1"/>
  <c r="BG262" i="1"/>
  <c r="AU691" i="1"/>
  <c r="AV691" i="1"/>
  <c r="BG691" i="1"/>
  <c r="AW710" i="1"/>
  <c r="BG710" i="1"/>
  <c r="AW188" i="1"/>
  <c r="BG188" i="1"/>
  <c r="AU66" i="1"/>
  <c r="AV66" i="1"/>
  <c r="BG66" i="1"/>
  <c r="AW397" i="1"/>
  <c r="BG397" i="1"/>
  <c r="AU885" i="1"/>
  <c r="AV885" i="1"/>
  <c r="BG885" i="1"/>
  <c r="AU901" i="1"/>
  <c r="AV901" i="1"/>
  <c r="BG901" i="1"/>
  <c r="AW378" i="1"/>
  <c r="BG378" i="1"/>
  <c r="AW235" i="1"/>
  <c r="BG235" i="1"/>
  <c r="AW406" i="1"/>
  <c r="BG406" i="1"/>
  <c r="AW779" i="1"/>
  <c r="BG779" i="1"/>
  <c r="AW290" i="1"/>
  <c r="BG290" i="1"/>
  <c r="AU860" i="1"/>
  <c r="AV860" i="1"/>
  <c r="BG860" i="1"/>
  <c r="AU471" i="1"/>
  <c r="AV471" i="1"/>
  <c r="BG471" i="1"/>
  <c r="AU214" i="1"/>
  <c r="AV214" i="1"/>
  <c r="BG214" i="1"/>
  <c r="AW492" i="1"/>
  <c r="BG492" i="1"/>
  <c r="AW211" i="1"/>
  <c r="BG211" i="1"/>
  <c r="AW402" i="1"/>
  <c r="BG402" i="1"/>
  <c r="AU120" i="1"/>
  <c r="AV120" i="1"/>
  <c r="BG120" i="1"/>
  <c r="AU1005" i="1"/>
  <c r="AV1005" i="1"/>
  <c r="BG1005" i="1"/>
  <c r="AO811" i="1"/>
  <c r="AP811" i="1"/>
  <c r="BG811" i="1"/>
  <c r="AW936" i="1"/>
  <c r="BG936" i="1"/>
  <c r="AU144" i="1"/>
  <c r="AV144" i="1"/>
  <c r="BG144" i="1"/>
  <c r="AW164" i="1"/>
  <c r="BG164" i="1"/>
  <c r="AW541" i="1"/>
  <c r="BG541" i="1"/>
  <c r="AW147" i="1"/>
  <c r="BG147" i="1"/>
  <c r="AU576" i="1"/>
  <c r="AV576" i="1"/>
  <c r="BG576" i="1"/>
  <c r="AW133" i="1"/>
  <c r="BG133" i="1"/>
  <c r="AW522" i="1"/>
  <c r="BG522" i="1"/>
  <c r="AU640" i="1"/>
  <c r="AV640" i="1"/>
  <c r="BG640" i="1"/>
  <c r="AU1004" i="1"/>
  <c r="AV1004" i="1"/>
  <c r="BG1004" i="1"/>
  <c r="AW643" i="1"/>
  <c r="BG643" i="1"/>
  <c r="AU207" i="1"/>
  <c r="AV207" i="1"/>
  <c r="BG207" i="1"/>
  <c r="AW755" i="1"/>
  <c r="BG755" i="1"/>
  <c r="AW782" i="1"/>
  <c r="BG782" i="1"/>
  <c r="AU189" i="1"/>
  <c r="AV189" i="1"/>
  <c r="BG189" i="1"/>
  <c r="AW151" i="1"/>
  <c r="BG151" i="1"/>
  <c r="AW837" i="1"/>
  <c r="BG837" i="1"/>
  <c r="AW191" i="1"/>
  <c r="BG191" i="1"/>
  <c r="AW663" i="1"/>
  <c r="BG663" i="1"/>
  <c r="AO303" i="1"/>
  <c r="AP303" i="1"/>
  <c r="BG303" i="1"/>
  <c r="AU651" i="1"/>
  <c r="AV651" i="1"/>
  <c r="BG651" i="1"/>
  <c r="AU139" i="1"/>
  <c r="AV139" i="1"/>
  <c r="BG139" i="1"/>
  <c r="AU448" i="1"/>
  <c r="AV448" i="1"/>
  <c r="BG448" i="1"/>
  <c r="AW248" i="1"/>
  <c r="BG248" i="1"/>
  <c r="AW1002" i="1"/>
  <c r="BG1002" i="1"/>
  <c r="AU690" i="1"/>
  <c r="AV690" i="1"/>
  <c r="BG690" i="1"/>
  <c r="AU801" i="1"/>
  <c r="AV801" i="1"/>
  <c r="BG801" i="1"/>
  <c r="AU458" i="1"/>
  <c r="AV458" i="1"/>
  <c r="BG458" i="1"/>
  <c r="AU656" i="1"/>
  <c r="AV656" i="1"/>
  <c r="BG656" i="1"/>
  <c r="AU833" i="1"/>
  <c r="AV833" i="1"/>
  <c r="BG833" i="1"/>
  <c r="AW982" i="1"/>
  <c r="BG982" i="1"/>
  <c r="AW550" i="1"/>
  <c r="BG550" i="1"/>
  <c r="AO440" i="1"/>
  <c r="AP440" i="1"/>
  <c r="BG440" i="1"/>
  <c r="AW752" i="1"/>
  <c r="BG752" i="1"/>
  <c r="AW815" i="1"/>
  <c r="BG815" i="1"/>
  <c r="AU319" i="1"/>
  <c r="AV319" i="1"/>
  <c r="BG319" i="1"/>
  <c r="AW298" i="1"/>
  <c r="BG298" i="1"/>
  <c r="AO26" i="1"/>
  <c r="AP26" i="1"/>
  <c r="AW65" i="1"/>
  <c r="BG65" i="1"/>
  <c r="AW948" i="1"/>
  <c r="BG948" i="1"/>
  <c r="AU600" i="1"/>
  <c r="AV600" i="1"/>
  <c r="BG600" i="1"/>
  <c r="AU627" i="1"/>
  <c r="AV627" i="1"/>
  <c r="BG627" i="1"/>
  <c r="AW400" i="1"/>
  <c r="BG400" i="1"/>
  <c r="AW446" i="1"/>
  <c r="BG446" i="1"/>
  <c r="AU772" i="1"/>
  <c r="AV772" i="1"/>
  <c r="BG772" i="1"/>
  <c r="AU758" i="1"/>
  <c r="AV758" i="1"/>
  <c r="BG758" i="1"/>
  <c r="AU797" i="1"/>
  <c r="AV797" i="1"/>
  <c r="BG797" i="1"/>
  <c r="AO569" i="1"/>
  <c r="AP569" i="1"/>
  <c r="BG569" i="1"/>
  <c r="AW681" i="1"/>
  <c r="AU652" i="1"/>
  <c r="AV652" i="1"/>
  <c r="BG652" i="1"/>
  <c r="AU754" i="1"/>
  <c r="AV754" i="1"/>
  <c r="BG754" i="1"/>
  <c r="AU1028" i="1"/>
  <c r="AV1028" i="1"/>
  <c r="BG1028" i="1"/>
  <c r="AW945" i="1"/>
  <c r="BG945" i="1"/>
  <c r="AO761" i="1"/>
  <c r="AP761" i="1"/>
  <c r="BG761" i="1"/>
  <c r="AW417" i="1"/>
  <c r="BG417" i="1"/>
  <c r="AO911" i="1"/>
  <c r="AP911" i="1"/>
  <c r="BG911" i="1"/>
  <c r="AO898" i="1"/>
  <c r="AP898" i="1"/>
  <c r="BG898" i="1"/>
  <c r="AO428" i="1"/>
  <c r="AP428" i="1"/>
  <c r="BG428" i="1"/>
  <c r="AW503" i="1"/>
  <c r="BG503" i="1"/>
  <c r="AU443" i="1"/>
  <c r="AV443" i="1"/>
  <c r="BG443" i="1"/>
  <c r="AW258" i="1"/>
  <c r="BG258" i="1"/>
  <c r="AW300" i="1"/>
  <c r="BG300" i="1"/>
  <c r="AO433" i="1"/>
  <c r="AP433" i="1"/>
  <c r="BG433" i="1"/>
  <c r="AU137" i="1"/>
  <c r="AV137" i="1"/>
  <c r="BG137" i="1"/>
  <c r="AW365" i="1"/>
  <c r="BG365" i="1"/>
  <c r="AO795" i="1"/>
  <c r="AP795" i="1"/>
  <c r="BG795" i="1"/>
  <c r="AO367" i="1"/>
  <c r="AP367" i="1"/>
  <c r="BG367" i="1"/>
  <c r="AO269" i="1"/>
  <c r="AP269" i="1"/>
  <c r="BG269" i="1"/>
  <c r="AW370" i="1"/>
  <c r="BG370" i="1"/>
  <c r="AO555" i="1"/>
  <c r="AP555" i="1"/>
  <c r="BG555" i="1"/>
  <c r="AU631" i="1"/>
  <c r="AV631" i="1"/>
  <c r="BG631" i="1"/>
  <c r="AW374" i="1"/>
  <c r="BG374" i="1"/>
  <c r="AU602" i="1"/>
  <c r="AV602" i="1"/>
  <c r="BG602" i="1"/>
  <c r="AU732" i="1"/>
  <c r="AV732" i="1"/>
  <c r="BG732" i="1"/>
  <c r="AU796" i="1"/>
  <c r="AV796" i="1"/>
  <c r="BG796" i="1"/>
  <c r="AW866" i="1"/>
  <c r="BG866" i="1"/>
  <c r="AW998" i="1"/>
  <c r="BG998" i="1"/>
  <c r="AW1035" i="1"/>
  <c r="BG1035" i="1"/>
  <c r="AU785" i="1"/>
  <c r="AV785" i="1"/>
  <c r="BG785" i="1"/>
  <c r="AU974" i="1"/>
  <c r="AV974" i="1"/>
  <c r="BG974" i="1"/>
  <c r="AU420" i="1"/>
  <c r="AV420" i="1"/>
  <c r="BG420" i="1"/>
  <c r="AU757" i="1"/>
  <c r="AV757" i="1"/>
  <c r="BG757" i="1"/>
  <c r="AO606" i="1"/>
  <c r="AP606" i="1"/>
  <c r="BG606" i="1"/>
  <c r="AW725" i="1"/>
  <c r="BG725" i="1"/>
  <c r="AU738" i="1"/>
  <c r="AV738" i="1"/>
  <c r="BG738" i="1"/>
  <c r="AO802" i="1"/>
  <c r="AP802" i="1"/>
  <c r="BG802" i="1"/>
  <c r="AO553" i="1"/>
  <c r="AP553" i="1"/>
  <c r="BG553" i="1"/>
  <c r="AW628" i="1"/>
  <c r="BG628" i="1"/>
  <c r="AW818" i="1"/>
  <c r="BG818" i="1"/>
  <c r="AU624" i="1"/>
  <c r="AV624" i="1"/>
  <c r="BG624" i="1"/>
  <c r="AU996" i="1"/>
  <c r="AV996" i="1"/>
  <c r="BG996" i="1"/>
  <c r="AW1023" i="1"/>
  <c r="BG1023" i="1"/>
  <c r="AO486" i="1"/>
  <c r="AP486" i="1"/>
  <c r="BG486" i="1"/>
  <c r="AU551" i="1"/>
  <c r="AV551" i="1"/>
  <c r="BG551" i="1"/>
  <c r="AU882" i="1"/>
  <c r="AV882" i="1"/>
  <c r="BG882" i="1"/>
  <c r="AO574" i="1"/>
  <c r="AP574" i="1"/>
  <c r="BG574" i="1"/>
  <c r="AO567" i="1"/>
  <c r="AP567" i="1"/>
  <c r="BG567" i="1"/>
  <c r="AW884" i="1"/>
  <c r="BG884" i="1"/>
  <c r="AO388" i="1"/>
  <c r="AP388" i="1"/>
  <c r="AO611" i="1"/>
  <c r="AP611" i="1"/>
  <c r="BG611" i="1"/>
  <c r="AO816" i="1"/>
  <c r="AP816" i="1"/>
  <c r="BG816" i="1"/>
  <c r="AO879" i="1"/>
  <c r="AP879" i="1"/>
  <c r="BG879" i="1"/>
  <c r="AO907" i="1"/>
  <c r="AP907" i="1"/>
  <c r="BG907" i="1"/>
  <c r="AU389" i="1"/>
  <c r="AV389" i="1"/>
  <c r="BG389" i="1"/>
  <c r="AU679" i="1"/>
  <c r="AV679" i="1"/>
  <c r="BG679" i="1"/>
  <c r="AU834" i="1"/>
  <c r="AV834" i="1"/>
  <c r="BG834" i="1"/>
  <c r="AO462" i="1"/>
  <c r="AP462" i="1"/>
  <c r="BG462" i="1"/>
  <c r="AW526" i="1"/>
  <c r="BG526" i="1"/>
  <c r="AU519" i="1"/>
  <c r="AV519" i="1"/>
  <c r="BG519" i="1"/>
  <c r="AO1001" i="1"/>
  <c r="AP1001" i="1"/>
  <c r="BG1001" i="1"/>
  <c r="AO678" i="1"/>
  <c r="AP678" i="1"/>
  <c r="BG678" i="1"/>
  <c r="AW380" i="1"/>
  <c r="BG380" i="1"/>
  <c r="AW817" i="1"/>
  <c r="BG817" i="1"/>
  <c r="AO507" i="1"/>
  <c r="AP507" i="1"/>
  <c r="BG507" i="1"/>
  <c r="AU561" i="1"/>
  <c r="AV561" i="1"/>
  <c r="BG561" i="1"/>
  <c r="AO694" i="1"/>
  <c r="AP694" i="1"/>
  <c r="BG694" i="1"/>
  <c r="AU824" i="1"/>
  <c r="AV824" i="1"/>
  <c r="BG824" i="1"/>
  <c r="AW958" i="1"/>
  <c r="BG958" i="1"/>
  <c r="AU533" i="1"/>
  <c r="AV533" i="1"/>
  <c r="BG533" i="1"/>
  <c r="AW548" i="1"/>
  <c r="BG548" i="1"/>
  <c r="AO727" i="1"/>
  <c r="AP727" i="1"/>
  <c r="BG727" i="1"/>
  <c r="AU626" i="1"/>
  <c r="AV626" i="1"/>
  <c r="BG626" i="1"/>
  <c r="AU756" i="1"/>
  <c r="AV756" i="1"/>
  <c r="BG756" i="1"/>
  <c r="AO820" i="1"/>
  <c r="AP820" i="1"/>
  <c r="BG820" i="1"/>
  <c r="AO889" i="1"/>
  <c r="AP889" i="1"/>
  <c r="BG889" i="1"/>
  <c r="AW1034" i="1"/>
  <c r="BG1034" i="1"/>
  <c r="AU650" i="1"/>
  <c r="AV650" i="1"/>
  <c r="BG650" i="1"/>
  <c r="AO432" i="1"/>
  <c r="AP432" i="1"/>
  <c r="BG432" i="1"/>
  <c r="AW861" i="1"/>
  <c r="BG861" i="1"/>
  <c r="AU490" i="1"/>
  <c r="AV490" i="1"/>
  <c r="BG490" i="1"/>
  <c r="AW554" i="1"/>
  <c r="BG554" i="1"/>
  <c r="AW954" i="1"/>
  <c r="BG954" i="1"/>
  <c r="AW646" i="1"/>
  <c r="BG646" i="1"/>
  <c r="AO639" i="1"/>
  <c r="AP639" i="1"/>
  <c r="BG639" i="1"/>
  <c r="AW505" i="1"/>
  <c r="BG505" i="1"/>
  <c r="AU674" i="1"/>
  <c r="AV674" i="1"/>
  <c r="BG674" i="1"/>
  <c r="AW770" i="1"/>
  <c r="BG770" i="1"/>
  <c r="AU940" i="1"/>
  <c r="AV940" i="1"/>
  <c r="BG940" i="1"/>
  <c r="AW719" i="1"/>
  <c r="BG719" i="1"/>
  <c r="AW455" i="1"/>
  <c r="BG455" i="1"/>
  <c r="AO900" i="1"/>
  <c r="AP900" i="1"/>
  <c r="BG900" i="1"/>
  <c r="AW819" i="1"/>
  <c r="BG819" i="1"/>
  <c r="AU136" i="1"/>
  <c r="AV136" i="1"/>
  <c r="BG136" i="1"/>
  <c r="AW78" i="1"/>
  <c r="BG78" i="1"/>
  <c r="AO225" i="1"/>
  <c r="AP225" i="1"/>
  <c r="BG225" i="1"/>
  <c r="AW527" i="1"/>
  <c r="BG527" i="1"/>
  <c r="AW288" i="1"/>
  <c r="BG288" i="1"/>
  <c r="AO154" i="1"/>
  <c r="AP154" i="1"/>
  <c r="BG154" i="1"/>
  <c r="AU491" i="1"/>
  <c r="AV491" i="1"/>
  <c r="BG491" i="1"/>
  <c r="AO247" i="1"/>
  <c r="AP247" i="1"/>
  <c r="BG247" i="1"/>
  <c r="AO826" i="1"/>
  <c r="AP826" i="1"/>
  <c r="BG826" i="1"/>
  <c r="AO923" i="1"/>
  <c r="AP923" i="1"/>
  <c r="BG923" i="1"/>
  <c r="AO84" i="1"/>
  <c r="AP84" i="1"/>
  <c r="BG84" i="1"/>
  <c r="AW715" i="1"/>
  <c r="BG715" i="1"/>
  <c r="AW83" i="1"/>
  <c r="BG83" i="1"/>
  <c r="AW69" i="1"/>
  <c r="BG69" i="1"/>
  <c r="AO776" i="1"/>
  <c r="AP776" i="1"/>
  <c r="BG776" i="1"/>
  <c r="AU851" i="1"/>
  <c r="AV851" i="1"/>
  <c r="BG851" i="1"/>
  <c r="AU805" i="1"/>
  <c r="AV805" i="1"/>
  <c r="BG805" i="1"/>
  <c r="AW888" i="1"/>
  <c r="BG888" i="1"/>
  <c r="AU204" i="1"/>
  <c r="AV204" i="1"/>
  <c r="BG204" i="1"/>
  <c r="AO375" i="1"/>
  <c r="AP375" i="1"/>
  <c r="BG375" i="1"/>
  <c r="AW525" i="1"/>
  <c r="BG525" i="1"/>
  <c r="AW598" i="1"/>
  <c r="BG598" i="1"/>
  <c r="AU352" i="1"/>
  <c r="AV352" i="1"/>
  <c r="BG352" i="1"/>
  <c r="AO261" i="1"/>
  <c r="AP261" i="1"/>
  <c r="BG261" i="1"/>
  <c r="AW289" i="1"/>
  <c r="BG289" i="1"/>
  <c r="AW280" i="1"/>
  <c r="BG280" i="1"/>
  <c r="AO793" i="1"/>
  <c r="AP793" i="1"/>
  <c r="BG793" i="1"/>
  <c r="AW792" i="1"/>
  <c r="BG792" i="1"/>
  <c r="AO369" i="1"/>
  <c r="AP369" i="1"/>
  <c r="AO181" i="1"/>
  <c r="AP181" i="1"/>
  <c r="BG181" i="1"/>
  <c r="AW466" i="1"/>
  <c r="BG466" i="1"/>
  <c r="AW81" i="1"/>
  <c r="BG81" i="1"/>
  <c r="AO429" i="1"/>
  <c r="AP429" i="1"/>
  <c r="BG429" i="1"/>
  <c r="AU71" i="1"/>
  <c r="AV71" i="1"/>
  <c r="BG71" i="1"/>
  <c r="AU910" i="1"/>
  <c r="AV910" i="1"/>
  <c r="BG910" i="1"/>
  <c r="AW218" i="1"/>
  <c r="BG218" i="1"/>
  <c r="AW961" i="1"/>
  <c r="BG961" i="1"/>
  <c r="AU138" i="1"/>
  <c r="AV138" i="1"/>
  <c r="BG138" i="1"/>
  <c r="AO707" i="1"/>
  <c r="AP707" i="1"/>
  <c r="BG707" i="1"/>
  <c r="AO730" i="1"/>
  <c r="AP730" i="1"/>
  <c r="BG730" i="1"/>
  <c r="AU141" i="1"/>
  <c r="AV141" i="1"/>
  <c r="BG141" i="1"/>
  <c r="AU217" i="1"/>
  <c r="AV217" i="1"/>
  <c r="BG217" i="1"/>
  <c r="AO170" i="1"/>
  <c r="AP170" i="1"/>
  <c r="BG170" i="1"/>
  <c r="AU916" i="1"/>
  <c r="AV916" i="1"/>
  <c r="BG916" i="1"/>
  <c r="AW249" i="1"/>
  <c r="BG249" i="1"/>
  <c r="AO585" i="1"/>
  <c r="AP585" i="1"/>
  <c r="BG585" i="1"/>
  <c r="AW51" i="1"/>
  <c r="BG51" i="1"/>
  <c r="AU213" i="1"/>
  <c r="AV213" i="1"/>
  <c r="BG213" i="1"/>
  <c r="AW108" i="1"/>
  <c r="BG108" i="1"/>
  <c r="AU59" i="1"/>
  <c r="AV59" i="1"/>
  <c r="BG59" i="1"/>
  <c r="AO182" i="1"/>
  <c r="AP182" i="1"/>
  <c r="BG182" i="1"/>
  <c r="AU1024" i="1"/>
  <c r="AV1024" i="1"/>
  <c r="BG1024" i="1"/>
  <c r="AW510" i="1"/>
  <c r="BG510" i="1"/>
  <c r="AO928" i="1"/>
  <c r="AP928" i="1"/>
  <c r="BG928" i="1"/>
  <c r="AU670" i="1"/>
  <c r="AV670" i="1"/>
  <c r="BG670" i="1"/>
  <c r="AW849" i="1"/>
  <c r="BG849" i="1"/>
  <c r="AO846" i="1"/>
  <c r="AP846" i="1"/>
  <c r="BG846" i="1"/>
  <c r="AU909" i="1"/>
  <c r="AV909" i="1"/>
  <c r="BG909" i="1"/>
  <c r="AW563" i="1"/>
  <c r="BG563" i="1"/>
  <c r="AW931" i="1"/>
  <c r="BG931" i="1"/>
  <c r="AW478" i="1"/>
  <c r="BG478" i="1"/>
  <c r="AU114" i="1"/>
  <c r="AV114" i="1"/>
  <c r="BG114" i="1"/>
  <c r="AU869" i="1"/>
  <c r="AV869" i="1"/>
  <c r="BG869" i="1"/>
  <c r="AW994" i="1"/>
  <c r="BG994" i="1"/>
  <c r="AO985" i="1"/>
  <c r="AP985" i="1"/>
  <c r="BG985" i="1"/>
  <c r="AO581" i="1"/>
  <c r="AP581" i="1"/>
  <c r="BG581" i="1"/>
  <c r="AO224" i="1"/>
  <c r="AP224" i="1"/>
  <c r="BG224" i="1"/>
  <c r="AW202" i="1"/>
  <c r="BG202" i="1"/>
  <c r="AO1037" i="1"/>
  <c r="AP1037" i="1"/>
  <c r="BG1037" i="1"/>
  <c r="AO1022" i="1"/>
  <c r="AP1022" i="1"/>
  <c r="BG1022" i="1"/>
  <c r="AW283" i="1"/>
  <c r="BG283" i="1"/>
  <c r="AU58" i="1"/>
  <c r="AV58" i="1"/>
  <c r="BG58" i="1"/>
  <c r="AW794" i="1"/>
  <c r="BG794" i="1"/>
  <c r="AU693" i="1"/>
  <c r="AV693" i="1"/>
  <c r="BG693" i="1"/>
  <c r="AU771" i="1"/>
  <c r="AV771" i="1"/>
  <c r="BG771" i="1"/>
  <c r="AW109" i="1"/>
  <c r="BG109" i="1"/>
  <c r="AO488" i="1"/>
  <c r="AP488" i="1"/>
  <c r="BG488" i="1"/>
  <c r="AO34" i="1"/>
  <c r="AP34" i="1"/>
  <c r="BG34" i="1"/>
  <c r="AU345" i="1"/>
  <c r="AV345" i="1"/>
  <c r="BG345" i="1"/>
  <c r="AO63" i="1"/>
  <c r="AP63" i="1"/>
  <c r="BG63" i="1"/>
  <c r="AW669" i="1"/>
  <c r="BG669" i="1"/>
  <c r="AU124" i="1"/>
  <c r="AV124" i="1"/>
  <c r="BG124" i="1"/>
  <c r="AW216" i="1"/>
  <c r="BG216" i="1"/>
  <c r="AU80" i="1"/>
  <c r="AV80" i="1"/>
  <c r="BG80" i="1"/>
  <c r="AW70" i="1"/>
  <c r="BG70" i="1"/>
  <c r="AO168" i="1"/>
  <c r="AP168" i="1"/>
  <c r="BG168" i="1"/>
  <c r="AO312" i="1"/>
  <c r="AP312" i="1"/>
  <c r="BG312" i="1"/>
  <c r="AU589" i="1"/>
  <c r="AV589" i="1"/>
  <c r="BG589" i="1"/>
  <c r="AU35" i="1"/>
  <c r="AV35" i="1"/>
  <c r="BG35" i="1"/>
  <c r="AU149" i="1"/>
  <c r="AV149" i="1"/>
  <c r="BG149" i="1"/>
  <c r="AW762" i="1"/>
  <c r="BG762" i="1"/>
  <c r="AO501" i="1"/>
  <c r="AP501" i="1"/>
  <c r="BG501" i="1"/>
  <c r="AW543" i="1"/>
  <c r="BG543" i="1"/>
  <c r="AO463" i="1"/>
  <c r="AP463" i="1"/>
  <c r="BG463" i="1"/>
  <c r="AU856" i="1"/>
  <c r="AV856" i="1"/>
  <c r="BG856" i="1"/>
  <c r="AW242" i="1"/>
  <c r="BG242" i="1"/>
  <c r="AO276" i="1"/>
  <c r="AP276" i="1"/>
  <c r="BG276" i="1"/>
  <c r="AO265" i="1"/>
  <c r="AP265" i="1"/>
  <c r="BG265" i="1"/>
  <c r="AU38" i="1"/>
  <c r="AV38" i="1"/>
  <c r="BG38" i="1"/>
  <c r="AW867" i="1"/>
  <c r="BG867" i="1"/>
  <c r="AW318" i="1"/>
  <c r="BG318" i="1"/>
  <c r="AW605" i="1"/>
  <c r="BG605" i="1"/>
  <c r="AU876" i="1"/>
  <c r="AV876" i="1"/>
  <c r="BG876" i="1"/>
  <c r="AW246" i="1"/>
  <c r="BG246" i="1"/>
  <c r="AO470" i="1"/>
  <c r="AP470" i="1"/>
  <c r="BG470" i="1"/>
  <c r="AO334" i="1"/>
  <c r="AP334" i="1"/>
  <c r="BG334" i="1"/>
  <c r="AO840" i="1"/>
  <c r="AP840" i="1"/>
  <c r="BG840" i="1"/>
  <c r="AW92" i="1"/>
  <c r="BG92" i="1"/>
  <c r="AO178" i="1"/>
  <c r="AP178" i="1"/>
  <c r="BG178" i="1"/>
  <c r="AW494" i="1"/>
  <c r="BG494" i="1"/>
  <c r="AO964" i="1"/>
  <c r="AP964" i="1"/>
  <c r="BG964" i="1"/>
  <c r="AW89" i="1"/>
  <c r="BG89" i="1"/>
  <c r="AU537" i="1"/>
  <c r="AV537" i="1"/>
  <c r="BG537" i="1"/>
  <c r="AO395" i="1"/>
  <c r="AP395" i="1"/>
  <c r="BG395" i="1"/>
  <c r="AW398" i="1"/>
  <c r="BG398" i="1"/>
  <c r="AO385" i="1"/>
  <c r="AP385" i="1"/>
  <c r="BG385" i="1"/>
  <c r="AW275" i="1"/>
  <c r="BG275" i="1"/>
  <c r="AU513" i="1"/>
  <c r="AV513" i="1"/>
  <c r="BG513" i="1"/>
  <c r="AW838" i="1"/>
  <c r="BG838" i="1"/>
  <c r="AO25" i="1"/>
  <c r="AP25" i="1"/>
  <c r="AO180" i="1"/>
  <c r="AP180" i="1"/>
  <c r="BG180" i="1"/>
  <c r="AW226" i="1"/>
  <c r="BG226" i="1"/>
  <c r="AW221" i="1"/>
  <c r="BG221" i="1"/>
  <c r="AW991" i="1"/>
  <c r="BG991" i="1"/>
  <c r="AU645" i="1"/>
  <c r="AV645" i="1"/>
  <c r="BG645" i="1"/>
  <c r="AW222" i="1"/>
  <c r="BG222" i="1"/>
  <c r="AU113" i="1"/>
  <c r="AV113" i="1"/>
  <c r="BG113" i="1"/>
  <c r="AU718" i="1"/>
  <c r="AV718" i="1"/>
  <c r="BG718" i="1"/>
  <c r="AO393" i="1"/>
  <c r="AP393" i="1"/>
  <c r="BG393" i="1"/>
  <c r="AW667" i="1"/>
  <c r="BG667" i="1"/>
  <c r="AW668" i="1"/>
  <c r="BG668" i="1"/>
  <c r="AO812" i="1"/>
  <c r="AP812" i="1"/>
  <c r="BG812" i="1"/>
  <c r="AO267" i="1"/>
  <c r="AP267" i="1"/>
  <c r="BG267" i="1"/>
  <c r="AW913" i="1"/>
  <c r="BG913" i="1"/>
  <c r="AW601" i="1"/>
  <c r="BG601" i="1"/>
  <c r="AU580" i="1"/>
  <c r="AV580" i="1"/>
  <c r="BG580" i="1"/>
  <c r="AU110" i="1"/>
  <c r="AV110" i="1"/>
  <c r="BG110" i="1"/>
  <c r="AO750" i="1"/>
  <c r="AP750" i="1"/>
  <c r="BG750" i="1"/>
  <c r="AW309" i="1"/>
  <c r="BG309" i="1"/>
  <c r="AW327" i="1"/>
  <c r="BG327" i="1"/>
  <c r="AU227" i="1"/>
  <c r="AV227" i="1"/>
  <c r="BG227" i="1"/>
  <c r="AW484" i="1"/>
  <c r="BG484" i="1"/>
  <c r="AW264" i="1"/>
  <c r="BG264" i="1"/>
  <c r="AW62" i="1"/>
  <c r="BG62" i="1"/>
  <c r="AO917" i="1"/>
  <c r="AP917" i="1"/>
  <c r="BG917" i="1"/>
  <c r="AU176" i="1"/>
  <c r="AV176" i="1"/>
  <c r="BG176" i="1"/>
  <c r="AW193" i="1"/>
  <c r="BG193" i="1"/>
  <c r="AW584" i="1"/>
  <c r="BG584" i="1"/>
  <c r="AO921" i="1"/>
  <c r="AP921" i="1"/>
  <c r="BG921" i="1"/>
  <c r="AU210" i="1"/>
  <c r="AV210" i="1"/>
  <c r="BG210" i="1"/>
  <c r="AW586" i="1"/>
  <c r="BG586" i="1"/>
  <c r="AU94" i="1"/>
  <c r="AV94" i="1"/>
  <c r="BG94" i="1"/>
  <c r="AU53" i="1"/>
  <c r="AV53" i="1"/>
  <c r="BG53" i="1"/>
  <c r="AW881" i="1"/>
  <c r="BG881" i="1"/>
  <c r="AO150" i="1"/>
  <c r="AP150" i="1"/>
  <c r="BG150" i="1"/>
  <c r="AW325" i="1"/>
  <c r="BG325" i="1"/>
  <c r="AU131" i="1"/>
  <c r="AV131" i="1"/>
  <c r="BG131" i="1"/>
  <c r="AW237" i="1"/>
  <c r="BG237" i="1"/>
  <c r="AU199" i="1"/>
  <c r="AV199" i="1"/>
  <c r="BG199" i="1"/>
  <c r="AW127" i="1"/>
  <c r="BG127" i="1"/>
  <c r="AW201" i="1"/>
  <c r="BG201" i="1"/>
  <c r="BG74" i="1"/>
  <c r="BG79" i="1"/>
  <c r="BG146" i="1"/>
  <c r="BG107" i="1"/>
  <c r="BG156" i="1"/>
  <c r="BG140" i="1"/>
  <c r="BG39" i="1"/>
  <c r="BG387" i="1"/>
  <c r="BG445" i="1"/>
  <c r="BG456" i="1"/>
  <c r="BG418" i="1"/>
  <c r="BG1008" i="1"/>
  <c r="BG726" i="1"/>
  <c r="BG975" i="1"/>
  <c r="BG648" i="1"/>
  <c r="BG411" i="1"/>
  <c r="BG266" i="1"/>
  <c r="BG337" i="1"/>
  <c r="BG592" i="1"/>
  <c r="BG467" i="1"/>
  <c r="BG1044" i="1"/>
  <c r="BG96" i="1"/>
  <c r="BG286" i="1"/>
  <c r="BG723" i="1"/>
  <c r="BG349" i="1"/>
  <c r="BG99" i="1"/>
  <c r="BG307" i="1"/>
  <c r="BG973" i="1"/>
  <c r="BG173" i="1"/>
  <c r="BG890" i="1"/>
  <c r="BG587" i="1"/>
  <c r="BG91" i="1"/>
  <c r="AU449" i="1"/>
  <c r="AV449" i="1"/>
  <c r="BG449" i="1"/>
  <c r="AW394" i="1"/>
  <c r="BG394" i="1"/>
  <c r="AO177" i="1"/>
  <c r="AP177" i="1"/>
  <c r="BG177" i="1"/>
  <c r="AU77" i="1"/>
  <c r="AV77" i="1"/>
  <c r="BG77" i="1"/>
  <c r="AO28" i="1"/>
  <c r="AP28" i="1"/>
  <c r="AW430" i="1"/>
  <c r="BG430" i="1"/>
  <c r="AU105" i="1"/>
  <c r="AV105" i="1"/>
  <c r="BG105" i="1"/>
  <c r="AO118" i="1"/>
  <c r="AP118" i="1"/>
  <c r="BG118" i="1"/>
  <c r="AU906" i="1"/>
  <c r="AV906" i="1"/>
  <c r="BG906" i="1"/>
  <c r="BG328" i="1"/>
  <c r="BG112" i="1"/>
  <c r="BG93" i="1"/>
  <c r="BG45" i="1"/>
  <c r="BG1019" i="1"/>
  <c r="BG314" i="1"/>
  <c r="BG179" i="1"/>
  <c r="BG343" i="1"/>
  <c r="BG871" i="1"/>
  <c r="BG677" i="1"/>
  <c r="BG399" i="1"/>
  <c r="BG64" i="1"/>
  <c r="BG709" i="1"/>
  <c r="BG355" i="1"/>
  <c r="BG977" i="1"/>
  <c r="BG158" i="1"/>
  <c r="BG649" i="1"/>
  <c r="BG877" i="1"/>
  <c r="BG194" i="1"/>
  <c r="AW487" i="1"/>
  <c r="BG487" i="1"/>
  <c r="AU1039" i="1"/>
  <c r="AV1039" i="1"/>
  <c r="BG1039" i="1"/>
  <c r="AW708" i="1"/>
  <c r="BG708" i="1"/>
  <c r="AW908" i="1"/>
  <c r="BG908" i="1"/>
  <c r="AU728" i="1"/>
  <c r="AV728" i="1"/>
  <c r="BG728" i="1"/>
  <c r="AU256" i="1"/>
  <c r="AV256" i="1"/>
  <c r="BG256" i="1"/>
  <c r="AU508" i="1"/>
  <c r="AV508" i="1"/>
  <c r="BG508" i="1"/>
  <c r="AU203" i="1"/>
  <c r="AV203" i="1"/>
  <c r="BG203" i="1"/>
  <c r="AW308" i="1"/>
  <c r="BG308" i="1"/>
  <c r="AO106" i="1"/>
  <c r="AP106" i="1"/>
  <c r="BG106" i="1"/>
  <c r="AW36" i="1"/>
  <c r="BG36" i="1"/>
  <c r="AW971" i="1"/>
  <c r="BG971" i="1"/>
  <c r="AW357" i="1"/>
  <c r="BG357" i="1"/>
  <c r="AU924" i="1"/>
  <c r="AV924" i="1"/>
  <c r="BG924" i="1"/>
  <c r="AW29" i="1"/>
  <c r="AO167" i="1"/>
  <c r="AP167" i="1"/>
  <c r="BG167" i="1"/>
  <c r="AW734" i="1"/>
  <c r="BG734" i="1"/>
  <c r="AW441" i="1"/>
  <c r="BG441" i="1"/>
  <c r="AO830" i="1"/>
  <c r="AP830" i="1"/>
  <c r="BG830" i="1"/>
  <c r="AU175" i="1"/>
  <c r="AV175" i="1"/>
  <c r="BG175" i="1"/>
  <c r="AW130" i="1"/>
  <c r="BG130" i="1"/>
  <c r="AU223" i="1"/>
  <c r="AV223" i="1"/>
  <c r="BG223" i="1"/>
  <c r="AW142" i="1"/>
  <c r="BG142" i="1"/>
  <c r="AW391" i="1"/>
  <c r="BG391" i="1"/>
  <c r="BG233" i="1"/>
  <c r="BG152" i="1"/>
  <c r="BG255" i="1"/>
  <c r="BG171" i="1"/>
  <c r="BG699" i="1"/>
  <c r="BG780" i="1"/>
  <c r="BG777" i="1"/>
  <c r="BG125" i="1"/>
  <c r="BG331" i="1"/>
  <c r="BG126" i="1"/>
  <c r="BG356" i="1"/>
  <c r="BG703" i="1"/>
  <c r="BG848" i="1"/>
  <c r="BG1000" i="1"/>
  <c r="BG825" i="1"/>
  <c r="BG531" i="1"/>
  <c r="AO715" i="1"/>
  <c r="AP715" i="1"/>
  <c r="AW820" i="1"/>
  <c r="AW173" i="1"/>
  <c r="AO91" i="1"/>
  <c r="AP91" i="1"/>
  <c r="AW890" i="1"/>
  <c r="AO677" i="1"/>
  <c r="AP677" i="1"/>
  <c r="AO233" i="1"/>
  <c r="AP233" i="1"/>
  <c r="AW940" i="1"/>
  <c r="AU237" i="1"/>
  <c r="AV237" i="1"/>
  <c r="AU538" i="1"/>
  <c r="AV538" i="1"/>
  <c r="AO201" i="1"/>
  <c r="AP201" i="1"/>
  <c r="AW94" i="1"/>
  <c r="AU140" i="1"/>
  <c r="AV140" i="1"/>
  <c r="AU436" i="1"/>
  <c r="AV436" i="1"/>
  <c r="AO436" i="1"/>
  <c r="AP436" i="1"/>
  <c r="AO438" i="1"/>
  <c r="AP438" i="1"/>
  <c r="AW438" i="1"/>
  <c r="AO804" i="1"/>
  <c r="AP804" i="1"/>
  <c r="AW804" i="1"/>
  <c r="AU431" i="1"/>
  <c r="AV431" i="1"/>
  <c r="AO431" i="1"/>
  <c r="AP431" i="1"/>
  <c r="AO544" i="1"/>
  <c r="AP544" i="1"/>
  <c r="AW544" i="1"/>
  <c r="AU128" i="1"/>
  <c r="AV128" i="1"/>
  <c r="AW128" i="1"/>
  <c r="AU88" i="1"/>
  <c r="AV88" i="1"/>
  <c r="AW88" i="1"/>
  <c r="AO82" i="1"/>
  <c r="AP82" i="1"/>
  <c r="AU82" i="1"/>
  <c r="AV82" i="1"/>
  <c r="AU37" i="1"/>
  <c r="AV37" i="1"/>
  <c r="AW37" i="1"/>
  <c r="AU338" i="1"/>
  <c r="AV338" i="1"/>
  <c r="AW338" i="1"/>
  <c r="AW271" i="1"/>
  <c r="AU271" i="1"/>
  <c r="AV271" i="1"/>
  <c r="AO234" i="1"/>
  <c r="AP234" i="1"/>
  <c r="AW234" i="1"/>
  <c r="AW479" i="1"/>
  <c r="AO479" i="1"/>
  <c r="AP479" i="1"/>
  <c r="AU737" i="1"/>
  <c r="AV737" i="1"/>
  <c r="AO737" i="1"/>
  <c r="AP737" i="1"/>
  <c r="AW453" i="1"/>
  <c r="AO453" i="1"/>
  <c r="AP453" i="1"/>
  <c r="AU925" i="1"/>
  <c r="AV925" i="1"/>
  <c r="AW925" i="1"/>
  <c r="AW599" i="1"/>
  <c r="AU599" i="1"/>
  <c r="AV599" i="1"/>
  <c r="AO437" i="1"/>
  <c r="AP437" i="1"/>
  <c r="AW437" i="1"/>
  <c r="AO739" i="1"/>
  <c r="AP739" i="1"/>
  <c r="AW739" i="1"/>
  <c r="AU350" i="1"/>
  <c r="AV350" i="1"/>
  <c r="AO350" i="1"/>
  <c r="AP350" i="1"/>
  <c r="AW864" i="1"/>
  <c r="AU864" i="1"/>
  <c r="AV864" i="1"/>
  <c r="AW655" i="1"/>
  <c r="AU655" i="1"/>
  <c r="AV655" i="1"/>
  <c r="AO655" i="1"/>
  <c r="AP655" i="1"/>
  <c r="AO932" i="1"/>
  <c r="AP932" i="1"/>
  <c r="AW932" i="1"/>
  <c r="AO1041" i="1"/>
  <c r="AP1041" i="1"/>
  <c r="AW1041" i="1"/>
  <c r="AU292" i="1"/>
  <c r="AV292" i="1"/>
  <c r="AW292" i="1"/>
  <c r="AO292" i="1"/>
  <c r="AP292" i="1"/>
  <c r="AO967" i="1"/>
  <c r="AP967" i="1"/>
  <c r="AW967" i="1"/>
  <c r="AU967" i="1"/>
  <c r="AV967" i="1"/>
  <c r="AO919" i="1"/>
  <c r="AP919" i="1"/>
  <c r="AW919" i="1"/>
  <c r="AU542" i="1"/>
  <c r="AV542" i="1"/>
  <c r="AW542" i="1"/>
  <c r="AO542" i="1"/>
  <c r="AP542" i="1"/>
  <c r="AU117" i="1"/>
  <c r="AV117" i="1"/>
  <c r="AW117" i="1"/>
  <c r="AO117" i="1"/>
  <c r="AP117" i="1"/>
  <c r="AO274" i="1"/>
  <c r="AP274" i="1"/>
  <c r="AU274" i="1"/>
  <c r="AV274" i="1"/>
  <c r="AW302" i="1"/>
  <c r="AU302" i="1"/>
  <c r="AV302" i="1"/>
  <c r="AU61" i="1"/>
  <c r="AV61" i="1"/>
  <c r="AO61" i="1"/>
  <c r="AP61" i="1"/>
  <c r="AU789" i="1"/>
  <c r="AV789" i="1"/>
  <c r="AO789" i="1"/>
  <c r="AP789" i="1"/>
  <c r="AO641" i="1"/>
  <c r="AP641" i="1"/>
  <c r="AW641" i="1"/>
  <c r="AW263" i="1"/>
  <c r="AO263" i="1"/>
  <c r="AP263" i="1"/>
  <c r="AU263" i="1"/>
  <c r="AV263" i="1"/>
  <c r="AO989" i="1"/>
  <c r="AP989" i="1"/>
  <c r="AW989" i="1"/>
  <c r="AU321" i="1"/>
  <c r="AV321" i="1"/>
  <c r="AW321" i="1"/>
  <c r="AU326" i="1"/>
  <c r="AV326" i="1"/>
  <c r="AW326" i="1"/>
  <c r="AU921" i="1"/>
  <c r="AV921" i="1"/>
  <c r="AU917" i="1"/>
  <c r="AV917" i="1"/>
  <c r="AO62" i="1"/>
  <c r="AP62" i="1"/>
  <c r="AO110" i="1"/>
  <c r="AP110" i="1"/>
  <c r="AW35" i="1"/>
  <c r="AW312" i="1"/>
  <c r="AW63" i="1"/>
  <c r="AO693" i="1"/>
  <c r="AP693" i="1"/>
  <c r="AU224" i="1"/>
  <c r="AV224" i="1"/>
  <c r="AU247" i="1"/>
  <c r="AV247" i="1"/>
  <c r="AW585" i="1"/>
  <c r="AU919" i="1"/>
  <c r="AV919" i="1"/>
  <c r="AU267" i="1"/>
  <c r="AV267" i="1"/>
  <c r="AW61" i="1"/>
  <c r="AO227" i="1"/>
  <c r="AP227" i="1"/>
  <c r="AO714" i="1"/>
  <c r="AP714" i="1"/>
  <c r="AW714" i="1"/>
  <c r="AU582" i="1"/>
  <c r="AV582" i="1"/>
  <c r="AW582" i="1"/>
  <c r="AO422" i="1"/>
  <c r="AP422" i="1"/>
  <c r="AU422" i="1"/>
  <c r="AV422" i="1"/>
  <c r="AO165" i="1"/>
  <c r="AP165" i="1"/>
  <c r="AU165" i="1"/>
  <c r="AV165" i="1"/>
  <c r="AO1015" i="1"/>
  <c r="AP1015" i="1"/>
  <c r="AW1015" i="1"/>
  <c r="AW918" i="1"/>
  <c r="AO918" i="1"/>
  <c r="AP918" i="1"/>
  <c r="AO75" i="1"/>
  <c r="AP75" i="1"/>
  <c r="AU75" i="1"/>
  <c r="AV75" i="1"/>
  <c r="AO196" i="1"/>
  <c r="AP196" i="1"/>
  <c r="AU196" i="1"/>
  <c r="AV196" i="1"/>
  <c r="AW421" i="1"/>
  <c r="AU421" i="1"/>
  <c r="AV421" i="1"/>
  <c r="AW324" i="1"/>
  <c r="AO324" i="1"/>
  <c r="AP324" i="1"/>
  <c r="AU454" i="1"/>
  <c r="AV454" i="1"/>
  <c r="AO454" i="1"/>
  <c r="AP454" i="1"/>
  <c r="AO547" i="1"/>
  <c r="AP547" i="1"/>
  <c r="AU547" i="1"/>
  <c r="AV547" i="1"/>
  <c r="AO1018" i="1"/>
  <c r="AP1018" i="1"/>
  <c r="AU1018" i="1"/>
  <c r="AV1018" i="1"/>
  <c r="AO873" i="1"/>
  <c r="AP873" i="1"/>
  <c r="AW873" i="1"/>
  <c r="AW803" i="1"/>
  <c r="AU803" i="1"/>
  <c r="AV803" i="1"/>
  <c r="AU197" i="1"/>
  <c r="AV197" i="1"/>
  <c r="AW197" i="1"/>
  <c r="AW119" i="1"/>
  <c r="AO119" i="1"/>
  <c r="AP119" i="1"/>
  <c r="AO103" i="1"/>
  <c r="AP103" i="1"/>
  <c r="AU103" i="1"/>
  <c r="AV103" i="1"/>
  <c r="AO134" i="1"/>
  <c r="AP134" i="1"/>
  <c r="AW134" i="1"/>
  <c r="AU163" i="1"/>
  <c r="AV163" i="1"/>
  <c r="AO163" i="1"/>
  <c r="AP163" i="1"/>
  <c r="AW535" i="1"/>
  <c r="AU535" i="1"/>
  <c r="AV535" i="1"/>
  <c r="AU540" i="1"/>
  <c r="AV540" i="1"/>
  <c r="AW540" i="1"/>
  <c r="AO540" i="1"/>
  <c r="AP540" i="1"/>
  <c r="AU228" i="1"/>
  <c r="AV228" i="1"/>
  <c r="AW228" i="1"/>
  <c r="AO259" i="1"/>
  <c r="AP259" i="1"/>
  <c r="AW259" i="1"/>
  <c r="AO706" i="1"/>
  <c r="AP706" i="1"/>
  <c r="AU706" i="1"/>
  <c r="AV706" i="1"/>
  <c r="AU521" i="1"/>
  <c r="AV521" i="1"/>
  <c r="AW521" i="1"/>
  <c r="AO270" i="1"/>
  <c r="AP270" i="1"/>
  <c r="AW270" i="1"/>
  <c r="AU315" i="1"/>
  <c r="AV315" i="1"/>
  <c r="AO315" i="1"/>
  <c r="AP315" i="1"/>
  <c r="AW317" i="1"/>
  <c r="AU317" i="1"/>
  <c r="AV317" i="1"/>
  <c r="AO317" i="1"/>
  <c r="AP317" i="1"/>
  <c r="AW790" i="1"/>
  <c r="AO790" i="1"/>
  <c r="AP790" i="1"/>
  <c r="AO186" i="1"/>
  <c r="AP186" i="1"/>
  <c r="AW186" i="1"/>
  <c r="AW27" i="1"/>
  <c r="AU27" i="1"/>
  <c r="AV27" i="1"/>
  <c r="AU943" i="1"/>
  <c r="AV943" i="1"/>
  <c r="AW943" i="1"/>
  <c r="AU48" i="1"/>
  <c r="AV48" i="1"/>
  <c r="AO48" i="1"/>
  <c r="AP48" i="1"/>
  <c r="AO953" i="1"/>
  <c r="AP953" i="1"/>
  <c r="AU953" i="1"/>
  <c r="AV953" i="1"/>
  <c r="AW953" i="1"/>
  <c r="AU309" i="1"/>
  <c r="AV309" i="1"/>
  <c r="AO309" i="1"/>
  <c r="AP309" i="1"/>
  <c r="AU206" i="1"/>
  <c r="AV206" i="1"/>
  <c r="AO206" i="1"/>
  <c r="AP206" i="1"/>
  <c r="AU212" i="1"/>
  <c r="AV212" i="1"/>
  <c r="AW212" i="1"/>
  <c r="AO123" i="1"/>
  <c r="AP123" i="1"/>
  <c r="AW123" i="1"/>
  <c r="AO368" i="1"/>
  <c r="AP368" i="1"/>
  <c r="AW368" i="1"/>
  <c r="AO264" i="1"/>
  <c r="AP264" i="1"/>
  <c r="AU264" i="1"/>
  <c r="AV264" i="1"/>
  <c r="AU193" i="1"/>
  <c r="AV193" i="1"/>
  <c r="AO193" i="1"/>
  <c r="AP193" i="1"/>
  <c r="AU997" i="1"/>
  <c r="AV997" i="1"/>
  <c r="AW997" i="1"/>
  <c r="AW251" i="1"/>
  <c r="AU251" i="1"/>
  <c r="AV251" i="1"/>
  <c r="AO57" i="1"/>
  <c r="AP57" i="1"/>
  <c r="AU57" i="1"/>
  <c r="AV57" i="1"/>
  <c r="AO210" i="1"/>
  <c r="AP210" i="1"/>
  <c r="AW210" i="1"/>
  <c r="AW260" i="1"/>
  <c r="AO260" i="1"/>
  <c r="AP260" i="1"/>
  <c r="AU116" i="1"/>
  <c r="AV116" i="1"/>
  <c r="AO116" i="1"/>
  <c r="AP116" i="1"/>
  <c r="AW383" i="1"/>
  <c r="AU383" i="1"/>
  <c r="AV383" i="1"/>
  <c r="AO383" i="1"/>
  <c r="AP383" i="1"/>
  <c r="AO686" i="1"/>
  <c r="AP686" i="1"/>
  <c r="AW686" i="1"/>
  <c r="AU584" i="1"/>
  <c r="AV584" i="1"/>
  <c r="AO176" i="1"/>
  <c r="AP176" i="1"/>
  <c r="AW917" i="1"/>
  <c r="AU327" i="1"/>
  <c r="AV327" i="1"/>
  <c r="AW750" i="1"/>
  <c r="AU123" i="1"/>
  <c r="AV123" i="1"/>
  <c r="AO589" i="1"/>
  <c r="AP589" i="1"/>
  <c r="AU70" i="1"/>
  <c r="AV70" i="1"/>
  <c r="AU34" i="1"/>
  <c r="AV34" i="1"/>
  <c r="AO58" i="1"/>
  <c r="AP58" i="1"/>
  <c r="AW985" i="1"/>
  <c r="AO527" i="1"/>
  <c r="AP527" i="1"/>
  <c r="AW71" i="1"/>
  <c r="AW48" i="1"/>
  <c r="AU790" i="1"/>
  <c r="AV790" i="1"/>
  <c r="AW393" i="1"/>
  <c r="AO251" i="1"/>
  <c r="AP251" i="1"/>
  <c r="AU686" i="1"/>
  <c r="AV686" i="1"/>
  <c r="AU312" i="1"/>
  <c r="AV312" i="1"/>
  <c r="AW103" i="1"/>
  <c r="AW168" i="1"/>
  <c r="AO70" i="1"/>
  <c r="AP70" i="1"/>
  <c r="AW80" i="1"/>
  <c r="AU216" i="1"/>
  <c r="AV216" i="1"/>
  <c r="AO197" i="1"/>
  <c r="AP197" i="1"/>
  <c r="AW124" i="1"/>
  <c r="AO669" i="1"/>
  <c r="AP669" i="1"/>
  <c r="AO803" i="1"/>
  <c r="AP803" i="1"/>
  <c r="AW737" i="1"/>
  <c r="AO345" i="1"/>
  <c r="AP345" i="1"/>
  <c r="AU488" i="1"/>
  <c r="AV488" i="1"/>
  <c r="AU479" i="1"/>
  <c r="AV479" i="1"/>
  <c r="AO109" i="1"/>
  <c r="AP109" i="1"/>
  <c r="AO771" i="1"/>
  <c r="AP771" i="1"/>
  <c r="AW693" i="1"/>
  <c r="AO794" i="1"/>
  <c r="AP794" i="1"/>
  <c r="AW1018" i="1"/>
  <c r="AW58" i="1"/>
  <c r="AO283" i="1"/>
  <c r="AP283" i="1"/>
  <c r="AO271" i="1"/>
  <c r="AP271" i="1"/>
  <c r="AW547" i="1"/>
  <c r="AW1037" i="1"/>
  <c r="AW224" i="1"/>
  <c r="AW454" i="1"/>
  <c r="AU581" i="1"/>
  <c r="AV581" i="1"/>
  <c r="AU985" i="1"/>
  <c r="AV985" i="1"/>
  <c r="AU994" i="1"/>
  <c r="AV994" i="1"/>
  <c r="AO869" i="1"/>
  <c r="AP869" i="1"/>
  <c r="AO338" i="1"/>
  <c r="AP338" i="1"/>
  <c r="AW114" i="1"/>
  <c r="AO478" i="1"/>
  <c r="AP478" i="1"/>
  <c r="AW75" i="1"/>
  <c r="AU918" i="1"/>
  <c r="AV918" i="1"/>
  <c r="AU931" i="1"/>
  <c r="AV931" i="1"/>
  <c r="AO491" i="1"/>
  <c r="AP491" i="1"/>
  <c r="AW165" i="1"/>
  <c r="AW431" i="1"/>
  <c r="AU527" i="1"/>
  <c r="AV527" i="1"/>
  <c r="AO78" i="1"/>
  <c r="AP78" i="1"/>
  <c r="AO136" i="1"/>
  <c r="AP136" i="1"/>
  <c r="AU900" i="1"/>
  <c r="AV900" i="1"/>
  <c r="AU719" i="1"/>
  <c r="AV719" i="1"/>
  <c r="AW674" i="1"/>
  <c r="AU639" i="1"/>
  <c r="AV639" i="1"/>
  <c r="AO861" i="1"/>
  <c r="AP861" i="1"/>
  <c r="AU820" i="1"/>
  <c r="AV820" i="1"/>
  <c r="AW533" i="1"/>
  <c r="AW436" i="1"/>
  <c r="AW834" i="1"/>
  <c r="AO916" i="1"/>
  <c r="AP916" i="1"/>
  <c r="AO141" i="1"/>
  <c r="AP141" i="1"/>
  <c r="AO71" i="1"/>
  <c r="AP71" i="1"/>
  <c r="AO466" i="1"/>
  <c r="AP466" i="1"/>
  <c r="AW375" i="1"/>
  <c r="AU69" i="1"/>
  <c r="AV69" i="1"/>
  <c r="AU463" i="1"/>
  <c r="AV463" i="1"/>
  <c r="AO543" i="1"/>
  <c r="AP543" i="1"/>
  <c r="AU437" i="1"/>
  <c r="AV437" i="1"/>
  <c r="AU180" i="1"/>
  <c r="AV180" i="1"/>
  <c r="AO599" i="1"/>
  <c r="AP599" i="1"/>
  <c r="AO246" i="1"/>
  <c r="AP246" i="1"/>
  <c r="AU168" i="1"/>
  <c r="AV168" i="1"/>
  <c r="AU453" i="1"/>
  <c r="AV453" i="1"/>
  <c r="AO216" i="1"/>
  <c r="AP216" i="1"/>
  <c r="AU119" i="1"/>
  <c r="AV119" i="1"/>
  <c r="AU669" i="1"/>
  <c r="AV669" i="1"/>
  <c r="AU63" i="1"/>
  <c r="AV63" i="1"/>
  <c r="AW345" i="1"/>
  <c r="AW34" i="1"/>
  <c r="AU109" i="1"/>
  <c r="AV109" i="1"/>
  <c r="AU873" i="1"/>
  <c r="AV873" i="1"/>
  <c r="AU794" i="1"/>
  <c r="AV794" i="1"/>
  <c r="AU234" i="1"/>
  <c r="AV234" i="1"/>
  <c r="AU283" i="1"/>
  <c r="AV283" i="1"/>
  <c r="AW1022" i="1"/>
  <c r="AU1037" i="1"/>
  <c r="AV1037" i="1"/>
  <c r="AU202" i="1"/>
  <c r="AV202" i="1"/>
  <c r="AW581" i="1"/>
  <c r="AU324" i="1"/>
  <c r="AV324" i="1"/>
  <c r="AW869" i="1"/>
  <c r="AO421" i="1"/>
  <c r="AP421" i="1"/>
  <c r="AU478" i="1"/>
  <c r="AV478" i="1"/>
  <c r="AW196" i="1"/>
  <c r="AO931" i="1"/>
  <c r="AP931" i="1"/>
  <c r="AW247" i="1"/>
  <c r="AU544" i="1"/>
  <c r="AV544" i="1"/>
  <c r="AW154" i="1"/>
  <c r="AU288" i="1"/>
  <c r="AV288" i="1"/>
  <c r="AW225" i="1"/>
  <c r="AU804" i="1"/>
  <c r="AV804" i="1"/>
  <c r="AO819" i="1"/>
  <c r="AP819" i="1"/>
  <c r="AO321" i="1"/>
  <c r="AP321" i="1"/>
  <c r="AO940" i="1"/>
  <c r="AP940" i="1"/>
  <c r="AU505" i="1"/>
  <c r="AV505" i="1"/>
  <c r="AU954" i="1"/>
  <c r="AV954" i="1"/>
  <c r="AU714" i="1"/>
  <c r="AV714" i="1"/>
  <c r="AU727" i="1"/>
  <c r="AV727" i="1"/>
  <c r="AW824" i="1"/>
  <c r="AW611" i="1"/>
  <c r="AO535" i="1"/>
  <c r="AP535" i="1"/>
  <c r="AW213" i="1"/>
  <c r="AO249" i="1"/>
  <c r="AP249" i="1"/>
  <c r="AO217" i="1"/>
  <c r="AP217" i="1"/>
  <c r="AU730" i="1"/>
  <c r="AV730" i="1"/>
  <c r="AW181" i="1"/>
  <c r="AO128" i="1"/>
  <c r="AP128" i="1"/>
  <c r="AW928" i="1"/>
  <c r="AU840" i="1"/>
  <c r="AV840" i="1"/>
  <c r="AW265" i="1"/>
  <c r="AW491" i="1"/>
  <c r="AU154" i="1"/>
  <c r="AV154" i="1"/>
  <c r="AO288" i="1"/>
  <c r="AP288" i="1"/>
  <c r="AU225" i="1"/>
  <c r="AV225" i="1"/>
  <c r="AW136" i="1"/>
  <c r="AU819" i="1"/>
  <c r="AV819" i="1"/>
  <c r="AU455" i="1"/>
  <c r="AV455" i="1"/>
  <c r="AO770" i="1"/>
  <c r="AP770" i="1"/>
  <c r="AO505" i="1"/>
  <c r="AP505" i="1"/>
  <c r="AO554" i="1"/>
  <c r="AP554" i="1"/>
  <c r="AO1034" i="1"/>
  <c r="AP1034" i="1"/>
  <c r="AW727" i="1"/>
  <c r="AU694" i="1"/>
  <c r="AV694" i="1"/>
  <c r="AO59" i="1"/>
  <c r="AP59" i="1"/>
  <c r="AO213" i="1"/>
  <c r="AP213" i="1"/>
  <c r="AU249" i="1"/>
  <c r="AV249" i="1"/>
  <c r="AW141" i="1"/>
  <c r="AW730" i="1"/>
  <c r="AW910" i="1"/>
  <c r="AU466" i="1"/>
  <c r="AV466" i="1"/>
  <c r="AU181" i="1"/>
  <c r="AV181" i="1"/>
  <c r="AW463" i="1"/>
  <c r="AU543" i="1"/>
  <c r="AV543" i="1"/>
  <c r="AO645" i="1"/>
  <c r="AP645" i="1"/>
  <c r="AO494" i="1"/>
  <c r="AP494" i="1"/>
  <c r="AO318" i="1"/>
  <c r="AP318" i="1"/>
  <c r="AU265" i="1"/>
  <c r="AV265" i="1"/>
  <c r="AO755" i="1"/>
  <c r="AP755" i="1"/>
  <c r="AW207" i="1"/>
  <c r="AU391" i="1"/>
  <c r="AV391" i="1"/>
  <c r="AO977" i="1"/>
  <c r="AP977" i="1"/>
  <c r="AU107" i="1"/>
  <c r="AV107" i="1"/>
  <c r="AU78" i="1"/>
  <c r="AV78" i="1"/>
  <c r="AO326" i="1"/>
  <c r="AP326" i="1"/>
  <c r="AW900" i="1"/>
  <c r="AO719" i="1"/>
  <c r="AP719" i="1"/>
  <c r="AU770" i="1"/>
  <c r="AV770" i="1"/>
  <c r="AW422" i="1"/>
  <c r="AU646" i="1"/>
  <c r="AV646" i="1"/>
  <c r="AW490" i="1"/>
  <c r="AO650" i="1"/>
  <c r="AP650" i="1"/>
  <c r="AW626" i="1"/>
  <c r="AO533" i="1"/>
  <c r="AP533" i="1"/>
  <c r="AO561" i="1"/>
  <c r="AP561" i="1"/>
  <c r="AW1001" i="1"/>
  <c r="AO389" i="1"/>
  <c r="AP389" i="1"/>
  <c r="AU430" i="1"/>
  <c r="AV430" i="1"/>
  <c r="AU574" i="1"/>
  <c r="AV574" i="1"/>
  <c r="AW331" i="1"/>
  <c r="AW286" i="1"/>
  <c r="AO624" i="1"/>
  <c r="AP624" i="1"/>
  <c r="AO974" i="1"/>
  <c r="AP974" i="1"/>
  <c r="AW462" i="1"/>
  <c r="AU816" i="1"/>
  <c r="AV816" i="1"/>
  <c r="AO884" i="1"/>
  <c r="AP884" i="1"/>
  <c r="AO866" i="1"/>
  <c r="AP866" i="1"/>
  <c r="AU97" i="1"/>
  <c r="AV97" i="1"/>
  <c r="AO97" i="1"/>
  <c r="AP97" i="1"/>
  <c r="AW571" i="1"/>
  <c r="AU571" i="1"/>
  <c r="AV571" i="1"/>
  <c r="AU111" i="1"/>
  <c r="AV111" i="1"/>
  <c r="AO111" i="1"/>
  <c r="AP111" i="1"/>
  <c r="AO240" i="1"/>
  <c r="AP240" i="1"/>
  <c r="AU240" i="1"/>
  <c r="AV240" i="1"/>
  <c r="AW978" i="1"/>
  <c r="AU978" i="1"/>
  <c r="AV978" i="1"/>
  <c r="AO455" i="1"/>
  <c r="AP455" i="1"/>
  <c r="AO674" i="1"/>
  <c r="AP674" i="1"/>
  <c r="AW639" i="1"/>
  <c r="AO954" i="1"/>
  <c r="AP954" i="1"/>
  <c r="AW432" i="1"/>
  <c r="AU1034" i="1"/>
  <c r="AV1034" i="1"/>
  <c r="AW756" i="1"/>
  <c r="AO548" i="1"/>
  <c r="AP548" i="1"/>
  <c r="AU438" i="1"/>
  <c r="AV438" i="1"/>
  <c r="AW561" i="1"/>
  <c r="AW678" i="1"/>
  <c r="AU462" i="1"/>
  <c r="AV462" i="1"/>
  <c r="AW907" i="1"/>
  <c r="AW59" i="1"/>
  <c r="AW82" i="1"/>
  <c r="AU585" i="1"/>
  <c r="AV585" i="1"/>
  <c r="AW916" i="1"/>
  <c r="AW217" i="1"/>
  <c r="AO88" i="1"/>
  <c r="AP88" i="1"/>
  <c r="AO910" i="1"/>
  <c r="AP910" i="1"/>
  <c r="AU1015" i="1"/>
  <c r="AV1015" i="1"/>
  <c r="AW851" i="1"/>
  <c r="AU715" i="1"/>
  <c r="AV715" i="1"/>
  <c r="AU923" i="1"/>
  <c r="AV923" i="1"/>
  <c r="AW802" i="1"/>
  <c r="AU778" i="1"/>
  <c r="AV778" i="1"/>
  <c r="AO778" i="1"/>
  <c r="AP778" i="1"/>
  <c r="AO899" i="1"/>
  <c r="AP899" i="1"/>
  <c r="AU899" i="1"/>
  <c r="AV899" i="1"/>
  <c r="AO489" i="1"/>
  <c r="AP489" i="1"/>
  <c r="AU489" i="1"/>
  <c r="AV489" i="1"/>
  <c r="AO339" i="1"/>
  <c r="AP339" i="1"/>
  <c r="AW339" i="1"/>
  <c r="AW735" i="1"/>
  <c r="AO735" i="1"/>
  <c r="AP735" i="1"/>
  <c r="AO426" i="1"/>
  <c r="AP426" i="1"/>
  <c r="AW426" i="1"/>
  <c r="AW679" i="1"/>
  <c r="AO679" i="1"/>
  <c r="AP679" i="1"/>
  <c r="AW519" i="1"/>
  <c r="AO519" i="1"/>
  <c r="AP519" i="1"/>
  <c r="AU380" i="1"/>
  <c r="AV380" i="1"/>
  <c r="AO380" i="1"/>
  <c r="AP380" i="1"/>
  <c r="AO306" i="1"/>
  <c r="AP306" i="1"/>
  <c r="AU306" i="1"/>
  <c r="AV306" i="1"/>
  <c r="AO566" i="1"/>
  <c r="AP566" i="1"/>
  <c r="AW566" i="1"/>
  <c r="AO506" i="1"/>
  <c r="AP506" i="1"/>
  <c r="AW506" i="1"/>
  <c r="AU506" i="1"/>
  <c r="AV506" i="1"/>
  <c r="AU831" i="1"/>
  <c r="AV831" i="1"/>
  <c r="AW831" i="1"/>
  <c r="AW799" i="1"/>
  <c r="AO799" i="1"/>
  <c r="AP799" i="1"/>
  <c r="AU799" i="1"/>
  <c r="AV799" i="1"/>
  <c r="AO637" i="1"/>
  <c r="AP637" i="1"/>
  <c r="AU637" i="1"/>
  <c r="AV637" i="1"/>
  <c r="AW637" i="1"/>
  <c r="AO805" i="1"/>
  <c r="AP805" i="1"/>
  <c r="AW805" i="1"/>
  <c r="AW204" i="1"/>
  <c r="AO204" i="1"/>
  <c r="AP204" i="1"/>
  <c r="AU598" i="1"/>
  <c r="AV598" i="1"/>
  <c r="AO598" i="1"/>
  <c r="AP598" i="1"/>
  <c r="AW261" i="1"/>
  <c r="AU261" i="1"/>
  <c r="AV261" i="1"/>
  <c r="AU793" i="1"/>
  <c r="AV793" i="1"/>
  <c r="AW793" i="1"/>
  <c r="AO792" i="1"/>
  <c r="AP792" i="1"/>
  <c r="AU792" i="1"/>
  <c r="AV792" i="1"/>
  <c r="AW615" i="1"/>
  <c r="AO615" i="1"/>
  <c r="AP615" i="1"/>
  <c r="AU615" i="1"/>
  <c r="AV615" i="1"/>
  <c r="AW687" i="1"/>
  <c r="AO687" i="1"/>
  <c r="AP687" i="1"/>
  <c r="AU687" i="1"/>
  <c r="AV687" i="1"/>
  <c r="AO81" i="1"/>
  <c r="AP81" i="1"/>
  <c r="AU81" i="1"/>
  <c r="AV81" i="1"/>
  <c r="AW429" i="1"/>
  <c r="AU429" i="1"/>
  <c r="AV429" i="1"/>
  <c r="AU313" i="1"/>
  <c r="AV313" i="1"/>
  <c r="AW313" i="1"/>
  <c r="AO313" i="1"/>
  <c r="AP313" i="1"/>
  <c r="AU218" i="1"/>
  <c r="AV218" i="1"/>
  <c r="AO218" i="1"/>
  <c r="AP218" i="1"/>
  <c r="AU961" i="1"/>
  <c r="AV961" i="1"/>
  <c r="AO961" i="1"/>
  <c r="AP961" i="1"/>
  <c r="AW138" i="1"/>
  <c r="AO138" i="1"/>
  <c r="AP138" i="1"/>
  <c r="AW707" i="1"/>
  <c r="AU707" i="1"/>
  <c r="AV707" i="1"/>
  <c r="AO185" i="1"/>
  <c r="AP185" i="1"/>
  <c r="AU185" i="1"/>
  <c r="AV185" i="1"/>
  <c r="AW185" i="1"/>
  <c r="AU854" i="1"/>
  <c r="AV854" i="1"/>
  <c r="AO854" i="1"/>
  <c r="AP854" i="1"/>
  <c r="AW854" i="1"/>
  <c r="AW170" i="1"/>
  <c r="AU170" i="1"/>
  <c r="AV170" i="1"/>
  <c r="AU51" i="1"/>
  <c r="AV51" i="1"/>
  <c r="AO51" i="1"/>
  <c r="AP51" i="1"/>
  <c r="AO108" i="1"/>
  <c r="AP108" i="1"/>
  <c r="AU108" i="1"/>
  <c r="AV108" i="1"/>
  <c r="AU182" i="1"/>
  <c r="AV182" i="1"/>
  <c r="AW182" i="1"/>
  <c r="AO132" i="1"/>
  <c r="AP132" i="1"/>
  <c r="AU132" i="1"/>
  <c r="AV132" i="1"/>
  <c r="AW132" i="1"/>
  <c r="AW670" i="1"/>
  <c r="AO670" i="1"/>
  <c r="AP670" i="1"/>
  <c r="AU814" i="1"/>
  <c r="AV814" i="1"/>
  <c r="AO814" i="1"/>
  <c r="AP814" i="1"/>
  <c r="AW814" i="1"/>
  <c r="AU563" i="1"/>
  <c r="AV563" i="1"/>
  <c r="AO563" i="1"/>
  <c r="AP563" i="1"/>
  <c r="AO149" i="1"/>
  <c r="AP149" i="1"/>
  <c r="AW149" i="1"/>
  <c r="AU762" i="1"/>
  <c r="AV762" i="1"/>
  <c r="AO762" i="1"/>
  <c r="AP762" i="1"/>
  <c r="AW501" i="1"/>
  <c r="AU501" i="1"/>
  <c r="AV501" i="1"/>
  <c r="AU50" i="1"/>
  <c r="AV50" i="1"/>
  <c r="AO50" i="1"/>
  <c r="AP50" i="1"/>
  <c r="AW50" i="1"/>
  <c r="AO577" i="1"/>
  <c r="AP577" i="1"/>
  <c r="AW577" i="1"/>
  <c r="AU276" i="1"/>
  <c r="AV276" i="1"/>
  <c r="AW276" i="1"/>
  <c r="AW72" i="1"/>
  <c r="AO72" i="1"/>
  <c r="AP72" i="1"/>
  <c r="AO914" i="1"/>
  <c r="AP914" i="1"/>
  <c r="AW914" i="1"/>
  <c r="AW220" i="1"/>
  <c r="AU220" i="1"/>
  <c r="AV220" i="1"/>
  <c r="AO220" i="1"/>
  <c r="AP220" i="1"/>
  <c r="AO295" i="1"/>
  <c r="AP295" i="1"/>
  <c r="AW295" i="1"/>
  <c r="AU295" i="1"/>
  <c r="AV295" i="1"/>
  <c r="AU334" i="1"/>
  <c r="AV334" i="1"/>
  <c r="AW334" i="1"/>
  <c r="AO963" i="1"/>
  <c r="AP963" i="1"/>
  <c r="AU963" i="1"/>
  <c r="AV963" i="1"/>
  <c r="AO273" i="1"/>
  <c r="AP273" i="1"/>
  <c r="AU273" i="1"/>
  <c r="AV273" i="1"/>
  <c r="AU964" i="1"/>
  <c r="AV964" i="1"/>
  <c r="AW964" i="1"/>
  <c r="AW537" i="1"/>
  <c r="AO537" i="1"/>
  <c r="AP537" i="1"/>
  <c r="AW395" i="1"/>
  <c r="AU395" i="1"/>
  <c r="AV395" i="1"/>
  <c r="AO398" i="1"/>
  <c r="AP398" i="1"/>
  <c r="AU398" i="1"/>
  <c r="AV398" i="1"/>
  <c r="AW385" i="1"/>
  <c r="AU385" i="1"/>
  <c r="AV385" i="1"/>
  <c r="AO513" i="1"/>
  <c r="AP513" i="1"/>
  <c r="AW513" i="1"/>
  <c r="AU47" i="1"/>
  <c r="AV47" i="1"/>
  <c r="AW47" i="1"/>
  <c r="AU25" i="1"/>
  <c r="AV25" i="1"/>
  <c r="AW25" i="1"/>
  <c r="AU364" i="1"/>
  <c r="AV364" i="1"/>
  <c r="AO364" i="1"/>
  <c r="AP364" i="1"/>
  <c r="AO221" i="1"/>
  <c r="AP221" i="1"/>
  <c r="AU221" i="1"/>
  <c r="AV221" i="1"/>
  <c r="AO991" i="1"/>
  <c r="AP991" i="1"/>
  <c r="AU991" i="1"/>
  <c r="AV991" i="1"/>
  <c r="AU929" i="1"/>
  <c r="AV929" i="1"/>
  <c r="AO929" i="1"/>
  <c r="AP929" i="1"/>
  <c r="AO968" i="1"/>
  <c r="AP968" i="1"/>
  <c r="AW968" i="1"/>
  <c r="AU995" i="1"/>
  <c r="AV995" i="1"/>
  <c r="AO995" i="1"/>
  <c r="AP995" i="1"/>
  <c r="AU243" i="1"/>
  <c r="AV243" i="1"/>
  <c r="AW243" i="1"/>
  <c r="AO243" i="1"/>
  <c r="AP243" i="1"/>
  <c r="AU1041" i="1"/>
  <c r="AV1041" i="1"/>
  <c r="AO601" i="1"/>
  <c r="AP601" i="1"/>
  <c r="AU913" i="1"/>
  <c r="AV913" i="1"/>
  <c r="AU270" i="1"/>
  <c r="AV270" i="1"/>
  <c r="AW812" i="1"/>
  <c r="AO668" i="1"/>
  <c r="AP668" i="1"/>
  <c r="AW706" i="1"/>
  <c r="AO113" i="1"/>
  <c r="AP113" i="1"/>
  <c r="AW274" i="1"/>
  <c r="AU186" i="1"/>
  <c r="AV186" i="1"/>
  <c r="AW580" i="1"/>
  <c r="AU601" i="1"/>
  <c r="AV601" i="1"/>
  <c r="AO913" i="1"/>
  <c r="AP913" i="1"/>
  <c r="AW267" i="1"/>
  <c r="AU812" i="1"/>
  <c r="AV812" i="1"/>
  <c r="AU667" i="1"/>
  <c r="AV667" i="1"/>
  <c r="AO718" i="1"/>
  <c r="AP718" i="1"/>
  <c r="AW113" i="1"/>
  <c r="AO484" i="1"/>
  <c r="AP484" i="1"/>
  <c r="AW789" i="1"/>
  <c r="AW116" i="1"/>
  <c r="AW227" i="1"/>
  <c r="AU260" i="1"/>
  <c r="AV260" i="1"/>
  <c r="AU426" i="1"/>
  <c r="AV426" i="1"/>
  <c r="AU611" i="1"/>
  <c r="AV611" i="1"/>
  <c r="AU567" i="1"/>
  <c r="AV567" i="1"/>
  <c r="AO1023" i="1"/>
  <c r="AP1023" i="1"/>
  <c r="AU802" i="1"/>
  <c r="AV802" i="1"/>
  <c r="AO785" i="1"/>
  <c r="AP785" i="1"/>
  <c r="AU374" i="1"/>
  <c r="AV374" i="1"/>
  <c r="AW778" i="1"/>
  <c r="AU417" i="1"/>
  <c r="AV417" i="1"/>
  <c r="AW882" i="1"/>
  <c r="AW624" i="1"/>
  <c r="AO738" i="1"/>
  <c r="AP738" i="1"/>
  <c r="AO420" i="1"/>
  <c r="AP420" i="1"/>
  <c r="AU866" i="1"/>
  <c r="AV866" i="1"/>
  <c r="AO631" i="1"/>
  <c r="AP631" i="1"/>
  <c r="AO252" i="1"/>
  <c r="AP252" i="1"/>
  <c r="AU252" i="1"/>
  <c r="AV252" i="1"/>
  <c r="AO646" i="1"/>
  <c r="AP646" i="1"/>
  <c r="AU554" i="1"/>
  <c r="AV554" i="1"/>
  <c r="AU861" i="1"/>
  <c r="AV861" i="1"/>
  <c r="AW889" i="1"/>
  <c r="AO756" i="1"/>
  <c r="AP756" i="1"/>
  <c r="AU548" i="1"/>
  <c r="AV548" i="1"/>
  <c r="AO958" i="1"/>
  <c r="AP958" i="1"/>
  <c r="AO824" i="1"/>
  <c r="AP824" i="1"/>
  <c r="AW507" i="1"/>
  <c r="AO817" i="1"/>
  <c r="AP817" i="1"/>
  <c r="AU1001" i="1"/>
  <c r="AV1001" i="1"/>
  <c r="AU526" i="1"/>
  <c r="AV526" i="1"/>
  <c r="AO834" i="1"/>
  <c r="AP834" i="1"/>
  <c r="AU907" i="1"/>
  <c r="AV907" i="1"/>
  <c r="AU375" i="1"/>
  <c r="AV375" i="1"/>
  <c r="AO851" i="1"/>
  <c r="AP851" i="1"/>
  <c r="AO69" i="1"/>
  <c r="AP69" i="1"/>
  <c r="AO831" i="1"/>
  <c r="AP831" i="1"/>
  <c r="AW923" i="1"/>
  <c r="AO882" i="1"/>
  <c r="AP882" i="1"/>
  <c r="AW996" i="1"/>
  <c r="AU725" i="1"/>
  <c r="AV725" i="1"/>
  <c r="AW489" i="1"/>
  <c r="AO602" i="1"/>
  <c r="AP602" i="1"/>
  <c r="AW631" i="1"/>
  <c r="AO37" i="1"/>
  <c r="AP37" i="1"/>
  <c r="AO510" i="1"/>
  <c r="AP510" i="1"/>
  <c r="AU558" i="1"/>
  <c r="AV558" i="1"/>
  <c r="AO558" i="1"/>
  <c r="AP558" i="1"/>
  <c r="AW1042" i="1"/>
  <c r="AU1042" i="1"/>
  <c r="AV1042" i="1"/>
  <c r="AU835" i="1"/>
  <c r="AV835" i="1"/>
  <c r="AO835" i="1"/>
  <c r="AP835" i="1"/>
  <c r="AO732" i="1"/>
  <c r="AP732" i="1"/>
  <c r="AW732" i="1"/>
  <c r="AU1035" i="1"/>
  <c r="AV1035" i="1"/>
  <c r="AO1035" i="1"/>
  <c r="AP1035" i="1"/>
  <c r="AU698" i="1"/>
  <c r="AV698" i="1"/>
  <c r="AW698" i="1"/>
  <c r="AU606" i="1"/>
  <c r="AV606" i="1"/>
  <c r="AW606" i="1"/>
  <c r="AU751" i="1"/>
  <c r="AV751" i="1"/>
  <c r="AW751" i="1"/>
  <c r="AO628" i="1"/>
  <c r="AP628" i="1"/>
  <c r="AU628" i="1"/>
  <c r="AV628" i="1"/>
  <c r="AO573" i="1"/>
  <c r="AP573" i="1"/>
  <c r="AU573" i="1"/>
  <c r="AV573" i="1"/>
  <c r="AW486" i="1"/>
  <c r="AU486" i="1"/>
  <c r="AV486" i="1"/>
  <c r="AU509" i="1"/>
  <c r="AV509" i="1"/>
  <c r="AW509" i="1"/>
  <c r="AU388" i="1"/>
  <c r="AV388" i="1"/>
  <c r="AW388" i="1"/>
  <c r="AU826" i="1"/>
  <c r="AV826" i="1"/>
  <c r="AW826" i="1"/>
  <c r="AW619" i="1"/>
  <c r="AU619" i="1"/>
  <c r="AV619" i="1"/>
  <c r="AW84" i="1"/>
  <c r="AU84" i="1"/>
  <c r="AV84" i="1"/>
  <c r="AU83" i="1"/>
  <c r="AV83" i="1"/>
  <c r="AO83" i="1"/>
  <c r="AP83" i="1"/>
  <c r="AW776" i="1"/>
  <c r="AU776" i="1"/>
  <c r="AV776" i="1"/>
  <c r="AU888" i="1"/>
  <c r="AV888" i="1"/>
  <c r="AO888" i="1"/>
  <c r="AP888" i="1"/>
  <c r="AO525" i="1"/>
  <c r="AP525" i="1"/>
  <c r="AU525" i="1"/>
  <c r="AV525" i="1"/>
  <c r="AO352" i="1"/>
  <c r="AP352" i="1"/>
  <c r="AW352" i="1"/>
  <c r="AO289" i="1"/>
  <c r="AP289" i="1"/>
  <c r="AU289" i="1"/>
  <c r="AV289" i="1"/>
  <c r="AU280" i="1"/>
  <c r="AV280" i="1"/>
  <c r="AO280" i="1"/>
  <c r="AP280" i="1"/>
  <c r="AW369" i="1"/>
  <c r="AU369" i="1"/>
  <c r="AV369" i="1"/>
  <c r="AO1024" i="1"/>
  <c r="AP1024" i="1"/>
  <c r="AW1024" i="1"/>
  <c r="AU849" i="1"/>
  <c r="AV849" i="1"/>
  <c r="AO849" i="1"/>
  <c r="AP849" i="1"/>
  <c r="AW846" i="1"/>
  <c r="AU846" i="1"/>
  <c r="AV846" i="1"/>
  <c r="AO909" i="1"/>
  <c r="AP909" i="1"/>
  <c r="AW909" i="1"/>
  <c r="AW856" i="1"/>
  <c r="AO856" i="1"/>
  <c r="AP856" i="1"/>
  <c r="AU242" i="1"/>
  <c r="AV242" i="1"/>
  <c r="AO242" i="1"/>
  <c r="AP242" i="1"/>
  <c r="AO166" i="1"/>
  <c r="AP166" i="1"/>
  <c r="AW166" i="1"/>
  <c r="AW38" i="1"/>
  <c r="AO38" i="1"/>
  <c r="AP38" i="1"/>
  <c r="AO867" i="1"/>
  <c r="AP867" i="1"/>
  <c r="AU867" i="1"/>
  <c r="AV867" i="1"/>
  <c r="AO605" i="1"/>
  <c r="AP605" i="1"/>
  <c r="AU605" i="1"/>
  <c r="AV605" i="1"/>
  <c r="AO876" i="1"/>
  <c r="AP876" i="1"/>
  <c r="AW876" i="1"/>
  <c r="AW470" i="1"/>
  <c r="AU470" i="1"/>
  <c r="AV470" i="1"/>
  <c r="AU92" i="1"/>
  <c r="AV92" i="1"/>
  <c r="AO92" i="1"/>
  <c r="AP92" i="1"/>
  <c r="AW178" i="1"/>
  <c r="AU178" i="1"/>
  <c r="AV178" i="1"/>
  <c r="AO89" i="1"/>
  <c r="AP89" i="1"/>
  <c r="AU89" i="1"/>
  <c r="AV89" i="1"/>
  <c r="AO275" i="1"/>
  <c r="AP275" i="1"/>
  <c r="AU275" i="1"/>
  <c r="AV275" i="1"/>
  <c r="AU838" i="1"/>
  <c r="AV838" i="1"/>
  <c r="AO838" i="1"/>
  <c r="AP838" i="1"/>
  <c r="AO226" i="1"/>
  <c r="AP226" i="1"/>
  <c r="AU226" i="1"/>
  <c r="AV226" i="1"/>
  <c r="AW579" i="1"/>
  <c r="AU579" i="1"/>
  <c r="AV579" i="1"/>
  <c r="AU877" i="1"/>
  <c r="AV877" i="1"/>
  <c r="AU932" i="1"/>
  <c r="AV932" i="1"/>
  <c r="AO521" i="1"/>
  <c r="AP521" i="1"/>
  <c r="AO667" i="1"/>
  <c r="AP667" i="1"/>
  <c r="AW718" i="1"/>
  <c r="AU259" i="1"/>
  <c r="AV259" i="1"/>
  <c r="AO222" i="1"/>
  <c r="AP222" i="1"/>
  <c r="AU739" i="1"/>
  <c r="AV739" i="1"/>
  <c r="AW995" i="1"/>
  <c r="AU484" i="1"/>
  <c r="AV484" i="1"/>
  <c r="AO179" i="1"/>
  <c r="AP179" i="1"/>
  <c r="AU146" i="1"/>
  <c r="AV146" i="1"/>
  <c r="AO156" i="1"/>
  <c r="AP156" i="1"/>
  <c r="AW343" i="1"/>
  <c r="AU726" i="1"/>
  <c r="AV726" i="1"/>
  <c r="AW266" i="1"/>
  <c r="AO105" i="1"/>
  <c r="AP105" i="1"/>
  <c r="AO255" i="1"/>
  <c r="AP255" i="1"/>
  <c r="AW825" i="1"/>
  <c r="AW125" i="1"/>
  <c r="AO64" i="1"/>
  <c r="AP64" i="1"/>
  <c r="AW177" i="1"/>
  <c r="AO394" i="1"/>
  <c r="AP394" i="1"/>
  <c r="AO449" i="1"/>
  <c r="AP449" i="1"/>
  <c r="AO906" i="1"/>
  <c r="AP906" i="1"/>
  <c r="AO45" i="1"/>
  <c r="AP45" i="1"/>
  <c r="AW223" i="1"/>
  <c r="AW106" i="1"/>
  <c r="AO728" i="1"/>
  <c r="AP728" i="1"/>
  <c r="AU908" i="1"/>
  <c r="AV908" i="1"/>
  <c r="AO651" i="1"/>
  <c r="AP651" i="1"/>
  <c r="AU303" i="1"/>
  <c r="AV303" i="1"/>
  <c r="AU147" i="1"/>
  <c r="AV147" i="1"/>
  <c r="AU541" i="1"/>
  <c r="AV541" i="1"/>
  <c r="AU118" i="1"/>
  <c r="AV118" i="1"/>
  <c r="AW77" i="1"/>
  <c r="AO411" i="1"/>
  <c r="AP411" i="1"/>
  <c r="AU307" i="1"/>
  <c r="AV307" i="1"/>
  <c r="AW96" i="1"/>
  <c r="AU365" i="1"/>
  <c r="AV365" i="1"/>
  <c r="AW443" i="1"/>
  <c r="AW911" i="1"/>
  <c r="AO29" i="1"/>
  <c r="AP29" i="1"/>
  <c r="AW975" i="1"/>
  <c r="AO587" i="1"/>
  <c r="AP587" i="1"/>
  <c r="AO592" i="1"/>
  <c r="AP592" i="1"/>
  <c r="AO777" i="1"/>
  <c r="AP777" i="1"/>
  <c r="AU248" i="1"/>
  <c r="AV248" i="1"/>
  <c r="AO152" i="1"/>
  <c r="AP152" i="1"/>
  <c r="AU337" i="1"/>
  <c r="AV337" i="1"/>
  <c r="AU357" i="1"/>
  <c r="AV357" i="1"/>
  <c r="AO971" i="1"/>
  <c r="AP971" i="1"/>
  <c r="AU708" i="1"/>
  <c r="AV708" i="1"/>
  <c r="AO1002" i="1"/>
  <c r="AP1002" i="1"/>
  <c r="AU837" i="1"/>
  <c r="AV837" i="1"/>
  <c r="AU151" i="1"/>
  <c r="AV151" i="1"/>
  <c r="AO640" i="1"/>
  <c r="AP640" i="1"/>
  <c r="AU522" i="1"/>
  <c r="AV522" i="1"/>
  <c r="AU266" i="1"/>
  <c r="AV266" i="1"/>
  <c r="AW118" i="1"/>
  <c r="AO978" i="1"/>
  <c r="AP978" i="1"/>
  <c r="AW28" i="1"/>
  <c r="AU1044" i="1"/>
  <c r="AV1044" i="1"/>
  <c r="AU825" i="1"/>
  <c r="AV825" i="1"/>
  <c r="AW877" i="1"/>
  <c r="AO447" i="1"/>
  <c r="AP447" i="1"/>
  <c r="AO399" i="1"/>
  <c r="AP399" i="1"/>
  <c r="AW355" i="1"/>
  <c r="AW240" i="1"/>
  <c r="AU64" i="1"/>
  <c r="AV64" i="1"/>
  <c r="AO77" i="1"/>
  <c r="AP77" i="1"/>
  <c r="AU177" i="1"/>
  <c r="AV177" i="1"/>
  <c r="AW252" i="1"/>
  <c r="AU331" i="1"/>
  <c r="AV331" i="1"/>
  <c r="AU703" i="1"/>
  <c r="AV703" i="1"/>
  <c r="AW411" i="1"/>
  <c r="AU418" i="1"/>
  <c r="AV418" i="1"/>
  <c r="AW906" i="1"/>
  <c r="AW179" i="1"/>
  <c r="AW111" i="1"/>
  <c r="AW146" i="1"/>
  <c r="AO286" i="1"/>
  <c r="AP286" i="1"/>
  <c r="AO307" i="1"/>
  <c r="AP307" i="1"/>
  <c r="AU96" i="1"/>
  <c r="AV96" i="1"/>
  <c r="AW105" i="1"/>
  <c r="AO430" i="1"/>
  <c r="AP430" i="1"/>
  <c r="AW255" i="1"/>
  <c r="AU28" i="1"/>
  <c r="AV28" i="1"/>
  <c r="AW1044" i="1"/>
  <c r="AO125" i="1"/>
  <c r="AP125" i="1"/>
  <c r="AW399" i="1"/>
  <c r="AU355" i="1"/>
  <c r="AV355" i="1"/>
  <c r="AU394" i="1"/>
  <c r="AV394" i="1"/>
  <c r="AW97" i="1"/>
  <c r="AW449" i="1"/>
  <c r="AW703" i="1"/>
  <c r="AO418" i="1"/>
  <c r="AP418" i="1"/>
  <c r="AO571" i="1"/>
  <c r="AP571" i="1"/>
  <c r="AO387" i="1"/>
  <c r="AP387" i="1"/>
  <c r="AO901" i="1"/>
  <c r="AP901" i="1"/>
  <c r="AW885" i="1"/>
  <c r="AO262" i="1"/>
  <c r="AP262" i="1"/>
  <c r="AO250" i="1"/>
  <c r="AP250" i="1"/>
  <c r="AU188" i="1"/>
  <c r="AV188" i="1"/>
  <c r="AU710" i="1"/>
  <c r="AV710" i="1"/>
  <c r="AW485" i="1"/>
  <c r="AU356" i="1"/>
  <c r="AV356" i="1"/>
  <c r="AO237" i="1"/>
  <c r="AP237" i="1"/>
  <c r="AW93" i="1"/>
  <c r="AU39" i="1"/>
  <c r="AV39" i="1"/>
  <c r="AO456" i="1"/>
  <c r="AP456" i="1"/>
  <c r="AO723" i="1"/>
  <c r="AP723" i="1"/>
  <c r="AO325" i="1"/>
  <c r="AP325" i="1"/>
  <c r="AW709" i="1"/>
  <c r="AO890" i="1"/>
  <c r="AP890" i="1"/>
  <c r="AO94" i="1"/>
  <c r="AP94" i="1"/>
  <c r="AW171" i="1"/>
  <c r="AW633" i="1"/>
  <c r="AU633" i="1"/>
  <c r="AV633" i="1"/>
  <c r="AW969" i="1"/>
  <c r="AU969" i="1"/>
  <c r="AV969" i="1"/>
  <c r="AW962" i="1"/>
  <c r="AU962" i="1"/>
  <c r="AV962" i="1"/>
  <c r="AO813" i="1"/>
  <c r="AP813" i="1"/>
  <c r="AW813" i="1"/>
  <c r="AU347" i="1"/>
  <c r="AV347" i="1"/>
  <c r="AO347" i="1"/>
  <c r="AP347" i="1"/>
  <c r="AO359" i="1"/>
  <c r="AP359" i="1"/>
  <c r="AU359" i="1"/>
  <c r="AV359" i="1"/>
  <c r="AO407" i="1"/>
  <c r="AP407" i="1"/>
  <c r="AW407" i="1"/>
  <c r="AU258" i="1"/>
  <c r="AV258" i="1"/>
  <c r="AO258" i="1"/>
  <c r="AP258" i="1"/>
  <c r="AO236" i="1"/>
  <c r="AP236" i="1"/>
  <c r="AU236" i="1"/>
  <c r="AV236" i="1"/>
  <c r="AW806" i="1"/>
  <c r="AU806" i="1"/>
  <c r="AV806" i="1"/>
  <c r="AO582" i="1"/>
  <c r="AP582" i="1"/>
  <c r="AO490" i="1"/>
  <c r="AP490" i="1"/>
  <c r="AU432" i="1"/>
  <c r="AV432" i="1"/>
  <c r="AW650" i="1"/>
  <c r="AU889" i="1"/>
  <c r="AV889" i="1"/>
  <c r="AO626" i="1"/>
  <c r="AP626" i="1"/>
  <c r="AU958" i="1"/>
  <c r="AV958" i="1"/>
  <c r="AW694" i="1"/>
  <c r="AU507" i="1"/>
  <c r="AV507" i="1"/>
  <c r="AU817" i="1"/>
  <c r="AV817" i="1"/>
  <c r="AU678" i="1"/>
  <c r="AV678" i="1"/>
  <c r="AO526" i="1"/>
  <c r="AP526" i="1"/>
  <c r="AW389" i="1"/>
  <c r="AW816" i="1"/>
  <c r="AW32" i="1"/>
  <c r="AO356" i="1"/>
  <c r="AP356" i="1"/>
  <c r="AO199" i="1"/>
  <c r="AP199" i="1"/>
  <c r="AU93" i="1"/>
  <c r="AV93" i="1"/>
  <c r="AW456" i="1"/>
  <c r="AO619" i="1"/>
  <c r="AP619" i="1"/>
  <c r="AU566" i="1"/>
  <c r="AV566" i="1"/>
  <c r="AW306" i="1"/>
  <c r="AW567" i="1"/>
  <c r="AO509" i="1"/>
  <c r="AP509" i="1"/>
  <c r="AO551" i="1"/>
  <c r="AP551" i="1"/>
  <c r="AU1023" i="1"/>
  <c r="AV1023" i="1"/>
  <c r="AO996" i="1"/>
  <c r="AP996" i="1"/>
  <c r="AW573" i="1"/>
  <c r="AU818" i="1"/>
  <c r="AV818" i="1"/>
  <c r="AW553" i="1"/>
  <c r="AO751" i="1"/>
  <c r="AP751" i="1"/>
  <c r="AU339" i="1"/>
  <c r="AV339" i="1"/>
  <c r="AO757" i="1"/>
  <c r="AP757" i="1"/>
  <c r="AW420" i="1"/>
  <c r="AO698" i="1"/>
  <c r="AP698" i="1"/>
  <c r="AW785" i="1"/>
  <c r="AU998" i="1"/>
  <c r="AV998" i="1"/>
  <c r="AO796" i="1"/>
  <c r="AP796" i="1"/>
  <c r="AO374" i="1"/>
  <c r="AP374" i="1"/>
  <c r="AW835" i="1"/>
  <c r="AU30" i="1"/>
  <c r="AV30" i="1"/>
  <c r="AW723" i="1"/>
  <c r="AU325" i="1"/>
  <c r="AV325" i="1"/>
  <c r="AO74" i="1"/>
  <c r="AP74" i="1"/>
  <c r="AO538" i="1"/>
  <c r="AP538" i="1"/>
  <c r="AU709" i="1"/>
  <c r="AV709" i="1"/>
  <c r="AO1042" i="1"/>
  <c r="AP1042" i="1"/>
  <c r="AW433" i="1"/>
  <c r="AW236" i="1"/>
  <c r="AO443" i="1"/>
  <c r="AP443" i="1"/>
  <c r="AU428" i="1"/>
  <c r="AV428" i="1"/>
  <c r="AO112" i="1"/>
  <c r="AP112" i="1"/>
  <c r="AW53" i="1"/>
  <c r="AU848" i="1"/>
  <c r="AV848" i="1"/>
  <c r="AW445" i="1"/>
  <c r="AW699" i="1"/>
  <c r="AU171" i="1"/>
  <c r="AV171" i="1"/>
  <c r="AU881" i="1"/>
  <c r="AV881" i="1"/>
  <c r="AO881" i="1"/>
  <c r="AP881" i="1"/>
  <c r="AU150" i="1"/>
  <c r="AV150" i="1"/>
  <c r="AW150" i="1"/>
  <c r="AU1000" i="1"/>
  <c r="AV1000" i="1"/>
  <c r="AW1000" i="1"/>
  <c r="AW131" i="1"/>
  <c r="AO131" i="1"/>
  <c r="AP131" i="1"/>
  <c r="AU79" i="1"/>
  <c r="AV79" i="1"/>
  <c r="AO79" i="1"/>
  <c r="AP79" i="1"/>
  <c r="AU127" i="1"/>
  <c r="AV127" i="1"/>
  <c r="AO32" i="1"/>
  <c r="AP32" i="1"/>
  <c r="AO173" i="1"/>
  <c r="AP173" i="1"/>
  <c r="AU884" i="1"/>
  <c r="AV884" i="1"/>
  <c r="AW574" i="1"/>
  <c r="AW551" i="1"/>
  <c r="AU735" i="1"/>
  <c r="AV735" i="1"/>
  <c r="AO818" i="1"/>
  <c r="AP818" i="1"/>
  <c r="AU553" i="1"/>
  <c r="AV553" i="1"/>
  <c r="AW738" i="1"/>
  <c r="AO725" i="1"/>
  <c r="AP725" i="1"/>
  <c r="AW757" i="1"/>
  <c r="AW974" i="1"/>
  <c r="AO998" i="1"/>
  <c r="AP998" i="1"/>
  <c r="AW796" i="1"/>
  <c r="AW602" i="1"/>
  <c r="AW899" i="1"/>
  <c r="AO30" i="1"/>
  <c r="AP30" i="1"/>
  <c r="AW74" i="1"/>
  <c r="AW269" i="1"/>
  <c r="AU795" i="1"/>
  <c r="AV795" i="1"/>
  <c r="AO806" i="1"/>
  <c r="AP806" i="1"/>
  <c r="AU300" i="1"/>
  <c r="AV300" i="1"/>
  <c r="AW347" i="1"/>
  <c r="AW898" i="1"/>
  <c r="AO53" i="1"/>
  <c r="AP53" i="1"/>
  <c r="AW648" i="1"/>
  <c r="AO848" i="1"/>
  <c r="AP848" i="1"/>
  <c r="AU780" i="1"/>
  <c r="AV780" i="1"/>
  <c r="AW140" i="1"/>
  <c r="AW233" i="1"/>
  <c r="AO445" i="1"/>
  <c r="AP445" i="1"/>
  <c r="AW423" i="1"/>
  <c r="AU201" i="1"/>
  <c r="AV201" i="1"/>
  <c r="AU677" i="1"/>
  <c r="AV677" i="1"/>
  <c r="AU503" i="1"/>
  <c r="AV503" i="1"/>
  <c r="AO503" i="1"/>
  <c r="AP503" i="1"/>
  <c r="AO296" i="1"/>
  <c r="AP296" i="1"/>
  <c r="AW296" i="1"/>
  <c r="AO572" i="1"/>
  <c r="AP572" i="1"/>
  <c r="AW572" i="1"/>
  <c r="AW137" i="1"/>
  <c r="AO137" i="1"/>
  <c r="AP137" i="1"/>
  <c r="AU1030" i="1"/>
  <c r="AV1030" i="1"/>
  <c r="AW1030" i="1"/>
  <c r="AO1030" i="1"/>
  <c r="AP1030" i="1"/>
  <c r="AU330" i="1"/>
  <c r="AV330" i="1"/>
  <c r="AW330" i="1"/>
  <c r="AU367" i="1"/>
  <c r="AV367" i="1"/>
  <c r="AW367" i="1"/>
  <c r="AU370" i="1"/>
  <c r="AV370" i="1"/>
  <c r="AO370" i="1"/>
  <c r="AP370" i="1"/>
  <c r="AW902" i="1"/>
  <c r="AU902" i="1"/>
  <c r="AV902" i="1"/>
  <c r="AU555" i="1"/>
  <c r="AV555" i="1"/>
  <c r="AW555" i="1"/>
  <c r="AW879" i="1"/>
  <c r="AU879" i="1"/>
  <c r="AV879" i="1"/>
  <c r="AU668" i="1"/>
  <c r="AV668" i="1"/>
  <c r="AU393" i="1"/>
  <c r="AV393" i="1"/>
  <c r="AO864" i="1"/>
  <c r="AP864" i="1"/>
  <c r="AW350" i="1"/>
  <c r="AW645" i="1"/>
  <c r="AU968" i="1"/>
  <c r="AV968" i="1"/>
  <c r="AW929" i="1"/>
  <c r="AO579" i="1"/>
  <c r="AP579" i="1"/>
  <c r="AW180" i="1"/>
  <c r="AO47" i="1"/>
  <c r="AP47" i="1"/>
  <c r="AU928" i="1"/>
  <c r="AV928" i="1"/>
  <c r="AU510" i="1"/>
  <c r="AV510" i="1"/>
  <c r="AU494" i="1"/>
  <c r="AV494" i="1"/>
  <c r="AW273" i="1"/>
  <c r="AW963" i="1"/>
  <c r="AW840" i="1"/>
  <c r="AU246" i="1"/>
  <c r="AV246" i="1"/>
  <c r="AU318" i="1"/>
  <c r="AV318" i="1"/>
  <c r="AO925" i="1"/>
  <c r="AP925" i="1"/>
  <c r="AU914" i="1"/>
  <c r="AV914" i="1"/>
  <c r="AU72" i="1"/>
  <c r="AV72" i="1"/>
  <c r="AU166" i="1"/>
  <c r="AV166" i="1"/>
  <c r="AO902" i="1"/>
  <c r="AP902" i="1"/>
  <c r="AU269" i="1"/>
  <c r="AV269" i="1"/>
  <c r="AO330" i="1"/>
  <c r="AP330" i="1"/>
  <c r="AW795" i="1"/>
  <c r="AO365" i="1"/>
  <c r="AP365" i="1"/>
  <c r="AU433" i="1"/>
  <c r="AV433" i="1"/>
  <c r="AU572" i="1"/>
  <c r="AV572" i="1"/>
  <c r="AU296" i="1"/>
  <c r="AV296" i="1"/>
  <c r="AO300" i="1"/>
  <c r="AP300" i="1"/>
  <c r="AU407" i="1"/>
  <c r="AV407" i="1"/>
  <c r="AW359" i="1"/>
  <c r="AW558" i="1"/>
  <c r="AU813" i="1"/>
  <c r="AV813" i="1"/>
  <c r="AO962" i="1"/>
  <c r="AP962" i="1"/>
  <c r="AU911" i="1"/>
  <c r="AV911" i="1"/>
  <c r="AW428" i="1"/>
  <c r="AU898" i="1"/>
  <c r="AV898" i="1"/>
  <c r="AO823" i="1"/>
  <c r="AP823" i="1"/>
  <c r="AU815" i="1"/>
  <c r="AV815" i="1"/>
  <c r="AW685" i="1"/>
  <c r="AU343" i="1"/>
  <c r="AV343" i="1"/>
  <c r="AO99" i="1"/>
  <c r="AP99" i="1"/>
  <c r="AW467" i="1"/>
  <c r="AO223" i="1"/>
  <c r="AP223" i="1"/>
  <c r="AO175" i="1"/>
  <c r="AP175" i="1"/>
  <c r="AW924" i="1"/>
  <c r="AU971" i="1"/>
  <c r="AV971" i="1"/>
  <c r="AW152" i="1"/>
  <c r="AW871" i="1"/>
  <c r="AO1039" i="1"/>
  <c r="AP1039" i="1"/>
  <c r="AO487" i="1"/>
  <c r="AP487" i="1"/>
  <c r="AW690" i="1"/>
  <c r="AW448" i="1"/>
  <c r="AO139" i="1"/>
  <c r="AP139" i="1"/>
  <c r="AU663" i="1"/>
  <c r="AV663" i="1"/>
  <c r="AO191" i="1"/>
  <c r="AP191" i="1"/>
  <c r="AU782" i="1"/>
  <c r="AV782" i="1"/>
  <c r="AW156" i="1"/>
  <c r="AW531" i="1"/>
  <c r="AO391" i="1"/>
  <c r="AP391" i="1"/>
  <c r="AO142" i="1"/>
  <c r="AP142" i="1"/>
  <c r="AU45" i="1"/>
  <c r="AV45" i="1"/>
  <c r="AO130" i="1"/>
  <c r="AP130" i="1"/>
  <c r="AW726" i="1"/>
  <c r="AU29" i="1"/>
  <c r="AV29" i="1"/>
  <c r="AO924" i="1"/>
  <c r="AP924" i="1"/>
  <c r="AO357" i="1"/>
  <c r="AP357" i="1"/>
  <c r="AO36" i="1"/>
  <c r="AP36" i="1"/>
  <c r="AU106" i="1"/>
  <c r="AV106" i="1"/>
  <c r="AW203" i="1"/>
  <c r="AW587" i="1"/>
  <c r="AW256" i="1"/>
  <c r="AW728" i="1"/>
  <c r="AU871" i="1"/>
  <c r="AV871" i="1"/>
  <c r="AU777" i="1"/>
  <c r="AV777" i="1"/>
  <c r="AO126" i="1"/>
  <c r="AP126" i="1"/>
  <c r="AU977" i="1"/>
  <c r="AV977" i="1"/>
  <c r="AO690" i="1"/>
  <c r="AP690" i="1"/>
  <c r="AU1002" i="1"/>
  <c r="AV1002" i="1"/>
  <c r="AW139" i="1"/>
  <c r="AW651" i="1"/>
  <c r="AU191" i="1"/>
  <c r="AV191" i="1"/>
  <c r="AO837" i="1"/>
  <c r="AP837" i="1"/>
  <c r="AO782" i="1"/>
  <c r="AP782" i="1"/>
  <c r="AU755" i="1"/>
  <c r="AV755" i="1"/>
  <c r="AW1004" i="1"/>
  <c r="AW640" i="1"/>
  <c r="AO576" i="1"/>
  <c r="AP576" i="1"/>
  <c r="AO147" i="1"/>
  <c r="AP147" i="1"/>
  <c r="AW144" i="1"/>
  <c r="AW901" i="1"/>
  <c r="AO66" i="1"/>
  <c r="AP66" i="1"/>
  <c r="AO188" i="1"/>
  <c r="AP188" i="1"/>
  <c r="AW232" i="1"/>
  <c r="AW424" i="1"/>
  <c r="AO660" i="1"/>
  <c r="AP660" i="1"/>
  <c r="AU425" i="1"/>
  <c r="AV425" i="1"/>
  <c r="AU620" i="1"/>
  <c r="AV620" i="1"/>
  <c r="AO342" i="1"/>
  <c r="AP342" i="1"/>
  <c r="AW371" i="1"/>
  <c r="AU622" i="1"/>
  <c r="AV622" i="1"/>
  <c r="AO557" i="1"/>
  <c r="AP557" i="1"/>
  <c r="AW761" i="1"/>
  <c r="AO754" i="1"/>
  <c r="AP754" i="1"/>
  <c r="AW569" i="1"/>
  <c r="AU99" i="1"/>
  <c r="AV99" i="1"/>
  <c r="AU314" i="1"/>
  <c r="AV314" i="1"/>
  <c r="AU142" i="1"/>
  <c r="AV142" i="1"/>
  <c r="AW175" i="1"/>
  <c r="AU975" i="1"/>
  <c r="AV975" i="1"/>
  <c r="AU308" i="1"/>
  <c r="AV308" i="1"/>
  <c r="AO337" i="1"/>
  <c r="AP337" i="1"/>
  <c r="AO203" i="1"/>
  <c r="AP203" i="1"/>
  <c r="AW592" i="1"/>
  <c r="AW508" i="1"/>
  <c r="AO908" i="1"/>
  <c r="AP908" i="1"/>
  <c r="AW158" i="1"/>
  <c r="AO708" i="1"/>
  <c r="AP708" i="1"/>
  <c r="AW1039" i="1"/>
  <c r="AO107" i="1"/>
  <c r="AP107" i="1"/>
  <c r="AU487" i="1"/>
  <c r="AV487" i="1"/>
  <c r="AO248" i="1"/>
  <c r="AP248" i="1"/>
  <c r="AO448" i="1"/>
  <c r="AP448" i="1"/>
  <c r="AW303" i="1"/>
  <c r="AO663" i="1"/>
  <c r="AP663" i="1"/>
  <c r="AO151" i="1"/>
  <c r="AP151" i="1"/>
  <c r="AW189" i="1"/>
  <c r="AO207" i="1"/>
  <c r="AP207" i="1"/>
  <c r="AU643" i="1"/>
  <c r="AV643" i="1"/>
  <c r="AO522" i="1"/>
  <c r="AP522" i="1"/>
  <c r="AU133" i="1"/>
  <c r="AV133" i="1"/>
  <c r="AO541" i="1"/>
  <c r="AP541" i="1"/>
  <c r="AU164" i="1"/>
  <c r="AV164" i="1"/>
  <c r="AO885" i="1"/>
  <c r="AP885" i="1"/>
  <c r="AU397" i="1"/>
  <c r="AV397" i="1"/>
  <c r="AO710" i="1"/>
  <c r="AP710" i="1"/>
  <c r="AU159" i="1"/>
  <c r="AV159" i="1"/>
  <c r="AO847" i="1"/>
  <c r="AP847" i="1"/>
  <c r="AU612" i="1"/>
  <c r="AV612" i="1"/>
  <c r="AU100" i="1"/>
  <c r="AV100" i="1"/>
  <c r="AO384" i="1"/>
  <c r="AP384" i="1"/>
  <c r="AW947" i="1"/>
  <c r="AW618" i="1"/>
  <c r="AU625" i="1"/>
  <c r="AV625" i="1"/>
  <c r="AW758" i="1"/>
  <c r="AO752" i="1"/>
  <c r="AP752" i="1"/>
  <c r="AO531" i="1"/>
  <c r="AP531" i="1"/>
  <c r="AU130" i="1"/>
  <c r="AV130" i="1"/>
  <c r="AU36" i="1"/>
  <c r="AV36" i="1"/>
  <c r="AO308" i="1"/>
  <c r="AP308" i="1"/>
  <c r="AO508" i="1"/>
  <c r="AP508" i="1"/>
  <c r="AO256" i="1"/>
  <c r="AP256" i="1"/>
  <c r="AO158" i="1"/>
  <c r="AP158" i="1"/>
  <c r="AW126" i="1"/>
  <c r="AO189" i="1"/>
  <c r="AP189" i="1"/>
  <c r="AO643" i="1"/>
  <c r="AP643" i="1"/>
  <c r="AO1004" i="1"/>
  <c r="AP1004" i="1"/>
  <c r="AO133" i="1"/>
  <c r="AP133" i="1"/>
  <c r="AW576" i="1"/>
  <c r="AO164" i="1"/>
  <c r="AP164" i="1"/>
  <c r="AO144" i="1"/>
  <c r="AP144" i="1"/>
  <c r="AO397" i="1"/>
  <c r="AP397" i="1"/>
  <c r="AW66" i="1"/>
  <c r="AO682" i="1"/>
  <c r="AP682" i="1"/>
  <c r="AW897" i="1"/>
  <c r="AW769" i="1"/>
  <c r="AU809" i="1"/>
  <c r="AV809" i="1"/>
  <c r="AW691" i="1"/>
  <c r="AU262" i="1"/>
  <c r="AV262" i="1"/>
  <c r="AW145" i="1"/>
  <c r="AU232" i="1"/>
  <c r="AV232" i="1"/>
  <c r="AU682" i="1"/>
  <c r="AV682" i="1"/>
  <c r="AO310" i="1"/>
  <c r="AP310" i="1"/>
  <c r="AU847" i="1"/>
  <c r="AV847" i="1"/>
  <c r="AO955" i="1"/>
  <c r="AP955" i="1"/>
  <c r="AU485" i="1"/>
  <c r="AV485" i="1"/>
  <c r="AU424" i="1"/>
  <c r="AV424" i="1"/>
  <c r="AO746" i="1"/>
  <c r="AP746" i="1"/>
  <c r="AO769" i="1"/>
  <c r="AP769" i="1"/>
  <c r="AO742" i="1"/>
  <c r="AP742" i="1"/>
  <c r="AW100" i="1"/>
  <c r="AW346" i="1"/>
  <c r="AO425" i="1"/>
  <c r="AP425" i="1"/>
  <c r="AO887" i="1"/>
  <c r="AP887" i="1"/>
  <c r="AU384" i="1"/>
  <c r="AV384" i="1"/>
  <c r="AO376" i="1"/>
  <c r="AP376" i="1"/>
  <c r="AW342" i="1"/>
  <c r="AO1033" i="1"/>
  <c r="AP1033" i="1"/>
  <c r="AO618" i="1"/>
  <c r="AP618" i="1"/>
  <c r="AO987" i="1"/>
  <c r="AP987" i="1"/>
  <c r="AO622" i="1"/>
  <c r="AP622" i="1"/>
  <c r="AW363" i="1"/>
  <c r="AO363" i="1"/>
  <c r="AP363" i="1"/>
  <c r="AW498" i="1"/>
  <c r="AU498" i="1"/>
  <c r="AV498" i="1"/>
  <c r="AU966" i="1"/>
  <c r="AV966" i="1"/>
  <c r="AW966" i="1"/>
  <c r="AU984" i="1"/>
  <c r="AV984" i="1"/>
  <c r="AW984" i="1"/>
  <c r="AW912" i="1"/>
  <c r="AU912" i="1"/>
  <c r="AV912" i="1"/>
  <c r="AO623" i="1"/>
  <c r="AP623" i="1"/>
  <c r="AW623" i="1"/>
  <c r="AW546" i="1"/>
  <c r="AU546" i="1"/>
  <c r="AV546" i="1"/>
  <c r="AO546" i="1"/>
  <c r="AP546" i="1"/>
  <c r="AO593" i="1"/>
  <c r="AP593" i="1"/>
  <c r="AU593" i="1"/>
  <c r="AV593" i="1"/>
  <c r="AO990" i="1"/>
  <c r="AP990" i="1"/>
  <c r="AW990" i="1"/>
  <c r="AU683" i="1"/>
  <c r="AV683" i="1"/>
  <c r="AW683" i="1"/>
  <c r="AO949" i="1"/>
  <c r="AP949" i="1"/>
  <c r="AU949" i="1"/>
  <c r="AV949" i="1"/>
  <c r="AO360" i="1"/>
  <c r="AP360" i="1"/>
  <c r="AU360" i="1"/>
  <c r="AV360" i="1"/>
  <c r="AW1017" i="1"/>
  <c r="AU1017" i="1"/>
  <c r="AV1017" i="1"/>
  <c r="AW272" i="1"/>
  <c r="AU272" i="1"/>
  <c r="AV272" i="1"/>
  <c r="AU784" i="1"/>
  <c r="AV784" i="1"/>
  <c r="AO784" i="1"/>
  <c r="AP784" i="1"/>
  <c r="AW784" i="1"/>
  <c r="AU231" i="1"/>
  <c r="AV231" i="1"/>
  <c r="AO231" i="1"/>
  <c r="AP231" i="1"/>
  <c r="AW231" i="1"/>
  <c r="AW390" i="1"/>
  <c r="AU390" i="1"/>
  <c r="AV390" i="1"/>
  <c r="AO390" i="1"/>
  <c r="AP390" i="1"/>
  <c r="AW721" i="1"/>
  <c r="AO721" i="1"/>
  <c r="AP721" i="1"/>
  <c r="AU721" i="1"/>
  <c r="AV721" i="1"/>
  <c r="AO556" i="1"/>
  <c r="AP556" i="1"/>
  <c r="AW556" i="1"/>
  <c r="AU1031" i="1"/>
  <c r="AV1031" i="1"/>
  <c r="AO1031" i="1"/>
  <c r="AP1031" i="1"/>
  <c r="AW1031" i="1"/>
  <c r="AU992" i="1"/>
  <c r="AV992" i="1"/>
  <c r="AW992" i="1"/>
  <c r="AO992" i="1"/>
  <c r="AP992" i="1"/>
  <c r="AW575" i="1"/>
  <c r="AO575" i="1"/>
  <c r="AP575" i="1"/>
  <c r="AU575" i="1"/>
  <c r="AV575" i="1"/>
  <c r="AW720" i="1"/>
  <c r="AO720" i="1"/>
  <c r="AP720" i="1"/>
  <c r="AU720" i="1"/>
  <c r="AV720" i="1"/>
  <c r="AO950" i="1"/>
  <c r="AP950" i="1"/>
  <c r="AU950" i="1"/>
  <c r="AV950" i="1"/>
  <c r="AU979" i="1"/>
  <c r="AV979" i="1"/>
  <c r="AO979" i="1"/>
  <c r="AP979" i="1"/>
  <c r="AW979" i="1"/>
  <c r="AW293" i="1"/>
  <c r="AU293" i="1"/>
  <c r="AV293" i="1"/>
  <c r="AW472" i="1"/>
  <c r="AU472" i="1"/>
  <c r="AV472" i="1"/>
  <c r="AO472" i="1"/>
  <c r="AP472" i="1"/>
  <c r="AO957" i="1"/>
  <c r="AP957" i="1"/>
  <c r="AU957" i="1"/>
  <c r="AV957" i="1"/>
  <c r="AW957" i="1"/>
  <c r="AW415" i="1"/>
  <c r="AU415" i="1"/>
  <c r="AV415" i="1"/>
  <c r="AO415" i="1"/>
  <c r="AP415" i="1"/>
  <c r="AO450" i="1"/>
  <c r="AP450" i="1"/>
  <c r="AU450" i="1"/>
  <c r="AV450" i="1"/>
  <c r="AO497" i="1"/>
  <c r="AP497" i="1"/>
  <c r="AU497" i="1"/>
  <c r="AV497" i="1"/>
  <c r="AU539" i="1"/>
  <c r="AV539" i="1"/>
  <c r="AW539" i="1"/>
  <c r="AO539" i="1"/>
  <c r="AP539" i="1"/>
  <c r="AU190" i="1"/>
  <c r="AV190" i="1"/>
  <c r="AW190" i="1"/>
  <c r="AO190" i="1"/>
  <c r="AP190" i="1"/>
  <c r="AO284" i="1"/>
  <c r="AP284" i="1"/>
  <c r="AW284" i="1"/>
  <c r="AU230" i="1"/>
  <c r="AV230" i="1"/>
  <c r="AW230" i="1"/>
  <c r="AO230" i="1"/>
  <c r="AP230" i="1"/>
  <c r="AO344" i="1"/>
  <c r="AP344" i="1"/>
  <c r="AW344" i="1"/>
  <c r="AO920" i="1"/>
  <c r="AP920" i="1"/>
  <c r="AW920" i="1"/>
  <c r="AO692" i="1"/>
  <c r="AP692" i="1"/>
  <c r="AU692" i="1"/>
  <c r="AV692" i="1"/>
  <c r="AO689" i="1"/>
  <c r="AP689" i="1"/>
  <c r="AW689" i="1"/>
  <c r="AW495" i="1"/>
  <c r="AU495" i="1"/>
  <c r="AV495" i="1"/>
  <c r="AO673" i="1"/>
  <c r="AP673" i="1"/>
  <c r="AW673" i="1"/>
  <c r="AW763" i="1"/>
  <c r="AO763" i="1"/>
  <c r="AP763" i="1"/>
  <c r="AO744" i="1"/>
  <c r="AP744" i="1"/>
  <c r="AU744" i="1"/>
  <c r="AV744" i="1"/>
  <c r="AO662" i="1"/>
  <c r="AP662" i="1"/>
  <c r="AU662" i="1"/>
  <c r="AV662" i="1"/>
  <c r="AW937" i="1"/>
  <c r="AU937" i="1"/>
  <c r="AV937" i="1"/>
  <c r="AU745" i="1"/>
  <c r="AV745" i="1"/>
  <c r="AW745" i="1"/>
  <c r="AO842" i="1"/>
  <c r="AP842" i="1"/>
  <c r="AU842" i="1"/>
  <c r="AV842" i="1"/>
  <c r="AU930" i="1"/>
  <c r="AV930" i="1"/>
  <c r="AW930" i="1"/>
  <c r="AW775" i="1"/>
  <c r="AU775" i="1"/>
  <c r="AV775" i="1"/>
  <c r="AO775" i="1"/>
  <c r="AP775" i="1"/>
  <c r="AW518" i="1"/>
  <c r="AU518" i="1"/>
  <c r="AV518" i="1"/>
  <c r="AO518" i="1"/>
  <c r="AP518" i="1"/>
  <c r="AW209" i="1"/>
  <c r="AO209" i="1"/>
  <c r="AP209" i="1"/>
  <c r="AU209" i="1"/>
  <c r="AV209" i="1"/>
  <c r="AW332" i="1"/>
  <c r="AU332" i="1"/>
  <c r="AV332" i="1"/>
  <c r="AO332" i="1"/>
  <c r="AP332" i="1"/>
  <c r="AW705" i="1"/>
  <c r="AU705" i="1"/>
  <c r="AV705" i="1"/>
  <c r="AO705" i="1"/>
  <c r="AP705" i="1"/>
  <c r="AU244" i="1"/>
  <c r="AV244" i="1"/>
  <c r="AW244" i="1"/>
  <c r="AO244" i="1"/>
  <c r="AP244" i="1"/>
  <c r="AO54" i="1"/>
  <c r="AP54" i="1"/>
  <c r="AW54" i="1"/>
  <c r="AW658" i="1"/>
  <c r="AU658" i="1"/>
  <c r="AV658" i="1"/>
  <c r="AO658" i="1"/>
  <c r="AP658" i="1"/>
  <c r="AU378" i="1"/>
  <c r="AV378" i="1"/>
  <c r="AO378" i="1"/>
  <c r="AP378" i="1"/>
  <c r="AW604" i="1"/>
  <c r="AU604" i="1"/>
  <c r="AV604" i="1"/>
  <c r="AO604" i="1"/>
  <c r="AP604" i="1"/>
  <c r="AO235" i="1"/>
  <c r="AP235" i="1"/>
  <c r="AU235" i="1"/>
  <c r="AV235" i="1"/>
  <c r="AU597" i="1"/>
  <c r="AV597" i="1"/>
  <c r="AW597" i="1"/>
  <c r="AO597" i="1"/>
  <c r="AP597" i="1"/>
  <c r="AO95" i="1"/>
  <c r="AP95" i="1"/>
  <c r="AU95" i="1"/>
  <c r="AV95" i="1"/>
  <c r="AW653" i="1"/>
  <c r="AU653" i="1"/>
  <c r="AV653" i="1"/>
  <c r="AO653" i="1"/>
  <c r="AP653" i="1"/>
  <c r="AO976" i="1"/>
  <c r="AP976" i="1"/>
  <c r="AU976" i="1"/>
  <c r="AV976" i="1"/>
  <c r="AW610" i="1"/>
  <c r="AU610" i="1"/>
  <c r="AV610" i="1"/>
  <c r="AO610" i="1"/>
  <c r="AP610" i="1"/>
  <c r="AO406" i="1"/>
  <c r="AP406" i="1"/>
  <c r="AU406" i="1"/>
  <c r="AV406" i="1"/>
  <c r="AW500" i="1"/>
  <c r="AU500" i="1"/>
  <c r="AV500" i="1"/>
  <c r="AO500" i="1"/>
  <c r="AP500" i="1"/>
  <c r="AO101" i="1"/>
  <c r="AP101" i="1"/>
  <c r="AU101" i="1"/>
  <c r="AV101" i="1"/>
  <c r="AU938" i="1"/>
  <c r="AV938" i="1"/>
  <c r="AW938" i="1"/>
  <c r="AO938" i="1"/>
  <c r="AP938" i="1"/>
  <c r="AW791" i="1"/>
  <c r="AU791" i="1"/>
  <c r="AV791" i="1"/>
  <c r="AW700" i="1"/>
  <c r="AU700" i="1"/>
  <c r="AV700" i="1"/>
  <c r="AO700" i="1"/>
  <c r="AP700" i="1"/>
  <c r="AO43" i="1"/>
  <c r="AP43" i="1"/>
  <c r="AU43" i="1"/>
  <c r="AV43" i="1"/>
  <c r="AO853" i="1"/>
  <c r="AP853" i="1"/>
  <c r="AW853" i="1"/>
  <c r="AU853" i="1"/>
  <c r="AV853" i="1"/>
  <c r="AO779" i="1"/>
  <c r="AP779" i="1"/>
  <c r="AU779" i="1"/>
  <c r="AV779" i="1"/>
  <c r="AO336" i="1"/>
  <c r="AP336" i="1"/>
  <c r="AW336" i="1"/>
  <c r="AU336" i="1"/>
  <c r="AV336" i="1"/>
  <c r="AU290" i="1"/>
  <c r="AV290" i="1"/>
  <c r="AO290" i="1"/>
  <c r="AP290" i="1"/>
  <c r="AO941" i="1"/>
  <c r="AP941" i="1"/>
  <c r="AU941" i="1"/>
  <c r="AV941" i="1"/>
  <c r="AW941" i="1"/>
  <c r="AO868" i="1"/>
  <c r="AP868" i="1"/>
  <c r="AU868" i="1"/>
  <c r="AV868" i="1"/>
  <c r="AW122" i="1"/>
  <c r="AU122" i="1"/>
  <c r="AV122" i="1"/>
  <c r="AO122" i="1"/>
  <c r="AP122" i="1"/>
  <c r="AO512" i="1"/>
  <c r="AP512" i="1"/>
  <c r="AU512" i="1"/>
  <c r="AV512" i="1"/>
  <c r="AW477" i="1"/>
  <c r="AU477" i="1"/>
  <c r="AV477" i="1"/>
  <c r="AO477" i="1"/>
  <c r="AP477" i="1"/>
  <c r="AO860" i="1"/>
  <c r="AP860" i="1"/>
  <c r="AW860" i="1"/>
  <c r="AW44" i="1"/>
  <c r="AU44" i="1"/>
  <c r="AV44" i="1"/>
  <c r="AO44" i="1"/>
  <c r="AP44" i="1"/>
  <c r="AO471" i="1"/>
  <c r="AP471" i="1"/>
  <c r="AW471" i="1"/>
  <c r="AU988" i="1"/>
  <c r="AV988" i="1"/>
  <c r="AW988" i="1"/>
  <c r="AO988" i="1"/>
  <c r="AP988" i="1"/>
  <c r="AO85" i="1"/>
  <c r="AP85" i="1"/>
  <c r="AU85" i="1"/>
  <c r="AV85" i="1"/>
  <c r="AW504" i="1"/>
  <c r="AU504" i="1"/>
  <c r="AV504" i="1"/>
  <c r="AO504" i="1"/>
  <c r="AP504" i="1"/>
  <c r="AO844" i="1"/>
  <c r="AP844" i="1"/>
  <c r="AU844" i="1"/>
  <c r="AV844" i="1"/>
  <c r="AU1025" i="1"/>
  <c r="AV1025" i="1"/>
  <c r="AW1025" i="1"/>
  <c r="AO1025" i="1"/>
  <c r="AP1025" i="1"/>
  <c r="AO214" i="1"/>
  <c r="AP214" i="1"/>
  <c r="AW214" i="1"/>
  <c r="AU524" i="1"/>
  <c r="AV524" i="1"/>
  <c r="AW524" i="1"/>
  <c r="AO524" i="1"/>
  <c r="AP524" i="1"/>
  <c r="AO492" i="1"/>
  <c r="AP492" i="1"/>
  <c r="AU492" i="1"/>
  <c r="AV492" i="1"/>
  <c r="AW855" i="1"/>
  <c r="AU855" i="1"/>
  <c r="AV855" i="1"/>
  <c r="AO855" i="1"/>
  <c r="AP855" i="1"/>
  <c r="AO277" i="1"/>
  <c r="AP277" i="1"/>
  <c r="AW277" i="1"/>
  <c r="AW320" i="1"/>
  <c r="AO320" i="1"/>
  <c r="AP320" i="1"/>
  <c r="AU320" i="1"/>
  <c r="AV320" i="1"/>
  <c r="AW184" i="1"/>
  <c r="AU184" i="1"/>
  <c r="AV184" i="1"/>
  <c r="AU516" i="1"/>
  <c r="AV516" i="1"/>
  <c r="AW516" i="1"/>
  <c r="AO516" i="1"/>
  <c r="AP516" i="1"/>
  <c r="AO211" i="1"/>
  <c r="AP211" i="1"/>
  <c r="AU211" i="1"/>
  <c r="AV211" i="1"/>
  <c r="AW1038" i="1"/>
  <c r="AU1038" i="1"/>
  <c r="AV1038" i="1"/>
  <c r="AO1038" i="1"/>
  <c r="AP1038" i="1"/>
  <c r="AO402" i="1"/>
  <c r="AP402" i="1"/>
  <c r="AU402" i="1"/>
  <c r="AV402" i="1"/>
  <c r="AU56" i="1"/>
  <c r="AV56" i="1"/>
  <c r="AO56" i="1"/>
  <c r="AP56" i="1"/>
  <c r="AW56" i="1"/>
  <c r="AO205" i="1"/>
  <c r="AP205" i="1"/>
  <c r="AU205" i="1"/>
  <c r="AV205" i="1"/>
  <c r="AW459" i="1"/>
  <c r="AU459" i="1"/>
  <c r="AV459" i="1"/>
  <c r="AO459" i="1"/>
  <c r="AP459" i="1"/>
  <c r="AO410" i="1"/>
  <c r="AP410" i="1"/>
  <c r="AW410" i="1"/>
  <c r="AU970" i="1"/>
  <c r="AV970" i="1"/>
  <c r="AO970" i="1"/>
  <c r="AP970" i="1"/>
  <c r="AW970" i="1"/>
  <c r="AO120" i="1"/>
  <c r="AP120" i="1"/>
  <c r="AW120" i="1"/>
  <c r="AW560" i="1"/>
  <c r="AU560" i="1"/>
  <c r="AV560" i="1"/>
  <c r="AO560" i="1"/>
  <c r="AP560" i="1"/>
  <c r="AW104" i="1"/>
  <c r="AU104" i="1"/>
  <c r="AV104" i="1"/>
  <c r="AO104" i="1"/>
  <c r="AP104" i="1"/>
  <c r="AO282" i="1"/>
  <c r="AP282" i="1"/>
  <c r="AU282" i="1"/>
  <c r="AV282" i="1"/>
  <c r="AW282" i="1"/>
  <c r="AW717" i="1"/>
  <c r="AU717" i="1"/>
  <c r="AV717" i="1"/>
  <c r="AO717" i="1"/>
  <c r="AP717" i="1"/>
  <c r="AW377" i="1"/>
  <c r="AU377" i="1"/>
  <c r="AV377" i="1"/>
  <c r="AO377" i="1"/>
  <c r="AP377" i="1"/>
  <c r="AO311" i="1"/>
  <c r="AP311" i="1"/>
  <c r="AW311" i="1"/>
  <c r="AU311" i="1"/>
  <c r="AV311" i="1"/>
  <c r="AU483" i="1"/>
  <c r="AV483" i="1"/>
  <c r="AW483" i="1"/>
  <c r="AU863" i="1"/>
  <c r="AV863" i="1"/>
  <c r="AO863" i="1"/>
  <c r="AP863" i="1"/>
  <c r="AW1005" i="1"/>
  <c r="AO1005" i="1"/>
  <c r="AP1005" i="1"/>
  <c r="AU811" i="1"/>
  <c r="AV811" i="1"/>
  <c r="AW811" i="1"/>
  <c r="AW836" i="1"/>
  <c r="AO836" i="1"/>
  <c r="AP836" i="1"/>
  <c r="AW972" i="1"/>
  <c r="AU972" i="1"/>
  <c r="AV972" i="1"/>
  <c r="AO936" i="1"/>
  <c r="AP936" i="1"/>
  <c r="AU936" i="1"/>
  <c r="AV936" i="1"/>
  <c r="AU649" i="1"/>
  <c r="AV649" i="1"/>
  <c r="AW649" i="1"/>
  <c r="AW167" i="1"/>
  <c r="AU167" i="1"/>
  <c r="AV167" i="1"/>
  <c r="AO781" i="1"/>
  <c r="AP781" i="1"/>
  <c r="AU781" i="1"/>
  <c r="AV781" i="1"/>
  <c r="AU1016" i="1"/>
  <c r="AV1016" i="1"/>
  <c r="AW1016" i="1"/>
  <c r="AO734" i="1"/>
  <c r="AP734" i="1"/>
  <c r="AU734" i="1"/>
  <c r="AV734" i="1"/>
  <c r="AO441" i="1"/>
  <c r="AP441" i="1"/>
  <c r="AU441" i="1"/>
  <c r="AV441" i="1"/>
  <c r="AO427" i="1"/>
  <c r="AP427" i="1"/>
  <c r="AW427" i="1"/>
  <c r="AW1036" i="1"/>
  <c r="AU1036" i="1"/>
  <c r="AV1036" i="1"/>
  <c r="AO1036" i="1"/>
  <c r="AP1036" i="1"/>
  <c r="AO52" i="1"/>
  <c r="AP52" i="1"/>
  <c r="AU52" i="1"/>
  <c r="AV52" i="1"/>
  <c r="AW52" i="1"/>
  <c r="AU46" i="1"/>
  <c r="AV46" i="1"/>
  <c r="AW46" i="1"/>
  <c r="AO46" i="1"/>
  <c r="AP46" i="1"/>
  <c r="AO642" i="1"/>
  <c r="AP642" i="1"/>
  <c r="AU642" i="1"/>
  <c r="AV642" i="1"/>
  <c r="AW642" i="1"/>
  <c r="AW361" i="1"/>
  <c r="AU361" i="1"/>
  <c r="AV361" i="1"/>
  <c r="AO361" i="1"/>
  <c r="AP361" i="1"/>
  <c r="AO129" i="1"/>
  <c r="AP129" i="1"/>
  <c r="AW129" i="1"/>
  <c r="AU129" i="1"/>
  <c r="AV129" i="1"/>
  <c r="AO157" i="1"/>
  <c r="AP157" i="1"/>
  <c r="AW157" i="1"/>
  <c r="AU157" i="1"/>
  <c r="AV157" i="1"/>
  <c r="AW469" i="1"/>
  <c r="AO469" i="1"/>
  <c r="AP469" i="1"/>
  <c r="AU469" i="1"/>
  <c r="AV469" i="1"/>
  <c r="AU672" i="1"/>
  <c r="AV672" i="1"/>
  <c r="AO672" i="1"/>
  <c r="AP672" i="1"/>
  <c r="AW672" i="1"/>
  <c r="AO999" i="1"/>
  <c r="AP999" i="1"/>
  <c r="AW999" i="1"/>
  <c r="AU999" i="1"/>
  <c r="AV999" i="1"/>
  <c r="AU675" i="1"/>
  <c r="AV675" i="1"/>
  <c r="AW675" i="1"/>
  <c r="AO675" i="1"/>
  <c r="AP675" i="1"/>
  <c r="AW169" i="1"/>
  <c r="AU169" i="1"/>
  <c r="AV169" i="1"/>
  <c r="AO169" i="1"/>
  <c r="AP169" i="1"/>
  <c r="AW187" i="1"/>
  <c r="AU187" i="1"/>
  <c r="AV187" i="1"/>
  <c r="AO187" i="1"/>
  <c r="AP187" i="1"/>
  <c r="AO195" i="1"/>
  <c r="AP195" i="1"/>
  <c r="AW195" i="1"/>
  <c r="AU195" i="1"/>
  <c r="AV195" i="1"/>
  <c r="AU287" i="1"/>
  <c r="AV287" i="1"/>
  <c r="AW287" i="1"/>
  <c r="AO287" i="1"/>
  <c r="AP287" i="1"/>
  <c r="AO841" i="1"/>
  <c r="AP841" i="1"/>
  <c r="AU841" i="1"/>
  <c r="AV841" i="1"/>
  <c r="AW841" i="1"/>
  <c r="AU55" i="1"/>
  <c r="AV55" i="1"/>
  <c r="AW55" i="1"/>
  <c r="AO55" i="1"/>
  <c r="AP55" i="1"/>
  <c r="AU253" i="1"/>
  <c r="AV253" i="1"/>
  <c r="AW253" i="1"/>
  <c r="AO253" i="1"/>
  <c r="AP253" i="1"/>
  <c r="AU713" i="1"/>
  <c r="AV713" i="1"/>
  <c r="AW713" i="1"/>
  <c r="AO713" i="1"/>
  <c r="AP713" i="1"/>
  <c r="AO534" i="1"/>
  <c r="AP534" i="1"/>
  <c r="AW534" i="1"/>
  <c r="AU534" i="1"/>
  <c r="AV534" i="1"/>
  <c r="AW219" i="1"/>
  <c r="AU219" i="1"/>
  <c r="AV219" i="1"/>
  <c r="AO219" i="1"/>
  <c r="AP219" i="1"/>
  <c r="AO981" i="1"/>
  <c r="AP981" i="1"/>
  <c r="AU981" i="1"/>
  <c r="AV981" i="1"/>
  <c r="AW981" i="1"/>
  <c r="AW143" i="1"/>
  <c r="AU143" i="1"/>
  <c r="AV143" i="1"/>
  <c r="AO143" i="1"/>
  <c r="AP143" i="1"/>
  <c r="AO894" i="1"/>
  <c r="AP894" i="1"/>
  <c r="AU894" i="1"/>
  <c r="AV894" i="1"/>
  <c r="AW894" i="1"/>
  <c r="AU644" i="1"/>
  <c r="AV644" i="1"/>
  <c r="AO644" i="1"/>
  <c r="AP644" i="1"/>
  <c r="AW644" i="1"/>
  <c r="AO460" i="1"/>
  <c r="AP460" i="1"/>
  <c r="AW460" i="1"/>
  <c r="AU460" i="1"/>
  <c r="AV460" i="1"/>
  <c r="AO609" i="1"/>
  <c r="AP609" i="1"/>
  <c r="AU609" i="1"/>
  <c r="AV609" i="1"/>
  <c r="AW609" i="1"/>
  <c r="AW322" i="1"/>
  <c r="AO322" i="1"/>
  <c r="AP322" i="1"/>
  <c r="AU322" i="1"/>
  <c r="AV322" i="1"/>
  <c r="AO800" i="1"/>
  <c r="AP800" i="1"/>
  <c r="AW800" i="1"/>
  <c r="AW1008" i="1"/>
  <c r="AU1008" i="1"/>
  <c r="AV1008" i="1"/>
  <c r="AU1019" i="1"/>
  <c r="AV1019" i="1"/>
  <c r="AW1019" i="1"/>
  <c r="AO121" i="1"/>
  <c r="AP121" i="1"/>
  <c r="AU121" i="1"/>
  <c r="AV121" i="1"/>
  <c r="AO392" i="1"/>
  <c r="AP392" i="1"/>
  <c r="AW392" i="1"/>
  <c r="AU830" i="1"/>
  <c r="AV830" i="1"/>
  <c r="AW830" i="1"/>
  <c r="AU354" i="1"/>
  <c r="AV354" i="1"/>
  <c r="AO354" i="1"/>
  <c r="AP354" i="1"/>
  <c r="AW354" i="1"/>
  <c r="AU316" i="1"/>
  <c r="AV316" i="1"/>
  <c r="AO316" i="1"/>
  <c r="AP316" i="1"/>
  <c r="AW316" i="1"/>
  <c r="AO86" i="1"/>
  <c r="AP86" i="1"/>
  <c r="AW86" i="1"/>
  <c r="AU86" i="1"/>
  <c r="AV86" i="1"/>
  <c r="AU67" i="1"/>
  <c r="AV67" i="1"/>
  <c r="AW67" i="1"/>
  <c r="AO67" i="1"/>
  <c r="AP67" i="1"/>
  <c r="AW102" i="1"/>
  <c r="AU102" i="1"/>
  <c r="AV102" i="1"/>
  <c r="AO102" i="1"/>
  <c r="AP102" i="1"/>
  <c r="AU439" i="1"/>
  <c r="AV439" i="1"/>
  <c r="AO439" i="1"/>
  <c r="AP439" i="1"/>
  <c r="AW439" i="1"/>
  <c r="AU60" i="1"/>
  <c r="AV60" i="1"/>
  <c r="AO60" i="1"/>
  <c r="AP60" i="1"/>
  <c r="AW60" i="1"/>
  <c r="AW162" i="1"/>
  <c r="AO162" i="1"/>
  <c r="AP162" i="1"/>
  <c r="AU162" i="1"/>
  <c r="AV162" i="1"/>
  <c r="AW564" i="1"/>
  <c r="AU564" i="1"/>
  <c r="AV564" i="1"/>
  <c r="AO564" i="1"/>
  <c r="AP564" i="1"/>
  <c r="AU895" i="1"/>
  <c r="AV895" i="1"/>
  <c r="AO895" i="1"/>
  <c r="AP895" i="1"/>
  <c r="AW895" i="1"/>
  <c r="AW192" i="1"/>
  <c r="AO192" i="1"/>
  <c r="AP192" i="1"/>
  <c r="AU192" i="1"/>
  <c r="AV192" i="1"/>
  <c r="AW362" i="1"/>
  <c r="AU362" i="1"/>
  <c r="AV362" i="1"/>
  <c r="AO362" i="1"/>
  <c r="AP362" i="1"/>
  <c r="AU403" i="1"/>
  <c r="AV403" i="1"/>
  <c r="AW403" i="1"/>
  <c r="AO403" i="1"/>
  <c r="AP403" i="1"/>
  <c r="AW238" i="1"/>
  <c r="AU238" i="1"/>
  <c r="AV238" i="1"/>
  <c r="AO238" i="1"/>
  <c r="AP238" i="1"/>
  <c r="AO340" i="1"/>
  <c r="AP340" i="1"/>
  <c r="AU340" i="1"/>
  <c r="AV340" i="1"/>
  <c r="AU857" i="1"/>
  <c r="AV857" i="1"/>
  <c r="AO857" i="1"/>
  <c r="AP857" i="1"/>
  <c r="AW857" i="1"/>
  <c r="AU297" i="1"/>
  <c r="AV297" i="1"/>
  <c r="AO297" i="1"/>
  <c r="AP297" i="1"/>
  <c r="AW297" i="1"/>
  <c r="AW409" i="1"/>
  <c r="AO409" i="1"/>
  <c r="AP409" i="1"/>
  <c r="AU409" i="1"/>
  <c r="AV409" i="1"/>
  <c r="AO90" i="1"/>
  <c r="AP90" i="1"/>
  <c r="AW90" i="1"/>
  <c r="AU90" i="1"/>
  <c r="AV90" i="1"/>
  <c r="AW353" i="1"/>
  <c r="AU353" i="1"/>
  <c r="AV353" i="1"/>
  <c r="AO353" i="1"/>
  <c r="AP353" i="1"/>
  <c r="AO697" i="1"/>
  <c r="AP697" i="1"/>
  <c r="AW697" i="1"/>
  <c r="AU697" i="1"/>
  <c r="AV697" i="1"/>
  <c r="AO41" i="1"/>
  <c r="AP41" i="1"/>
  <c r="AW41" i="1"/>
  <c r="AU41" i="1"/>
  <c r="AV41" i="1"/>
  <c r="AW973" i="1"/>
  <c r="AO973" i="1"/>
  <c r="AP973" i="1"/>
  <c r="AW960" i="1"/>
  <c r="AO960" i="1"/>
  <c r="AP960" i="1"/>
  <c r="AU960" i="1"/>
  <c r="AV960" i="1"/>
  <c r="AO630" i="1"/>
  <c r="AP630" i="1"/>
  <c r="AU630" i="1"/>
  <c r="AV630" i="1"/>
  <c r="AW630" i="1"/>
  <c r="AO480" i="1"/>
  <c r="AP480" i="1"/>
  <c r="AU480" i="1"/>
  <c r="AV480" i="1"/>
  <c r="AW480" i="1"/>
  <c r="AU474" i="1"/>
  <c r="AV474" i="1"/>
  <c r="AW474" i="1"/>
  <c r="AO474" i="1"/>
  <c r="AP474" i="1"/>
  <c r="AW301" i="1"/>
  <c r="AU301" i="1"/>
  <c r="AV301" i="1"/>
  <c r="AO301" i="1"/>
  <c r="AP301" i="1"/>
  <c r="AO335" i="1"/>
  <c r="AP335" i="1"/>
  <c r="AW335" i="1"/>
  <c r="AU335" i="1"/>
  <c r="AV335" i="1"/>
  <c r="AU632" i="1"/>
  <c r="AV632" i="1"/>
  <c r="AW632" i="1"/>
  <c r="AO632" i="1"/>
  <c r="AP632" i="1"/>
  <c r="AW328" i="1"/>
  <c r="AO328" i="1"/>
  <c r="AP328" i="1"/>
  <c r="AW1040" i="1"/>
  <c r="AU1040" i="1"/>
  <c r="AV1040" i="1"/>
  <c r="AO1040" i="1"/>
  <c r="AP1040" i="1"/>
  <c r="AO115" i="1"/>
  <c r="AP115" i="1"/>
  <c r="AU115" i="1"/>
  <c r="AV115" i="1"/>
  <c r="AW115" i="1"/>
  <c r="AU468" i="1"/>
  <c r="AV468" i="1"/>
  <c r="AO468" i="1"/>
  <c r="AP468" i="1"/>
  <c r="AW468" i="1"/>
  <c r="AO33" i="1"/>
  <c r="AP33" i="1"/>
  <c r="AW33" i="1"/>
  <c r="AU33" i="1"/>
  <c r="AV33" i="1"/>
  <c r="AU68" i="1"/>
  <c r="AV68" i="1"/>
  <c r="AW68" i="1"/>
  <c r="AO68" i="1"/>
  <c r="AP68" i="1"/>
  <c r="AW333" i="1"/>
  <c r="AO333" i="1"/>
  <c r="AP333" i="1"/>
  <c r="AU333" i="1"/>
  <c r="AV333" i="1"/>
  <c r="AW666" i="1"/>
  <c r="AO666" i="1"/>
  <c r="AP666" i="1"/>
  <c r="AU666" i="1"/>
  <c r="AV666" i="1"/>
  <c r="AW711" i="1"/>
  <c r="AO711" i="1"/>
  <c r="AP711" i="1"/>
  <c r="AW731" i="1"/>
  <c r="AU731" i="1"/>
  <c r="AV731" i="1"/>
  <c r="AO731" i="1"/>
  <c r="AP731" i="1"/>
  <c r="AU98" i="1"/>
  <c r="AV98" i="1"/>
  <c r="AW98" i="1"/>
  <c r="AO98" i="1"/>
  <c r="AP98" i="1"/>
  <c r="AW520" i="1"/>
  <c r="AU520" i="1"/>
  <c r="AV520" i="1"/>
  <c r="AO520" i="1"/>
  <c r="AP520" i="1"/>
  <c r="AU241" i="1"/>
  <c r="AV241" i="1"/>
  <c r="AO241" i="1"/>
  <c r="AP241" i="1"/>
  <c r="AW241" i="1"/>
  <c r="AW174" i="1"/>
  <c r="AU174" i="1"/>
  <c r="AV174" i="1"/>
  <c r="AO174" i="1"/>
  <c r="AP174" i="1"/>
  <c r="AO200" i="1"/>
  <c r="AP200" i="1"/>
  <c r="AW200" i="1"/>
  <c r="AU200" i="1"/>
  <c r="AV200" i="1"/>
  <c r="AU153" i="1"/>
  <c r="AV153" i="1"/>
  <c r="AO153" i="1"/>
  <c r="AP153" i="1"/>
  <c r="AW153" i="1"/>
  <c r="AU299" i="1"/>
  <c r="AV299" i="1"/>
  <c r="AW299" i="1"/>
  <c r="AW31" i="1"/>
  <c r="AU31" i="1"/>
  <c r="AV31" i="1"/>
  <c r="AO31" i="1"/>
  <c r="AP31" i="1"/>
  <c r="AW517" i="1"/>
  <c r="AU517" i="1"/>
  <c r="AV517" i="1"/>
  <c r="AO517" i="1"/>
  <c r="AP517" i="1"/>
  <c r="AU530" i="1"/>
  <c r="AV530" i="1"/>
  <c r="AW530" i="1"/>
  <c r="AO530" i="1"/>
  <c r="AP530" i="1"/>
  <c r="AO76" i="1"/>
  <c r="AP76" i="1"/>
  <c r="AW76" i="1"/>
  <c r="AU76" i="1"/>
  <c r="AV76" i="1"/>
  <c r="AW198" i="1"/>
  <c r="AU198" i="1"/>
  <c r="AV198" i="1"/>
  <c r="AO198" i="1"/>
  <c r="AP198" i="1"/>
  <c r="AU257" i="1"/>
  <c r="AV257" i="1"/>
  <c r="AW257" i="1"/>
  <c r="AO257" i="1"/>
  <c r="AP257" i="1"/>
  <c r="AW935" i="1"/>
  <c r="AU935" i="1"/>
  <c r="AV935" i="1"/>
  <c r="AO935" i="1"/>
  <c r="AP935" i="1"/>
  <c r="AO155" i="1"/>
  <c r="AP155" i="1"/>
  <c r="AW155" i="1"/>
  <c r="AU155" i="1"/>
  <c r="AV155" i="1"/>
  <c r="AU329" i="1"/>
  <c r="AV329" i="1"/>
  <c r="AW329" i="1"/>
  <c r="AO329" i="1"/>
  <c r="AP329" i="1"/>
  <c r="AU239" i="1"/>
  <c r="AV239" i="1"/>
  <c r="AW239" i="1"/>
  <c r="AO239" i="1"/>
  <c r="AP239" i="1"/>
  <c r="AO349" i="1"/>
  <c r="AP349" i="1"/>
  <c r="AW349" i="1"/>
  <c r="AU49" i="1"/>
  <c r="AV49" i="1"/>
  <c r="AW49" i="1"/>
  <c r="AW351" i="1"/>
  <c r="AU351" i="1"/>
  <c r="AV351" i="1"/>
  <c r="AO568" i="1"/>
  <c r="AP568" i="1"/>
  <c r="AU568" i="1"/>
  <c r="AV568" i="1"/>
  <c r="AW568" i="1"/>
  <c r="AU194" i="1"/>
  <c r="AV194" i="1"/>
  <c r="AW194" i="1"/>
  <c r="AW381" i="1"/>
  <c r="AU381" i="1"/>
  <c r="AV381" i="1"/>
  <c r="AO381" i="1"/>
  <c r="AP381" i="1"/>
  <c r="AO229" i="1"/>
  <c r="AP229" i="1"/>
  <c r="AW229" i="1"/>
  <c r="AU229" i="1"/>
  <c r="AV229" i="1"/>
  <c r="AW348" i="1"/>
  <c r="AU348" i="1"/>
  <c r="AV348" i="1"/>
  <c r="AU268" i="1"/>
  <c r="AV268" i="1"/>
  <c r="AW268" i="1"/>
  <c r="AO268" i="1"/>
  <c r="AP268" i="1"/>
  <c r="AU859" i="1"/>
  <c r="AV859" i="1"/>
  <c r="AW859" i="1"/>
  <c r="AO859" i="1"/>
  <c r="AP859" i="1"/>
  <c r="AW594" i="1"/>
  <c r="AU594" i="1"/>
  <c r="AV594" i="1"/>
  <c r="AO594" i="1"/>
  <c r="AP594" i="1"/>
  <c r="AU323" i="1"/>
  <c r="AV323" i="1"/>
  <c r="AW323" i="1"/>
  <c r="AO323" i="1"/>
  <c r="AP323" i="1"/>
  <c r="AO461" i="1"/>
  <c r="AP461" i="1"/>
  <c r="AW461" i="1"/>
  <c r="AU461" i="1"/>
  <c r="AV461" i="1"/>
  <c r="AO159" i="1"/>
  <c r="AP159" i="1"/>
  <c r="AO691" i="1"/>
  <c r="AP691" i="1"/>
  <c r="AU250" i="1"/>
  <c r="AV250" i="1"/>
  <c r="AO499" i="1"/>
  <c r="AP499" i="1"/>
  <c r="AO897" i="1"/>
  <c r="AP897" i="1"/>
  <c r="AU310" i="1"/>
  <c r="AV310" i="1"/>
  <c r="AW612" i="1"/>
  <c r="AW412" i="1"/>
  <c r="AU660" i="1"/>
  <c r="AV660" i="1"/>
  <c r="AW746" i="1"/>
  <c r="AW809" i="1"/>
  <c r="AU215" i="1"/>
  <c r="AV215" i="1"/>
  <c r="AO620" i="1"/>
  <c r="AP620" i="1"/>
  <c r="AW951" i="1"/>
  <c r="AO947" i="1"/>
  <c r="AP947" i="1"/>
  <c r="AW883" i="1"/>
  <c r="AO371" i="1"/>
  <c r="AP371" i="1"/>
  <c r="AW435" i="1"/>
  <c r="AO625" i="1"/>
  <c r="AP625" i="1"/>
  <c r="AW562" i="1"/>
  <c r="AU557" i="1"/>
  <c r="AV557" i="1"/>
  <c r="AO930" i="1"/>
  <c r="AP930" i="1"/>
  <c r="AW842" i="1"/>
  <c r="AO745" i="1"/>
  <c r="AP745" i="1"/>
  <c r="AO937" i="1"/>
  <c r="AP937" i="1"/>
  <c r="AW662" i="1"/>
  <c r="AW744" i="1"/>
  <c r="AU763" i="1"/>
  <c r="AV763" i="1"/>
  <c r="AU673" i="1"/>
  <c r="AV673" i="1"/>
  <c r="AO495" i="1"/>
  <c r="AP495" i="1"/>
  <c r="AU689" i="1"/>
  <c r="AV689" i="1"/>
  <c r="AW692" i="1"/>
  <c r="AU920" i="1"/>
  <c r="AV920" i="1"/>
  <c r="AW205" i="1"/>
  <c r="AU277" i="1"/>
  <c r="AV277" i="1"/>
  <c r="AW85" i="1"/>
  <c r="AW868" i="1"/>
  <c r="AO791" i="1"/>
  <c r="AP791" i="1"/>
  <c r="AW95" i="1"/>
  <c r="AU427" i="1"/>
  <c r="AV427" i="1"/>
  <c r="AU836" i="1"/>
  <c r="AV836" i="1"/>
  <c r="AW121" i="1"/>
  <c r="AW781" i="1"/>
  <c r="AO483" i="1"/>
  <c r="AP483" i="1"/>
  <c r="AW497" i="1"/>
  <c r="AO299" i="1"/>
  <c r="AP299" i="1"/>
  <c r="AW340" i="1"/>
  <c r="AU747" i="1"/>
  <c r="AV747" i="1"/>
  <c r="AW747" i="1"/>
  <c r="AW87" i="1"/>
  <c r="AU87" i="1"/>
  <c r="AV87" i="1"/>
  <c r="AW843" i="1"/>
  <c r="AU843" i="1"/>
  <c r="AV843" i="1"/>
  <c r="AU944" i="1"/>
  <c r="AV944" i="1"/>
  <c r="AW944" i="1"/>
  <c r="AW481" i="1"/>
  <c r="AU481" i="1"/>
  <c r="AV481" i="1"/>
  <c r="AU545" i="1"/>
  <c r="AV545" i="1"/>
  <c r="AO545" i="1"/>
  <c r="AP545" i="1"/>
  <c r="AU759" i="1"/>
  <c r="AV759" i="1"/>
  <c r="AO759" i="1"/>
  <c r="AP759" i="1"/>
  <c r="AU616" i="1"/>
  <c r="AV616" i="1"/>
  <c r="AO616" i="1"/>
  <c r="AP616" i="1"/>
  <c r="AU614" i="1"/>
  <c r="AV614" i="1"/>
  <c r="AO614" i="1"/>
  <c r="AP614" i="1"/>
  <c r="AW661" i="1"/>
  <c r="AU661" i="1"/>
  <c r="AV661" i="1"/>
  <c r="AW559" i="1"/>
  <c r="AU559" i="1"/>
  <c r="AV559" i="1"/>
  <c r="AO559" i="1"/>
  <c r="AP559" i="1"/>
  <c r="AU676" i="1"/>
  <c r="AV676" i="1"/>
  <c r="AO676" i="1"/>
  <c r="AP676" i="1"/>
  <c r="AW676" i="1"/>
  <c r="AU529" i="1"/>
  <c r="AV529" i="1"/>
  <c r="AW529" i="1"/>
  <c r="AU807" i="1"/>
  <c r="AV807" i="1"/>
  <c r="AW807" i="1"/>
  <c r="AU939" i="1"/>
  <c r="AV939" i="1"/>
  <c r="AW939" i="1"/>
  <c r="AO926" i="1"/>
  <c r="AP926" i="1"/>
  <c r="AU926" i="1"/>
  <c r="AV926" i="1"/>
  <c r="AO741" i="1"/>
  <c r="AP741" i="1"/>
  <c r="AU741" i="1"/>
  <c r="AV741" i="1"/>
  <c r="AW665" i="1"/>
  <c r="AU665" i="1"/>
  <c r="AV665" i="1"/>
  <c r="AO729" i="1"/>
  <c r="AP729" i="1"/>
  <c r="AU729" i="1"/>
  <c r="AV729" i="1"/>
  <c r="AO366" i="1"/>
  <c r="AP366" i="1"/>
  <c r="AU366" i="1"/>
  <c r="AV366" i="1"/>
  <c r="AU767" i="1"/>
  <c r="AV767" i="1"/>
  <c r="AO767" i="1"/>
  <c r="AP767" i="1"/>
  <c r="AW405" i="1"/>
  <c r="AU405" i="1"/>
  <c r="AV405" i="1"/>
  <c r="AO304" i="1"/>
  <c r="AP304" i="1"/>
  <c r="AW304" i="1"/>
  <c r="AW373" i="1"/>
  <c r="AO373" i="1"/>
  <c r="AP373" i="1"/>
  <c r="AU373" i="1"/>
  <c r="AV373" i="1"/>
  <c r="AO172" i="1"/>
  <c r="AP172" i="1"/>
  <c r="AU172" i="1"/>
  <c r="AV172" i="1"/>
  <c r="AW172" i="1"/>
  <c r="AO786" i="1"/>
  <c r="AP786" i="1"/>
  <c r="AU786" i="1"/>
  <c r="AV786" i="1"/>
  <c r="AW786" i="1"/>
  <c r="AU1020" i="1"/>
  <c r="AV1020" i="1"/>
  <c r="AW1020" i="1"/>
  <c r="AO1020" i="1"/>
  <c r="AP1020" i="1"/>
  <c r="AW684" i="1"/>
  <c r="AU684" i="1"/>
  <c r="AV684" i="1"/>
  <c r="AO684" i="1"/>
  <c r="AP684" i="1"/>
  <c r="AW852" i="1"/>
  <c r="AO852" i="1"/>
  <c r="AP852" i="1"/>
  <c r="AU852" i="1"/>
  <c r="AV852" i="1"/>
  <c r="AW135" i="1"/>
  <c r="AO135" i="1"/>
  <c r="AP135" i="1"/>
  <c r="AU135" i="1"/>
  <c r="AV135" i="1"/>
  <c r="AO933" i="1"/>
  <c r="AP933" i="1"/>
  <c r="AW933" i="1"/>
  <c r="AU933" i="1"/>
  <c r="AV933" i="1"/>
  <c r="AO1003" i="1"/>
  <c r="AP1003" i="1"/>
  <c r="AU1003" i="1"/>
  <c r="AV1003" i="1"/>
  <c r="AW1003" i="1"/>
  <c r="AO511" i="1"/>
  <c r="AP511" i="1"/>
  <c r="AU511" i="1"/>
  <c r="AV511" i="1"/>
  <c r="AW511" i="1"/>
  <c r="AO629" i="1"/>
  <c r="AP629" i="1"/>
  <c r="AU629" i="1"/>
  <c r="AV629" i="1"/>
  <c r="AO695" i="1"/>
  <c r="AP695" i="1"/>
  <c r="AW695" i="1"/>
  <c r="AU774" i="1"/>
  <c r="AV774" i="1"/>
  <c r="AW774" i="1"/>
  <c r="AW552" i="1"/>
  <c r="AU552" i="1"/>
  <c r="AV552" i="1"/>
  <c r="AO552" i="1"/>
  <c r="AP552" i="1"/>
  <c r="AW245" i="1"/>
  <c r="AO245" i="1"/>
  <c r="AP245" i="1"/>
  <c r="AW865" i="1"/>
  <c r="AO865" i="1"/>
  <c r="AP865" i="1"/>
  <c r="AU865" i="1"/>
  <c r="AV865" i="1"/>
  <c r="AU993" i="1"/>
  <c r="AV993" i="1"/>
  <c r="AO993" i="1"/>
  <c r="AP993" i="1"/>
  <c r="AO733" i="1"/>
  <c r="AP733" i="1"/>
  <c r="AU733" i="1"/>
  <c r="AV733" i="1"/>
  <c r="AW753" i="1"/>
  <c r="AU753" i="1"/>
  <c r="AV753" i="1"/>
  <c r="AW285" i="1"/>
  <c r="AU285" i="1"/>
  <c r="AV285" i="1"/>
  <c r="AO279" i="1"/>
  <c r="AP279" i="1"/>
  <c r="AW279" i="1"/>
  <c r="AU379" i="1"/>
  <c r="AV379" i="1"/>
  <c r="AO379" i="1"/>
  <c r="AP379" i="1"/>
  <c r="AW379" i="1"/>
  <c r="AW416" i="1"/>
  <c r="AO416" i="1"/>
  <c r="AP416" i="1"/>
  <c r="AU416" i="1"/>
  <c r="AV416" i="1"/>
  <c r="AW696" i="1"/>
  <c r="AU696" i="1"/>
  <c r="AV696" i="1"/>
  <c r="AO696" i="1"/>
  <c r="AP696" i="1"/>
  <c r="AO952" i="1"/>
  <c r="AP952" i="1"/>
  <c r="AU952" i="1"/>
  <c r="AV952" i="1"/>
  <c r="AO603" i="1"/>
  <c r="AP603" i="1"/>
  <c r="AU603" i="1"/>
  <c r="AV603" i="1"/>
  <c r="AU183" i="1"/>
  <c r="AV183" i="1"/>
  <c r="AO183" i="1"/>
  <c r="AP183" i="1"/>
  <c r="AU1027" i="1"/>
  <c r="AV1027" i="1"/>
  <c r="AW1027" i="1"/>
  <c r="AU145" i="1"/>
  <c r="AV145" i="1"/>
  <c r="AW499" i="1"/>
  <c r="AU955" i="1"/>
  <c r="AV955" i="1"/>
  <c r="AO412" i="1"/>
  <c r="AP412" i="1"/>
  <c r="AW742" i="1"/>
  <c r="AO215" i="1"/>
  <c r="AP215" i="1"/>
  <c r="AU346" i="1"/>
  <c r="AV346" i="1"/>
  <c r="AU951" i="1"/>
  <c r="AV951" i="1"/>
  <c r="AU887" i="1"/>
  <c r="AV887" i="1"/>
  <c r="AO883" i="1"/>
  <c r="AP883" i="1"/>
  <c r="AU376" i="1"/>
  <c r="AV376" i="1"/>
  <c r="AU435" i="1"/>
  <c r="AV435" i="1"/>
  <c r="AU1033" i="1"/>
  <c r="AV1033" i="1"/>
  <c r="AO562" i="1"/>
  <c r="AP562" i="1"/>
  <c r="AW987" i="1"/>
  <c r="AO351" i="1"/>
  <c r="AP351" i="1"/>
  <c r="AO49" i="1"/>
  <c r="AP49" i="1"/>
  <c r="AU410" i="1"/>
  <c r="AV410" i="1"/>
  <c r="AO184" i="1"/>
  <c r="AP184" i="1"/>
  <c r="AW844" i="1"/>
  <c r="AW512" i="1"/>
  <c r="AW43" i="1"/>
  <c r="AW976" i="1"/>
  <c r="AU54" i="1"/>
  <c r="AV54" i="1"/>
  <c r="AO972" i="1"/>
  <c r="AP972" i="1"/>
  <c r="AU392" i="1"/>
  <c r="AV392" i="1"/>
  <c r="AO1016" i="1"/>
  <c r="AP1016" i="1"/>
  <c r="AW863" i="1"/>
  <c r="AU800" i="1"/>
  <c r="AV800" i="1"/>
  <c r="AW952" i="1"/>
  <c r="AU279" i="1"/>
  <c r="AV279" i="1"/>
  <c r="AO285" i="1"/>
  <c r="AP285" i="1"/>
  <c r="AO753" i="1"/>
  <c r="AP753" i="1"/>
  <c r="AW733" i="1"/>
  <c r="AW950" i="1"/>
  <c r="AO774" i="1"/>
  <c r="AP774" i="1"/>
  <c r="AU695" i="1"/>
  <c r="AV695" i="1"/>
  <c r="AU556" i="1"/>
  <c r="AV556" i="1"/>
  <c r="AU711" i="1"/>
  <c r="AV711" i="1"/>
  <c r="AO348" i="1"/>
  <c r="AP348" i="1"/>
  <c r="AW959" i="1"/>
  <c r="AO382" i="1"/>
  <c r="AP382" i="1"/>
  <c r="AW493" i="1"/>
  <c r="AU1009" i="1"/>
  <c r="AV1009" i="1"/>
  <c r="AO740" i="1"/>
  <c r="AP740" i="1"/>
  <c r="AU878" i="1"/>
  <c r="AV878" i="1"/>
  <c r="AW607" i="1"/>
  <c r="AU208" i="1"/>
  <c r="AV208" i="1"/>
  <c r="AO536" i="1"/>
  <c r="AP536" i="1"/>
  <c r="AO613" i="1"/>
  <c r="AP613" i="1"/>
  <c r="AO845" i="1"/>
  <c r="AP845" i="1"/>
  <c r="AU635" i="1"/>
  <c r="AV635" i="1"/>
  <c r="AO272" i="1"/>
  <c r="AP272" i="1"/>
  <c r="AU304" i="1"/>
  <c r="AV304" i="1"/>
  <c r="AO405" i="1"/>
  <c r="AP405" i="1"/>
  <c r="AO1017" i="1"/>
  <c r="AP1017" i="1"/>
  <c r="AW767" i="1"/>
  <c r="AW360" i="1"/>
  <c r="AW366" i="1"/>
  <c r="AW949" i="1"/>
  <c r="AW729" i="1"/>
  <c r="AO665" i="1"/>
  <c r="AP665" i="1"/>
  <c r="AO683" i="1"/>
  <c r="AP683" i="1"/>
  <c r="AW741" i="1"/>
  <c r="AU990" i="1"/>
  <c r="AV990" i="1"/>
  <c r="AW926" i="1"/>
  <c r="AO939" i="1"/>
  <c r="AP939" i="1"/>
  <c r="AO807" i="1"/>
  <c r="AP807" i="1"/>
  <c r="AW593" i="1"/>
  <c r="AO529" i="1"/>
  <c r="AP529" i="1"/>
  <c r="AU623" i="1"/>
  <c r="AV623" i="1"/>
  <c r="AO912" i="1"/>
  <c r="AP912" i="1"/>
  <c r="AO661" i="1"/>
  <c r="AP661" i="1"/>
  <c r="AW614" i="1"/>
  <c r="AU823" i="1"/>
  <c r="AV823" i="1"/>
  <c r="AO966" i="1"/>
  <c r="AP966" i="1"/>
  <c r="AW759" i="1"/>
  <c r="AO498" i="1"/>
  <c r="AP498" i="1"/>
  <c r="AU363" i="1"/>
  <c r="AV363" i="1"/>
  <c r="AU607" i="1"/>
  <c r="AV607" i="1"/>
  <c r="AO208" i="1"/>
  <c r="AP208" i="1"/>
  <c r="AW291" i="1"/>
  <c r="AO798" i="1"/>
  <c r="AP798" i="1"/>
  <c r="AW946" i="1"/>
  <c r="AU565" i="1"/>
  <c r="AV565" i="1"/>
  <c r="AU680" i="1"/>
  <c r="AV680" i="1"/>
  <c r="AO1013" i="1"/>
  <c r="AP1013" i="1"/>
  <c r="AO904" i="1"/>
  <c r="AP904" i="1"/>
  <c r="AO984" i="1"/>
  <c r="AP984" i="1"/>
  <c r="AO797" i="1"/>
  <c r="AP797" i="1"/>
  <c r="AW616" i="1"/>
  <c r="AW545" i="1"/>
  <c r="AO481" i="1"/>
  <c r="AP481" i="1"/>
  <c r="AO944" i="1"/>
  <c r="AP944" i="1"/>
  <c r="AO843" i="1"/>
  <c r="AP843" i="1"/>
  <c r="AW73" i="1"/>
  <c r="AO87" i="1"/>
  <c r="AP87" i="1"/>
  <c r="AW880" i="1"/>
  <c r="AO634" i="1"/>
  <c r="AP634" i="1"/>
  <c r="AO903" i="1"/>
  <c r="AP903" i="1"/>
  <c r="AW808" i="1"/>
  <c r="AO578" i="1"/>
  <c r="AP578" i="1"/>
  <c r="AO408" i="1"/>
  <c r="AP408" i="1"/>
  <c r="AU886" i="1"/>
  <c r="AV886" i="1"/>
  <c r="AW886" i="1"/>
  <c r="AW319" i="1"/>
  <c r="AO319" i="1"/>
  <c r="AP319" i="1"/>
  <c r="AU298" i="1"/>
  <c r="AV298" i="1"/>
  <c r="AO298" i="1"/>
  <c r="AP298" i="1"/>
  <c r="AW26" i="1"/>
  <c r="AU26" i="1"/>
  <c r="AV26" i="1"/>
  <c r="AU65" i="1"/>
  <c r="AV65" i="1"/>
  <c r="AO65" i="1"/>
  <c r="AP65" i="1"/>
  <c r="AU760" i="1"/>
  <c r="AV760" i="1"/>
  <c r="AO760" i="1"/>
  <c r="AP760" i="1"/>
  <c r="AU948" i="1"/>
  <c r="AV948" i="1"/>
  <c r="AO948" i="1"/>
  <c r="AP948" i="1"/>
  <c r="AU765" i="1"/>
  <c r="AV765" i="1"/>
  <c r="AO765" i="1"/>
  <c r="AP765" i="1"/>
  <c r="AO600" i="1"/>
  <c r="AP600" i="1"/>
  <c r="AW600" i="1"/>
  <c r="AW627" i="1"/>
  <c r="AO627" i="1"/>
  <c r="AP627" i="1"/>
  <c r="AU400" i="1"/>
  <c r="AV400" i="1"/>
  <c r="AO400" i="1"/>
  <c r="AP400" i="1"/>
  <c r="AU446" i="1"/>
  <c r="AV446" i="1"/>
  <c r="AO446" i="1"/>
  <c r="AP446" i="1"/>
  <c r="AW772" i="1"/>
  <c r="AO772" i="1"/>
  <c r="AP772" i="1"/>
  <c r="AU586" i="1"/>
  <c r="AV586" i="1"/>
  <c r="AO586" i="1"/>
  <c r="AP586" i="1"/>
  <c r="AU681" i="1"/>
  <c r="AV681" i="1"/>
  <c r="AO681" i="1"/>
  <c r="AP681" i="1"/>
  <c r="AW652" i="1"/>
  <c r="AO652" i="1"/>
  <c r="AP652" i="1"/>
  <c r="AO1028" i="1"/>
  <c r="AP1028" i="1"/>
  <c r="AW1028" i="1"/>
  <c r="AU945" i="1"/>
  <c r="AV945" i="1"/>
  <c r="AO945" i="1"/>
  <c r="AP945" i="1"/>
  <c r="AU536" i="1"/>
  <c r="AV536" i="1"/>
  <c r="AO946" i="1"/>
  <c r="AP946" i="1"/>
  <c r="AU613" i="1"/>
  <c r="AV613" i="1"/>
  <c r="AO565" i="1"/>
  <c r="AP565" i="1"/>
  <c r="AW680" i="1"/>
  <c r="AU740" i="1"/>
  <c r="AV740" i="1"/>
  <c r="AO1009" i="1"/>
  <c r="AP1009" i="1"/>
  <c r="AO808" i="1"/>
  <c r="AP808" i="1"/>
  <c r="AW382" i="1"/>
  <c r="AU578" i="1"/>
  <c r="AV578" i="1"/>
  <c r="AW408" i="1"/>
  <c r="AO496" i="1"/>
  <c r="AP496" i="1"/>
  <c r="AU496" i="1"/>
  <c r="AV496" i="1"/>
  <c r="AU704" i="1"/>
  <c r="AV704" i="1"/>
  <c r="AO704" i="1"/>
  <c r="AP704" i="1"/>
  <c r="AW891" i="1"/>
  <c r="AU891" i="1"/>
  <c r="AV891" i="1"/>
  <c r="AU942" i="1"/>
  <c r="AV942" i="1"/>
  <c r="AO942" i="1"/>
  <c r="AP942" i="1"/>
  <c r="AW442" i="1"/>
  <c r="AO442" i="1"/>
  <c r="AP442" i="1"/>
  <c r="AW688" i="1"/>
  <c r="AO688" i="1"/>
  <c r="AP688" i="1"/>
  <c r="AW514" i="1"/>
  <c r="AO514" i="1"/>
  <c r="AP514" i="1"/>
  <c r="AO404" i="1"/>
  <c r="AP404" i="1"/>
  <c r="AW404" i="1"/>
  <c r="AW664" i="1"/>
  <c r="AO664" i="1"/>
  <c r="AP664" i="1"/>
  <c r="AU596" i="1"/>
  <c r="AV596" i="1"/>
  <c r="AW596" i="1"/>
  <c r="AO828" i="1"/>
  <c r="AP828" i="1"/>
  <c r="AW828" i="1"/>
  <c r="AW570" i="1"/>
  <c r="AO570" i="1"/>
  <c r="AP570" i="1"/>
  <c r="AO839" i="1"/>
  <c r="AP839" i="1"/>
  <c r="AU839" i="1"/>
  <c r="AV839" i="1"/>
  <c r="AU980" i="1"/>
  <c r="AV980" i="1"/>
  <c r="AO980" i="1"/>
  <c r="AP980" i="1"/>
  <c r="AO502" i="1"/>
  <c r="AP502" i="1"/>
  <c r="AW502" i="1"/>
  <c r="AW617" i="1"/>
  <c r="AO617" i="1"/>
  <c r="AP617" i="1"/>
  <c r="AO896" i="1"/>
  <c r="AP896" i="1"/>
  <c r="AW896" i="1"/>
  <c r="AO671" i="1"/>
  <c r="AP671" i="1"/>
  <c r="AW671" i="1"/>
  <c r="AO42" i="1"/>
  <c r="AP42" i="1"/>
  <c r="AW42" i="1"/>
  <c r="AO549" i="1"/>
  <c r="AP549" i="1"/>
  <c r="AW549" i="1"/>
  <c r="AU827" i="1"/>
  <c r="AV827" i="1"/>
  <c r="AO827" i="1"/>
  <c r="AP827" i="1"/>
  <c r="AW1010" i="1"/>
  <c r="AO1010" i="1"/>
  <c r="AP1010" i="1"/>
  <c r="AO702" i="1"/>
  <c r="AP702" i="1"/>
  <c r="AW702" i="1"/>
  <c r="AW464" i="1"/>
  <c r="AU464" i="1"/>
  <c r="AV464" i="1"/>
  <c r="AO413" i="1"/>
  <c r="AP413" i="1"/>
  <c r="AW413" i="1"/>
  <c r="AW659" i="1"/>
  <c r="AO659" i="1"/>
  <c r="AP659" i="1"/>
  <c r="AU528" i="1"/>
  <c r="AV528" i="1"/>
  <c r="AW528" i="1"/>
  <c r="AW305" i="1"/>
  <c r="AO305" i="1"/>
  <c r="AP305" i="1"/>
  <c r="AO1021" i="1"/>
  <c r="AP1021" i="1"/>
  <c r="AW1021" i="1"/>
  <c r="AU657" i="1"/>
  <c r="AV657" i="1"/>
  <c r="AO657" i="1"/>
  <c r="AP657" i="1"/>
  <c r="AW1043" i="1"/>
  <c r="AO1043" i="1"/>
  <c r="AP1043" i="1"/>
  <c r="AU1029" i="1"/>
  <c r="AV1029" i="1"/>
  <c r="AO1029" i="1"/>
  <c r="AP1029" i="1"/>
  <c r="AW414" i="1"/>
  <c r="AO414" i="1"/>
  <c r="AP414" i="1"/>
  <c r="AO872" i="1"/>
  <c r="AP872" i="1"/>
  <c r="AW872" i="1"/>
  <c r="AU636" i="1"/>
  <c r="AV636" i="1"/>
  <c r="AO636" i="1"/>
  <c r="AP636" i="1"/>
  <c r="AO1006" i="1"/>
  <c r="AP1006" i="1"/>
  <c r="AU1006" i="1"/>
  <c r="AV1006" i="1"/>
  <c r="AW870" i="1"/>
  <c r="AU870" i="1"/>
  <c r="AV870" i="1"/>
  <c r="AO858" i="1"/>
  <c r="AP858" i="1"/>
  <c r="AW858" i="1"/>
  <c r="AU922" i="1"/>
  <c r="AV922" i="1"/>
  <c r="AO922" i="1"/>
  <c r="AP922" i="1"/>
  <c r="AU401" i="1"/>
  <c r="AV401" i="1"/>
  <c r="AO401" i="1"/>
  <c r="AP401" i="1"/>
  <c r="AO473" i="1"/>
  <c r="AP473" i="1"/>
  <c r="AU473" i="1"/>
  <c r="AV473" i="1"/>
  <c r="AW452" i="1"/>
  <c r="AO452" i="1"/>
  <c r="AP452" i="1"/>
  <c r="AU1026" i="1"/>
  <c r="AV1026" i="1"/>
  <c r="AO1026" i="1"/>
  <c r="AP1026" i="1"/>
  <c r="AW787" i="1"/>
  <c r="AO787" i="1"/>
  <c r="AP787" i="1"/>
  <c r="AW892" i="1"/>
  <c r="AU892" i="1"/>
  <c r="AV892" i="1"/>
  <c r="AU1032" i="1"/>
  <c r="AV1032" i="1"/>
  <c r="AO1032" i="1"/>
  <c r="AP1032" i="1"/>
  <c r="AU822" i="1"/>
  <c r="AV822" i="1"/>
  <c r="AO822" i="1"/>
  <c r="AP822" i="1"/>
  <c r="AW874" i="1"/>
  <c r="AO874" i="1"/>
  <c r="AP874" i="1"/>
  <c r="AO1014" i="1"/>
  <c r="AP1014" i="1"/>
  <c r="AU1014" i="1"/>
  <c r="AV1014" i="1"/>
  <c r="AW965" i="1"/>
  <c r="AO965" i="1"/>
  <c r="AP965" i="1"/>
  <c r="AU457" i="1"/>
  <c r="AV457" i="1"/>
  <c r="AO457" i="1"/>
  <c r="AP457" i="1"/>
  <c r="AU482" i="1"/>
  <c r="AV482" i="1"/>
  <c r="AO482" i="1"/>
  <c r="AP482" i="1"/>
  <c r="AU595" i="1"/>
  <c r="AV595" i="1"/>
  <c r="AO595" i="1"/>
  <c r="AP595" i="1"/>
  <c r="AU1043" i="1"/>
  <c r="AV1043" i="1"/>
  <c r="AO73" i="1"/>
  <c r="AP73" i="1"/>
  <c r="AU1021" i="1"/>
  <c r="AV1021" i="1"/>
  <c r="AO291" i="1"/>
  <c r="AP291" i="1"/>
  <c r="AO747" i="1"/>
  <c r="AP747" i="1"/>
  <c r="AW798" i="1"/>
  <c r="AO685" i="1"/>
  <c r="AP685" i="1"/>
  <c r="AU1010" i="1"/>
  <c r="AV1010" i="1"/>
  <c r="AO959" i="1"/>
  <c r="AP959" i="1"/>
  <c r="AU549" i="1"/>
  <c r="AV549" i="1"/>
  <c r="AO880" i="1"/>
  <c r="AP880" i="1"/>
  <c r="AU896" i="1"/>
  <c r="AV896" i="1"/>
  <c r="AW634" i="1"/>
  <c r="AU845" i="1"/>
  <c r="AV845" i="1"/>
  <c r="AU903" i="1"/>
  <c r="AV903" i="1"/>
  <c r="AO635" i="1"/>
  <c r="AP635" i="1"/>
  <c r="AU828" i="1"/>
  <c r="AV828" i="1"/>
  <c r="AU404" i="1"/>
  <c r="AV404" i="1"/>
  <c r="AW1013" i="1"/>
  <c r="AO493" i="1"/>
  <c r="AP493" i="1"/>
  <c r="AU904" i="1"/>
  <c r="AV904" i="1"/>
  <c r="AO878" i="1"/>
  <c r="AP878" i="1"/>
  <c r="AW496" i="1"/>
  <c r="AW716" i="1"/>
  <c r="AU716" i="1"/>
  <c r="AV716" i="1"/>
  <c r="AO801" i="1"/>
  <c r="AP801" i="1"/>
  <c r="AW801" i="1"/>
  <c r="AU419" i="1"/>
  <c r="AV419" i="1"/>
  <c r="AO419" i="1"/>
  <c r="AP419" i="1"/>
  <c r="AU654" i="1"/>
  <c r="AV654" i="1"/>
  <c r="AW654" i="1"/>
  <c r="AO654" i="1"/>
  <c r="AP654" i="1"/>
  <c r="AW638" i="1"/>
  <c r="AO638" i="1"/>
  <c r="AP638" i="1"/>
  <c r="AO701" i="1"/>
  <c r="AP701" i="1"/>
  <c r="AW701" i="1"/>
  <c r="AU701" i="1"/>
  <c r="AV701" i="1"/>
  <c r="AW915" i="1"/>
  <c r="AO915" i="1"/>
  <c r="AP915" i="1"/>
  <c r="AO475" i="1"/>
  <c r="AP475" i="1"/>
  <c r="AW475" i="1"/>
  <c r="AU475" i="1"/>
  <c r="AV475" i="1"/>
  <c r="AU608" i="1"/>
  <c r="AV608" i="1"/>
  <c r="AO608" i="1"/>
  <c r="AP608" i="1"/>
  <c r="AU743" i="1"/>
  <c r="AV743" i="1"/>
  <c r="AW743" i="1"/>
  <c r="AO743" i="1"/>
  <c r="AP743" i="1"/>
  <c r="AW722" i="1"/>
  <c r="AO722" i="1"/>
  <c r="AP722" i="1"/>
  <c r="AO588" i="1"/>
  <c r="AP588" i="1"/>
  <c r="AU588" i="1"/>
  <c r="AV588" i="1"/>
  <c r="AW588" i="1"/>
  <c r="AU927" i="1"/>
  <c r="AV927" i="1"/>
  <c r="AO927" i="1"/>
  <c r="AP927" i="1"/>
  <c r="AU724" i="1"/>
  <c r="AV724" i="1"/>
  <c r="AO724" i="1"/>
  <c r="AP724" i="1"/>
  <c r="AW724" i="1"/>
  <c r="AO766" i="1"/>
  <c r="AP766" i="1"/>
  <c r="AU766" i="1"/>
  <c r="AV766" i="1"/>
  <c r="AO148" i="1"/>
  <c r="AP148" i="1"/>
  <c r="AU148" i="1"/>
  <c r="AV148" i="1"/>
  <c r="AW148" i="1"/>
  <c r="AO458" i="1"/>
  <c r="AP458" i="1"/>
  <c r="AW458" i="1"/>
  <c r="AO451" i="1"/>
  <c r="AP451" i="1"/>
  <c r="AW451" i="1"/>
  <c r="AU451" i="1"/>
  <c r="AV451" i="1"/>
  <c r="AO583" i="1"/>
  <c r="AP583" i="1"/>
  <c r="AU583" i="1"/>
  <c r="AV583" i="1"/>
  <c r="AW788" i="1"/>
  <c r="AU788" i="1"/>
  <c r="AV788" i="1"/>
  <c r="AO788" i="1"/>
  <c r="AP788" i="1"/>
  <c r="AW850" i="1"/>
  <c r="AO850" i="1"/>
  <c r="AP850" i="1"/>
  <c r="AW832" i="1"/>
  <c r="AU832" i="1"/>
  <c r="AV832" i="1"/>
  <c r="AO832" i="1"/>
  <c r="AP832" i="1"/>
  <c r="AU396" i="1"/>
  <c r="AV396" i="1"/>
  <c r="AO396" i="1"/>
  <c r="AP396" i="1"/>
  <c r="AW278" i="1"/>
  <c r="AU278" i="1"/>
  <c r="AV278" i="1"/>
  <c r="AO278" i="1"/>
  <c r="AP278" i="1"/>
  <c r="AO656" i="1"/>
  <c r="AP656" i="1"/>
  <c r="AW656" i="1"/>
  <c r="AO515" i="1"/>
  <c r="AP515" i="1"/>
  <c r="AU515" i="1"/>
  <c r="AV515" i="1"/>
  <c r="AW515" i="1"/>
  <c r="AU712" i="1"/>
  <c r="AV712" i="1"/>
  <c r="AO712" i="1"/>
  <c r="AP712" i="1"/>
  <c r="AO783" i="1"/>
  <c r="AP783" i="1"/>
  <c r="AU783" i="1"/>
  <c r="AV783" i="1"/>
  <c r="AW783" i="1"/>
  <c r="AO764" i="1"/>
  <c r="AP764" i="1"/>
  <c r="AU764" i="1"/>
  <c r="AV764" i="1"/>
  <c r="AW476" i="1"/>
  <c r="AU476" i="1"/>
  <c r="AV476" i="1"/>
  <c r="AO476" i="1"/>
  <c r="AP476" i="1"/>
  <c r="AW1011" i="1"/>
  <c r="AO1011" i="1"/>
  <c r="AP1011" i="1"/>
  <c r="AO905" i="1"/>
  <c r="AP905" i="1"/>
  <c r="AU905" i="1"/>
  <c r="AV905" i="1"/>
  <c r="AW905" i="1"/>
  <c r="AW833" i="1"/>
  <c r="AO833" i="1"/>
  <c r="AP833" i="1"/>
  <c r="AO736" i="1"/>
  <c r="AP736" i="1"/>
  <c r="AW736" i="1"/>
  <c r="AU736" i="1"/>
  <c r="AV736" i="1"/>
  <c r="AU986" i="1"/>
  <c r="AV986" i="1"/>
  <c r="AW986" i="1"/>
  <c r="AO862" i="1"/>
  <c r="AP862" i="1"/>
  <c r="AU862" i="1"/>
  <c r="AV862" i="1"/>
  <c r="AW862" i="1"/>
  <c r="AO829" i="1"/>
  <c r="AP829" i="1"/>
  <c r="AU829" i="1"/>
  <c r="AV829" i="1"/>
  <c r="AO749" i="1"/>
  <c r="AP749" i="1"/>
  <c r="AW749" i="1"/>
  <c r="AU749" i="1"/>
  <c r="AV749" i="1"/>
  <c r="AO983" i="1"/>
  <c r="AP983" i="1"/>
  <c r="AW983" i="1"/>
  <c r="AW590" i="1"/>
  <c r="AU590" i="1"/>
  <c r="AV590" i="1"/>
  <c r="AO590" i="1"/>
  <c r="AP590" i="1"/>
  <c r="AO982" i="1"/>
  <c r="AP982" i="1"/>
  <c r="AU982" i="1"/>
  <c r="AV982" i="1"/>
  <c r="AO773" i="1"/>
  <c r="AP773" i="1"/>
  <c r="AU773" i="1"/>
  <c r="AV773" i="1"/>
  <c r="AW773" i="1"/>
  <c r="AW386" i="1"/>
  <c r="AO386" i="1"/>
  <c r="AP386" i="1"/>
  <c r="AO372" i="1"/>
  <c r="AP372" i="1"/>
  <c r="AU372" i="1"/>
  <c r="AV372" i="1"/>
  <c r="AW372" i="1"/>
  <c r="AU465" i="1"/>
  <c r="AV465" i="1"/>
  <c r="AO465" i="1"/>
  <c r="AP465" i="1"/>
  <c r="AW934" i="1"/>
  <c r="AU934" i="1"/>
  <c r="AV934" i="1"/>
  <c r="AO934" i="1"/>
  <c r="AP934" i="1"/>
  <c r="AO532" i="1"/>
  <c r="AP532" i="1"/>
  <c r="AU532" i="1"/>
  <c r="AV532" i="1"/>
  <c r="AO523" i="1"/>
  <c r="AP523" i="1"/>
  <c r="AU523" i="1"/>
  <c r="AV523" i="1"/>
  <c r="AW523" i="1"/>
  <c r="AU550" i="1"/>
  <c r="AV550" i="1"/>
  <c r="AO550" i="1"/>
  <c r="AP550" i="1"/>
  <c r="AO434" i="1"/>
  <c r="AP434" i="1"/>
  <c r="AU434" i="1"/>
  <c r="AV434" i="1"/>
  <c r="AW434" i="1"/>
  <c r="AO956" i="1"/>
  <c r="AP956" i="1"/>
  <c r="AU956" i="1"/>
  <c r="AV956" i="1"/>
  <c r="AO1007" i="1"/>
  <c r="AP1007" i="1"/>
  <c r="AW1007" i="1"/>
  <c r="AU1007" i="1"/>
  <c r="AV1007" i="1"/>
  <c r="AW161" i="1"/>
  <c r="AO161" i="1"/>
  <c r="AP161" i="1"/>
  <c r="AU281" i="1"/>
  <c r="AV281" i="1"/>
  <c r="AO281" i="1"/>
  <c r="AP281" i="1"/>
  <c r="AW281" i="1"/>
  <c r="AO294" i="1"/>
  <c r="AP294" i="1"/>
  <c r="AW294" i="1"/>
  <c r="AO160" i="1"/>
  <c r="AP160" i="1"/>
  <c r="AW160" i="1"/>
  <c r="AU160" i="1"/>
  <c r="AV160" i="1"/>
  <c r="AU1012" i="1"/>
  <c r="AV1012" i="1"/>
  <c r="AO1012" i="1"/>
  <c r="AP1012" i="1"/>
  <c r="AW821" i="1"/>
  <c r="AU821" i="1"/>
  <c r="AV821" i="1"/>
  <c r="AO821" i="1"/>
  <c r="AP821" i="1"/>
  <c r="AW341" i="1"/>
  <c r="AO341" i="1"/>
  <c r="AP341" i="1"/>
  <c r="AO591" i="1"/>
  <c r="AP591" i="1"/>
  <c r="AU591" i="1"/>
  <c r="AV591" i="1"/>
  <c r="AW591" i="1"/>
  <c r="AO875" i="1"/>
  <c r="AP875" i="1"/>
  <c r="AW875" i="1"/>
  <c r="AU768" i="1"/>
  <c r="AV768" i="1"/>
  <c r="AW768" i="1"/>
  <c r="AO768" i="1"/>
  <c r="AP768" i="1"/>
  <c r="AO893" i="1"/>
  <c r="AP893" i="1"/>
  <c r="AW893" i="1"/>
  <c r="AW254" i="1"/>
  <c r="AU254" i="1"/>
  <c r="AV254" i="1"/>
  <c r="AO647" i="1"/>
  <c r="AP647" i="1"/>
  <c r="AU647" i="1"/>
  <c r="AV647" i="1"/>
  <c r="AU440" i="1"/>
  <c r="AV440" i="1"/>
  <c r="AW440" i="1"/>
  <c r="AO621" i="1"/>
  <c r="AP621" i="1"/>
  <c r="AW621" i="1"/>
  <c r="AU341" i="1"/>
  <c r="AV341" i="1"/>
  <c r="AW956" i="1"/>
  <c r="AU386" i="1"/>
  <c r="AV386" i="1"/>
  <c r="AO986" i="1"/>
  <c r="AP986" i="1"/>
  <c r="AW712" i="1"/>
  <c r="AW583" i="1"/>
  <c r="AU722" i="1"/>
  <c r="AV722" i="1"/>
  <c r="AW419" i="1"/>
  <c r="AU875" i="1"/>
  <c r="AV875" i="1"/>
  <c r="AU161" i="1"/>
  <c r="AV161" i="1"/>
  <c r="AW465" i="1"/>
  <c r="AW829" i="1"/>
  <c r="AW764" i="1"/>
  <c r="AU850" i="1"/>
  <c r="AV850" i="1"/>
  <c r="AW927" i="1"/>
  <c r="AU638" i="1"/>
  <c r="AV638" i="1"/>
  <c r="AO417" i="1"/>
  <c r="AP417" i="1"/>
  <c r="AU761" i="1"/>
  <c r="AV761" i="1"/>
  <c r="AO969" i="1"/>
  <c r="AP969" i="1"/>
  <c r="AW754" i="1"/>
  <c r="AO633" i="1"/>
  <c r="AP633" i="1"/>
  <c r="AU569" i="1"/>
  <c r="AV569" i="1"/>
  <c r="AW797" i="1"/>
  <c r="AO758" i="1"/>
  <c r="AP758" i="1"/>
  <c r="AW765" i="1"/>
  <c r="AW760" i="1"/>
  <c r="AO815" i="1"/>
  <c r="AP815" i="1"/>
  <c r="AU752" i="1"/>
  <c r="AV752" i="1"/>
  <c r="AU893" i="1"/>
  <c r="AV893" i="1"/>
  <c r="AU294" i="1"/>
  <c r="AV294" i="1"/>
  <c r="AW532" i="1"/>
  <c r="AU983" i="1"/>
  <c r="AV983" i="1"/>
  <c r="AU1011" i="1"/>
  <c r="AV1011" i="1"/>
  <c r="AW396" i="1"/>
  <c r="AW766" i="1"/>
  <c r="AU915" i="1"/>
  <c r="AV915" i="1"/>
  <c r="AW444" i="1"/>
  <c r="AU444" i="1"/>
  <c r="AV444" i="1"/>
  <c r="AO748" i="1"/>
  <c r="AP748" i="1"/>
  <c r="AW748" i="1"/>
  <c r="AU748" i="1"/>
  <c r="AV748" i="1"/>
  <c r="AO810" i="1"/>
  <c r="AP810" i="1"/>
  <c r="AU810" i="1"/>
  <c r="AV810" i="1"/>
  <c r="AW810" i="1"/>
  <c r="BG101" i="1"/>
  <c r="BG159" i="1"/>
  <c r="BG1014" i="1"/>
  <c r="BG892" i="1"/>
  <c r="BG680" i="1"/>
  <c r="BG228" i="1"/>
  <c r="AO228" i="1"/>
  <c r="AP228" i="1"/>
  <c r="BG572" i="1"/>
  <c r="BG915" i="1"/>
  <c r="BG914" i="1"/>
  <c r="BG368" i="1"/>
  <c r="AU368" i="1"/>
  <c r="AV368" i="1"/>
  <c r="BG475" i="1"/>
  <c r="BG134" i="1"/>
  <c r="AU134" i="1"/>
  <c r="AV134" i="1"/>
  <c r="BG739" i="1"/>
  <c r="BG875" i="1"/>
  <c r="BG760" i="1"/>
  <c r="BG212" i="1"/>
  <c r="AO212" i="1"/>
  <c r="AP212" i="1"/>
  <c r="BG751" i="1"/>
  <c r="BG743" i="1"/>
  <c r="BG251" i="1"/>
  <c r="AU358" i="1"/>
  <c r="AV358" i="1"/>
  <c r="AW358" i="1"/>
  <c r="AO358" i="1"/>
  <c r="AP358" i="1"/>
  <c r="BG566" i="1"/>
  <c r="BG953" i="1"/>
  <c r="BG919" i="1"/>
  <c r="BG302" i="1"/>
  <c r="AO302" i="1"/>
  <c r="AP302" i="1"/>
  <c r="BG163" i="1"/>
  <c r="AW163" i="1"/>
  <c r="BG932" i="1"/>
  <c r="BG437" i="1"/>
  <c r="BG806" i="1"/>
  <c r="BG997" i="1"/>
  <c r="AO997" i="1"/>
  <c r="AP997" i="1"/>
  <c r="BG1018" i="1"/>
  <c r="BG315" i="1"/>
  <c r="AW315" i="1"/>
  <c r="BG989" i="1"/>
  <c r="AU989" i="1"/>
  <c r="AV989" i="1"/>
  <c r="BG735" i="1"/>
  <c r="BG197" i="1"/>
  <c r="BG434" i="1"/>
  <c r="BG579" i="1"/>
  <c r="BG116" i="1"/>
  <c r="BG57" i="1"/>
  <c r="AW57" i="1"/>
  <c r="BG436" i="1"/>
  <c r="BG313" i="1"/>
  <c r="BG986" i="1"/>
  <c r="BG509" i="1"/>
  <c r="BG925" i="1"/>
  <c r="BG324" i="1"/>
  <c r="BG489" i="1"/>
  <c r="BG1030" i="1"/>
  <c r="BG234" i="1"/>
  <c r="BG864" i="1"/>
  <c r="BG967" i="1"/>
  <c r="BG1025" i="1"/>
  <c r="BG332" i="1"/>
  <c r="BG665" i="1"/>
  <c r="AU467" i="1"/>
  <c r="AV467" i="1"/>
  <c r="AO467" i="1"/>
  <c r="AP467" i="1"/>
  <c r="BG516" i="1"/>
  <c r="BG594" i="1"/>
  <c r="BG697" i="1"/>
  <c r="BG741" i="1"/>
  <c r="BG102" i="1"/>
  <c r="BG568" i="1"/>
  <c r="BG981" i="1"/>
  <c r="BG192" i="1"/>
  <c r="AU112" i="1"/>
  <c r="AV112" i="1"/>
  <c r="AW112" i="1"/>
  <c r="BG468" i="1"/>
  <c r="AU699" i="1"/>
  <c r="AV699" i="1"/>
  <c r="AO699" i="1"/>
  <c r="AP699" i="1"/>
  <c r="BG744" i="1"/>
  <c r="BG560" i="1"/>
  <c r="BG684" i="1"/>
  <c r="BG209" i="1"/>
  <c r="BG174" i="1"/>
  <c r="AU91" i="1"/>
  <c r="AV91" i="1"/>
  <c r="AW91" i="1"/>
  <c r="BG700" i="1"/>
  <c r="BG774" i="1"/>
  <c r="BG392" i="1"/>
  <c r="BG781" i="1"/>
  <c r="BG480" i="1"/>
  <c r="BG373" i="1"/>
  <c r="BG524" i="1"/>
  <c r="BG90" i="1"/>
  <c r="BG763" i="1"/>
  <c r="BG279" i="1"/>
  <c r="BG644" i="1"/>
  <c r="BG692" i="1"/>
  <c r="BG511" i="1"/>
  <c r="BG937" i="1"/>
  <c r="BG549" i="1"/>
  <c r="BG610" i="1"/>
  <c r="BG1003" i="1"/>
  <c r="BG104" i="1"/>
  <c r="BG472" i="1"/>
  <c r="BG497" i="1"/>
  <c r="BG54" i="1"/>
  <c r="BG287" i="1"/>
  <c r="BG340" i="1"/>
  <c r="BG935" i="1"/>
  <c r="BG944" i="1"/>
  <c r="BG992" i="1"/>
  <c r="BG98" i="1"/>
  <c r="BG323" i="1"/>
  <c r="BG469" i="1"/>
  <c r="BG731" i="1"/>
  <c r="BG122" i="1"/>
  <c r="BG277" i="1"/>
  <c r="BG1021" i="1"/>
  <c r="BG268" i="1"/>
  <c r="BG46" i="1"/>
  <c r="BG609" i="1"/>
  <c r="BG241" i="1"/>
  <c r="BG363" i="1"/>
  <c r="BG55" i="1"/>
  <c r="BG556" i="1"/>
  <c r="BG753" i="1"/>
  <c r="BG157" i="1"/>
  <c r="AW314" i="1"/>
  <c r="AO314" i="1"/>
  <c r="AP314" i="1"/>
  <c r="AW780" i="1"/>
  <c r="AO780" i="1"/>
  <c r="AP780" i="1"/>
  <c r="BG520" i="1"/>
  <c r="BG857" i="1"/>
  <c r="BG642" i="1"/>
  <c r="BG129" i="1"/>
  <c r="BG938" i="1"/>
  <c r="BG966" i="1"/>
  <c r="BG852" i="1"/>
  <c r="BG322" i="1"/>
  <c r="BG930" i="1"/>
  <c r="BG190" i="1"/>
  <c r="BG927" i="1"/>
  <c r="BG544" i="1"/>
  <c r="BG292" i="1"/>
  <c r="AW447" i="1"/>
  <c r="AU447" i="1"/>
  <c r="AV447" i="1"/>
  <c r="BG619" i="1"/>
  <c r="BG364" i="1"/>
  <c r="AW364" i="1"/>
  <c r="BG148" i="1"/>
  <c r="BG40" i="1"/>
  <c r="AU40" i="1"/>
  <c r="AV40" i="1"/>
  <c r="AW40" i="1"/>
  <c r="AO40" i="1"/>
  <c r="AP40" i="1"/>
  <c r="BG577" i="1"/>
  <c r="AU577" i="1"/>
  <c r="AV577" i="1"/>
  <c r="BG453" i="1"/>
  <c r="AU387" i="1"/>
  <c r="AV387" i="1"/>
  <c r="AW387" i="1"/>
  <c r="BG422" i="1"/>
  <c r="AO27" i="1"/>
  <c r="AP27" i="1"/>
  <c r="BG829" i="1"/>
  <c r="BG978" i="1"/>
  <c r="BG962" i="1"/>
  <c r="BG196" i="1"/>
  <c r="BG128" i="1"/>
  <c r="BG766" i="1"/>
  <c r="BG88" i="1"/>
  <c r="BG722" i="1"/>
  <c r="BG571" i="1"/>
  <c r="BG1011" i="1"/>
  <c r="BG633" i="1"/>
  <c r="BG220" i="1"/>
  <c r="BG773" i="1"/>
  <c r="BG206" i="1"/>
  <c r="AW206" i="1"/>
  <c r="BG749" i="1"/>
  <c r="BG983" i="1"/>
  <c r="BG347" i="1"/>
  <c r="BG893" i="1"/>
  <c r="BG476" i="1"/>
  <c r="BG788" i="1"/>
  <c r="BG359" i="1"/>
  <c r="BG748" i="1"/>
  <c r="BG506" i="1"/>
  <c r="BG641" i="1"/>
  <c r="AU641" i="1"/>
  <c r="AV641" i="1"/>
  <c r="BG252" i="1"/>
  <c r="BG1007" i="1"/>
  <c r="BG521" i="1"/>
  <c r="BG764" i="1"/>
  <c r="BG166" i="1"/>
  <c r="BG615" i="1"/>
  <c r="BG451" i="1"/>
  <c r="BG295" i="1"/>
  <c r="BG535" i="1"/>
  <c r="BG905" i="1"/>
  <c r="BG736" i="1"/>
  <c r="BG103" i="1"/>
  <c r="BG969" i="1"/>
  <c r="BG263" i="1"/>
  <c r="BG943" i="1"/>
  <c r="AO943" i="1"/>
  <c r="AP943" i="1"/>
  <c r="BG790" i="1"/>
  <c r="BG294" i="1"/>
  <c r="BG274" i="1"/>
  <c r="BG863" i="1"/>
  <c r="BG244" i="1"/>
  <c r="AO39" i="1"/>
  <c r="AP39" i="1"/>
  <c r="AW39" i="1"/>
  <c r="AO423" i="1"/>
  <c r="AP423" i="1"/>
  <c r="AU423" i="1"/>
  <c r="AV423" i="1"/>
  <c r="BG575" i="1"/>
  <c r="BG970" i="1"/>
  <c r="BG52" i="1"/>
  <c r="BG427" i="1"/>
  <c r="BG335" i="1"/>
  <c r="BG747" i="1"/>
  <c r="BG195" i="1"/>
  <c r="BG416" i="1"/>
  <c r="BG304" i="1"/>
  <c r="BG361" i="1"/>
  <c r="BG976" i="1"/>
  <c r="BG155" i="1"/>
  <c r="BG939" i="1"/>
  <c r="BG1017" i="1"/>
  <c r="BG415" i="1"/>
  <c r="BG320" i="1"/>
  <c r="BG1020" i="1"/>
  <c r="BG87" i="1"/>
  <c r="BG272" i="1"/>
  <c r="BG733" i="1"/>
  <c r="BG360" i="1"/>
  <c r="BG564" i="1"/>
  <c r="BG658" i="1"/>
  <c r="BG60" i="1"/>
  <c r="BG604" i="1"/>
  <c r="BG239" i="1"/>
  <c r="BG299" i="1"/>
  <c r="BG41" i="1"/>
  <c r="BG518" i="1"/>
  <c r="BG614" i="1"/>
  <c r="BG366" i="1"/>
  <c r="BG282" i="1"/>
  <c r="BG775" i="1"/>
  <c r="AU648" i="1"/>
  <c r="AV648" i="1"/>
  <c r="AO648" i="1"/>
  <c r="AP648" i="1"/>
  <c r="BG729" i="1"/>
  <c r="BG439" i="1"/>
  <c r="BG696" i="1"/>
  <c r="BG534" i="1"/>
  <c r="BG979" i="1"/>
  <c r="BG200" i="1"/>
  <c r="BG552" i="1"/>
  <c r="BG972" i="1"/>
  <c r="BG230" i="1"/>
  <c r="BG115" i="1"/>
  <c r="BG695" i="1"/>
  <c r="BG68" i="1"/>
  <c r="BG683" i="1"/>
  <c r="BG778" i="1"/>
  <c r="BG724" i="1"/>
  <c r="BG236" i="1"/>
  <c r="AP21" i="1"/>
  <c r="AH21" i="1"/>
  <c r="AG20" i="1"/>
  <c r="AG21" i="1"/>
</calcChain>
</file>

<file path=xl/sharedStrings.xml><?xml version="1.0" encoding="utf-8"?>
<sst xmlns="http://schemas.openxmlformats.org/spreadsheetml/2006/main" count="135" uniqueCount="104">
  <si>
    <t>x</t>
  </si>
  <si>
    <t>alpha</t>
  </si>
  <si>
    <t>beta</t>
  </si>
  <si>
    <t>zeta</t>
  </si>
  <si>
    <t>theta0</t>
  </si>
  <si>
    <t>cos(th)</t>
  </si>
  <si>
    <t>att</t>
  </si>
  <si>
    <t>sin(att)</t>
  </si>
  <si>
    <t>cat0</t>
  </si>
  <si>
    <t>x_m_zeta</t>
  </si>
  <si>
    <t>x_m_zet/sin(att)</t>
  </si>
  <si>
    <t>pow1</t>
  </si>
  <si>
    <t>pow2</t>
  </si>
  <si>
    <t>cos(att-th)</t>
  </si>
  <si>
    <t>g</t>
  </si>
  <si>
    <t>g*exp(-g)</t>
  </si>
  <si>
    <t>c2</t>
  </si>
  <si>
    <t>ln(pow1)</t>
  </si>
  <si>
    <t>ln(pow2)</t>
  </si>
  <si>
    <t>ln(cos(att-th)</t>
  </si>
  <si>
    <t>ln(g)</t>
  </si>
  <si>
    <t>ln(g)-g</t>
  </si>
  <si>
    <t>if alpha = 1</t>
  </si>
  <si>
    <t>i2b</t>
  </si>
  <si>
    <t>p2b</t>
  </si>
  <si>
    <t>ea</t>
  </si>
  <si>
    <t>h</t>
  </si>
  <si>
    <t>h_tan_th</t>
  </si>
  <si>
    <t>exponent</t>
  </si>
  <si>
    <t>for alpha ~ 1</t>
  </si>
  <si>
    <t>zeta ~ (2*beta/pi)/(alpha-1)</t>
  </si>
  <si>
    <t>ln|x-zeta| = ln|zeta|+ln|1-x/zeta|</t>
  </si>
  <si>
    <t>(alpha)/(alpha-1)ln|1-x/zeta| ~ -x/(2*beta/pi)</t>
  </si>
  <si>
    <t>(alpha ln |zeta| + ln cat0)/(alpha-1)  ~ ln|zeta|</t>
  </si>
  <si>
    <t>s/c</t>
  </si>
  <si>
    <t>s=1/(1+zeta^-2)^.5</t>
  </si>
  <si>
    <t>ln s ~ .5*ln(1+zeta^-2)</t>
  </si>
  <si>
    <t xml:space="preserve">ln |zeta| + ln cat0 = -.5*ln(1+(1/|zeta|)^2) ~- .5/(zeta*zeta) </t>
  </si>
  <si>
    <t>ln(h2b)</t>
  </si>
  <si>
    <t>-ln(cos_th)</t>
  </si>
  <si>
    <t>alpha/(alpha-1)*(LN(cos_th)-LN(sin_att))</t>
  </si>
  <si>
    <t>Compare</t>
  </si>
  <si>
    <t>h_tanth</t>
  </si>
  <si>
    <t>alpha_m_1</t>
  </si>
  <si>
    <t>th_max</t>
  </si>
  <si>
    <t>add_l</t>
  </si>
  <si>
    <t>th_l</t>
  </si>
  <si>
    <t>(alpha ln |zeta| + ln cat0)/(alpha-1) +ln(catt)</t>
  </si>
  <si>
    <t>abs_err</t>
  </si>
  <si>
    <t>rel_err</t>
  </si>
  <si>
    <t>ea_err</t>
  </si>
  <si>
    <t>h_tanh_err</t>
  </si>
  <si>
    <t>ln_h2b_err</t>
  </si>
  <si>
    <t>cos(th)=sin(th_l-add_l)=sin(th_l)cos(add_l)-cos(th_l)sin(add_l)~sin(th_l)+add_l*cos(th_l)</t>
  </si>
  <si>
    <t>sin(att)=sin((alpha-1)*th_l+th_l)=sin((alpha-1)th_l)cos(th_l)+cos((alpha-1)th_l)sin(th_l)~(alpha-1)*th_l*cos(th_l)+sin(th_l)</t>
  </si>
  <si>
    <t>ln(cos(th))=ln(sin(th_l))+ln(1-sin(add_l)*cot(th_l)-2*sin^2(add_l/2))</t>
  </si>
  <si>
    <t>g exp(-g)</t>
  </si>
  <si>
    <t>flip</t>
  </si>
  <si>
    <t>th_r</t>
  </si>
  <si>
    <t>alpha/(alpha-1)*ln(1-x/zeta)</t>
  </si>
  <si>
    <t>Only if abs(x) &lt; abs(zeta)</t>
  </si>
  <si>
    <t>ln(sin(att))=ln(sin(th_l)+ln(1+sin(alpha_m_1*th_l)*cot(th_l)-2sin^2((alpha-1)*th_l/2)</t>
  </si>
  <si>
    <t>use_th_l</t>
  </si>
  <si>
    <t>th=pi2-th_r</t>
  </si>
  <si>
    <t>att=alpha*th_l=alpha*(th_max-th_r)</t>
  </si>
  <si>
    <t>sin(att)=sin(alpha*(th_max-th_r))=-sin(alpha*(th_max-th_r)+pi)</t>
  </si>
  <si>
    <t>=sin(pi-alpha*th_max +alpha*th_r)</t>
  </si>
  <si>
    <t>add_r</t>
  </si>
  <si>
    <t>alpha near 1</t>
  </si>
  <si>
    <t>use_alpha_near_1</t>
  </si>
  <si>
    <t>Default</t>
  </si>
  <si>
    <t>(alpha-1)*th_r+add_r</t>
  </si>
  <si>
    <t>-ln(1+zeta^-2)/(2*alpha_m_1)</t>
  </si>
  <si>
    <t>cos(th) r</t>
  </si>
  <si>
    <t>sin(alpha*(th_max-th_r))</t>
  </si>
  <si>
    <t>sin(alpha*th_max-alpha*th_r)</t>
  </si>
  <si>
    <t>=-sin(alpha*th_r-th_max)</t>
  </si>
  <si>
    <t>=sin(alpha*th_r+pi-th_max)</t>
  </si>
  <si>
    <t>=sin(alpha*th_r+add_r)</t>
  </si>
  <si>
    <t>sin(att_r)</t>
  </si>
  <si>
    <t>ea error</t>
  </si>
  <si>
    <t>h_tanth error</t>
  </si>
  <si>
    <t>ln(h2b) error</t>
  </si>
  <si>
    <t>-ln(cos(th))</t>
  </si>
  <si>
    <t>residual</t>
  </si>
  <si>
    <t>~beta/(pi/2(alpha-1))</t>
  </si>
  <si>
    <t>~-(alpha_m_1)*(pi/2+pi/2/beta)</t>
  </si>
  <si>
    <t>ln(|zeta|sin((alpha-1)*th_r+add_r))~ln(2*|beta|*((pi/2+pi/2/beta-th_r))</t>
  </si>
  <si>
    <t>f:</t>
  </si>
  <si>
    <t>(g-alpha g^2)*exp(-g)</t>
  </si>
  <si>
    <t>df/dx</t>
  </si>
  <si>
    <t>-[(g-alpha g^2)+1-2 alpha g]exp(-g) dg/dx</t>
  </si>
  <si>
    <t>(alpha g^2 -(1+2 alpha) g + 1) exp(-g) dg/dx</t>
  </si>
  <si>
    <t>zeros</t>
  </si>
  <si>
    <t>g=( (1+2*alpha) +/- sqrt((1+2 alpha)^2 - 4 * alpha *1))/(2*alpha)</t>
  </si>
  <si>
    <t>=((1+2*alpha) +/- sqrt((1+4 alpha^2)/(2*alpha)</t>
  </si>
  <si>
    <t>w</t>
  </si>
  <si>
    <r>
      <rPr>
        <sz val="11"/>
        <color indexed="205"/>
        <rFont val="Calibri"/>
        <family val="2"/>
      </rPr>
      <t>alpha</t>
    </r>
    <r>
      <rPr>
        <sz val="11"/>
        <color theme="1"/>
        <rFont val="Calibri"/>
        <family val="2"/>
        <scheme val="minor"/>
      </rPr>
      <t xml:space="preserve"> &lt; 1 &amp; </t>
    </r>
    <r>
      <rPr>
        <sz val="11"/>
        <color indexed="206"/>
        <rFont val="Calibri"/>
        <family val="2"/>
      </rPr>
      <t>beta</t>
    </r>
    <r>
      <rPr>
        <sz val="11"/>
        <color theme="1"/>
        <rFont val="Calibri"/>
        <family val="2"/>
        <scheme val="minor"/>
      </rPr>
      <t xml:space="preserve"> = 1</t>
    </r>
  </si>
  <si>
    <t>alpha &gt; 1 &amp; beta = -1</t>
  </si>
  <si>
    <t>psi</t>
  </si>
  <si>
    <t>psi underflow threshhold mpfr</t>
  </si>
  <si>
    <t>psi underflow threshhold double</t>
  </si>
  <si>
    <t>exp(-g)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</si>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</sst>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00000"/>
    <numFmt numFmtId="165" formatCode="0.0000000E+00"/>
    <numFmt numFmtId="166" formatCode="0.0000E+00"/>
    <numFmt numFmtId="167" formatCode="0.00000E+00"/>
    <numFmt numFmtId="168" formatCode="0.000000000E+00"/>
    <numFmt numFmtId="169" formatCode="0.0000000000000E+00"/>
    <numFmt numFmtId="182" formatCode="0.00000000000000000000E+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205"/>
      <name val="Calibri"/>
      <family val="2"/>
    </font>
    <font>
      <sz val="11"/>
      <color indexed="206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NumberFormat="1"/>
    <xf numFmtId="164" fontId="0" fillId="0" borderId="0" xfId="0" applyNumberFormat="1"/>
    <xf numFmtId="11" fontId="0" fillId="2" borderId="0" xfId="0" applyNumberFormat="1" applyFill="1"/>
    <xf numFmtId="0" fontId="0" fillId="0" borderId="0" xfId="0" quotePrefix="1"/>
    <xf numFmtId="165" fontId="0" fillId="0" borderId="0" xfId="0" applyNumberFormat="1"/>
    <xf numFmtId="0" fontId="0" fillId="0" borderId="0" xfId="0" applyFill="1"/>
    <xf numFmtId="166" fontId="0" fillId="0" borderId="0" xfId="0" applyNumberFormat="1"/>
    <xf numFmtId="11" fontId="0" fillId="0" borderId="0" xfId="0" applyNumberFormat="1"/>
    <xf numFmtId="0" fontId="1" fillId="0" borderId="0" xfId="0" applyFont="1"/>
    <xf numFmtId="167" fontId="0" fillId="0" borderId="0" xfId="0" applyNumberFormat="1"/>
    <xf numFmtId="0" fontId="0" fillId="0" borderId="0" xfId="0" applyAlignment="1">
      <alignment horizontal="right"/>
    </xf>
    <xf numFmtId="11" fontId="0" fillId="0" borderId="0" xfId="0" applyNumberFormat="1" applyFill="1"/>
    <xf numFmtId="0" fontId="0" fillId="0" borderId="0" xfId="0" applyAlignment="1">
      <alignment horizontal="left"/>
    </xf>
    <xf numFmtId="0" fontId="1" fillId="0" borderId="0" xfId="0" quotePrefix="1" applyFont="1"/>
    <xf numFmtId="167" fontId="1" fillId="0" borderId="0" xfId="0" applyNumberFormat="1" applyFont="1"/>
    <xf numFmtId="2" fontId="0" fillId="0" borderId="0" xfId="0" applyNumberFormat="1"/>
    <xf numFmtId="169" fontId="1" fillId="0" borderId="0" xfId="0" applyNumberFormat="1" applyFont="1"/>
    <xf numFmtId="168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quotePrefix="1" applyAlignment="1">
      <alignment horizontal="right"/>
    </xf>
    <xf numFmtId="182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chartsheet" Target="chartsheets/sheet2.xml"/><Relationship Id="rId5" Type="http://schemas.openxmlformats.org/officeDocument/2006/relationships/worksheet" Target="worksheets/sheet3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Sheet1!$AD$23</c:f>
              <c:strCache>
                <c:ptCount val="1"/>
                <c:pt idx="0">
                  <c:v>ln(h2b)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Sheet1!$B$25:$B$1044</c:f>
              <c:numCache>
                <c:formatCode>General</c:formatCode>
                <c:ptCount val="1020"/>
                <c:pt idx="0">
                  <c:v>3.12573385003243E-16</c:v>
                </c:pt>
                <c:pt idx="1">
                  <c:v>3.12573385003243E-15</c:v>
                </c:pt>
                <c:pt idx="2">
                  <c:v>3.12573385003243E-14</c:v>
                </c:pt>
                <c:pt idx="3">
                  <c:v>3.12573385003243E-13</c:v>
                </c:pt>
                <c:pt idx="4">
                  <c:v>3.12573385003243E-12</c:v>
                </c:pt>
                <c:pt idx="5">
                  <c:v>3.12573385003243E-11</c:v>
                </c:pt>
                <c:pt idx="6">
                  <c:v>3.12573385003243E-10</c:v>
                </c:pt>
                <c:pt idx="7">
                  <c:v>3.12573385003243E-9</c:v>
                </c:pt>
                <c:pt idx="8">
                  <c:v>3.12573385003243E-8</c:v>
                </c:pt>
                <c:pt idx="9">
                  <c:v>3.12573385003243E-7</c:v>
                </c:pt>
                <c:pt idx="10">
                  <c:v>3.12573385003243E-6</c:v>
                </c:pt>
                <c:pt idx="11">
                  <c:v>3.12573385003243E-5</c:v>
                </c:pt>
                <c:pt idx="12">
                  <c:v>0.000312573385003243</c:v>
                </c:pt>
                <c:pt idx="13">
                  <c:v>0.00312573385003243</c:v>
                </c:pt>
                <c:pt idx="14">
                  <c:v>0.00625146770006485</c:v>
                </c:pt>
                <c:pt idx="15">
                  <c:v>0.00937720155009728</c:v>
                </c:pt>
                <c:pt idx="16">
                  <c:v>0.0125029354001297</c:v>
                </c:pt>
                <c:pt idx="17">
                  <c:v>0.0156286692501621</c:v>
                </c:pt>
                <c:pt idx="18">
                  <c:v>0.0187544031001946</c:v>
                </c:pt>
                <c:pt idx="19">
                  <c:v>0.021880136950227</c:v>
                </c:pt>
                <c:pt idx="20">
                  <c:v>0.0250058708002594</c:v>
                </c:pt>
                <c:pt idx="21">
                  <c:v>0.0281316046502918</c:v>
                </c:pt>
                <c:pt idx="22">
                  <c:v>0.0312573385003243</c:v>
                </c:pt>
                <c:pt idx="23">
                  <c:v>0.0343830723503567</c:v>
                </c:pt>
                <c:pt idx="24">
                  <c:v>0.0375088062003891</c:v>
                </c:pt>
                <c:pt idx="25">
                  <c:v>0.0406345400504215</c:v>
                </c:pt>
                <c:pt idx="26">
                  <c:v>0.043760273900454</c:v>
                </c:pt>
                <c:pt idx="27">
                  <c:v>0.0468860077504864</c:v>
                </c:pt>
                <c:pt idx="28">
                  <c:v>0.0500117416005188</c:v>
                </c:pt>
                <c:pt idx="29">
                  <c:v>0.0531374754505512</c:v>
                </c:pt>
                <c:pt idx="30">
                  <c:v>0.0562632093005837</c:v>
                </c:pt>
                <c:pt idx="31">
                  <c:v>0.0593889431506161</c:v>
                </c:pt>
                <c:pt idx="32">
                  <c:v>0.0625146770006485</c:v>
                </c:pt>
                <c:pt idx="33">
                  <c:v>0.065640410850681</c:v>
                </c:pt>
                <c:pt idx="34">
                  <c:v>0.0687661447007134</c:v>
                </c:pt>
                <c:pt idx="35">
                  <c:v>0.0718918785507458</c:v>
                </c:pt>
                <c:pt idx="36">
                  <c:v>0.0750176124007782</c:v>
                </c:pt>
                <c:pt idx="37">
                  <c:v>0.0781433462508107</c:v>
                </c:pt>
                <c:pt idx="38">
                  <c:v>0.0812690801008431</c:v>
                </c:pt>
                <c:pt idx="39">
                  <c:v>0.0843948139508755</c:v>
                </c:pt>
                <c:pt idx="40">
                  <c:v>0.0875205478009079</c:v>
                </c:pt>
                <c:pt idx="41">
                  <c:v>0.0906462816509404</c:v>
                </c:pt>
                <c:pt idx="42">
                  <c:v>0.0937720155009728</c:v>
                </c:pt>
                <c:pt idx="43">
                  <c:v>0.0968977493510052</c:v>
                </c:pt>
                <c:pt idx="44">
                  <c:v>0.100023483201038</c:v>
                </c:pt>
                <c:pt idx="45">
                  <c:v>0.10314921705107</c:v>
                </c:pt>
                <c:pt idx="46">
                  <c:v>0.106274950901103</c:v>
                </c:pt>
                <c:pt idx="47">
                  <c:v>0.109400684751135</c:v>
                </c:pt>
                <c:pt idx="48">
                  <c:v>0.112526418601167</c:v>
                </c:pt>
                <c:pt idx="49">
                  <c:v>0.1156521524512</c:v>
                </c:pt>
                <c:pt idx="50">
                  <c:v>0.118777886301232</c:v>
                </c:pt>
                <c:pt idx="51">
                  <c:v>0.121903620151265</c:v>
                </c:pt>
                <c:pt idx="52">
                  <c:v>0.125029354001297</c:v>
                </c:pt>
                <c:pt idx="53">
                  <c:v>0.128155087851329</c:v>
                </c:pt>
                <c:pt idx="54">
                  <c:v>0.131280821701362</c:v>
                </c:pt>
                <c:pt idx="55">
                  <c:v>0.134406555551394</c:v>
                </c:pt>
                <c:pt idx="56">
                  <c:v>0.137532289401427</c:v>
                </c:pt>
                <c:pt idx="57">
                  <c:v>0.140658023251459</c:v>
                </c:pt>
                <c:pt idx="58">
                  <c:v>0.143783757101492</c:v>
                </c:pt>
                <c:pt idx="59">
                  <c:v>0.146909490951524</c:v>
                </c:pt>
                <c:pt idx="60">
                  <c:v>0.150035224801556</c:v>
                </c:pt>
                <c:pt idx="61">
                  <c:v>0.153160958651589</c:v>
                </c:pt>
                <c:pt idx="62">
                  <c:v>0.156286692501621</c:v>
                </c:pt>
                <c:pt idx="63">
                  <c:v>0.159412426351654</c:v>
                </c:pt>
                <c:pt idx="64">
                  <c:v>0.162538160201686</c:v>
                </c:pt>
                <c:pt idx="65">
                  <c:v>0.165663894051719</c:v>
                </c:pt>
                <c:pt idx="66">
                  <c:v>0.168789627901751</c:v>
                </c:pt>
                <c:pt idx="67">
                  <c:v>0.171915361751783</c:v>
                </c:pt>
                <c:pt idx="68">
                  <c:v>0.175041095601816</c:v>
                </c:pt>
                <c:pt idx="69">
                  <c:v>0.178166829451848</c:v>
                </c:pt>
                <c:pt idx="70">
                  <c:v>0.181292563301881</c:v>
                </c:pt>
                <c:pt idx="71">
                  <c:v>0.184418297151913</c:v>
                </c:pt>
                <c:pt idx="72">
                  <c:v>0.187544031001946</c:v>
                </c:pt>
                <c:pt idx="73">
                  <c:v>0.190669764851978</c:v>
                </c:pt>
                <c:pt idx="74">
                  <c:v>0.19379549870201</c:v>
                </c:pt>
                <c:pt idx="75">
                  <c:v>0.196921232552043</c:v>
                </c:pt>
                <c:pt idx="76">
                  <c:v>0.200046966402075</c:v>
                </c:pt>
                <c:pt idx="77">
                  <c:v>0.203172700252108</c:v>
                </c:pt>
                <c:pt idx="78">
                  <c:v>0.20629843410214</c:v>
                </c:pt>
                <c:pt idx="79">
                  <c:v>0.209424167952173</c:v>
                </c:pt>
                <c:pt idx="80">
                  <c:v>0.212549901802205</c:v>
                </c:pt>
                <c:pt idx="81">
                  <c:v>0.215675635652237</c:v>
                </c:pt>
                <c:pt idx="82">
                  <c:v>0.21880136950227</c:v>
                </c:pt>
                <c:pt idx="83">
                  <c:v>0.221927103352302</c:v>
                </c:pt>
                <c:pt idx="84">
                  <c:v>0.225052837202335</c:v>
                </c:pt>
                <c:pt idx="85">
                  <c:v>0.228178571052367</c:v>
                </c:pt>
                <c:pt idx="86">
                  <c:v>0.2313043049024</c:v>
                </c:pt>
                <c:pt idx="87">
                  <c:v>0.234430038752432</c:v>
                </c:pt>
                <c:pt idx="88">
                  <c:v>0.237555772602464</c:v>
                </c:pt>
                <c:pt idx="89">
                  <c:v>0.240681506452497</c:v>
                </c:pt>
                <c:pt idx="90">
                  <c:v>0.243807240302529</c:v>
                </c:pt>
                <c:pt idx="91">
                  <c:v>0.246932974152562</c:v>
                </c:pt>
                <c:pt idx="92">
                  <c:v>0.250058708002594</c:v>
                </c:pt>
                <c:pt idx="93">
                  <c:v>0.253184441852627</c:v>
                </c:pt>
                <c:pt idx="94">
                  <c:v>0.256310175702659</c:v>
                </c:pt>
                <c:pt idx="95">
                  <c:v>0.259435909552691</c:v>
                </c:pt>
                <c:pt idx="96">
                  <c:v>0.262561643402724</c:v>
                </c:pt>
                <c:pt idx="97">
                  <c:v>0.265687377252756</c:v>
                </c:pt>
                <c:pt idx="98">
                  <c:v>0.268813111102789</c:v>
                </c:pt>
                <c:pt idx="99">
                  <c:v>0.271938844952821</c:v>
                </c:pt>
                <c:pt idx="100">
                  <c:v>0.275064578802854</c:v>
                </c:pt>
                <c:pt idx="101">
                  <c:v>0.278190312652886</c:v>
                </c:pt>
                <c:pt idx="102">
                  <c:v>0.281316046502918</c:v>
                </c:pt>
                <c:pt idx="103">
                  <c:v>0.284441780352951</c:v>
                </c:pt>
                <c:pt idx="104">
                  <c:v>0.287567514202983</c:v>
                </c:pt>
                <c:pt idx="105">
                  <c:v>0.290693248053016</c:v>
                </c:pt>
                <c:pt idx="106">
                  <c:v>0.293818981903048</c:v>
                </c:pt>
                <c:pt idx="107">
                  <c:v>0.296944715753081</c:v>
                </c:pt>
                <c:pt idx="108">
                  <c:v>0.300070449603113</c:v>
                </c:pt>
                <c:pt idx="109">
                  <c:v>0.303196183453145</c:v>
                </c:pt>
                <c:pt idx="110">
                  <c:v>0.306321917303178</c:v>
                </c:pt>
                <c:pt idx="111">
                  <c:v>0.30944765115321</c:v>
                </c:pt>
                <c:pt idx="112">
                  <c:v>0.312573385003243</c:v>
                </c:pt>
                <c:pt idx="113">
                  <c:v>0.315699118853275</c:v>
                </c:pt>
                <c:pt idx="114">
                  <c:v>0.318824852703307</c:v>
                </c:pt>
                <c:pt idx="115">
                  <c:v>0.32195058655334</c:v>
                </c:pt>
                <c:pt idx="116">
                  <c:v>0.325076320403372</c:v>
                </c:pt>
                <c:pt idx="117">
                  <c:v>0.328202054253405</c:v>
                </c:pt>
                <c:pt idx="118">
                  <c:v>0.331327788103437</c:v>
                </c:pt>
                <c:pt idx="119">
                  <c:v>0.33445352195347</c:v>
                </c:pt>
                <c:pt idx="120">
                  <c:v>0.337579255803502</c:v>
                </c:pt>
                <c:pt idx="121">
                  <c:v>0.340704989653534</c:v>
                </c:pt>
                <c:pt idx="122">
                  <c:v>0.343830723503567</c:v>
                </c:pt>
                <c:pt idx="123">
                  <c:v>0.346956457353599</c:v>
                </c:pt>
                <c:pt idx="124">
                  <c:v>0.350082191203632</c:v>
                </c:pt>
                <c:pt idx="125">
                  <c:v>0.353207925053664</c:v>
                </c:pt>
                <c:pt idx="126">
                  <c:v>0.356333658903697</c:v>
                </c:pt>
                <c:pt idx="127">
                  <c:v>0.359459392753729</c:v>
                </c:pt>
                <c:pt idx="128">
                  <c:v>0.362585126603762</c:v>
                </c:pt>
                <c:pt idx="129">
                  <c:v>0.365710860453794</c:v>
                </c:pt>
                <c:pt idx="130">
                  <c:v>0.368836594303826</c:v>
                </c:pt>
                <c:pt idx="131">
                  <c:v>0.371962328153859</c:v>
                </c:pt>
                <c:pt idx="132">
                  <c:v>0.375088062003891</c:v>
                </c:pt>
                <c:pt idx="133">
                  <c:v>0.378213795853924</c:v>
                </c:pt>
                <c:pt idx="134">
                  <c:v>0.381339529703956</c:v>
                </c:pt>
                <c:pt idx="135">
                  <c:v>0.384465263553988</c:v>
                </c:pt>
                <c:pt idx="136">
                  <c:v>0.387590997404021</c:v>
                </c:pt>
                <c:pt idx="137">
                  <c:v>0.390716731254053</c:v>
                </c:pt>
                <c:pt idx="138">
                  <c:v>0.393842465104086</c:v>
                </c:pt>
                <c:pt idx="139">
                  <c:v>0.396968198954118</c:v>
                </c:pt>
                <c:pt idx="140">
                  <c:v>0.400093932804151</c:v>
                </c:pt>
                <c:pt idx="141">
                  <c:v>0.403219666654183</c:v>
                </c:pt>
                <c:pt idx="142">
                  <c:v>0.406345400504216</c:v>
                </c:pt>
                <c:pt idx="143">
                  <c:v>0.409471134354248</c:v>
                </c:pt>
                <c:pt idx="144">
                  <c:v>0.41259686820428</c:v>
                </c:pt>
                <c:pt idx="145">
                  <c:v>0.415722602054313</c:v>
                </c:pt>
                <c:pt idx="146">
                  <c:v>0.418848335904345</c:v>
                </c:pt>
                <c:pt idx="147">
                  <c:v>0.421974069754378</c:v>
                </c:pt>
                <c:pt idx="148">
                  <c:v>0.42509980360441</c:v>
                </c:pt>
                <c:pt idx="149">
                  <c:v>0.428225537454443</c:v>
                </c:pt>
                <c:pt idx="150">
                  <c:v>0.431351271304475</c:v>
                </c:pt>
                <c:pt idx="151">
                  <c:v>0.434477005154507</c:v>
                </c:pt>
                <c:pt idx="152">
                  <c:v>0.43760273900454</c:v>
                </c:pt>
                <c:pt idx="153">
                  <c:v>0.440728472854572</c:v>
                </c:pt>
                <c:pt idx="154">
                  <c:v>0.443854206704605</c:v>
                </c:pt>
                <c:pt idx="155">
                  <c:v>0.446979940554637</c:v>
                </c:pt>
                <c:pt idx="156">
                  <c:v>0.450105674404669</c:v>
                </c:pt>
                <c:pt idx="157">
                  <c:v>0.453231408254702</c:v>
                </c:pt>
                <c:pt idx="158">
                  <c:v>0.456357142104734</c:v>
                </c:pt>
                <c:pt idx="159">
                  <c:v>0.459482875954767</c:v>
                </c:pt>
                <c:pt idx="160">
                  <c:v>0.462608609804799</c:v>
                </c:pt>
                <c:pt idx="161">
                  <c:v>0.465734343654832</c:v>
                </c:pt>
                <c:pt idx="162">
                  <c:v>0.468860077504864</c:v>
                </c:pt>
                <c:pt idx="163">
                  <c:v>0.471985811354896</c:v>
                </c:pt>
                <c:pt idx="164">
                  <c:v>0.475111545204929</c:v>
                </c:pt>
                <c:pt idx="165">
                  <c:v>0.478237279054961</c:v>
                </c:pt>
                <c:pt idx="166">
                  <c:v>0.481363012904994</c:v>
                </c:pt>
                <c:pt idx="167">
                  <c:v>0.484488746755026</c:v>
                </c:pt>
                <c:pt idx="168">
                  <c:v>0.487614480605059</c:v>
                </c:pt>
                <c:pt idx="169">
                  <c:v>0.490740214455091</c:v>
                </c:pt>
                <c:pt idx="170">
                  <c:v>0.493865948305123</c:v>
                </c:pt>
                <c:pt idx="171">
                  <c:v>0.496991682155156</c:v>
                </c:pt>
                <c:pt idx="172">
                  <c:v>0.500117416005188</c:v>
                </c:pt>
                <c:pt idx="173">
                  <c:v>0.503243149855221</c:v>
                </c:pt>
                <c:pt idx="174">
                  <c:v>0.506368883705253</c:v>
                </c:pt>
                <c:pt idx="175">
                  <c:v>0.509494617555286</c:v>
                </c:pt>
                <c:pt idx="176">
                  <c:v>0.512620351405318</c:v>
                </c:pt>
                <c:pt idx="177">
                  <c:v>0.51574608525535</c:v>
                </c:pt>
                <c:pt idx="178">
                  <c:v>0.518871819105383</c:v>
                </c:pt>
                <c:pt idx="179">
                  <c:v>0.521997552955415</c:v>
                </c:pt>
                <c:pt idx="180">
                  <c:v>0.525123286805448</c:v>
                </c:pt>
                <c:pt idx="181">
                  <c:v>0.52824902065548</c:v>
                </c:pt>
                <c:pt idx="182">
                  <c:v>0.531374754505513</c:v>
                </c:pt>
                <c:pt idx="183">
                  <c:v>0.534500488355545</c:v>
                </c:pt>
                <c:pt idx="184">
                  <c:v>0.537626222205577</c:v>
                </c:pt>
                <c:pt idx="185">
                  <c:v>0.54075195605561</c:v>
                </c:pt>
                <c:pt idx="186">
                  <c:v>0.543877689905642</c:v>
                </c:pt>
                <c:pt idx="187">
                  <c:v>0.547003423755675</c:v>
                </c:pt>
                <c:pt idx="188">
                  <c:v>0.550129157605707</c:v>
                </c:pt>
                <c:pt idx="189">
                  <c:v>0.55325489145574</c:v>
                </c:pt>
                <c:pt idx="190">
                  <c:v>0.556380625305772</c:v>
                </c:pt>
                <c:pt idx="191">
                  <c:v>0.559506359155804</c:v>
                </c:pt>
                <c:pt idx="192">
                  <c:v>0.562632093005837</c:v>
                </c:pt>
                <c:pt idx="193">
                  <c:v>0.565757826855869</c:v>
                </c:pt>
                <c:pt idx="194">
                  <c:v>0.568883560705902</c:v>
                </c:pt>
                <c:pt idx="195">
                  <c:v>0.572009294555934</c:v>
                </c:pt>
                <c:pt idx="196">
                  <c:v>0.575135028405967</c:v>
                </c:pt>
                <c:pt idx="197">
                  <c:v>0.578260762255999</c:v>
                </c:pt>
                <c:pt idx="198">
                  <c:v>0.581386496106031</c:v>
                </c:pt>
                <c:pt idx="199">
                  <c:v>0.584512229956064</c:v>
                </c:pt>
                <c:pt idx="200">
                  <c:v>0.587637963806096</c:v>
                </c:pt>
                <c:pt idx="201">
                  <c:v>0.590763697656129</c:v>
                </c:pt>
                <c:pt idx="202">
                  <c:v>0.593889431506161</c:v>
                </c:pt>
                <c:pt idx="203">
                  <c:v>0.597015165356194</c:v>
                </c:pt>
                <c:pt idx="204">
                  <c:v>0.600140899206226</c:v>
                </c:pt>
                <c:pt idx="205">
                  <c:v>0.603266633056258</c:v>
                </c:pt>
                <c:pt idx="206">
                  <c:v>0.606392366906291</c:v>
                </c:pt>
                <c:pt idx="207">
                  <c:v>0.609518100756323</c:v>
                </c:pt>
                <c:pt idx="208">
                  <c:v>0.612643834606356</c:v>
                </c:pt>
                <c:pt idx="209">
                  <c:v>0.615769568456388</c:v>
                </c:pt>
                <c:pt idx="210">
                  <c:v>0.61889530230642</c:v>
                </c:pt>
                <c:pt idx="211">
                  <c:v>0.622021036156453</c:v>
                </c:pt>
                <c:pt idx="212">
                  <c:v>0.625146770006485</c:v>
                </c:pt>
                <c:pt idx="213">
                  <c:v>0.628272503856518</c:v>
                </c:pt>
                <c:pt idx="214">
                  <c:v>0.63139823770655</c:v>
                </c:pt>
                <c:pt idx="215">
                  <c:v>0.634523971556583</c:v>
                </c:pt>
                <c:pt idx="216">
                  <c:v>0.637649705406615</c:v>
                </c:pt>
                <c:pt idx="217">
                  <c:v>0.640775439256647</c:v>
                </c:pt>
                <c:pt idx="218">
                  <c:v>0.64390117310668</c:v>
                </c:pt>
                <c:pt idx="219">
                  <c:v>0.647026906956712</c:v>
                </c:pt>
                <c:pt idx="220">
                  <c:v>0.650152640806745</c:v>
                </c:pt>
                <c:pt idx="221">
                  <c:v>0.653278374656777</c:v>
                </c:pt>
                <c:pt idx="222">
                  <c:v>0.65640410850681</c:v>
                </c:pt>
                <c:pt idx="223">
                  <c:v>0.659529842356842</c:v>
                </c:pt>
                <c:pt idx="224">
                  <c:v>0.662655576206874</c:v>
                </c:pt>
                <c:pt idx="225">
                  <c:v>0.665781310056907</c:v>
                </c:pt>
                <c:pt idx="226">
                  <c:v>0.668907043906939</c:v>
                </c:pt>
                <c:pt idx="227">
                  <c:v>0.672032777756972</c:v>
                </c:pt>
                <c:pt idx="228">
                  <c:v>0.675158511607004</c:v>
                </c:pt>
                <c:pt idx="229">
                  <c:v>0.678284245457037</c:v>
                </c:pt>
                <c:pt idx="230">
                  <c:v>0.681409979307069</c:v>
                </c:pt>
                <c:pt idx="231">
                  <c:v>0.684535713157101</c:v>
                </c:pt>
                <c:pt idx="232">
                  <c:v>0.687661447007134</c:v>
                </c:pt>
                <c:pt idx="233">
                  <c:v>0.690787180857166</c:v>
                </c:pt>
                <c:pt idx="234">
                  <c:v>0.693912914707199</c:v>
                </c:pt>
                <c:pt idx="235">
                  <c:v>0.697038648557231</c:v>
                </c:pt>
                <c:pt idx="236">
                  <c:v>0.700164382407264</c:v>
                </c:pt>
                <c:pt idx="237">
                  <c:v>0.703290116257296</c:v>
                </c:pt>
                <c:pt idx="238">
                  <c:v>0.706415850107328</c:v>
                </c:pt>
                <c:pt idx="239">
                  <c:v>0.709541583957361</c:v>
                </c:pt>
                <c:pt idx="240">
                  <c:v>0.712667317807393</c:v>
                </c:pt>
                <c:pt idx="241">
                  <c:v>0.715793051657426</c:v>
                </c:pt>
                <c:pt idx="242">
                  <c:v>0.718918785507458</c:v>
                </c:pt>
                <c:pt idx="243">
                  <c:v>0.722044519357491</c:v>
                </c:pt>
                <c:pt idx="244">
                  <c:v>0.725170253207523</c:v>
                </c:pt>
                <c:pt idx="245">
                  <c:v>0.728295987057555</c:v>
                </c:pt>
                <c:pt idx="246">
                  <c:v>0.731421720907588</c:v>
                </c:pt>
                <c:pt idx="247">
                  <c:v>0.73454745475762</c:v>
                </c:pt>
                <c:pt idx="248">
                  <c:v>0.737673188607653</c:v>
                </c:pt>
                <c:pt idx="249">
                  <c:v>0.740798922457685</c:v>
                </c:pt>
                <c:pt idx="250">
                  <c:v>0.743924656307717</c:v>
                </c:pt>
                <c:pt idx="251">
                  <c:v>0.74705039015775</c:v>
                </c:pt>
                <c:pt idx="252">
                  <c:v>0.750176124007782</c:v>
                </c:pt>
                <c:pt idx="253">
                  <c:v>0.753301857857815</c:v>
                </c:pt>
                <c:pt idx="254">
                  <c:v>0.756427591707847</c:v>
                </c:pt>
                <c:pt idx="255">
                  <c:v>0.75955332555788</c:v>
                </c:pt>
                <c:pt idx="256">
                  <c:v>0.762679059407912</c:v>
                </c:pt>
                <c:pt idx="257">
                  <c:v>0.765804793257945</c:v>
                </c:pt>
                <c:pt idx="258">
                  <c:v>0.768930527107977</c:v>
                </c:pt>
                <c:pt idx="259">
                  <c:v>0.772056260958009</c:v>
                </c:pt>
                <c:pt idx="260">
                  <c:v>0.775181994808042</c:v>
                </c:pt>
                <c:pt idx="261">
                  <c:v>0.778307728658074</c:v>
                </c:pt>
                <c:pt idx="262">
                  <c:v>0.781433462508107</c:v>
                </c:pt>
                <c:pt idx="263">
                  <c:v>0.784559196358139</c:v>
                </c:pt>
                <c:pt idx="264">
                  <c:v>0.787684930208172</c:v>
                </c:pt>
                <c:pt idx="265">
                  <c:v>0.790810664058204</c:v>
                </c:pt>
                <c:pt idx="266">
                  <c:v>0.793936397908236</c:v>
                </c:pt>
                <c:pt idx="267">
                  <c:v>0.797062131758269</c:v>
                </c:pt>
                <c:pt idx="268">
                  <c:v>0.800187865608301</c:v>
                </c:pt>
                <c:pt idx="269">
                  <c:v>0.803313599458334</c:v>
                </c:pt>
                <c:pt idx="270">
                  <c:v>0.806439333308366</c:v>
                </c:pt>
                <c:pt idx="271">
                  <c:v>0.809565067158399</c:v>
                </c:pt>
                <c:pt idx="272">
                  <c:v>0.812690801008431</c:v>
                </c:pt>
                <c:pt idx="273">
                  <c:v>0.815816534858463</c:v>
                </c:pt>
                <c:pt idx="274">
                  <c:v>0.818942268708496</c:v>
                </c:pt>
                <c:pt idx="275">
                  <c:v>0.822068002558528</c:v>
                </c:pt>
                <c:pt idx="276">
                  <c:v>0.825193736408561</c:v>
                </c:pt>
                <c:pt idx="277">
                  <c:v>0.828319470258593</c:v>
                </c:pt>
                <c:pt idx="278">
                  <c:v>0.831445204108626</c:v>
                </c:pt>
                <c:pt idx="279">
                  <c:v>0.834570937958658</c:v>
                </c:pt>
                <c:pt idx="280">
                  <c:v>0.83769667180869</c:v>
                </c:pt>
                <c:pt idx="281">
                  <c:v>0.840822405658723</c:v>
                </c:pt>
                <c:pt idx="282">
                  <c:v>0.843948139508755</c:v>
                </c:pt>
                <c:pt idx="283">
                  <c:v>0.847073873358788</c:v>
                </c:pt>
                <c:pt idx="284">
                  <c:v>0.85019960720882</c:v>
                </c:pt>
                <c:pt idx="285">
                  <c:v>0.853325341058853</c:v>
                </c:pt>
                <c:pt idx="286">
                  <c:v>0.856451074908885</c:v>
                </c:pt>
                <c:pt idx="287">
                  <c:v>0.859576808758917</c:v>
                </c:pt>
                <c:pt idx="288">
                  <c:v>0.86270254260895</c:v>
                </c:pt>
                <c:pt idx="289">
                  <c:v>0.865828276458982</c:v>
                </c:pt>
                <c:pt idx="290">
                  <c:v>0.868954010309015</c:v>
                </c:pt>
                <c:pt idx="291">
                  <c:v>0.872079744159047</c:v>
                </c:pt>
                <c:pt idx="292">
                  <c:v>0.87520547800908</c:v>
                </c:pt>
                <c:pt idx="293">
                  <c:v>0.878331211859112</c:v>
                </c:pt>
                <c:pt idx="294">
                  <c:v>0.881456945709144</c:v>
                </c:pt>
                <c:pt idx="295">
                  <c:v>0.884582679559177</c:v>
                </c:pt>
                <c:pt idx="296">
                  <c:v>0.887708413409209</c:v>
                </c:pt>
                <c:pt idx="297">
                  <c:v>0.890834147259242</c:v>
                </c:pt>
                <c:pt idx="298">
                  <c:v>0.893959881109274</c:v>
                </c:pt>
                <c:pt idx="299">
                  <c:v>0.897085614959306</c:v>
                </c:pt>
                <c:pt idx="300">
                  <c:v>0.900211348809339</c:v>
                </c:pt>
                <c:pt idx="301">
                  <c:v>0.903337082659371</c:v>
                </c:pt>
                <c:pt idx="302">
                  <c:v>0.906462816509404</c:v>
                </c:pt>
                <c:pt idx="303">
                  <c:v>0.909588550359436</c:v>
                </c:pt>
                <c:pt idx="304">
                  <c:v>0.912714284209469</c:v>
                </c:pt>
                <c:pt idx="305">
                  <c:v>0.915840018059501</c:v>
                </c:pt>
                <c:pt idx="306">
                  <c:v>0.918965751909533</c:v>
                </c:pt>
                <c:pt idx="307">
                  <c:v>0.922091485759566</c:v>
                </c:pt>
                <c:pt idx="308">
                  <c:v>0.925217219609598</c:v>
                </c:pt>
                <c:pt idx="309">
                  <c:v>0.928342953459631</c:v>
                </c:pt>
                <c:pt idx="310">
                  <c:v>0.931468687309663</c:v>
                </c:pt>
                <c:pt idx="311">
                  <c:v>0.934594421159696</c:v>
                </c:pt>
                <c:pt idx="312">
                  <c:v>0.937720155009728</c:v>
                </c:pt>
                <c:pt idx="313">
                  <c:v>0.94084588885976</c:v>
                </c:pt>
                <c:pt idx="314">
                  <c:v>0.943971622709793</c:v>
                </c:pt>
                <c:pt idx="315">
                  <c:v>0.947097356559825</c:v>
                </c:pt>
                <c:pt idx="316">
                  <c:v>0.950223090409858</c:v>
                </c:pt>
                <c:pt idx="317">
                  <c:v>0.95334882425989</c:v>
                </c:pt>
                <c:pt idx="318">
                  <c:v>0.956474558109923</c:v>
                </c:pt>
                <c:pt idx="319">
                  <c:v>0.959600291959955</c:v>
                </c:pt>
                <c:pt idx="320">
                  <c:v>0.962726025809987</c:v>
                </c:pt>
                <c:pt idx="321">
                  <c:v>0.96585175966002</c:v>
                </c:pt>
                <c:pt idx="322">
                  <c:v>0.968977493510052</c:v>
                </c:pt>
                <c:pt idx="323">
                  <c:v>0.972103227360085</c:v>
                </c:pt>
                <c:pt idx="324">
                  <c:v>0.975228961210117</c:v>
                </c:pt>
                <c:pt idx="325">
                  <c:v>0.97835469506015</c:v>
                </c:pt>
                <c:pt idx="326">
                  <c:v>0.981480428910182</c:v>
                </c:pt>
                <c:pt idx="327">
                  <c:v>0.984606162760214</c:v>
                </c:pt>
                <c:pt idx="328">
                  <c:v>0.987731896610247</c:v>
                </c:pt>
                <c:pt idx="329">
                  <c:v>0.990857630460279</c:v>
                </c:pt>
                <c:pt idx="330">
                  <c:v>0.993983364310312</c:v>
                </c:pt>
                <c:pt idx="331">
                  <c:v>0.997109098160344</c:v>
                </c:pt>
                <c:pt idx="332">
                  <c:v>1.000234832010377</c:v>
                </c:pt>
                <c:pt idx="333">
                  <c:v>1.00336056586041</c:v>
                </c:pt>
                <c:pt idx="334">
                  <c:v>1.006486299710442</c:v>
                </c:pt>
                <c:pt idx="335">
                  <c:v>1.009612033560474</c:v>
                </c:pt>
                <c:pt idx="336">
                  <c:v>1.012737767410506</c:v>
                </c:pt>
                <c:pt idx="337">
                  <c:v>1.015863501260539</c:v>
                </c:pt>
                <c:pt idx="338">
                  <c:v>1.018989235110571</c:v>
                </c:pt>
                <c:pt idx="339">
                  <c:v>1.022114968960604</c:v>
                </c:pt>
                <c:pt idx="340">
                  <c:v>1.025240702810636</c:v>
                </c:pt>
                <c:pt idx="341">
                  <c:v>1.028366436660669</c:v>
                </c:pt>
                <c:pt idx="342">
                  <c:v>1.031492170510701</c:v>
                </c:pt>
                <c:pt idx="343">
                  <c:v>1.034617904360733</c:v>
                </c:pt>
                <c:pt idx="344">
                  <c:v>1.037743638210766</c:v>
                </c:pt>
                <c:pt idx="345">
                  <c:v>1.040869372060798</c:v>
                </c:pt>
                <c:pt idx="346">
                  <c:v>1.043995105910831</c:v>
                </c:pt>
                <c:pt idx="347">
                  <c:v>1.047120839760863</c:v>
                </c:pt>
                <c:pt idx="348">
                  <c:v>1.050246573610895</c:v>
                </c:pt>
                <c:pt idx="349">
                  <c:v>1.053372307460928</c:v>
                </c:pt>
                <c:pt idx="350">
                  <c:v>1.05649804131096</c:v>
                </c:pt>
                <c:pt idx="351">
                  <c:v>1.059623775160993</c:v>
                </c:pt>
                <c:pt idx="352">
                  <c:v>1.062749509011025</c:v>
                </c:pt>
                <c:pt idx="353">
                  <c:v>1.065875242861058</c:v>
                </c:pt>
                <c:pt idx="354">
                  <c:v>1.06900097671109</c:v>
                </c:pt>
                <c:pt idx="355">
                  <c:v>1.072126710561123</c:v>
                </c:pt>
                <c:pt idx="356">
                  <c:v>1.075252444411155</c:v>
                </c:pt>
                <c:pt idx="357">
                  <c:v>1.078378178261187</c:v>
                </c:pt>
                <c:pt idx="358">
                  <c:v>1.08150391211122</c:v>
                </c:pt>
                <c:pt idx="359">
                  <c:v>1.084629645961252</c:v>
                </c:pt>
                <c:pt idx="360">
                  <c:v>1.087755379811284</c:v>
                </c:pt>
                <c:pt idx="361">
                  <c:v>1.090881113661317</c:v>
                </c:pt>
                <c:pt idx="362">
                  <c:v>1.094006847511349</c:v>
                </c:pt>
                <c:pt idx="363">
                  <c:v>1.097132581361382</c:v>
                </c:pt>
                <c:pt idx="364">
                  <c:v>1.100258315211414</c:v>
                </c:pt>
                <c:pt idx="365">
                  <c:v>1.103384049061447</c:v>
                </c:pt>
                <c:pt idx="366">
                  <c:v>1.106509782911479</c:v>
                </c:pt>
                <c:pt idx="367">
                  <c:v>1.109635516761512</c:v>
                </c:pt>
                <c:pt idx="368">
                  <c:v>1.112761250611544</c:v>
                </c:pt>
                <c:pt idx="369">
                  <c:v>1.115886984461576</c:v>
                </c:pt>
                <c:pt idx="370">
                  <c:v>1.119012718311609</c:v>
                </c:pt>
                <c:pt idx="371">
                  <c:v>1.122138452161641</c:v>
                </c:pt>
                <c:pt idx="372">
                  <c:v>1.125264186011674</c:v>
                </c:pt>
                <c:pt idx="373">
                  <c:v>1.128389919861706</c:v>
                </c:pt>
                <c:pt idx="374">
                  <c:v>1.131515653711739</c:v>
                </c:pt>
                <c:pt idx="375">
                  <c:v>1.134641387561771</c:v>
                </c:pt>
                <c:pt idx="376">
                  <c:v>1.137767121411803</c:v>
                </c:pt>
                <c:pt idx="377">
                  <c:v>1.140892855261836</c:v>
                </c:pt>
                <c:pt idx="378">
                  <c:v>1.144018589111868</c:v>
                </c:pt>
                <c:pt idx="379">
                  <c:v>1.147144322961901</c:v>
                </c:pt>
                <c:pt idx="380">
                  <c:v>1.150270056811933</c:v>
                </c:pt>
                <c:pt idx="381">
                  <c:v>1.153395790661966</c:v>
                </c:pt>
                <c:pt idx="382">
                  <c:v>1.156521524511998</c:v>
                </c:pt>
                <c:pt idx="383">
                  <c:v>1.15964725836203</c:v>
                </c:pt>
                <c:pt idx="384">
                  <c:v>1.162772992212063</c:v>
                </c:pt>
                <c:pt idx="385">
                  <c:v>1.165898726062095</c:v>
                </c:pt>
                <c:pt idx="386">
                  <c:v>1.169024459912128</c:v>
                </c:pt>
                <c:pt idx="387">
                  <c:v>1.17215019376216</c:v>
                </c:pt>
                <c:pt idx="388">
                  <c:v>1.175275927612192</c:v>
                </c:pt>
                <c:pt idx="389">
                  <c:v>1.178401661462225</c:v>
                </c:pt>
                <c:pt idx="390">
                  <c:v>1.181527395312257</c:v>
                </c:pt>
                <c:pt idx="391">
                  <c:v>1.18465312916229</c:v>
                </c:pt>
                <c:pt idx="392">
                  <c:v>1.187778863012322</c:v>
                </c:pt>
                <c:pt idx="393">
                  <c:v>1.190904596862355</c:v>
                </c:pt>
                <c:pt idx="394">
                  <c:v>1.194030330712387</c:v>
                </c:pt>
                <c:pt idx="395">
                  <c:v>1.197156064562419</c:v>
                </c:pt>
                <c:pt idx="396">
                  <c:v>1.200281798412452</c:v>
                </c:pt>
                <c:pt idx="397">
                  <c:v>1.203407532262484</c:v>
                </c:pt>
                <c:pt idx="398">
                  <c:v>1.206533266112517</c:v>
                </c:pt>
                <c:pt idx="399">
                  <c:v>1.209658999962549</c:v>
                </c:pt>
                <c:pt idx="400">
                  <c:v>1.212784733812582</c:v>
                </c:pt>
                <c:pt idx="401">
                  <c:v>1.215910467662614</c:v>
                </c:pt>
                <c:pt idx="402">
                  <c:v>1.219036201512647</c:v>
                </c:pt>
                <c:pt idx="403">
                  <c:v>1.222161935362679</c:v>
                </c:pt>
                <c:pt idx="404">
                  <c:v>1.225287669212711</c:v>
                </c:pt>
                <c:pt idx="405">
                  <c:v>1.228413403062744</c:v>
                </c:pt>
                <c:pt idx="406">
                  <c:v>1.231539136912776</c:v>
                </c:pt>
                <c:pt idx="407">
                  <c:v>1.234664870762809</c:v>
                </c:pt>
                <c:pt idx="408">
                  <c:v>1.237790604612841</c:v>
                </c:pt>
                <c:pt idx="409">
                  <c:v>1.240916338462874</c:v>
                </c:pt>
                <c:pt idx="410">
                  <c:v>1.244042072312906</c:v>
                </c:pt>
                <c:pt idx="411">
                  <c:v>1.247167806162939</c:v>
                </c:pt>
                <c:pt idx="412">
                  <c:v>1.250293540012971</c:v>
                </c:pt>
                <c:pt idx="413">
                  <c:v>1.253419273863003</c:v>
                </c:pt>
                <c:pt idx="414">
                  <c:v>1.256545007713036</c:v>
                </c:pt>
                <c:pt idx="415">
                  <c:v>1.259670741563068</c:v>
                </c:pt>
                <c:pt idx="416">
                  <c:v>1.2627964754131</c:v>
                </c:pt>
                <c:pt idx="417">
                  <c:v>1.265922209263133</c:v>
                </c:pt>
                <c:pt idx="418">
                  <c:v>1.269047943113165</c:v>
                </c:pt>
                <c:pt idx="419">
                  <c:v>1.272173676963198</c:v>
                </c:pt>
                <c:pt idx="420">
                  <c:v>1.27529941081323</c:v>
                </c:pt>
                <c:pt idx="421">
                  <c:v>1.278425144663263</c:v>
                </c:pt>
                <c:pt idx="422">
                  <c:v>1.281550878513295</c:v>
                </c:pt>
                <c:pt idx="423">
                  <c:v>1.284676612363327</c:v>
                </c:pt>
                <c:pt idx="424">
                  <c:v>1.28780234621336</c:v>
                </c:pt>
                <c:pt idx="425">
                  <c:v>1.290928080063392</c:v>
                </c:pt>
                <c:pt idx="426">
                  <c:v>1.294053813913425</c:v>
                </c:pt>
                <c:pt idx="427">
                  <c:v>1.297179547763457</c:v>
                </c:pt>
                <c:pt idx="428">
                  <c:v>1.300305281613489</c:v>
                </c:pt>
                <c:pt idx="429">
                  <c:v>1.303431015463522</c:v>
                </c:pt>
                <c:pt idx="430">
                  <c:v>1.306556749313554</c:v>
                </c:pt>
                <c:pt idx="431">
                  <c:v>1.309682483163587</c:v>
                </c:pt>
                <c:pt idx="432">
                  <c:v>1.312808217013619</c:v>
                </c:pt>
                <c:pt idx="433">
                  <c:v>1.315933950863652</c:v>
                </c:pt>
                <c:pt idx="434">
                  <c:v>1.319059684713684</c:v>
                </c:pt>
                <c:pt idx="435">
                  <c:v>1.322185418563716</c:v>
                </c:pt>
                <c:pt idx="436">
                  <c:v>1.32531115241375</c:v>
                </c:pt>
                <c:pt idx="437">
                  <c:v>1.328436886263781</c:v>
                </c:pt>
                <c:pt idx="438">
                  <c:v>1.331562620113814</c:v>
                </c:pt>
                <c:pt idx="439">
                  <c:v>1.334688353963846</c:v>
                </c:pt>
                <c:pt idx="440">
                  <c:v>1.337814087813879</c:v>
                </c:pt>
                <c:pt idx="441">
                  <c:v>1.340939821663911</c:v>
                </c:pt>
                <c:pt idx="442">
                  <c:v>1.344065555513944</c:v>
                </c:pt>
                <c:pt idx="443">
                  <c:v>1.347191289363976</c:v>
                </c:pt>
                <c:pt idx="444">
                  <c:v>1.350317023214008</c:v>
                </c:pt>
                <c:pt idx="445">
                  <c:v>1.353442757064041</c:v>
                </c:pt>
                <c:pt idx="446">
                  <c:v>1.356568490914073</c:v>
                </c:pt>
                <c:pt idx="447">
                  <c:v>1.359694224764106</c:v>
                </c:pt>
                <c:pt idx="448">
                  <c:v>1.362819958614138</c:v>
                </c:pt>
                <c:pt idx="449">
                  <c:v>1.365945692464171</c:v>
                </c:pt>
                <c:pt idx="450">
                  <c:v>1.369071426314203</c:v>
                </c:pt>
                <c:pt idx="451">
                  <c:v>1.372197160164235</c:v>
                </c:pt>
                <c:pt idx="452">
                  <c:v>1.375322894014268</c:v>
                </c:pt>
                <c:pt idx="453">
                  <c:v>1.3784486278643</c:v>
                </c:pt>
                <c:pt idx="454">
                  <c:v>1.381574361714333</c:v>
                </c:pt>
                <c:pt idx="455">
                  <c:v>1.384700095564365</c:v>
                </c:pt>
                <c:pt idx="456">
                  <c:v>1.387825829414398</c:v>
                </c:pt>
                <c:pt idx="457">
                  <c:v>1.39095156326443</c:v>
                </c:pt>
                <c:pt idx="458">
                  <c:v>1.394077297114462</c:v>
                </c:pt>
                <c:pt idx="459">
                  <c:v>1.397203030964495</c:v>
                </c:pt>
                <c:pt idx="460">
                  <c:v>1.400328764814527</c:v>
                </c:pt>
                <c:pt idx="461">
                  <c:v>1.40345449866456</c:v>
                </c:pt>
                <c:pt idx="462">
                  <c:v>1.406580232514592</c:v>
                </c:pt>
                <c:pt idx="463">
                  <c:v>1.409705966364625</c:v>
                </c:pt>
                <c:pt idx="464">
                  <c:v>1.412831700214657</c:v>
                </c:pt>
                <c:pt idx="465">
                  <c:v>1.415957434064689</c:v>
                </c:pt>
                <c:pt idx="466">
                  <c:v>1.419083167914722</c:v>
                </c:pt>
                <c:pt idx="467">
                  <c:v>1.422208901764754</c:v>
                </c:pt>
                <c:pt idx="468">
                  <c:v>1.425334635614787</c:v>
                </c:pt>
                <c:pt idx="469">
                  <c:v>1.428460369464819</c:v>
                </c:pt>
                <c:pt idx="470">
                  <c:v>1.431586103314852</c:v>
                </c:pt>
                <c:pt idx="471">
                  <c:v>1.434711837164884</c:v>
                </c:pt>
                <c:pt idx="472">
                  <c:v>1.437837571014916</c:v>
                </c:pt>
                <c:pt idx="473">
                  <c:v>1.440963304864949</c:v>
                </c:pt>
                <c:pt idx="474">
                  <c:v>1.444089038714981</c:v>
                </c:pt>
                <c:pt idx="475">
                  <c:v>1.447214772565014</c:v>
                </c:pt>
                <c:pt idx="476">
                  <c:v>1.450340506415046</c:v>
                </c:pt>
                <c:pt idx="477">
                  <c:v>1.453466240265079</c:v>
                </c:pt>
                <c:pt idx="478">
                  <c:v>1.456591974115111</c:v>
                </c:pt>
                <c:pt idx="479">
                  <c:v>1.459717707965144</c:v>
                </c:pt>
                <c:pt idx="480">
                  <c:v>1.462843441815176</c:v>
                </c:pt>
                <c:pt idx="481">
                  <c:v>1.465969175665208</c:v>
                </c:pt>
                <c:pt idx="482">
                  <c:v>1.469094909515241</c:v>
                </c:pt>
                <c:pt idx="483">
                  <c:v>1.472220643365273</c:v>
                </c:pt>
                <c:pt idx="484">
                  <c:v>1.475346377215305</c:v>
                </c:pt>
                <c:pt idx="485">
                  <c:v>1.478472111065338</c:v>
                </c:pt>
                <c:pt idx="486">
                  <c:v>1.48159784491537</c:v>
                </c:pt>
                <c:pt idx="487">
                  <c:v>1.484723578765403</c:v>
                </c:pt>
                <c:pt idx="488">
                  <c:v>1.487849312615435</c:v>
                </c:pt>
                <c:pt idx="489">
                  <c:v>1.490975046465468</c:v>
                </c:pt>
                <c:pt idx="490">
                  <c:v>1.4941007803155</c:v>
                </c:pt>
                <c:pt idx="491">
                  <c:v>1.497226514165532</c:v>
                </c:pt>
                <c:pt idx="492">
                  <c:v>1.500352248015565</c:v>
                </c:pt>
                <c:pt idx="493">
                  <c:v>1.503477981865597</c:v>
                </c:pt>
                <c:pt idx="494">
                  <c:v>1.50660371571563</c:v>
                </c:pt>
                <c:pt idx="495">
                  <c:v>1.509729449565662</c:v>
                </c:pt>
                <c:pt idx="496">
                  <c:v>1.512855183415695</c:v>
                </c:pt>
                <c:pt idx="497">
                  <c:v>1.515980917265727</c:v>
                </c:pt>
                <c:pt idx="498">
                  <c:v>1.519106651115759</c:v>
                </c:pt>
                <c:pt idx="499">
                  <c:v>1.522232384965792</c:v>
                </c:pt>
                <c:pt idx="500">
                  <c:v>1.525358118815824</c:v>
                </c:pt>
                <c:pt idx="501">
                  <c:v>1.528483852665857</c:v>
                </c:pt>
                <c:pt idx="502">
                  <c:v>1.531609586515889</c:v>
                </c:pt>
                <c:pt idx="503">
                  <c:v>1.534735320365922</c:v>
                </c:pt>
                <c:pt idx="504">
                  <c:v>1.537861054215954</c:v>
                </c:pt>
                <c:pt idx="505">
                  <c:v>1.540986788065986</c:v>
                </c:pt>
                <c:pt idx="506">
                  <c:v>1.544112521916019</c:v>
                </c:pt>
                <c:pt idx="507">
                  <c:v>1.547238255766051</c:v>
                </c:pt>
                <c:pt idx="508">
                  <c:v>1.550363989616084</c:v>
                </c:pt>
                <c:pt idx="509">
                  <c:v>1.553489723466116</c:v>
                </c:pt>
                <c:pt idx="510">
                  <c:v>1.556615457316149</c:v>
                </c:pt>
                <c:pt idx="511">
                  <c:v>1.559741191166181</c:v>
                </c:pt>
                <c:pt idx="512">
                  <c:v>1.562866925016213</c:v>
                </c:pt>
                <c:pt idx="513">
                  <c:v>1.565992658866246</c:v>
                </c:pt>
                <c:pt idx="514">
                  <c:v>1.569118392716278</c:v>
                </c:pt>
                <c:pt idx="515">
                  <c:v>1.572244126566311</c:v>
                </c:pt>
                <c:pt idx="516">
                  <c:v>1.575369860416343</c:v>
                </c:pt>
                <c:pt idx="517">
                  <c:v>1.578495594266376</c:v>
                </c:pt>
                <c:pt idx="518">
                  <c:v>1.581621328116408</c:v>
                </c:pt>
                <c:pt idx="519">
                  <c:v>1.584747061966441</c:v>
                </c:pt>
                <c:pt idx="520">
                  <c:v>1.587872795816473</c:v>
                </c:pt>
                <c:pt idx="521">
                  <c:v>1.590998529666505</c:v>
                </c:pt>
                <c:pt idx="522">
                  <c:v>1.594124263516538</c:v>
                </c:pt>
                <c:pt idx="523">
                  <c:v>1.59724999736657</c:v>
                </c:pt>
                <c:pt idx="524">
                  <c:v>1.600375731216603</c:v>
                </c:pt>
                <c:pt idx="525">
                  <c:v>1.603501465066635</c:v>
                </c:pt>
                <c:pt idx="526">
                  <c:v>1.606627198916668</c:v>
                </c:pt>
                <c:pt idx="527">
                  <c:v>1.6097529327667</c:v>
                </c:pt>
                <c:pt idx="528">
                  <c:v>1.612878666616732</c:v>
                </c:pt>
                <c:pt idx="529">
                  <c:v>1.616004400466765</c:v>
                </c:pt>
                <c:pt idx="530">
                  <c:v>1.619130134316797</c:v>
                </c:pt>
                <c:pt idx="531">
                  <c:v>1.62225586816683</c:v>
                </c:pt>
                <c:pt idx="532">
                  <c:v>1.625381602016862</c:v>
                </c:pt>
                <c:pt idx="533">
                  <c:v>1.628507335866894</c:v>
                </c:pt>
                <c:pt idx="534">
                  <c:v>1.631633069716927</c:v>
                </c:pt>
                <c:pt idx="535">
                  <c:v>1.63475880356696</c:v>
                </c:pt>
                <c:pt idx="536">
                  <c:v>1.637884537416992</c:v>
                </c:pt>
                <c:pt idx="537">
                  <c:v>1.641010271267024</c:v>
                </c:pt>
                <c:pt idx="538">
                  <c:v>1.644136005117057</c:v>
                </c:pt>
                <c:pt idx="539">
                  <c:v>1.647261738967089</c:v>
                </c:pt>
                <c:pt idx="540">
                  <c:v>1.650387472817121</c:v>
                </c:pt>
                <c:pt idx="541">
                  <c:v>1.653513206667154</c:v>
                </c:pt>
                <c:pt idx="542">
                  <c:v>1.656638940517186</c:v>
                </c:pt>
                <c:pt idx="543">
                  <c:v>1.659764674367219</c:v>
                </c:pt>
                <c:pt idx="544">
                  <c:v>1.662890408217251</c:v>
                </c:pt>
                <c:pt idx="545">
                  <c:v>1.666016142067284</c:v>
                </c:pt>
                <c:pt idx="546">
                  <c:v>1.669141875917316</c:v>
                </c:pt>
                <c:pt idx="547">
                  <c:v>1.672267609767348</c:v>
                </c:pt>
                <c:pt idx="548">
                  <c:v>1.675393343617381</c:v>
                </c:pt>
                <c:pt idx="549">
                  <c:v>1.678519077467413</c:v>
                </c:pt>
                <c:pt idx="550">
                  <c:v>1.681644811317446</c:v>
                </c:pt>
                <c:pt idx="551">
                  <c:v>1.684770545167478</c:v>
                </c:pt>
                <c:pt idx="552">
                  <c:v>1.687896279017511</c:v>
                </c:pt>
                <c:pt idx="553">
                  <c:v>1.691022012867543</c:v>
                </c:pt>
                <c:pt idx="554">
                  <c:v>1.694147746717576</c:v>
                </c:pt>
                <c:pt idx="555">
                  <c:v>1.697273480567608</c:v>
                </c:pt>
                <c:pt idx="556">
                  <c:v>1.70039921441764</c:v>
                </c:pt>
                <c:pt idx="557">
                  <c:v>1.703524948267673</c:v>
                </c:pt>
                <c:pt idx="558">
                  <c:v>1.706650682117705</c:v>
                </c:pt>
                <c:pt idx="559">
                  <c:v>1.709776415967738</c:v>
                </c:pt>
                <c:pt idx="560">
                  <c:v>1.71290214981777</c:v>
                </c:pt>
                <c:pt idx="561">
                  <c:v>1.716027883667802</c:v>
                </c:pt>
                <c:pt idx="562">
                  <c:v>1.719153617517835</c:v>
                </c:pt>
                <c:pt idx="563">
                  <c:v>1.722279351367867</c:v>
                </c:pt>
                <c:pt idx="564">
                  <c:v>1.7254050852179</c:v>
                </c:pt>
                <c:pt idx="565">
                  <c:v>1.728530819067932</c:v>
                </c:pt>
                <c:pt idx="566">
                  <c:v>1.731656552917965</c:v>
                </c:pt>
                <c:pt idx="567">
                  <c:v>1.734782286767997</c:v>
                </c:pt>
                <c:pt idx="568">
                  <c:v>1.737908020618029</c:v>
                </c:pt>
                <c:pt idx="569">
                  <c:v>1.741033754468062</c:v>
                </c:pt>
                <c:pt idx="570">
                  <c:v>1.744159488318094</c:v>
                </c:pt>
                <c:pt idx="571">
                  <c:v>1.747285222168127</c:v>
                </c:pt>
                <c:pt idx="572">
                  <c:v>1.75041095601816</c:v>
                </c:pt>
                <c:pt idx="573">
                  <c:v>1.753536689868192</c:v>
                </c:pt>
                <c:pt idx="574">
                  <c:v>1.756662423718224</c:v>
                </c:pt>
                <c:pt idx="575">
                  <c:v>1.759788157568256</c:v>
                </c:pt>
                <c:pt idx="576">
                  <c:v>1.762913891418289</c:v>
                </c:pt>
                <c:pt idx="577">
                  <c:v>1.766039625268321</c:v>
                </c:pt>
                <c:pt idx="578">
                  <c:v>1.769165359118354</c:v>
                </c:pt>
                <c:pt idx="579">
                  <c:v>1.772291092968386</c:v>
                </c:pt>
                <c:pt idx="580">
                  <c:v>1.775416826818418</c:v>
                </c:pt>
                <c:pt idx="581">
                  <c:v>1.778542560668451</c:v>
                </c:pt>
                <c:pt idx="582">
                  <c:v>1.781668294518483</c:v>
                </c:pt>
                <c:pt idx="583">
                  <c:v>1.784794028368516</c:v>
                </c:pt>
                <c:pt idx="584">
                  <c:v>1.787919762218548</c:v>
                </c:pt>
                <c:pt idx="585">
                  <c:v>1.79104549606858</c:v>
                </c:pt>
                <c:pt idx="586">
                  <c:v>1.794171229918613</c:v>
                </c:pt>
                <c:pt idx="587">
                  <c:v>1.797296963768645</c:v>
                </c:pt>
                <c:pt idx="588">
                  <c:v>1.800422697618678</c:v>
                </c:pt>
                <c:pt idx="589">
                  <c:v>1.80354843146871</c:v>
                </c:pt>
                <c:pt idx="590">
                  <c:v>1.806674165318743</c:v>
                </c:pt>
                <c:pt idx="591">
                  <c:v>1.809799899168775</c:v>
                </c:pt>
                <c:pt idx="592">
                  <c:v>1.812925633018807</c:v>
                </c:pt>
                <c:pt idx="593">
                  <c:v>1.81605136686884</c:v>
                </c:pt>
                <c:pt idx="594">
                  <c:v>1.819177100718872</c:v>
                </c:pt>
                <c:pt idx="595">
                  <c:v>1.822302834568905</c:v>
                </c:pt>
                <c:pt idx="596">
                  <c:v>1.825428568418937</c:v>
                </c:pt>
                <c:pt idx="597">
                  <c:v>1.82855430226897</c:v>
                </c:pt>
                <c:pt idx="598">
                  <c:v>1.831680036119002</c:v>
                </c:pt>
                <c:pt idx="599">
                  <c:v>1.834805769969034</c:v>
                </c:pt>
                <c:pt idx="600">
                  <c:v>1.837931503819067</c:v>
                </c:pt>
                <c:pt idx="601">
                  <c:v>1.841057237669099</c:v>
                </c:pt>
                <c:pt idx="602">
                  <c:v>1.844182971519132</c:v>
                </c:pt>
                <c:pt idx="603">
                  <c:v>1.847308705369164</c:v>
                </c:pt>
                <c:pt idx="604">
                  <c:v>1.850434439219197</c:v>
                </c:pt>
                <c:pt idx="605">
                  <c:v>1.853560173069229</c:v>
                </c:pt>
                <c:pt idx="606">
                  <c:v>1.856685906919262</c:v>
                </c:pt>
                <c:pt idx="607">
                  <c:v>1.859811640769294</c:v>
                </c:pt>
                <c:pt idx="608">
                  <c:v>1.862937374619326</c:v>
                </c:pt>
                <c:pt idx="609">
                  <c:v>1.866063108469359</c:v>
                </c:pt>
                <c:pt idx="610">
                  <c:v>1.869188842319391</c:v>
                </c:pt>
                <c:pt idx="611">
                  <c:v>1.872314576169424</c:v>
                </c:pt>
                <c:pt idx="612">
                  <c:v>1.875440310019456</c:v>
                </c:pt>
                <c:pt idx="613">
                  <c:v>1.878566043869488</c:v>
                </c:pt>
                <c:pt idx="614">
                  <c:v>1.881691777719521</c:v>
                </c:pt>
                <c:pt idx="615">
                  <c:v>1.884817511569553</c:v>
                </c:pt>
                <c:pt idx="616">
                  <c:v>1.887943245419586</c:v>
                </c:pt>
                <c:pt idx="617">
                  <c:v>1.891068979269618</c:v>
                </c:pt>
                <c:pt idx="618">
                  <c:v>1.894194713119651</c:v>
                </c:pt>
                <c:pt idx="619">
                  <c:v>1.897320446969683</c:v>
                </c:pt>
                <c:pt idx="620">
                  <c:v>1.900446180819715</c:v>
                </c:pt>
                <c:pt idx="621">
                  <c:v>1.903571914669748</c:v>
                </c:pt>
                <c:pt idx="622">
                  <c:v>1.90669764851978</c:v>
                </c:pt>
                <c:pt idx="623">
                  <c:v>1.909823382369813</c:v>
                </c:pt>
                <c:pt idx="624">
                  <c:v>1.912949116219845</c:v>
                </c:pt>
                <c:pt idx="625">
                  <c:v>1.916074850069878</c:v>
                </c:pt>
                <c:pt idx="626">
                  <c:v>1.91920058391991</c:v>
                </c:pt>
                <c:pt idx="627">
                  <c:v>1.922326317769943</c:v>
                </c:pt>
                <c:pt idx="628">
                  <c:v>1.925452051619975</c:v>
                </c:pt>
                <c:pt idx="629">
                  <c:v>1.928577785470007</c:v>
                </c:pt>
                <c:pt idx="630">
                  <c:v>1.93170351932004</c:v>
                </c:pt>
                <c:pt idx="631">
                  <c:v>1.934829253170072</c:v>
                </c:pt>
                <c:pt idx="632">
                  <c:v>1.937954987020105</c:v>
                </c:pt>
                <c:pt idx="633">
                  <c:v>1.941080720870137</c:v>
                </c:pt>
                <c:pt idx="634">
                  <c:v>1.94420645472017</c:v>
                </c:pt>
                <c:pt idx="635">
                  <c:v>1.947332188570202</c:v>
                </c:pt>
                <c:pt idx="636">
                  <c:v>1.950457922420234</c:v>
                </c:pt>
                <c:pt idx="637">
                  <c:v>1.953583656270267</c:v>
                </c:pt>
                <c:pt idx="638">
                  <c:v>1.956709390120299</c:v>
                </c:pt>
                <c:pt idx="639">
                  <c:v>1.959835123970332</c:v>
                </c:pt>
                <c:pt idx="640">
                  <c:v>1.962960857820364</c:v>
                </c:pt>
                <c:pt idx="641">
                  <c:v>1.966086591670397</c:v>
                </c:pt>
                <c:pt idx="642">
                  <c:v>1.969212325520429</c:v>
                </c:pt>
                <c:pt idx="643">
                  <c:v>1.972338059370461</c:v>
                </c:pt>
                <c:pt idx="644">
                  <c:v>1.975463793220494</c:v>
                </c:pt>
                <c:pt idx="645">
                  <c:v>1.978589527070526</c:v>
                </c:pt>
                <c:pt idx="646">
                  <c:v>1.981715260920559</c:v>
                </c:pt>
                <c:pt idx="647">
                  <c:v>1.984840994770591</c:v>
                </c:pt>
                <c:pt idx="648">
                  <c:v>1.987966728620623</c:v>
                </c:pt>
                <c:pt idx="649">
                  <c:v>1.991092462470656</c:v>
                </c:pt>
                <c:pt idx="650">
                  <c:v>1.994218196320688</c:v>
                </c:pt>
                <c:pt idx="651">
                  <c:v>1.997343930170721</c:v>
                </c:pt>
                <c:pt idx="652">
                  <c:v>2.000469664020753</c:v>
                </c:pt>
                <c:pt idx="653">
                  <c:v>2.003595397870786</c:v>
                </c:pt>
                <c:pt idx="654">
                  <c:v>2.006721131720818</c:v>
                </c:pt>
                <c:pt idx="655">
                  <c:v>2.009846865570851</c:v>
                </c:pt>
                <c:pt idx="656">
                  <c:v>2.012972599420883</c:v>
                </c:pt>
                <c:pt idx="657">
                  <c:v>2.016098333270915</c:v>
                </c:pt>
                <c:pt idx="658">
                  <c:v>2.019224067120948</c:v>
                </c:pt>
                <c:pt idx="659">
                  <c:v>2.02234980097098</c:v>
                </c:pt>
                <c:pt idx="660">
                  <c:v>2.025475534821013</c:v>
                </c:pt>
                <c:pt idx="661">
                  <c:v>2.028601268671045</c:v>
                </c:pt>
                <c:pt idx="662">
                  <c:v>2.031727002521077</c:v>
                </c:pt>
                <c:pt idx="663">
                  <c:v>2.03485273637111</c:v>
                </c:pt>
                <c:pt idx="664">
                  <c:v>2.037978470221142</c:v>
                </c:pt>
                <c:pt idx="665">
                  <c:v>2.041104204071175</c:v>
                </c:pt>
                <c:pt idx="666">
                  <c:v>2.044229937921207</c:v>
                </c:pt>
                <c:pt idx="667">
                  <c:v>2.04735567177124</c:v>
                </c:pt>
                <c:pt idx="668">
                  <c:v>2.050481405621272</c:v>
                </c:pt>
                <c:pt idx="669">
                  <c:v>2.053607139471305</c:v>
                </c:pt>
                <c:pt idx="670">
                  <c:v>2.056732873321337</c:v>
                </c:pt>
                <c:pt idx="671">
                  <c:v>2.059858607171369</c:v>
                </c:pt>
                <c:pt idx="672">
                  <c:v>2.062984341021402</c:v>
                </c:pt>
                <c:pt idx="673">
                  <c:v>2.066110074871434</c:v>
                </c:pt>
                <c:pt idx="674">
                  <c:v>2.069235808721466</c:v>
                </c:pt>
                <c:pt idx="675">
                  <c:v>2.0723615425715</c:v>
                </c:pt>
                <c:pt idx="676">
                  <c:v>2.075487276421532</c:v>
                </c:pt>
                <c:pt idx="677">
                  <c:v>2.078613010271564</c:v>
                </c:pt>
                <c:pt idx="678">
                  <c:v>2.081738744121596</c:v>
                </c:pt>
                <c:pt idx="679">
                  <c:v>2.084864477971629</c:v>
                </c:pt>
                <c:pt idx="680">
                  <c:v>2.087990211821661</c:v>
                </c:pt>
                <c:pt idx="681">
                  <c:v>2.091115945671694</c:v>
                </c:pt>
                <c:pt idx="682">
                  <c:v>2.094241679521726</c:v>
                </c:pt>
                <c:pt idx="683">
                  <c:v>2.097367413371759</c:v>
                </c:pt>
                <c:pt idx="684">
                  <c:v>2.100493147221791</c:v>
                </c:pt>
                <c:pt idx="685">
                  <c:v>2.103618881071823</c:v>
                </c:pt>
                <c:pt idx="686">
                  <c:v>2.106744614921856</c:v>
                </c:pt>
                <c:pt idx="687">
                  <c:v>2.109870348771888</c:v>
                </c:pt>
                <c:pt idx="688">
                  <c:v>2.112996082621921</c:v>
                </c:pt>
                <c:pt idx="689">
                  <c:v>2.116121816471953</c:v>
                </c:pt>
                <c:pt idx="690">
                  <c:v>2.119247550321986</c:v>
                </c:pt>
                <c:pt idx="691">
                  <c:v>2.122373284172018</c:v>
                </c:pt>
                <c:pt idx="692">
                  <c:v>2.12549901802205</c:v>
                </c:pt>
                <c:pt idx="693">
                  <c:v>2.128624751872083</c:v>
                </c:pt>
                <c:pt idx="694">
                  <c:v>2.131750485722115</c:v>
                </c:pt>
                <c:pt idx="695">
                  <c:v>2.134876219572148</c:v>
                </c:pt>
                <c:pt idx="696">
                  <c:v>2.13800195342218</c:v>
                </c:pt>
                <c:pt idx="697">
                  <c:v>2.141127687272212</c:v>
                </c:pt>
                <c:pt idx="698">
                  <c:v>2.144253421122245</c:v>
                </c:pt>
                <c:pt idx="699">
                  <c:v>2.147379154972277</c:v>
                </c:pt>
                <c:pt idx="700">
                  <c:v>2.15050488882231</c:v>
                </c:pt>
                <c:pt idx="701">
                  <c:v>2.153630622672342</c:v>
                </c:pt>
                <c:pt idx="702">
                  <c:v>2.156756356522374</c:v>
                </c:pt>
                <c:pt idx="703">
                  <c:v>2.159882090372407</c:v>
                </c:pt>
                <c:pt idx="704">
                  <c:v>2.16300782422244</c:v>
                </c:pt>
                <c:pt idx="705">
                  <c:v>2.166133558072471</c:v>
                </c:pt>
                <c:pt idx="706">
                  <c:v>2.169259291922504</c:v>
                </c:pt>
                <c:pt idx="707">
                  <c:v>2.172385025772537</c:v>
                </c:pt>
                <c:pt idx="708">
                  <c:v>2.175510759622569</c:v>
                </c:pt>
                <c:pt idx="709">
                  <c:v>2.178636493472601</c:v>
                </c:pt>
                <c:pt idx="710">
                  <c:v>2.181762227322634</c:v>
                </c:pt>
                <c:pt idx="711">
                  <c:v>2.184887961172666</c:v>
                </c:pt>
                <c:pt idx="712">
                  <c:v>2.188013695022699</c:v>
                </c:pt>
                <c:pt idx="713">
                  <c:v>2.191139428872731</c:v>
                </c:pt>
                <c:pt idx="714">
                  <c:v>2.194265162722763</c:v>
                </c:pt>
                <c:pt idx="715">
                  <c:v>2.197390896572796</c:v>
                </c:pt>
                <c:pt idx="716">
                  <c:v>2.200516630422829</c:v>
                </c:pt>
                <c:pt idx="717">
                  <c:v>2.203642364272861</c:v>
                </c:pt>
                <c:pt idx="718">
                  <c:v>2.206768098122893</c:v>
                </c:pt>
                <c:pt idx="719">
                  <c:v>2.209893831972926</c:v>
                </c:pt>
                <c:pt idx="720">
                  <c:v>2.213019565822958</c:v>
                </c:pt>
                <c:pt idx="721">
                  <c:v>2.21614529967299</c:v>
                </c:pt>
                <c:pt idx="722">
                  <c:v>2.219271033523023</c:v>
                </c:pt>
                <c:pt idx="723">
                  <c:v>2.222396767373055</c:v>
                </c:pt>
                <c:pt idx="724">
                  <c:v>2.225522501223088</c:v>
                </c:pt>
                <c:pt idx="725">
                  <c:v>2.22864823507312</c:v>
                </c:pt>
                <c:pt idx="726">
                  <c:v>2.231773968923153</c:v>
                </c:pt>
                <c:pt idx="727">
                  <c:v>2.234899702773185</c:v>
                </c:pt>
                <c:pt idx="728">
                  <c:v>2.238025436623217</c:v>
                </c:pt>
                <c:pt idx="729">
                  <c:v>2.24115117047325</c:v>
                </c:pt>
                <c:pt idx="730">
                  <c:v>2.244276904323283</c:v>
                </c:pt>
                <c:pt idx="731">
                  <c:v>2.247402638173315</c:v>
                </c:pt>
                <c:pt idx="732">
                  <c:v>2.250528372023347</c:v>
                </c:pt>
                <c:pt idx="733">
                  <c:v>2.25365410587338</c:v>
                </c:pt>
                <c:pt idx="734">
                  <c:v>2.256779839723412</c:v>
                </c:pt>
                <c:pt idx="735">
                  <c:v>2.259905573573445</c:v>
                </c:pt>
                <c:pt idx="736">
                  <c:v>2.263031307423477</c:v>
                </c:pt>
                <c:pt idx="737">
                  <c:v>2.26615704127351</c:v>
                </c:pt>
                <c:pt idx="738">
                  <c:v>2.269282775123542</c:v>
                </c:pt>
                <c:pt idx="739">
                  <c:v>2.272408508973574</c:v>
                </c:pt>
                <c:pt idx="740">
                  <c:v>2.275534242823606</c:v>
                </c:pt>
                <c:pt idx="741">
                  <c:v>2.278659976673639</c:v>
                </c:pt>
                <c:pt idx="742">
                  <c:v>2.281785710523672</c:v>
                </c:pt>
                <c:pt idx="743">
                  <c:v>2.284911444373704</c:v>
                </c:pt>
                <c:pt idx="744">
                  <c:v>2.288037178223736</c:v>
                </c:pt>
                <c:pt idx="745">
                  <c:v>2.291162912073769</c:v>
                </c:pt>
                <c:pt idx="746">
                  <c:v>2.294288645923801</c:v>
                </c:pt>
                <c:pt idx="747">
                  <c:v>2.297414379773834</c:v>
                </c:pt>
                <c:pt idx="748">
                  <c:v>2.300540113623866</c:v>
                </c:pt>
                <c:pt idx="749">
                  <c:v>2.303665847473899</c:v>
                </c:pt>
                <c:pt idx="750">
                  <c:v>2.306791581323931</c:v>
                </c:pt>
                <c:pt idx="751">
                  <c:v>2.309917315173963</c:v>
                </c:pt>
                <c:pt idx="752">
                  <c:v>2.313043049023996</c:v>
                </c:pt>
                <c:pt idx="753">
                  <c:v>2.316168782874028</c:v>
                </c:pt>
                <c:pt idx="754">
                  <c:v>2.319294516724061</c:v>
                </c:pt>
                <c:pt idx="755">
                  <c:v>2.322420250574093</c:v>
                </c:pt>
                <c:pt idx="756">
                  <c:v>2.325545984424126</c:v>
                </c:pt>
                <c:pt idx="757">
                  <c:v>2.328671718274158</c:v>
                </c:pt>
                <c:pt idx="758">
                  <c:v>2.33179745212419</c:v>
                </c:pt>
                <c:pt idx="759">
                  <c:v>2.334923185974223</c:v>
                </c:pt>
                <c:pt idx="760">
                  <c:v>2.338048919824256</c:v>
                </c:pt>
                <c:pt idx="761">
                  <c:v>2.341174653674288</c:v>
                </c:pt>
                <c:pt idx="762">
                  <c:v>2.34430038752432</c:v>
                </c:pt>
                <c:pt idx="763">
                  <c:v>2.347426121374353</c:v>
                </c:pt>
                <c:pt idx="764">
                  <c:v>2.350551855224385</c:v>
                </c:pt>
                <c:pt idx="765">
                  <c:v>2.353677589074417</c:v>
                </c:pt>
                <c:pt idx="766">
                  <c:v>2.35680332292445</c:v>
                </c:pt>
                <c:pt idx="767">
                  <c:v>2.359929056774482</c:v>
                </c:pt>
                <c:pt idx="768">
                  <c:v>2.363054790624515</c:v>
                </c:pt>
                <c:pt idx="769">
                  <c:v>2.366180524474547</c:v>
                </c:pt>
                <c:pt idx="770">
                  <c:v>2.36930625832458</c:v>
                </c:pt>
                <c:pt idx="771">
                  <c:v>2.372431992174612</c:v>
                </c:pt>
                <c:pt idx="772">
                  <c:v>2.375557726024644</c:v>
                </c:pt>
                <c:pt idx="773">
                  <c:v>2.378683459874677</c:v>
                </c:pt>
                <c:pt idx="774">
                  <c:v>2.381809193724709</c:v>
                </c:pt>
                <c:pt idx="775">
                  <c:v>2.384934927574742</c:v>
                </c:pt>
                <c:pt idx="776">
                  <c:v>2.388060661424774</c:v>
                </c:pt>
                <c:pt idx="777">
                  <c:v>2.391186395274806</c:v>
                </c:pt>
                <c:pt idx="778">
                  <c:v>2.394312129124839</c:v>
                </c:pt>
                <c:pt idx="779">
                  <c:v>2.397437862974872</c:v>
                </c:pt>
                <c:pt idx="780">
                  <c:v>2.400563596824904</c:v>
                </c:pt>
                <c:pt idx="781">
                  <c:v>2.403689330674936</c:v>
                </c:pt>
                <c:pt idx="782">
                  <c:v>2.406815064524969</c:v>
                </c:pt>
                <c:pt idx="783">
                  <c:v>2.409940798375001</c:v>
                </c:pt>
                <c:pt idx="784">
                  <c:v>2.413066532225034</c:v>
                </c:pt>
                <c:pt idx="785">
                  <c:v>2.416192266075066</c:v>
                </c:pt>
                <c:pt idx="786">
                  <c:v>2.419317999925099</c:v>
                </c:pt>
                <c:pt idx="787">
                  <c:v>2.422443733775131</c:v>
                </c:pt>
                <c:pt idx="788">
                  <c:v>2.425569467625163</c:v>
                </c:pt>
                <c:pt idx="789">
                  <c:v>2.428695201475196</c:v>
                </c:pt>
                <c:pt idx="790">
                  <c:v>2.431820935325228</c:v>
                </c:pt>
                <c:pt idx="791">
                  <c:v>2.434946669175261</c:v>
                </c:pt>
                <c:pt idx="792">
                  <c:v>2.438072403025293</c:v>
                </c:pt>
                <c:pt idx="793">
                  <c:v>2.441198136875326</c:v>
                </c:pt>
                <c:pt idx="794">
                  <c:v>2.444323870725357</c:v>
                </c:pt>
                <c:pt idx="795">
                  <c:v>2.44744960457539</c:v>
                </c:pt>
                <c:pt idx="796">
                  <c:v>2.450575338425423</c:v>
                </c:pt>
                <c:pt idx="797">
                  <c:v>2.453701072275455</c:v>
                </c:pt>
                <c:pt idx="798">
                  <c:v>2.456826806125488</c:v>
                </c:pt>
                <c:pt idx="799">
                  <c:v>2.45995253997552</c:v>
                </c:pt>
                <c:pt idx="800">
                  <c:v>2.463078273825553</c:v>
                </c:pt>
                <c:pt idx="801">
                  <c:v>2.466204007675585</c:v>
                </c:pt>
                <c:pt idx="802">
                  <c:v>2.469329741525617</c:v>
                </c:pt>
                <c:pt idx="803">
                  <c:v>2.47245547537565</c:v>
                </c:pt>
                <c:pt idx="804">
                  <c:v>2.475581209225682</c:v>
                </c:pt>
                <c:pt idx="805">
                  <c:v>2.478706943075715</c:v>
                </c:pt>
                <c:pt idx="806">
                  <c:v>2.481832676925747</c:v>
                </c:pt>
                <c:pt idx="807">
                  <c:v>2.484958410775779</c:v>
                </c:pt>
                <c:pt idx="808">
                  <c:v>2.488084144625812</c:v>
                </c:pt>
                <c:pt idx="809">
                  <c:v>2.491209878475844</c:v>
                </c:pt>
                <c:pt idx="810">
                  <c:v>2.494335612325877</c:v>
                </c:pt>
                <c:pt idx="811">
                  <c:v>2.49746134617591</c:v>
                </c:pt>
                <c:pt idx="812">
                  <c:v>2.500587080025942</c:v>
                </c:pt>
                <c:pt idx="813">
                  <c:v>2.503712813875974</c:v>
                </c:pt>
                <c:pt idx="814">
                  <c:v>2.506838547726006</c:v>
                </c:pt>
                <c:pt idx="815">
                  <c:v>2.50996428157604</c:v>
                </c:pt>
                <c:pt idx="816">
                  <c:v>2.513090015426072</c:v>
                </c:pt>
                <c:pt idx="817">
                  <c:v>2.516215749276104</c:v>
                </c:pt>
                <c:pt idx="818">
                  <c:v>2.519341483126136</c:v>
                </c:pt>
                <c:pt idx="819">
                  <c:v>2.522467216976169</c:v>
                </c:pt>
                <c:pt idx="820">
                  <c:v>2.525592950826201</c:v>
                </c:pt>
                <c:pt idx="821">
                  <c:v>2.528718684676234</c:v>
                </c:pt>
                <c:pt idx="822">
                  <c:v>2.531844418526266</c:v>
                </c:pt>
                <c:pt idx="823">
                  <c:v>2.534970152376299</c:v>
                </c:pt>
                <c:pt idx="824">
                  <c:v>2.538095886226331</c:v>
                </c:pt>
                <c:pt idx="825">
                  <c:v>2.541221620076363</c:v>
                </c:pt>
                <c:pt idx="826">
                  <c:v>2.544347353926395</c:v>
                </c:pt>
                <c:pt idx="827">
                  <c:v>2.547473087776428</c:v>
                </c:pt>
                <c:pt idx="828">
                  <c:v>2.55059882162646</c:v>
                </c:pt>
                <c:pt idx="829">
                  <c:v>2.553724555476492</c:v>
                </c:pt>
                <c:pt idx="830">
                  <c:v>2.556850289326525</c:v>
                </c:pt>
                <c:pt idx="831">
                  <c:v>2.559976023176557</c:v>
                </c:pt>
                <c:pt idx="832">
                  <c:v>2.56310175702659</c:v>
                </c:pt>
                <c:pt idx="833">
                  <c:v>2.566227490876622</c:v>
                </c:pt>
                <c:pt idx="834">
                  <c:v>2.569353224726655</c:v>
                </c:pt>
                <c:pt idx="835">
                  <c:v>2.572478958576687</c:v>
                </c:pt>
                <c:pt idx="836">
                  <c:v>2.57560469242672</c:v>
                </c:pt>
                <c:pt idx="837">
                  <c:v>2.578730426276752</c:v>
                </c:pt>
                <c:pt idx="838">
                  <c:v>2.581856160126784</c:v>
                </c:pt>
                <c:pt idx="839">
                  <c:v>2.584981893976817</c:v>
                </c:pt>
                <c:pt idx="840">
                  <c:v>2.58810762782685</c:v>
                </c:pt>
                <c:pt idx="841">
                  <c:v>2.591233361676882</c:v>
                </c:pt>
                <c:pt idx="842">
                  <c:v>2.594359095526914</c:v>
                </c:pt>
                <c:pt idx="843">
                  <c:v>2.597484829376947</c:v>
                </c:pt>
                <c:pt idx="844">
                  <c:v>2.600610563226979</c:v>
                </c:pt>
                <c:pt idx="845">
                  <c:v>2.603736297077011</c:v>
                </c:pt>
                <c:pt idx="846">
                  <c:v>2.606862030927044</c:v>
                </c:pt>
                <c:pt idx="847">
                  <c:v>2.609987764777076</c:v>
                </c:pt>
                <c:pt idx="848">
                  <c:v>2.613113498627109</c:v>
                </c:pt>
                <c:pt idx="849">
                  <c:v>2.616239232477141</c:v>
                </c:pt>
                <c:pt idx="850">
                  <c:v>2.619364966327174</c:v>
                </c:pt>
                <c:pt idx="851">
                  <c:v>2.622490700177206</c:v>
                </c:pt>
                <c:pt idx="852">
                  <c:v>2.625616434027238</c:v>
                </c:pt>
                <c:pt idx="853">
                  <c:v>2.628742167877271</c:v>
                </c:pt>
                <c:pt idx="854">
                  <c:v>2.631867901727303</c:v>
                </c:pt>
                <c:pt idx="855">
                  <c:v>2.634993635577336</c:v>
                </c:pt>
                <c:pt idx="856">
                  <c:v>2.638119369427368</c:v>
                </c:pt>
                <c:pt idx="857">
                  <c:v>2.641245103277401</c:v>
                </c:pt>
                <c:pt idx="858">
                  <c:v>2.644370837127432</c:v>
                </c:pt>
                <c:pt idx="859">
                  <c:v>2.647496570977465</c:v>
                </c:pt>
                <c:pt idx="860">
                  <c:v>2.650622304827498</c:v>
                </c:pt>
                <c:pt idx="861">
                  <c:v>2.65374803867753</c:v>
                </c:pt>
                <c:pt idx="862">
                  <c:v>2.656873772527563</c:v>
                </c:pt>
                <c:pt idx="863">
                  <c:v>2.659999506377595</c:v>
                </c:pt>
                <c:pt idx="864">
                  <c:v>2.663125240227627</c:v>
                </c:pt>
                <c:pt idx="865">
                  <c:v>2.66625097407766</c:v>
                </c:pt>
                <c:pt idx="866">
                  <c:v>2.669376707927692</c:v>
                </c:pt>
                <c:pt idx="867">
                  <c:v>2.672502441777725</c:v>
                </c:pt>
                <c:pt idx="868">
                  <c:v>2.675628175627757</c:v>
                </c:pt>
                <c:pt idx="869">
                  <c:v>2.67875390947779</c:v>
                </c:pt>
                <c:pt idx="870">
                  <c:v>2.681879643327822</c:v>
                </c:pt>
                <c:pt idx="871">
                  <c:v>2.685005377177854</c:v>
                </c:pt>
                <c:pt idx="872">
                  <c:v>2.688131111027887</c:v>
                </c:pt>
                <c:pt idx="873">
                  <c:v>2.69125684487792</c:v>
                </c:pt>
                <c:pt idx="874">
                  <c:v>2.694382578727951</c:v>
                </c:pt>
                <c:pt idx="875">
                  <c:v>2.697508312577984</c:v>
                </c:pt>
                <c:pt idx="876">
                  <c:v>2.700634046428016</c:v>
                </c:pt>
                <c:pt idx="877">
                  <c:v>2.703759780278049</c:v>
                </c:pt>
                <c:pt idx="878">
                  <c:v>2.706885514128082</c:v>
                </c:pt>
                <c:pt idx="879">
                  <c:v>2.710011247978114</c:v>
                </c:pt>
                <c:pt idx="880">
                  <c:v>2.713136981828147</c:v>
                </c:pt>
                <c:pt idx="881">
                  <c:v>2.716262715678179</c:v>
                </c:pt>
                <c:pt idx="882">
                  <c:v>2.719388449528211</c:v>
                </c:pt>
                <c:pt idx="883">
                  <c:v>2.722514183378244</c:v>
                </c:pt>
                <c:pt idx="884">
                  <c:v>2.725639917228276</c:v>
                </c:pt>
                <c:pt idx="885">
                  <c:v>2.728765651078309</c:v>
                </c:pt>
                <c:pt idx="886">
                  <c:v>2.731891384928341</c:v>
                </c:pt>
                <c:pt idx="887">
                  <c:v>2.735017118778374</c:v>
                </c:pt>
                <c:pt idx="888">
                  <c:v>2.738142852628406</c:v>
                </c:pt>
                <c:pt idx="889">
                  <c:v>2.741268586478438</c:v>
                </c:pt>
                <c:pt idx="890">
                  <c:v>2.744394320328471</c:v>
                </c:pt>
                <c:pt idx="891">
                  <c:v>2.747520054178503</c:v>
                </c:pt>
                <c:pt idx="892">
                  <c:v>2.750645788028536</c:v>
                </c:pt>
                <c:pt idx="893">
                  <c:v>2.753771521878568</c:v>
                </c:pt>
                <c:pt idx="894">
                  <c:v>2.7568972557286</c:v>
                </c:pt>
                <c:pt idx="895">
                  <c:v>2.760022989578633</c:v>
                </c:pt>
                <c:pt idx="896">
                  <c:v>2.763148723428665</c:v>
                </c:pt>
                <c:pt idx="897">
                  <c:v>2.766274457278698</c:v>
                </c:pt>
                <c:pt idx="898">
                  <c:v>2.76940019112873</c:v>
                </c:pt>
                <c:pt idx="899">
                  <c:v>2.772525924978763</c:v>
                </c:pt>
                <c:pt idx="900">
                  <c:v>2.775651658828795</c:v>
                </c:pt>
                <c:pt idx="901">
                  <c:v>2.778777392678827</c:v>
                </c:pt>
                <c:pt idx="902">
                  <c:v>2.78190312652886</c:v>
                </c:pt>
                <c:pt idx="903">
                  <c:v>2.785028860378893</c:v>
                </c:pt>
                <c:pt idx="904">
                  <c:v>2.788154594228925</c:v>
                </c:pt>
                <c:pt idx="905">
                  <c:v>2.791280328078957</c:v>
                </c:pt>
                <c:pt idx="906">
                  <c:v>2.79440606192899</c:v>
                </c:pt>
                <c:pt idx="907">
                  <c:v>2.797531795779022</c:v>
                </c:pt>
                <c:pt idx="908">
                  <c:v>2.800657529629055</c:v>
                </c:pt>
                <c:pt idx="909">
                  <c:v>2.803783263479087</c:v>
                </c:pt>
                <c:pt idx="910">
                  <c:v>2.80690899732912</c:v>
                </c:pt>
                <c:pt idx="911">
                  <c:v>2.810034731179152</c:v>
                </c:pt>
                <c:pt idx="912">
                  <c:v>2.813160465029184</c:v>
                </c:pt>
                <c:pt idx="913">
                  <c:v>2.816286198879217</c:v>
                </c:pt>
                <c:pt idx="914">
                  <c:v>2.819411932729249</c:v>
                </c:pt>
                <c:pt idx="915">
                  <c:v>2.822537666579282</c:v>
                </c:pt>
                <c:pt idx="916">
                  <c:v>2.825663400429314</c:v>
                </c:pt>
                <c:pt idx="917">
                  <c:v>2.828789134279346</c:v>
                </c:pt>
                <c:pt idx="918">
                  <c:v>2.831914868129379</c:v>
                </c:pt>
                <c:pt idx="919">
                  <c:v>2.835040601979411</c:v>
                </c:pt>
                <c:pt idx="920">
                  <c:v>2.838166335829444</c:v>
                </c:pt>
                <c:pt idx="921">
                  <c:v>2.841292069679476</c:v>
                </c:pt>
                <c:pt idx="922">
                  <c:v>2.844417803529509</c:v>
                </c:pt>
                <c:pt idx="923">
                  <c:v>2.847543537379541</c:v>
                </c:pt>
                <c:pt idx="924">
                  <c:v>2.850669271229573</c:v>
                </c:pt>
                <c:pt idx="925">
                  <c:v>2.853795005079606</c:v>
                </c:pt>
                <c:pt idx="926">
                  <c:v>2.856920738929638</c:v>
                </c:pt>
                <c:pt idx="927">
                  <c:v>2.860046472779671</c:v>
                </c:pt>
                <c:pt idx="928">
                  <c:v>2.863172206629703</c:v>
                </c:pt>
                <c:pt idx="929">
                  <c:v>2.866297940479736</c:v>
                </c:pt>
                <c:pt idx="930">
                  <c:v>2.869423674329768</c:v>
                </c:pt>
                <c:pt idx="931">
                  <c:v>2.8725494081798</c:v>
                </c:pt>
                <c:pt idx="932">
                  <c:v>2.875675142029833</c:v>
                </c:pt>
                <c:pt idx="933">
                  <c:v>2.878800875879865</c:v>
                </c:pt>
                <c:pt idx="934">
                  <c:v>2.881926609729898</c:v>
                </c:pt>
                <c:pt idx="935">
                  <c:v>2.88505234357993</c:v>
                </c:pt>
                <c:pt idx="936">
                  <c:v>2.888178077429963</c:v>
                </c:pt>
                <c:pt idx="937">
                  <c:v>2.891303811279995</c:v>
                </c:pt>
                <c:pt idx="938">
                  <c:v>2.894429545130027</c:v>
                </c:pt>
                <c:pt idx="939">
                  <c:v>2.89755527898006</c:v>
                </c:pt>
                <c:pt idx="940">
                  <c:v>2.900681012830092</c:v>
                </c:pt>
                <c:pt idx="941">
                  <c:v>2.903806746680125</c:v>
                </c:pt>
                <c:pt idx="942">
                  <c:v>2.906932480530157</c:v>
                </c:pt>
                <c:pt idx="943">
                  <c:v>2.91005821438019</c:v>
                </c:pt>
                <c:pt idx="944">
                  <c:v>2.913183948230222</c:v>
                </c:pt>
                <c:pt idx="945">
                  <c:v>2.916309682080255</c:v>
                </c:pt>
                <c:pt idx="946">
                  <c:v>2.919435415930287</c:v>
                </c:pt>
                <c:pt idx="947">
                  <c:v>2.92256114978032</c:v>
                </c:pt>
                <c:pt idx="948">
                  <c:v>2.925686883630352</c:v>
                </c:pt>
                <c:pt idx="949">
                  <c:v>2.928812617480384</c:v>
                </c:pt>
                <c:pt idx="950">
                  <c:v>2.931938351330416</c:v>
                </c:pt>
                <c:pt idx="951">
                  <c:v>2.935064085180449</c:v>
                </c:pt>
                <c:pt idx="952">
                  <c:v>2.938189819030481</c:v>
                </c:pt>
                <c:pt idx="953">
                  <c:v>2.941315552880513</c:v>
                </c:pt>
                <c:pt idx="954">
                  <c:v>2.944441286730546</c:v>
                </c:pt>
                <c:pt idx="955">
                  <c:v>2.947567020580578</c:v>
                </c:pt>
                <c:pt idx="956">
                  <c:v>2.950692754430611</c:v>
                </c:pt>
                <c:pt idx="957">
                  <c:v>2.953818488280643</c:v>
                </c:pt>
                <c:pt idx="958">
                  <c:v>2.956944222130676</c:v>
                </c:pt>
                <c:pt idx="959">
                  <c:v>2.960069955980708</c:v>
                </c:pt>
                <c:pt idx="960">
                  <c:v>2.963195689830741</c:v>
                </c:pt>
                <c:pt idx="961">
                  <c:v>2.966321423680773</c:v>
                </c:pt>
                <c:pt idx="962">
                  <c:v>2.969447157530805</c:v>
                </c:pt>
                <c:pt idx="963">
                  <c:v>2.972572891380838</c:v>
                </c:pt>
                <c:pt idx="964">
                  <c:v>2.97569862523087</c:v>
                </c:pt>
                <c:pt idx="965">
                  <c:v>2.978824359080903</c:v>
                </c:pt>
                <c:pt idx="966">
                  <c:v>2.981950092930935</c:v>
                </c:pt>
                <c:pt idx="967">
                  <c:v>2.985075826780968</c:v>
                </c:pt>
                <c:pt idx="968">
                  <c:v>2.988201560631</c:v>
                </c:pt>
                <c:pt idx="969">
                  <c:v>2.991327294481032</c:v>
                </c:pt>
                <c:pt idx="970">
                  <c:v>2.994453028331065</c:v>
                </c:pt>
                <c:pt idx="971">
                  <c:v>2.997578762181097</c:v>
                </c:pt>
                <c:pt idx="972">
                  <c:v>3.00070449603113</c:v>
                </c:pt>
                <c:pt idx="973">
                  <c:v>3.003830229881162</c:v>
                </c:pt>
                <c:pt idx="974">
                  <c:v>3.006955963731194</c:v>
                </c:pt>
                <c:pt idx="975">
                  <c:v>3.010081697581227</c:v>
                </c:pt>
                <c:pt idx="976">
                  <c:v>3.01320743143126</c:v>
                </c:pt>
                <c:pt idx="977">
                  <c:v>3.016333165281292</c:v>
                </c:pt>
                <c:pt idx="978">
                  <c:v>3.019458899131324</c:v>
                </c:pt>
                <c:pt idx="979">
                  <c:v>3.022584632981356</c:v>
                </c:pt>
                <c:pt idx="980">
                  <c:v>3.02571036683139</c:v>
                </c:pt>
                <c:pt idx="981">
                  <c:v>3.028836100681421</c:v>
                </c:pt>
                <c:pt idx="982">
                  <c:v>3.031961834531454</c:v>
                </c:pt>
                <c:pt idx="983">
                  <c:v>3.035087568381486</c:v>
                </c:pt>
                <c:pt idx="984">
                  <c:v>3.038213302231519</c:v>
                </c:pt>
                <c:pt idx="985">
                  <c:v>3.041339036081551</c:v>
                </c:pt>
                <c:pt idx="986">
                  <c:v>3.044464769931584</c:v>
                </c:pt>
                <c:pt idx="987">
                  <c:v>3.047590503781616</c:v>
                </c:pt>
                <c:pt idx="988">
                  <c:v>3.050716237631649</c:v>
                </c:pt>
                <c:pt idx="989">
                  <c:v>3.053841971481681</c:v>
                </c:pt>
                <c:pt idx="990">
                  <c:v>3.056967705331714</c:v>
                </c:pt>
                <c:pt idx="991">
                  <c:v>3.060093439181746</c:v>
                </c:pt>
                <c:pt idx="992">
                  <c:v>3.063219173031778</c:v>
                </c:pt>
                <c:pt idx="993">
                  <c:v>3.066344906881811</c:v>
                </c:pt>
                <c:pt idx="994">
                  <c:v>3.069470640731843</c:v>
                </c:pt>
                <c:pt idx="995">
                  <c:v>3.072596374581876</c:v>
                </c:pt>
                <c:pt idx="996">
                  <c:v>3.075722108431908</c:v>
                </c:pt>
                <c:pt idx="997">
                  <c:v>3.078847842281941</c:v>
                </c:pt>
                <c:pt idx="998">
                  <c:v>3.081973576131972</c:v>
                </c:pt>
                <c:pt idx="999">
                  <c:v>3.085099309982005</c:v>
                </c:pt>
                <c:pt idx="1000">
                  <c:v>3.088225043832038</c:v>
                </c:pt>
                <c:pt idx="1001">
                  <c:v>3.09135077768207</c:v>
                </c:pt>
                <c:pt idx="1002">
                  <c:v>3.094476511532103</c:v>
                </c:pt>
                <c:pt idx="1003">
                  <c:v>3.097602245382135</c:v>
                </c:pt>
                <c:pt idx="1004">
                  <c:v>3.100727979232167</c:v>
                </c:pt>
                <c:pt idx="1005">
                  <c:v>3.1038537130822</c:v>
                </c:pt>
                <c:pt idx="1006">
                  <c:v>3.106979446932232</c:v>
                </c:pt>
                <c:pt idx="1007">
                  <c:v>3.110105180782265</c:v>
                </c:pt>
                <c:pt idx="1008">
                  <c:v>3.113230914632297</c:v>
                </c:pt>
                <c:pt idx="1009">
                  <c:v>3.11635664848233</c:v>
                </c:pt>
                <c:pt idx="1010">
                  <c:v>3.119482382332362</c:v>
                </c:pt>
                <c:pt idx="1011">
                  <c:v>3.122608116182394</c:v>
                </c:pt>
                <c:pt idx="1012">
                  <c:v>3.125421276647423</c:v>
                </c:pt>
                <c:pt idx="1013">
                  <c:v>3.125702592693927</c:v>
                </c:pt>
                <c:pt idx="1014">
                  <c:v>3.125730724298577</c:v>
                </c:pt>
                <c:pt idx="1015">
                  <c:v>3.125733537459042</c:v>
                </c:pt>
                <c:pt idx="1016">
                  <c:v>3.125733818775088</c:v>
                </c:pt>
                <c:pt idx="1017">
                  <c:v>3.125733846906693</c:v>
                </c:pt>
                <c:pt idx="1018">
                  <c:v>3.125733849719853</c:v>
                </c:pt>
                <c:pt idx="1019">
                  <c:v>3.125733850032426</c:v>
                </c:pt>
              </c:numCache>
            </c:numRef>
          </c:xVal>
          <c:yVal>
            <c:numRef>
              <c:f>Sheet1!$AD$25:$AD$1044</c:f>
              <c:numCache>
                <c:formatCode>General</c:formatCode>
                <c:ptCount val="1020"/>
                <c:pt idx="0">
                  <c:v>-0.683101777087002</c:v>
                </c:pt>
                <c:pt idx="1">
                  <c:v>-0.683101777087001</c:v>
                </c:pt>
                <c:pt idx="2">
                  <c:v>-0.683101777086983</c:v>
                </c:pt>
                <c:pt idx="3">
                  <c:v>-0.683101777086805</c:v>
                </c:pt>
                <c:pt idx="4">
                  <c:v>-0.683101777085032</c:v>
                </c:pt>
                <c:pt idx="5">
                  <c:v>-0.683101777067302</c:v>
                </c:pt>
                <c:pt idx="6">
                  <c:v>-0.683101776890001</c:v>
                </c:pt>
                <c:pt idx="7">
                  <c:v>-0.683101775116988</c:v>
                </c:pt>
                <c:pt idx="8">
                  <c:v>-0.683101757386856</c:v>
                </c:pt>
                <c:pt idx="9">
                  <c:v>-0.683101580085557</c:v>
                </c:pt>
                <c:pt idx="10">
                  <c:v>-0.683099807074294</c:v>
                </c:pt>
                <c:pt idx="11">
                  <c:v>-0.683082077134556</c:v>
                </c:pt>
                <c:pt idx="12">
                  <c:v>-0.682904795024322</c:v>
                </c:pt>
                <c:pt idx="13">
                  <c:v>-0.6811337003719</c:v>
                </c:pt>
                <c:pt idx="14">
                  <c:v>-0.679169489375968</c:v>
                </c:pt>
                <c:pt idx="15">
                  <c:v>-0.67720912894279</c:v>
                </c:pt>
                <c:pt idx="16">
                  <c:v>-0.675252604004913</c:v>
                </c:pt>
                <c:pt idx="17">
                  <c:v>-0.673299899583149</c:v>
                </c:pt>
                <c:pt idx="18">
                  <c:v>-0.671351000785891</c:v>
                </c:pt>
                <c:pt idx="19">
                  <c:v>-0.669405892808429</c:v>
                </c:pt>
                <c:pt idx="20">
                  <c:v>-0.667464560932274</c:v>
                </c:pt>
                <c:pt idx="21">
                  <c:v>-0.665526990524493</c:v>
                </c:pt>
                <c:pt idx="22">
                  <c:v>-0.663593167037046</c:v>
                </c:pt>
                <c:pt idx="23">
                  <c:v>-0.661663076006128</c:v>
                </c:pt>
                <c:pt idx="24">
                  <c:v>-0.659736703051523</c:v>
                </c:pt>
                <c:pt idx="25">
                  <c:v>-0.657814033875962</c:v>
                </c:pt>
                <c:pt idx="26">
                  <c:v>-0.655895054264483</c:v>
                </c:pt>
                <c:pt idx="27">
                  <c:v>-0.653979750083803</c:v>
                </c:pt>
                <c:pt idx="28">
                  <c:v>-0.65206810728169</c:v>
                </c:pt>
                <c:pt idx="29">
                  <c:v>-0.65016011188635</c:v>
                </c:pt>
                <c:pt idx="30">
                  <c:v>-0.64825575000581</c:v>
                </c:pt>
                <c:pt idx="31">
                  <c:v>-0.64635500782731</c:v>
                </c:pt>
                <c:pt idx="32">
                  <c:v>-0.644457871616708</c:v>
                </c:pt>
                <c:pt idx="33">
                  <c:v>-0.642564327717879</c:v>
                </c:pt>
                <c:pt idx="34">
                  <c:v>-0.640674362552125</c:v>
                </c:pt>
                <c:pt idx="35">
                  <c:v>-0.638787962617595</c:v>
                </c:pt>
                <c:pt idx="36">
                  <c:v>-0.636905114488704</c:v>
                </c:pt>
                <c:pt idx="37">
                  <c:v>-0.635025804815558</c:v>
                </c:pt>
                <c:pt idx="38">
                  <c:v>-0.633150020323388</c:v>
                </c:pt>
                <c:pt idx="39">
                  <c:v>-0.631277747811988</c:v>
                </c:pt>
                <c:pt idx="40">
                  <c:v>-0.629408974155156</c:v>
                </c:pt>
                <c:pt idx="41">
                  <c:v>-0.627543686300142</c:v>
                </c:pt>
                <c:pt idx="42">
                  <c:v>-0.625681871267103</c:v>
                </c:pt>
                <c:pt idx="43">
                  <c:v>-0.623823516148558</c:v>
                </c:pt>
                <c:pt idx="44">
                  <c:v>-0.621968608108853</c:v>
                </c:pt>
                <c:pt idx="45">
                  <c:v>-0.620117134383629</c:v>
                </c:pt>
                <c:pt idx="46">
                  <c:v>-0.618269082279295</c:v>
                </c:pt>
                <c:pt idx="47">
                  <c:v>-0.616424439172504</c:v>
                </c:pt>
                <c:pt idx="48">
                  <c:v>-0.61458319250964</c:v>
                </c:pt>
                <c:pt idx="49">
                  <c:v>-0.612745329806299</c:v>
                </c:pt>
                <c:pt idx="50">
                  <c:v>-0.610910838646787</c:v>
                </c:pt>
                <c:pt idx="51">
                  <c:v>-0.609079706683613</c:v>
                </c:pt>
                <c:pt idx="52">
                  <c:v>-0.607251921636994</c:v>
                </c:pt>
                <c:pt idx="53">
                  <c:v>-0.605427471294356</c:v>
                </c:pt>
                <c:pt idx="54">
                  <c:v>-0.603606343509848</c:v>
                </c:pt>
                <c:pt idx="55">
                  <c:v>-0.601788526203857</c:v>
                </c:pt>
                <c:pt idx="56">
                  <c:v>-0.599974007362525</c:v>
                </c:pt>
                <c:pt idx="57">
                  <c:v>-0.598162775037272</c:v>
                </c:pt>
                <c:pt idx="58">
                  <c:v>-0.596354817344329</c:v>
                </c:pt>
                <c:pt idx="59">
                  <c:v>-0.594550122464266</c:v>
                </c:pt>
                <c:pt idx="60">
                  <c:v>-0.592748678641526</c:v>
                </c:pt>
                <c:pt idx="61">
                  <c:v>-0.590950474183974</c:v>
                </c:pt>
                <c:pt idx="62">
                  <c:v>-0.589155497462431</c:v>
                </c:pt>
                <c:pt idx="63">
                  <c:v>-0.587363736910232</c:v>
                </c:pt>
                <c:pt idx="64">
                  <c:v>-0.585575181022773</c:v>
                </c:pt>
                <c:pt idx="65">
                  <c:v>-0.583789818357071</c:v>
                </c:pt>
                <c:pt idx="66">
                  <c:v>-0.582007637531323</c:v>
                </c:pt>
                <c:pt idx="67">
                  <c:v>-0.58022862722447</c:v>
                </c:pt>
                <c:pt idx="68">
                  <c:v>-0.578452776175768</c:v>
                </c:pt>
                <c:pt idx="69">
                  <c:v>-0.576680073184358</c:v>
                </c:pt>
                <c:pt idx="70">
                  <c:v>-0.574910507108843</c:v>
                </c:pt>
                <c:pt idx="71">
                  <c:v>-0.57314406686687</c:v>
                </c:pt>
                <c:pt idx="72">
                  <c:v>-0.571380741434708</c:v>
                </c:pt>
                <c:pt idx="73">
                  <c:v>-0.569620519846841</c:v>
                </c:pt>
                <c:pt idx="74">
                  <c:v>-0.567863391195556</c:v>
                </c:pt>
                <c:pt idx="75">
                  <c:v>-0.566109344630537</c:v>
                </c:pt>
                <c:pt idx="76">
                  <c:v>-0.564358369358466</c:v>
                </c:pt>
                <c:pt idx="77">
                  <c:v>-0.562610454642621</c:v>
                </c:pt>
                <c:pt idx="78">
                  <c:v>-0.560865589802482</c:v>
                </c:pt>
                <c:pt idx="79">
                  <c:v>-0.559123764213341</c:v>
                </c:pt>
                <c:pt idx="80">
                  <c:v>-0.557384967305912</c:v>
                </c:pt>
                <c:pt idx="81">
                  <c:v>-0.555649188565947</c:v>
                </c:pt>
                <c:pt idx="82">
                  <c:v>-0.553916417533855</c:v>
                </c:pt>
                <c:pt idx="83">
                  <c:v>-0.552186643804322</c:v>
                </c:pt>
                <c:pt idx="84">
                  <c:v>-0.550459857025938</c:v>
                </c:pt>
                <c:pt idx="85">
                  <c:v>-0.548736046900825</c:v>
                </c:pt>
                <c:pt idx="86">
                  <c:v>-0.547015203184268</c:v>
                </c:pt>
                <c:pt idx="87">
                  <c:v>-0.545297315684349</c:v>
                </c:pt>
                <c:pt idx="88">
                  <c:v>-0.543582374261587</c:v>
                </c:pt>
                <c:pt idx="89">
                  <c:v>-0.541870368828576</c:v>
                </c:pt>
                <c:pt idx="90">
                  <c:v>-0.540161289349632</c:v>
                </c:pt>
                <c:pt idx="91">
                  <c:v>-0.538455125840437</c:v>
                </c:pt>
                <c:pt idx="92">
                  <c:v>-0.536751868367693</c:v>
                </c:pt>
                <c:pt idx="93">
                  <c:v>-0.535051507048771</c:v>
                </c:pt>
                <c:pt idx="94">
                  <c:v>-0.533354032051369</c:v>
                </c:pt>
                <c:pt idx="95">
                  <c:v>-0.531659433593169</c:v>
                </c:pt>
                <c:pt idx="96">
                  <c:v>-0.529967701941504</c:v>
                </c:pt>
                <c:pt idx="97">
                  <c:v>-0.528278827413013</c:v>
                </c:pt>
                <c:pt idx="98">
                  <c:v>-0.526592800373321</c:v>
                </c:pt>
                <c:pt idx="99">
                  <c:v>-0.524909611236696</c:v>
                </c:pt>
                <c:pt idx="100">
                  <c:v>-0.523229250465734</c:v>
                </c:pt>
                <c:pt idx="101">
                  <c:v>-0.521551708571025</c:v>
                </c:pt>
                <c:pt idx="102">
                  <c:v>-0.519876976110839</c:v>
                </c:pt>
                <c:pt idx="103">
                  <c:v>-0.518205043690801</c:v>
                </c:pt>
                <c:pt idx="104">
                  <c:v>-0.516535901963579</c:v>
                </c:pt>
                <c:pt idx="105">
                  <c:v>-0.514869541628569</c:v>
                </c:pt>
                <c:pt idx="106">
                  <c:v>-0.513205953431586</c:v>
                </c:pt>
                <c:pt idx="107">
                  <c:v>-0.51154512816455</c:v>
                </c:pt>
                <c:pt idx="108">
                  <c:v>-0.509887056665186</c:v>
                </c:pt>
                <c:pt idx="109">
                  <c:v>-0.50823172981672</c:v>
                </c:pt>
                <c:pt idx="110">
                  <c:v>-0.506579138547575</c:v>
                </c:pt>
                <c:pt idx="111">
                  <c:v>-0.504929273831075</c:v>
                </c:pt>
                <c:pt idx="112">
                  <c:v>-0.503282126685149</c:v>
                </c:pt>
                <c:pt idx="113">
                  <c:v>-0.501637688172039</c:v>
                </c:pt>
                <c:pt idx="114">
                  <c:v>-0.499995949398004</c:v>
                </c:pt>
                <c:pt idx="115">
                  <c:v>-0.498356901513038</c:v>
                </c:pt>
                <c:pt idx="116">
                  <c:v>-0.496720535710579</c:v>
                </c:pt>
                <c:pt idx="117">
                  <c:v>-0.495086843227227</c:v>
                </c:pt>
                <c:pt idx="118">
                  <c:v>-0.493455815342462</c:v>
                </c:pt>
                <c:pt idx="119">
                  <c:v>-0.491827443378365</c:v>
                </c:pt>
                <c:pt idx="120">
                  <c:v>-0.490201718699341</c:v>
                </c:pt>
                <c:pt idx="121">
                  <c:v>-0.488578632711844</c:v>
                </c:pt>
                <c:pt idx="122">
                  <c:v>-0.486958176864102</c:v>
                </c:pt>
                <c:pt idx="123">
                  <c:v>-0.485340342645853</c:v>
                </c:pt>
                <c:pt idx="124">
                  <c:v>-0.48372512158807</c:v>
                </c:pt>
                <c:pt idx="125">
                  <c:v>-0.482112505262699</c:v>
                </c:pt>
                <c:pt idx="126">
                  <c:v>-0.480502485282395</c:v>
                </c:pt>
                <c:pt idx="127">
                  <c:v>-0.478895053300257</c:v>
                </c:pt>
                <c:pt idx="128">
                  <c:v>-0.477290201009572</c:v>
                </c:pt>
                <c:pt idx="129">
                  <c:v>-0.475687920143557</c:v>
                </c:pt>
                <c:pt idx="130">
                  <c:v>-0.474088202475099</c:v>
                </c:pt>
                <c:pt idx="131">
                  <c:v>-0.472491039816511</c:v>
                </c:pt>
                <c:pt idx="132">
                  <c:v>-0.470896424019269</c:v>
                </c:pt>
                <c:pt idx="133">
                  <c:v>-0.469304346973771</c:v>
                </c:pt>
                <c:pt idx="134">
                  <c:v>-0.467714800609087</c:v>
                </c:pt>
                <c:pt idx="135">
                  <c:v>-0.466127776892713</c:v>
                </c:pt>
                <c:pt idx="136">
                  <c:v>-0.464543267830326</c:v>
                </c:pt>
                <c:pt idx="137">
                  <c:v>-0.462961265465546</c:v>
                </c:pt>
                <c:pt idx="138">
                  <c:v>-0.461381761879695</c:v>
                </c:pt>
                <c:pt idx="139">
                  <c:v>-0.459804749191557</c:v>
                </c:pt>
                <c:pt idx="140">
                  <c:v>-0.458230219557144</c:v>
                </c:pt>
                <c:pt idx="141">
                  <c:v>-0.456658165169461</c:v>
                </c:pt>
                <c:pt idx="142">
                  <c:v>-0.455088578258277</c:v>
                </c:pt>
                <c:pt idx="143">
                  <c:v>-0.453521451089889</c:v>
                </c:pt>
                <c:pt idx="144">
                  <c:v>-0.451956775966896</c:v>
                </c:pt>
                <c:pt idx="145">
                  <c:v>-0.450394545227975</c:v>
                </c:pt>
                <c:pt idx="146">
                  <c:v>-0.448834751247651</c:v>
                </c:pt>
                <c:pt idx="147">
                  <c:v>-0.447277386436077</c:v>
                </c:pt>
                <c:pt idx="148">
                  <c:v>-0.445722443238812</c:v>
                </c:pt>
                <c:pt idx="149">
                  <c:v>-0.444169914136598</c:v>
                </c:pt>
                <c:pt idx="150">
                  <c:v>-0.442619791645147</c:v>
                </c:pt>
                <c:pt idx="151">
                  <c:v>-0.44107206831492</c:v>
                </c:pt>
                <c:pt idx="152">
                  <c:v>-0.439526736730915</c:v>
                </c:pt>
                <c:pt idx="153">
                  <c:v>-0.437983789512453</c:v>
                </c:pt>
                <c:pt idx="154">
                  <c:v>-0.436443219312966</c:v>
                </c:pt>
                <c:pt idx="155">
                  <c:v>-0.434905018819788</c:v>
                </c:pt>
                <c:pt idx="156">
                  <c:v>-0.433369180753945</c:v>
                </c:pt>
                <c:pt idx="157">
                  <c:v>-0.431835697869951</c:v>
                </c:pt>
                <c:pt idx="158">
                  <c:v>-0.430304562955601</c:v>
                </c:pt>
                <c:pt idx="159">
                  <c:v>-0.428775768831767</c:v>
                </c:pt>
                <c:pt idx="160">
                  <c:v>-0.427249308352198</c:v>
                </c:pt>
                <c:pt idx="161">
                  <c:v>-0.425725174403319</c:v>
                </c:pt>
                <c:pt idx="162">
                  <c:v>-0.424203359904031</c:v>
                </c:pt>
                <c:pt idx="163">
                  <c:v>-0.422683857805513</c:v>
                </c:pt>
                <c:pt idx="164">
                  <c:v>-0.42116666109103</c:v>
                </c:pt>
                <c:pt idx="165">
                  <c:v>-0.419651762775733</c:v>
                </c:pt>
                <c:pt idx="166">
                  <c:v>-0.418139155906473</c:v>
                </c:pt>
                <c:pt idx="167">
                  <c:v>-0.4166288335616</c:v>
                </c:pt>
                <c:pt idx="168">
                  <c:v>-0.415120788850784</c:v>
                </c:pt>
                <c:pt idx="169">
                  <c:v>-0.413615014914818</c:v>
                </c:pt>
                <c:pt idx="170">
                  <c:v>-0.412111504925433</c:v>
                </c:pt>
                <c:pt idx="171">
                  <c:v>-0.410610252085114</c:v>
                </c:pt>
                <c:pt idx="172">
                  <c:v>-0.409111249626916</c:v>
                </c:pt>
                <c:pt idx="173">
                  <c:v>-0.407614490814276</c:v>
                </c:pt>
                <c:pt idx="174">
                  <c:v>-0.406119968940839</c:v>
                </c:pt>
                <c:pt idx="175">
                  <c:v>-0.404627677330269</c:v>
                </c:pt>
                <c:pt idx="176">
                  <c:v>-0.403137609336078</c:v>
                </c:pt>
                <c:pt idx="177">
                  <c:v>-0.401649758341445</c:v>
                </c:pt>
                <c:pt idx="178">
                  <c:v>-0.400164117759036</c:v>
                </c:pt>
                <c:pt idx="179">
                  <c:v>-0.398680681030837</c:v>
                </c:pt>
                <c:pt idx="180">
                  <c:v>-0.397199441627974</c:v>
                </c:pt>
                <c:pt idx="181">
                  <c:v>-0.395720393050543</c:v>
                </c:pt>
                <c:pt idx="182">
                  <c:v>-0.394243528827437</c:v>
                </c:pt>
                <c:pt idx="183">
                  <c:v>-0.39276884251618</c:v>
                </c:pt>
                <c:pt idx="184">
                  <c:v>-0.391296327702755</c:v>
                </c:pt>
                <c:pt idx="185">
                  <c:v>-0.389825978001436</c:v>
                </c:pt>
                <c:pt idx="186">
                  <c:v>-0.388357787054626</c:v>
                </c:pt>
                <c:pt idx="187">
                  <c:v>-0.386891748532687</c:v>
                </c:pt>
                <c:pt idx="188">
                  <c:v>-0.385427856133781</c:v>
                </c:pt>
                <c:pt idx="189">
                  <c:v>-0.383966103583704</c:v>
                </c:pt>
                <c:pt idx="190">
                  <c:v>-0.382506484635725</c:v>
                </c:pt>
                <c:pt idx="191">
                  <c:v>-0.381048993070429</c:v>
                </c:pt>
                <c:pt idx="192">
                  <c:v>-0.379593622695554</c:v>
                </c:pt>
                <c:pt idx="193">
                  <c:v>-0.378140367345834</c:v>
                </c:pt>
                <c:pt idx="194">
                  <c:v>-0.376689220882846</c:v>
                </c:pt>
                <c:pt idx="195">
                  <c:v>-0.375240177194848</c:v>
                </c:pt>
                <c:pt idx="196">
                  <c:v>-0.373793230196632</c:v>
                </c:pt>
                <c:pt idx="197">
                  <c:v>-0.372348373829363</c:v>
                </c:pt>
                <c:pt idx="198">
                  <c:v>-0.370905602060433</c:v>
                </c:pt>
                <c:pt idx="199">
                  <c:v>-0.369464908883307</c:v>
                </c:pt>
                <c:pt idx="200">
                  <c:v>-0.368026288317373</c:v>
                </c:pt>
                <c:pt idx="201">
                  <c:v>-0.366589734407793</c:v>
                </c:pt>
                <c:pt idx="202">
                  <c:v>-0.365155241225357</c:v>
                </c:pt>
                <c:pt idx="203">
                  <c:v>-0.363722802866332</c:v>
                </c:pt>
                <c:pt idx="204">
                  <c:v>-0.362292413452323</c:v>
                </c:pt>
                <c:pt idx="205">
                  <c:v>-0.36086406713012</c:v>
                </c:pt>
                <c:pt idx="206">
                  <c:v>-0.359437758071561</c:v>
                </c:pt>
                <c:pt idx="207">
                  <c:v>-0.358013480473386</c:v>
                </c:pt>
                <c:pt idx="208">
                  <c:v>-0.356591228557096</c:v>
                </c:pt>
                <c:pt idx="209">
                  <c:v>-0.355170996568814</c:v>
                </c:pt>
                <c:pt idx="210">
                  <c:v>-0.35375277877914</c:v>
                </c:pt>
                <c:pt idx="211">
                  <c:v>-0.352336569483021</c:v>
                </c:pt>
                <c:pt idx="212">
                  <c:v>-0.350922362999604</c:v>
                </c:pt>
                <c:pt idx="213">
                  <c:v>-0.349510153672106</c:v>
                </c:pt>
                <c:pt idx="214">
                  <c:v>-0.348099935867677</c:v>
                </c:pt>
                <c:pt idx="215">
                  <c:v>-0.34669170397726</c:v>
                </c:pt>
                <c:pt idx="216">
                  <c:v>-0.345285452415466</c:v>
                </c:pt>
                <c:pt idx="217">
                  <c:v>-0.343881175620433</c:v>
                </c:pt>
                <c:pt idx="218">
                  <c:v>-0.342478868053698</c:v>
                </c:pt>
                <c:pt idx="219">
                  <c:v>-0.341078524200067</c:v>
                </c:pt>
                <c:pt idx="220">
                  <c:v>-0.33968013856748</c:v>
                </c:pt>
                <c:pt idx="221">
                  <c:v>-0.338283705686889</c:v>
                </c:pt>
                <c:pt idx="222">
                  <c:v>-0.336889220112122</c:v>
                </c:pt>
                <c:pt idx="223">
                  <c:v>-0.33549667641976</c:v>
                </c:pt>
                <c:pt idx="224">
                  <c:v>-0.334106069209011</c:v>
                </c:pt>
                <c:pt idx="225">
                  <c:v>-0.332717393101581</c:v>
                </c:pt>
                <c:pt idx="226">
                  <c:v>-0.331330642741552</c:v>
                </c:pt>
                <c:pt idx="227">
                  <c:v>-0.329945812795256</c:v>
                </c:pt>
                <c:pt idx="228">
                  <c:v>-0.328562897951156</c:v>
                </c:pt>
                <c:pt idx="229">
                  <c:v>-0.327181892919718</c:v>
                </c:pt>
                <c:pt idx="230">
                  <c:v>-0.325802792433292</c:v>
                </c:pt>
                <c:pt idx="231">
                  <c:v>-0.324425591245994</c:v>
                </c:pt>
                <c:pt idx="232">
                  <c:v>-0.323050284133583</c:v>
                </c:pt>
                <c:pt idx="233">
                  <c:v>-0.321676865893344</c:v>
                </c:pt>
                <c:pt idx="234">
                  <c:v>-0.320305331343967</c:v>
                </c:pt>
                <c:pt idx="235">
                  <c:v>-0.318935675325435</c:v>
                </c:pt>
                <c:pt idx="236">
                  <c:v>-0.317567892698902</c:v>
                </c:pt>
                <c:pt idx="237">
                  <c:v>-0.31620197834658</c:v>
                </c:pt>
                <c:pt idx="238">
                  <c:v>-0.314837927171625</c:v>
                </c:pt>
                <c:pt idx="239">
                  <c:v>-0.31347573409802</c:v>
                </c:pt>
                <c:pt idx="240">
                  <c:v>-0.312115394070464</c:v>
                </c:pt>
                <c:pt idx="241">
                  <c:v>-0.31075690205426</c:v>
                </c:pt>
                <c:pt idx="242">
                  <c:v>-0.3094002530352</c:v>
                </c:pt>
                <c:pt idx="243">
                  <c:v>-0.308045442019457</c:v>
                </c:pt>
                <c:pt idx="244">
                  <c:v>-0.306692464033473</c:v>
                </c:pt>
                <c:pt idx="245">
                  <c:v>-0.305341314123851</c:v>
                </c:pt>
                <c:pt idx="246">
                  <c:v>-0.303991987357245</c:v>
                </c:pt>
                <c:pt idx="247">
                  <c:v>-0.302644478820252</c:v>
                </c:pt>
                <c:pt idx="248">
                  <c:v>-0.301298783619304</c:v>
                </c:pt>
                <c:pt idx="249">
                  <c:v>-0.299954896880564</c:v>
                </c:pt>
                <c:pt idx="250">
                  <c:v>-0.298612813749817</c:v>
                </c:pt>
                <c:pt idx="251">
                  <c:v>-0.297272529392365</c:v>
                </c:pt>
                <c:pt idx="252">
                  <c:v>-0.295934038992927</c:v>
                </c:pt>
                <c:pt idx="253">
                  <c:v>-0.294597337755529</c:v>
                </c:pt>
                <c:pt idx="254">
                  <c:v>-0.293262420903404</c:v>
                </c:pt>
                <c:pt idx="255">
                  <c:v>-0.291929283678891</c:v>
                </c:pt>
                <c:pt idx="256">
                  <c:v>-0.290597921343328</c:v>
                </c:pt>
                <c:pt idx="257">
                  <c:v>-0.289268329176959</c:v>
                </c:pt>
                <c:pt idx="258">
                  <c:v>-0.287940502478826</c:v>
                </c:pt>
                <c:pt idx="259">
                  <c:v>-0.286614436566672</c:v>
                </c:pt>
                <c:pt idx="260">
                  <c:v>-0.285290126776845</c:v>
                </c:pt>
                <c:pt idx="261">
                  <c:v>-0.283967568464195</c:v>
                </c:pt>
                <c:pt idx="262">
                  <c:v>-0.282646757001978</c:v>
                </c:pt>
                <c:pt idx="263">
                  <c:v>-0.281327687781759</c:v>
                </c:pt>
                <c:pt idx="264">
                  <c:v>-0.280010356213317</c:v>
                </c:pt>
                <c:pt idx="265">
                  <c:v>-0.278694757724546</c:v>
                </c:pt>
                <c:pt idx="266">
                  <c:v>-0.277380887761361</c:v>
                </c:pt>
                <c:pt idx="267">
                  <c:v>-0.276068741787607</c:v>
                </c:pt>
                <c:pt idx="268">
                  <c:v>-0.274758315284958</c:v>
                </c:pt>
                <c:pt idx="269">
                  <c:v>-0.273449603752831</c:v>
                </c:pt>
                <c:pt idx="270">
                  <c:v>-0.272142602708287</c:v>
                </c:pt>
                <c:pt idx="271">
                  <c:v>-0.270837307685942</c:v>
                </c:pt>
                <c:pt idx="272">
                  <c:v>-0.269533714237878</c:v>
                </c:pt>
                <c:pt idx="273">
                  <c:v>-0.268231817933547</c:v>
                </c:pt>
                <c:pt idx="274">
                  <c:v>-0.266931614359682</c:v>
                </c:pt>
                <c:pt idx="275">
                  <c:v>-0.265633099120209</c:v>
                </c:pt>
                <c:pt idx="276">
                  <c:v>-0.264336267836159</c:v>
                </c:pt>
                <c:pt idx="277">
                  <c:v>-0.263041116145573</c:v>
                </c:pt>
                <c:pt idx="278">
                  <c:v>-0.261747639703422</c:v>
                </c:pt>
                <c:pt idx="279">
                  <c:v>-0.260455834181514</c:v>
                </c:pt>
                <c:pt idx="280">
                  <c:v>-0.25916569526841</c:v>
                </c:pt>
                <c:pt idx="281">
                  <c:v>-0.257877218669334</c:v>
                </c:pt>
                <c:pt idx="282">
                  <c:v>-0.256590400106094</c:v>
                </c:pt>
                <c:pt idx="283">
                  <c:v>-0.25530523531699</c:v>
                </c:pt>
                <c:pt idx="284">
                  <c:v>-0.25402172005673</c:v>
                </c:pt>
                <c:pt idx="285">
                  <c:v>-0.252739850096353</c:v>
                </c:pt>
                <c:pt idx="286">
                  <c:v>-0.251459621223134</c:v>
                </c:pt>
                <c:pt idx="287">
                  <c:v>-0.250181029240512</c:v>
                </c:pt>
                <c:pt idx="288">
                  <c:v>-0.248904069968001</c:v>
                </c:pt>
                <c:pt idx="289">
                  <c:v>-0.247628739241107</c:v>
                </c:pt>
                <c:pt idx="290">
                  <c:v>-0.246355032911253</c:v>
                </c:pt>
                <c:pt idx="291">
                  <c:v>-0.245082946845691</c:v>
                </c:pt>
                <c:pt idx="292">
                  <c:v>-0.243812476927427</c:v>
                </c:pt>
                <c:pt idx="293">
                  <c:v>-0.242543619055137</c:v>
                </c:pt>
                <c:pt idx="294">
                  <c:v>-0.241276369143089</c:v>
                </c:pt>
                <c:pt idx="295">
                  <c:v>-0.240010723121066</c:v>
                </c:pt>
                <c:pt idx="296">
                  <c:v>-0.238746676934284</c:v>
                </c:pt>
                <c:pt idx="297">
                  <c:v>-0.237484226543317</c:v>
                </c:pt>
                <c:pt idx="298">
                  <c:v>-0.236223367924018</c:v>
                </c:pt>
                <c:pt idx="299">
                  <c:v>-0.234964097067442</c:v>
                </c:pt>
                <c:pt idx="300">
                  <c:v>-0.233706409979772</c:v>
                </c:pt>
                <c:pt idx="301">
                  <c:v>-0.232450302682238</c:v>
                </c:pt>
                <c:pt idx="302">
                  <c:v>-0.231195771211048</c:v>
                </c:pt>
                <c:pt idx="303">
                  <c:v>-0.229942811617306</c:v>
                </c:pt>
                <c:pt idx="304">
                  <c:v>-0.228691419966942</c:v>
                </c:pt>
                <c:pt idx="305">
                  <c:v>-0.227441592340639</c:v>
                </c:pt>
                <c:pt idx="306">
                  <c:v>-0.226193324833753</c:v>
                </c:pt>
                <c:pt idx="307">
                  <c:v>-0.224946613556247</c:v>
                </c:pt>
                <c:pt idx="308">
                  <c:v>-0.223701454632615</c:v>
                </c:pt>
                <c:pt idx="309">
                  <c:v>-0.222457844201807</c:v>
                </c:pt>
                <c:pt idx="310">
                  <c:v>-0.221215778417165</c:v>
                </c:pt>
                <c:pt idx="311">
                  <c:v>-0.219975253446341</c:v>
                </c:pt>
                <c:pt idx="312">
                  <c:v>-0.218736265471236</c:v>
                </c:pt>
                <c:pt idx="313">
                  <c:v>-0.217498810687922</c:v>
                </c:pt>
                <c:pt idx="314">
                  <c:v>-0.216262885306579</c:v>
                </c:pt>
                <c:pt idx="315">
                  <c:v>-0.215028485551418</c:v>
                </c:pt>
                <c:pt idx="316">
                  <c:v>-0.213795607660617</c:v>
                </c:pt>
                <c:pt idx="317">
                  <c:v>-0.212564247886248</c:v>
                </c:pt>
                <c:pt idx="318">
                  <c:v>-0.211334402494216</c:v>
                </c:pt>
                <c:pt idx="319">
                  <c:v>-0.210106067764181</c:v>
                </c:pt>
                <c:pt idx="320">
                  <c:v>-0.208879239989499</c:v>
                </c:pt>
                <c:pt idx="321">
                  <c:v>-0.20765391547715</c:v>
                </c:pt>
                <c:pt idx="322">
                  <c:v>-0.206430090547673</c:v>
                </c:pt>
                <c:pt idx="323">
                  <c:v>-0.205207761535101</c:v>
                </c:pt>
                <c:pt idx="324">
                  <c:v>-0.203986924786891</c:v>
                </c:pt>
                <c:pt idx="325">
                  <c:v>-0.202767576663863</c:v>
                </c:pt>
                <c:pt idx="326">
                  <c:v>-0.201549713540132</c:v>
                </c:pt>
                <c:pt idx="327">
                  <c:v>-0.200333331803047</c:v>
                </c:pt>
                <c:pt idx="328">
                  <c:v>-0.199118427853121</c:v>
                </c:pt>
                <c:pt idx="329">
                  <c:v>-0.197904998103971</c:v>
                </c:pt>
                <c:pt idx="330">
                  <c:v>-0.196693038982254</c:v>
                </c:pt>
                <c:pt idx="331">
                  <c:v>-0.195482546927604</c:v>
                </c:pt>
                <c:pt idx="332">
                  <c:v>-0.194273518392568</c:v>
                </c:pt>
                <c:pt idx="333">
                  <c:v>-0.193065949842544</c:v>
                </c:pt>
                <c:pt idx="334">
                  <c:v>-0.191859837755722</c:v>
                </c:pt>
                <c:pt idx="335">
                  <c:v>-0.190655178623015</c:v>
                </c:pt>
                <c:pt idx="336">
                  <c:v>-0.189451968948008</c:v>
                </c:pt>
                <c:pt idx="337">
                  <c:v>-0.188250205246886</c:v>
                </c:pt>
                <c:pt idx="338">
                  <c:v>-0.187049884048384</c:v>
                </c:pt>
                <c:pt idx="339">
                  <c:v>-0.18585100189372</c:v>
                </c:pt>
                <c:pt idx="340">
                  <c:v>-0.184653555336536</c:v>
                </c:pt>
                <c:pt idx="341">
                  <c:v>-0.183457540942841</c:v>
                </c:pt>
                <c:pt idx="342">
                  <c:v>-0.18226295529095</c:v>
                </c:pt>
                <c:pt idx="343">
                  <c:v>-0.181069794971426</c:v>
                </c:pt>
                <c:pt idx="344">
                  <c:v>-0.179878056587023</c:v>
                </c:pt>
                <c:pt idx="345">
                  <c:v>-0.178687736752623</c:v>
                </c:pt>
                <c:pt idx="346">
                  <c:v>-0.177498832095186</c:v>
                </c:pt>
                <c:pt idx="347">
                  <c:v>-0.176311339253684</c:v>
                </c:pt>
                <c:pt idx="348">
                  <c:v>-0.175125254879052</c:v>
                </c:pt>
                <c:pt idx="349">
                  <c:v>-0.173940575634126</c:v>
                </c:pt>
                <c:pt idx="350">
                  <c:v>-0.172757298193589</c:v>
                </c:pt>
                <c:pt idx="351">
                  <c:v>-0.171575419243913</c:v>
                </c:pt>
                <c:pt idx="352">
                  <c:v>-0.170394935483306</c:v>
                </c:pt>
                <c:pt idx="353">
                  <c:v>-0.169215843621656</c:v>
                </c:pt>
                <c:pt idx="354">
                  <c:v>-0.168038140380474</c:v>
                </c:pt>
                <c:pt idx="355">
                  <c:v>-0.16686182249284</c:v>
                </c:pt>
                <c:pt idx="356">
                  <c:v>-0.165686886703352</c:v>
                </c:pt>
                <c:pt idx="357">
                  <c:v>-0.164513329768066</c:v>
                </c:pt>
                <c:pt idx="358">
                  <c:v>-0.163341148454448</c:v>
                </c:pt>
                <c:pt idx="359">
                  <c:v>-0.162170339541317</c:v>
                </c:pt>
                <c:pt idx="360">
                  <c:v>-0.161000899818793</c:v>
                </c:pt>
                <c:pt idx="361">
                  <c:v>-0.159832826088243</c:v>
                </c:pt>
                <c:pt idx="362">
                  <c:v>-0.158666115162232</c:v>
                </c:pt>
                <c:pt idx="363">
                  <c:v>-0.157500763864467</c:v>
                </c:pt>
                <c:pt idx="364">
                  <c:v>-0.156336769029746</c:v>
                </c:pt>
                <c:pt idx="365">
                  <c:v>-0.155174127503908</c:v>
                </c:pt>
                <c:pt idx="366">
                  <c:v>-0.154012836143782</c:v>
                </c:pt>
                <c:pt idx="367">
                  <c:v>-0.152852891817131</c:v>
                </c:pt>
                <c:pt idx="368">
                  <c:v>-0.151694291402609</c:v>
                </c:pt>
                <c:pt idx="369">
                  <c:v>-0.150537031789703</c:v>
                </c:pt>
                <c:pt idx="370">
                  <c:v>-0.14938110987869</c:v>
                </c:pt>
                <c:pt idx="371">
                  <c:v>-0.148226522580582</c:v>
                </c:pt>
                <c:pt idx="372">
                  <c:v>-0.147073266817077</c:v>
                </c:pt>
                <c:pt idx="373">
                  <c:v>-0.145921339520513</c:v>
                </c:pt>
                <c:pt idx="374">
                  <c:v>-0.144770737633817</c:v>
                </c:pt>
                <c:pt idx="375">
                  <c:v>-0.143621458110454</c:v>
                </c:pt>
                <c:pt idx="376">
                  <c:v>-0.142473497914383</c:v>
                </c:pt>
                <c:pt idx="377">
                  <c:v>-0.141326854020006</c:v>
                </c:pt>
                <c:pt idx="378">
                  <c:v>-0.140181523412122</c:v>
                </c:pt>
                <c:pt idx="379">
                  <c:v>-0.139037503085876</c:v>
                </c:pt>
                <c:pt idx="380">
                  <c:v>-0.137894790046717</c:v>
                </c:pt>
                <c:pt idx="381">
                  <c:v>-0.136753381310345</c:v>
                </c:pt>
                <c:pt idx="382">
                  <c:v>-0.13561327390267</c:v>
                </c:pt>
                <c:pt idx="383">
                  <c:v>-0.134474464859762</c:v>
                </c:pt>
                <c:pt idx="384">
                  <c:v>-0.133336951227803</c:v>
                </c:pt>
                <c:pt idx="385">
                  <c:v>-0.132200730063048</c:v>
                </c:pt>
                <c:pt idx="386">
                  <c:v>-0.131065798431771</c:v>
                </c:pt>
                <c:pt idx="387">
                  <c:v>-0.129932153410226</c:v>
                </c:pt>
                <c:pt idx="388">
                  <c:v>-0.128799792084598</c:v>
                </c:pt>
                <c:pt idx="389">
                  <c:v>-0.127668711550958</c:v>
                </c:pt>
                <c:pt idx="390">
                  <c:v>-0.126538908915223</c:v>
                </c:pt>
                <c:pt idx="391">
                  <c:v>-0.125410381293106</c:v>
                </c:pt>
                <c:pt idx="392">
                  <c:v>-0.124283125810073</c:v>
                </c:pt>
                <c:pt idx="393">
                  <c:v>-0.123157139601302</c:v>
                </c:pt>
                <c:pt idx="394">
                  <c:v>-0.122032419811636</c:v>
                </c:pt>
                <c:pt idx="395">
                  <c:v>-0.120908963595543</c:v>
                </c:pt>
                <c:pt idx="396">
                  <c:v>-0.119786768117068</c:v>
                </c:pt>
                <c:pt idx="397">
                  <c:v>-0.118665830549794</c:v>
                </c:pt>
                <c:pt idx="398">
                  <c:v>-0.117546148076799</c:v>
                </c:pt>
                <c:pt idx="399">
                  <c:v>-0.116427717890612</c:v>
                </c:pt>
                <c:pt idx="400">
                  <c:v>-0.11531053719317</c:v>
                </c:pt>
                <c:pt idx="401">
                  <c:v>-0.114194603195779</c:v>
                </c:pt>
                <c:pt idx="402">
                  <c:v>-0.113079913119071</c:v>
                </c:pt>
                <c:pt idx="403">
                  <c:v>-0.111966464192959</c:v>
                </c:pt>
                <c:pt idx="404">
                  <c:v>-0.110854253656603</c:v>
                </c:pt>
                <c:pt idx="405">
                  <c:v>-0.109743278758361</c:v>
                </c:pt>
                <c:pt idx="406">
                  <c:v>-0.108633536755754</c:v>
                </c:pt>
                <c:pt idx="407">
                  <c:v>-0.107525024915424</c:v>
                </c:pt>
                <c:pt idx="408">
                  <c:v>-0.106417740513089</c:v>
                </c:pt>
                <c:pt idx="409">
                  <c:v>-0.10531168083351</c:v>
                </c:pt>
                <c:pt idx="410">
                  <c:v>-0.104206843170448</c:v>
                </c:pt>
                <c:pt idx="411">
                  <c:v>-0.103103224826621</c:v>
                </c:pt>
                <c:pt idx="412">
                  <c:v>-0.102000823113671</c:v>
                </c:pt>
                <c:pt idx="413">
                  <c:v>-0.100899635352117</c:v>
                </c:pt>
                <c:pt idx="414">
                  <c:v>-0.0997996588713251</c:v>
                </c:pt>
                <c:pt idx="415">
                  <c:v>-0.0987008910094603</c:v>
                </c:pt>
                <c:pt idx="416">
                  <c:v>-0.0976033291134547</c:v>
                </c:pt>
                <c:pt idx="417">
                  <c:v>-0.0965069705389654</c:v>
                </c:pt>
                <c:pt idx="418">
                  <c:v>-0.0954118126503377</c:v>
                </c:pt>
                <c:pt idx="419">
                  <c:v>-0.0943178528205672</c:v>
                </c:pt>
                <c:pt idx="420">
                  <c:v>-0.0932250884312611</c:v>
                </c:pt>
                <c:pt idx="421">
                  <c:v>-0.0921335168726011</c:v>
                </c:pt>
                <c:pt idx="422">
                  <c:v>-0.0910431355433064</c:v>
                </c:pt>
                <c:pt idx="423">
                  <c:v>-0.0899539418505958</c:v>
                </c:pt>
                <c:pt idx="424">
                  <c:v>-0.0888659332101509</c:v>
                </c:pt>
                <c:pt idx="425">
                  <c:v>-0.0877791070460797</c:v>
                </c:pt>
                <c:pt idx="426">
                  <c:v>-0.0866934607908798</c:v>
                </c:pt>
                <c:pt idx="427">
                  <c:v>-0.0856089918854013</c:v>
                </c:pt>
                <c:pt idx="428">
                  <c:v>-0.0845256977788119</c:v>
                </c:pt>
                <c:pt idx="429">
                  <c:v>-0.0834435759285602</c:v>
                </c:pt>
                <c:pt idx="430">
                  <c:v>-0.0823626238003394</c:v>
                </c:pt>
                <c:pt idx="431">
                  <c:v>-0.0812828388680526</c:v>
                </c:pt>
                <c:pt idx="432">
                  <c:v>-0.0802042186137774</c:v>
                </c:pt>
                <c:pt idx="433">
                  <c:v>-0.0791267605277292</c:v>
                </c:pt>
                <c:pt idx="434">
                  <c:v>-0.0780504621082282</c:v>
                </c:pt>
                <c:pt idx="435">
                  <c:v>-0.0769753208616634</c:v>
                </c:pt>
                <c:pt idx="436">
                  <c:v>-0.0759013343024574</c:v>
                </c:pt>
                <c:pt idx="437">
                  <c:v>-0.0748284999530339</c:v>
                </c:pt>
                <c:pt idx="438">
                  <c:v>-0.0737568153437811</c:v>
                </c:pt>
                <c:pt idx="439">
                  <c:v>-0.0726862780130188</c:v>
                </c:pt>
                <c:pt idx="440">
                  <c:v>-0.0716168855069648</c:v>
                </c:pt>
                <c:pt idx="441">
                  <c:v>-0.0705486353797001</c:v>
                </c:pt>
                <c:pt idx="442">
                  <c:v>-0.0694815251931365</c:v>
                </c:pt>
                <c:pt idx="443">
                  <c:v>-0.068415552516982</c:v>
                </c:pt>
                <c:pt idx="444">
                  <c:v>-0.0673507149287084</c:v>
                </c:pt>
                <c:pt idx="445">
                  <c:v>-0.0662870100135184</c:v>
                </c:pt>
                <c:pt idx="446">
                  <c:v>-0.0652244353643119</c:v>
                </c:pt>
                <c:pt idx="447">
                  <c:v>-0.0641629885816541</c:v>
                </c:pt>
                <c:pt idx="448">
                  <c:v>-0.0631026672737428</c:v>
                </c:pt>
                <c:pt idx="449">
                  <c:v>-0.0620434690563757</c:v>
                </c:pt>
                <c:pt idx="450">
                  <c:v>-0.0609853915529188</c:v>
                </c:pt>
                <c:pt idx="451">
                  <c:v>-0.0599284323942739</c:v>
                </c:pt>
                <c:pt idx="452">
                  <c:v>-0.0588725892188474</c:v>
                </c:pt>
                <c:pt idx="453">
                  <c:v>-0.0578178596725173</c:v>
                </c:pt>
                <c:pt idx="454">
                  <c:v>-0.0567642414086038</c:v>
                </c:pt>
                <c:pt idx="455">
                  <c:v>-0.0557117320878362</c:v>
                </c:pt>
                <c:pt idx="456">
                  <c:v>-0.054660329378322</c:v>
                </c:pt>
                <c:pt idx="457">
                  <c:v>-0.0536100309555171</c:v>
                </c:pt>
                <c:pt idx="458">
                  <c:v>-0.0525608345021937</c:v>
                </c:pt>
                <c:pt idx="459">
                  <c:v>-0.0515127377084095</c:v>
                </c:pt>
                <c:pt idx="460">
                  <c:v>-0.0504657382714789</c:v>
                </c:pt>
                <c:pt idx="461">
                  <c:v>-0.0494198338959404</c:v>
                </c:pt>
                <c:pt idx="462">
                  <c:v>-0.0483750222935279</c:v>
                </c:pt>
                <c:pt idx="463">
                  <c:v>-0.0473313011831405</c:v>
                </c:pt>
                <c:pt idx="464">
                  <c:v>-0.0462886682908117</c:v>
                </c:pt>
                <c:pt idx="465">
                  <c:v>-0.045247121349681</c:v>
                </c:pt>
                <c:pt idx="466">
                  <c:v>-0.0442066580999633</c:v>
                </c:pt>
                <c:pt idx="467">
                  <c:v>-0.0431672762889198</c:v>
                </c:pt>
                <c:pt idx="468">
                  <c:v>-0.042128973670829</c:v>
                </c:pt>
                <c:pt idx="469">
                  <c:v>-0.0410917480069572</c:v>
                </c:pt>
                <c:pt idx="470">
                  <c:v>-0.0400555970655297</c:v>
                </c:pt>
                <c:pt idx="471">
                  <c:v>-0.0390205186217021</c:v>
                </c:pt>
                <c:pt idx="472">
                  <c:v>-0.0379865104575315</c:v>
                </c:pt>
                <c:pt idx="473">
                  <c:v>-0.0369535703619478</c:v>
                </c:pt>
                <c:pt idx="474">
                  <c:v>-0.0359216961307259</c:v>
                </c:pt>
                <c:pt idx="475">
                  <c:v>-0.0348908855664568</c:v>
                </c:pt>
                <c:pt idx="476">
                  <c:v>-0.0338611364785198</c:v>
                </c:pt>
                <c:pt idx="477">
                  <c:v>-0.0328324466830551</c:v>
                </c:pt>
                <c:pt idx="478">
                  <c:v>-0.0318048140029352</c:v>
                </c:pt>
                <c:pt idx="479">
                  <c:v>-0.0307782362677371</c:v>
                </c:pt>
                <c:pt idx="480">
                  <c:v>-0.0297527113137163</c:v>
                </c:pt>
                <c:pt idx="481">
                  <c:v>-0.0287282369837777</c:v>
                </c:pt>
                <c:pt idx="482">
                  <c:v>-0.0277048111274488</c:v>
                </c:pt>
                <c:pt idx="483">
                  <c:v>-0.0266824316008537</c:v>
                </c:pt>
                <c:pt idx="484">
                  <c:v>-0.0256610962666851</c:v>
                </c:pt>
                <c:pt idx="485">
                  <c:v>-0.0246408029941772</c:v>
                </c:pt>
                <c:pt idx="486">
                  <c:v>-0.0236215496590803</c:v>
                </c:pt>
                <c:pt idx="487">
                  <c:v>-0.0226033341436332</c:v>
                </c:pt>
                <c:pt idx="488">
                  <c:v>-0.0215861543365369</c:v>
                </c:pt>
                <c:pt idx="489">
                  <c:v>-0.020570008132929</c:v>
                </c:pt>
                <c:pt idx="490">
                  <c:v>-0.0195548934343572</c:v>
                </c:pt>
                <c:pt idx="491">
                  <c:v>-0.0185408081487524</c:v>
                </c:pt>
                <c:pt idx="492">
                  <c:v>-0.0175277501904048</c:v>
                </c:pt>
                <c:pt idx="493">
                  <c:v>-0.0165157174799363</c:v>
                </c:pt>
                <c:pt idx="494">
                  <c:v>-0.0155047079442754</c:v>
                </c:pt>
                <c:pt idx="495">
                  <c:v>-0.0144947195166329</c:v>
                </c:pt>
                <c:pt idx="496">
                  <c:v>-0.0134857501364746</c:v>
                </c:pt>
                <c:pt idx="497">
                  <c:v>-0.0124777977494978</c:v>
                </c:pt>
                <c:pt idx="498">
                  <c:v>-0.0114708603076048</c:v>
                </c:pt>
                <c:pt idx="499">
                  <c:v>-0.0104649357688791</c:v>
                </c:pt>
                <c:pt idx="500">
                  <c:v>-0.0094600220975597</c:v>
                </c:pt>
                <c:pt idx="501">
                  <c:v>-0.00845611726401733</c:v>
                </c:pt>
                <c:pt idx="502">
                  <c:v>-0.00745321924472831</c:v>
                </c:pt>
                <c:pt idx="503">
                  <c:v>-0.00645132602225179</c:v>
                </c:pt>
                <c:pt idx="504">
                  <c:v>-0.00545043558520461</c:v>
                </c:pt>
                <c:pt idx="505">
                  <c:v>-0.00445054592823643</c:v>
                </c:pt>
                <c:pt idx="506">
                  <c:v>-0.00345165505200696</c:v>
                </c:pt>
                <c:pt idx="507">
                  <c:v>-0.00245376096316131</c:v>
                </c:pt>
                <c:pt idx="508">
                  <c:v>-0.00145686167430543</c:v>
                </c:pt>
                <c:pt idx="509">
                  <c:v>-0.000460955203983714</c:v>
                </c:pt>
                <c:pt idx="510">
                  <c:v>0.000533960423345281</c:v>
                </c:pt>
                <c:pt idx="511">
                  <c:v>0.00152788717733316</c:v>
                </c:pt>
                <c:pt idx="512">
                  <c:v>0.00252082702176316</c:v>
                </c:pt>
                <c:pt idx="513">
                  <c:v>0.00351278191457538</c:v>
                </c:pt>
                <c:pt idx="514">
                  <c:v>0.00450375380788908</c:v>
                </c:pt>
                <c:pt idx="515">
                  <c:v>0.00549374464802492</c:v>
                </c:pt>
                <c:pt idx="516">
                  <c:v>0.00648275637553029</c:v>
                </c:pt>
                <c:pt idx="517">
                  <c:v>0.00747079092519907</c:v>
                </c:pt>
                <c:pt idx="518">
                  <c:v>0.00845785022609673</c:v>
                </c:pt>
                <c:pt idx="519">
                  <c:v>0.00944393620158186</c:v>
                </c:pt>
                <c:pt idx="520">
                  <c:v>0.0104290507693291</c:v>
                </c:pt>
                <c:pt idx="521">
                  <c:v>0.0114131958413503</c:v>
                </c:pt>
                <c:pt idx="522">
                  <c:v>0.0123963733240194</c:v>
                </c:pt>
                <c:pt idx="523">
                  <c:v>0.0133785851180915</c:v>
                </c:pt>
                <c:pt idx="524">
                  <c:v>0.014359833118727</c:v>
                </c:pt>
                <c:pt idx="525">
                  <c:v>0.0153401192155129</c:v>
                </c:pt>
                <c:pt idx="526">
                  <c:v>0.0163194452924848</c:v>
                </c:pt>
                <c:pt idx="527">
                  <c:v>0.0172978132281476</c:v>
                </c:pt>
                <c:pt idx="528">
                  <c:v>0.018275224895499</c:v>
                </c:pt>
                <c:pt idx="529">
                  <c:v>0.0192516821620495</c:v>
                </c:pt>
                <c:pt idx="530">
                  <c:v>0.0202271868898443</c:v>
                </c:pt>
                <c:pt idx="531">
                  <c:v>0.021201740935485</c:v>
                </c:pt>
                <c:pt idx="532">
                  <c:v>0.0221753461501497</c:v>
                </c:pt>
                <c:pt idx="533">
                  <c:v>0.0231480043796154</c:v>
                </c:pt>
                <c:pt idx="534">
                  <c:v>0.0241197174642783</c:v>
                </c:pt>
                <c:pt idx="535">
                  <c:v>0.0250904872391742</c:v>
                </c:pt>
                <c:pt idx="536">
                  <c:v>0.0260603155340013</c:v>
                </c:pt>
                <c:pt idx="537">
                  <c:v>0.0270292041731377</c:v>
                </c:pt>
                <c:pt idx="538">
                  <c:v>0.0279971549756651</c:v>
                </c:pt>
                <c:pt idx="539">
                  <c:v>0.0289641697553873</c:v>
                </c:pt>
                <c:pt idx="540">
                  <c:v>0.0299302503208518</c:v>
                </c:pt>
                <c:pt idx="541">
                  <c:v>0.0308953984753686</c:v>
                </c:pt>
                <c:pt idx="542">
                  <c:v>0.0318596160170327</c:v>
                </c:pt>
                <c:pt idx="543">
                  <c:v>0.0328229047387416</c:v>
                </c:pt>
                <c:pt idx="544">
                  <c:v>0.0337852664282172</c:v>
                </c:pt>
                <c:pt idx="545">
                  <c:v>0.0347467028680249</c:v>
                </c:pt>
                <c:pt idx="546">
                  <c:v>0.0357072158355938</c:v>
                </c:pt>
                <c:pt idx="547">
                  <c:v>0.0366668071032354</c:v>
                </c:pt>
                <c:pt idx="548">
                  <c:v>0.0376254784381653</c:v>
                </c:pt>
                <c:pt idx="549">
                  <c:v>0.0385832316025202</c:v>
                </c:pt>
                <c:pt idx="550">
                  <c:v>0.0395400683533792</c:v>
                </c:pt>
                <c:pt idx="551">
                  <c:v>0.0404959904427823</c:v>
                </c:pt>
                <c:pt idx="552">
                  <c:v>0.0414509996177503</c:v>
                </c:pt>
                <c:pt idx="553">
                  <c:v>0.0424050976203027</c:v>
                </c:pt>
                <c:pt idx="554">
                  <c:v>0.0433582861874783</c:v>
                </c:pt>
                <c:pt idx="555">
                  <c:v>0.0443105670513526</c:v>
                </c:pt>
                <c:pt idx="556">
                  <c:v>0.0452619419390589</c:v>
                </c:pt>
                <c:pt idx="557">
                  <c:v>0.0462124125728047</c:v>
                </c:pt>
                <c:pt idx="558">
                  <c:v>0.0471619806698915</c:v>
                </c:pt>
                <c:pt idx="559">
                  <c:v>0.0481106479427335</c:v>
                </c:pt>
                <c:pt idx="560">
                  <c:v>0.0490584160988765</c:v>
                </c:pt>
                <c:pt idx="561">
                  <c:v>0.0500052868410145</c:v>
                </c:pt>
                <c:pt idx="562">
                  <c:v>0.0509512618670112</c:v>
                </c:pt>
                <c:pt idx="563">
                  <c:v>0.0518963428699148</c:v>
                </c:pt>
                <c:pt idx="564">
                  <c:v>0.0528405315379786</c:v>
                </c:pt>
                <c:pt idx="565">
                  <c:v>0.0537838295546784</c:v>
                </c:pt>
                <c:pt idx="566">
                  <c:v>0.0547262385987304</c:v>
                </c:pt>
                <c:pt idx="567">
                  <c:v>0.0556677603441083</c:v>
                </c:pt>
                <c:pt idx="568">
                  <c:v>0.0566083964600636</c:v>
                </c:pt>
                <c:pt idx="569">
                  <c:v>0.0575481486111403</c:v>
                </c:pt>
                <c:pt idx="570">
                  <c:v>0.0584870184571947</c:v>
                </c:pt>
                <c:pt idx="571">
                  <c:v>0.0594250076534122</c:v>
                </c:pt>
                <c:pt idx="572">
                  <c:v>0.0603621178503251</c:v>
                </c:pt>
                <c:pt idx="573">
                  <c:v>0.0612983506938292</c:v>
                </c:pt>
                <c:pt idx="574">
                  <c:v>0.0622337078252029</c:v>
                </c:pt>
                <c:pt idx="575">
                  <c:v>0.0631681908811223</c:v>
                </c:pt>
                <c:pt idx="576">
                  <c:v>0.06410180149368</c:v>
                </c:pt>
                <c:pt idx="577">
                  <c:v>0.0650345412904015</c:v>
                </c:pt>
                <c:pt idx="578">
                  <c:v>0.0659664118942627</c:v>
                </c:pt>
                <c:pt idx="579">
                  <c:v>0.0668974149237056</c:v>
                </c:pt>
                <c:pt idx="580">
                  <c:v>0.0678275519926569</c:v>
                </c:pt>
                <c:pt idx="581">
                  <c:v>0.0687568247105443</c:v>
                </c:pt>
                <c:pt idx="582">
                  <c:v>0.0696852346823117</c:v>
                </c:pt>
                <c:pt idx="583">
                  <c:v>0.0706127835084378</c:v>
                </c:pt>
                <c:pt idx="584">
                  <c:v>0.0715394727849519</c:v>
                </c:pt>
                <c:pt idx="585">
                  <c:v>0.0724653041034497</c:v>
                </c:pt>
                <c:pt idx="586">
                  <c:v>0.0733902790511111</c:v>
                </c:pt>
                <c:pt idx="587">
                  <c:v>0.0743143992107153</c:v>
                </c:pt>
                <c:pt idx="588">
                  <c:v>0.0752376661606577</c:v>
                </c:pt>
                <c:pt idx="589">
                  <c:v>0.0761600814749659</c:v>
                </c:pt>
                <c:pt idx="590">
                  <c:v>0.0770816467233158</c:v>
                </c:pt>
                <c:pt idx="591">
                  <c:v>0.0780023634710472</c:v>
                </c:pt>
                <c:pt idx="592">
                  <c:v>0.0789222332791808</c:v>
                </c:pt>
                <c:pt idx="593">
                  <c:v>0.0798412577044331</c:v>
                </c:pt>
                <c:pt idx="594">
                  <c:v>0.0807594382992327</c:v>
                </c:pt>
                <c:pt idx="595">
                  <c:v>0.0816767766117359</c:v>
                </c:pt>
                <c:pt idx="596">
                  <c:v>0.082593274185842</c:v>
                </c:pt>
                <c:pt idx="597">
                  <c:v>0.0835089325612096</c:v>
                </c:pt>
                <c:pt idx="598">
                  <c:v>0.0844237532732721</c:v>
                </c:pt>
                <c:pt idx="599">
                  <c:v>0.0853377378532515</c:v>
                </c:pt>
                <c:pt idx="600">
                  <c:v>0.0862508878281769</c:v>
                </c:pt>
                <c:pt idx="601">
                  <c:v>0.0871632047208969</c:v>
                </c:pt>
                <c:pt idx="602">
                  <c:v>0.0880746900500958</c:v>
                </c:pt>
                <c:pt idx="603">
                  <c:v>0.0889853453303094</c:v>
                </c:pt>
                <c:pt idx="604">
                  <c:v>0.0898951720719397</c:v>
                </c:pt>
                <c:pt idx="605">
                  <c:v>0.090804171781269</c:v>
                </c:pt>
                <c:pt idx="606">
                  <c:v>0.0917123459604767</c:v>
                </c:pt>
                <c:pt idx="607">
                  <c:v>0.0926196961076526</c:v>
                </c:pt>
                <c:pt idx="608">
                  <c:v>0.0935262237168125</c:v>
                </c:pt>
                <c:pt idx="609">
                  <c:v>0.0944319302779128</c:v>
                </c:pt>
                <c:pt idx="610">
                  <c:v>0.0953368172768654</c:v>
                </c:pt>
                <c:pt idx="611">
                  <c:v>0.0962408861955513</c:v>
                </c:pt>
                <c:pt idx="612">
                  <c:v>0.0971441385118367</c:v>
                </c:pt>
                <c:pt idx="613">
                  <c:v>0.0980465756995867</c:v>
                </c:pt>
                <c:pt idx="614">
                  <c:v>0.0989481992286794</c:v>
                </c:pt>
                <c:pt idx="615">
                  <c:v>0.0998490105650211</c:v>
                </c:pt>
                <c:pt idx="616">
                  <c:v>0.10074901117056</c:v>
                </c:pt>
                <c:pt idx="617">
                  <c:v>0.1016482025033</c:v>
                </c:pt>
                <c:pt idx="618">
                  <c:v>0.102546586017317</c:v>
                </c:pt>
                <c:pt idx="619">
                  <c:v>0.103444163162769</c:v>
                </c:pt>
                <c:pt idx="620">
                  <c:v>0.104340935385915</c:v>
                </c:pt>
                <c:pt idx="621">
                  <c:v>0.105236904129126</c:v>
                </c:pt>
                <c:pt idx="622">
                  <c:v>0.106132070830898</c:v>
                </c:pt>
                <c:pt idx="623">
                  <c:v>0.10702643692587</c:v>
                </c:pt>
                <c:pt idx="624">
                  <c:v>0.107920003844832</c:v>
                </c:pt>
                <c:pt idx="625">
                  <c:v>0.108812773014745</c:v>
                </c:pt>
                <c:pt idx="626">
                  <c:v>0.109704745858749</c:v>
                </c:pt>
                <c:pt idx="627">
                  <c:v>0.110595923796182</c:v>
                </c:pt>
                <c:pt idx="628">
                  <c:v>0.111486308242587</c:v>
                </c:pt>
                <c:pt idx="629">
                  <c:v>0.112375900609733</c:v>
                </c:pt>
                <c:pt idx="630">
                  <c:v>0.113264702305622</c:v>
                </c:pt>
                <c:pt idx="631">
                  <c:v>0.114152714734507</c:v>
                </c:pt>
                <c:pt idx="632">
                  <c:v>0.115039939296901</c:v>
                </c:pt>
                <c:pt idx="633">
                  <c:v>0.115926377389595</c:v>
                </c:pt>
                <c:pt idx="634">
                  <c:v>0.116812030405667</c:v>
                </c:pt>
                <c:pt idx="635">
                  <c:v>0.117696899734497</c:v>
                </c:pt>
                <c:pt idx="636">
                  <c:v>0.118580986761783</c:v>
                </c:pt>
                <c:pt idx="637">
                  <c:v>0.119464292869547</c:v>
                </c:pt>
                <c:pt idx="638">
                  <c:v>0.120346819436153</c:v>
                </c:pt>
                <c:pt idx="639">
                  <c:v>0.121228567836321</c:v>
                </c:pt>
                <c:pt idx="640">
                  <c:v>0.122109539441135</c:v>
                </c:pt>
                <c:pt idx="641">
                  <c:v>0.122989735618061</c:v>
                </c:pt>
                <c:pt idx="642">
                  <c:v>0.123869157730955</c:v>
                </c:pt>
                <c:pt idx="643">
                  <c:v>0.12474780714008</c:v>
                </c:pt>
                <c:pt idx="644">
                  <c:v>0.125625685202114</c:v>
                </c:pt>
                <c:pt idx="645">
                  <c:v>0.126502793270168</c:v>
                </c:pt>
                <c:pt idx="646">
                  <c:v>0.127379132693794</c:v>
                </c:pt>
                <c:pt idx="647">
                  <c:v>0.128254704818999</c:v>
                </c:pt>
                <c:pt idx="648">
                  <c:v>0.129129510988259</c:v>
                </c:pt>
                <c:pt idx="649">
                  <c:v>0.130003552540528</c:v>
                </c:pt>
                <c:pt idx="650">
                  <c:v>0.130876830811253</c:v>
                </c:pt>
                <c:pt idx="651">
                  <c:v>0.131749347132385</c:v>
                </c:pt>
                <c:pt idx="652">
                  <c:v>0.132621102832394</c:v>
                </c:pt>
                <c:pt idx="653">
                  <c:v>0.133492099236274</c:v>
                </c:pt>
                <c:pt idx="654">
                  <c:v>0.134362337665564</c:v>
                </c:pt>
                <c:pt idx="655">
                  <c:v>0.135231819438354</c:v>
                </c:pt>
                <c:pt idx="656">
                  <c:v>0.136100545869299</c:v>
                </c:pt>
                <c:pt idx="657">
                  <c:v>0.136968518269631</c:v>
                </c:pt>
                <c:pt idx="658">
                  <c:v>0.137835737947171</c:v>
                </c:pt>
                <c:pt idx="659">
                  <c:v>0.13870220620634</c:v>
                </c:pt>
                <c:pt idx="660">
                  <c:v>0.13956792434817</c:v>
                </c:pt>
                <c:pt idx="661">
                  <c:v>0.140432893670319</c:v>
                </c:pt>
                <c:pt idx="662">
                  <c:v>0.141297115467081</c:v>
                </c:pt>
                <c:pt idx="663">
                  <c:v>0.142160591029393</c:v>
                </c:pt>
                <c:pt idx="664">
                  <c:v>0.143023321644856</c:v>
                </c:pt>
                <c:pt idx="665">
                  <c:v>0.143885308597739</c:v>
                </c:pt>
                <c:pt idx="666">
                  <c:v>0.144746553168992</c:v>
                </c:pt>
                <c:pt idx="667">
                  <c:v>0.14560705663626</c:v>
                </c:pt>
                <c:pt idx="668">
                  <c:v>0.146466820273891</c:v>
                </c:pt>
                <c:pt idx="669">
                  <c:v>0.147325845352949</c:v>
                </c:pt>
                <c:pt idx="670">
                  <c:v>0.148184133141228</c:v>
                </c:pt>
                <c:pt idx="671">
                  <c:v>0.149041684903255</c:v>
                </c:pt>
                <c:pt idx="672">
                  <c:v>0.149898501900313</c:v>
                </c:pt>
                <c:pt idx="673">
                  <c:v>0.15075458539044</c:v>
                </c:pt>
                <c:pt idx="674">
                  <c:v>0.151609936628449</c:v>
                </c:pt>
                <c:pt idx="675">
                  <c:v>0.152464556865936</c:v>
                </c:pt>
                <c:pt idx="676">
                  <c:v>0.153318447351289</c:v>
                </c:pt>
                <c:pt idx="677">
                  <c:v>0.154171609329701</c:v>
                </c:pt>
                <c:pt idx="678">
                  <c:v>0.155024044043183</c:v>
                </c:pt>
                <c:pt idx="679">
                  <c:v>0.155875752730571</c:v>
                </c:pt>
                <c:pt idx="680">
                  <c:v>0.156726736627537</c:v>
                </c:pt>
                <c:pt idx="681">
                  <c:v>0.157576996966602</c:v>
                </c:pt>
                <c:pt idx="682">
                  <c:v>0.158426534977147</c:v>
                </c:pt>
                <c:pt idx="683">
                  <c:v>0.159275351885421</c:v>
                </c:pt>
                <c:pt idx="684">
                  <c:v>0.160123448914553</c:v>
                </c:pt>
                <c:pt idx="685">
                  <c:v>0.160970827284565</c:v>
                </c:pt>
                <c:pt idx="686">
                  <c:v>0.161817488212376</c:v>
                </c:pt>
                <c:pt idx="687">
                  <c:v>0.162663432911821</c:v>
                </c:pt>
                <c:pt idx="688">
                  <c:v>0.163508662593654</c:v>
                </c:pt>
                <c:pt idx="689">
                  <c:v>0.164353178465563</c:v>
                </c:pt>
                <c:pt idx="690">
                  <c:v>0.165196981732178</c:v>
                </c:pt>
                <c:pt idx="691">
                  <c:v>0.166040073595082</c:v>
                </c:pt>
                <c:pt idx="692">
                  <c:v>0.166882455252824</c:v>
                </c:pt>
                <c:pt idx="693">
                  <c:v>0.167724127900923</c:v>
                </c:pt>
                <c:pt idx="694">
                  <c:v>0.168565092731885</c:v>
                </c:pt>
                <c:pt idx="695">
                  <c:v>0.169405350935206</c:v>
                </c:pt>
                <c:pt idx="696">
                  <c:v>0.170244903697391</c:v>
                </c:pt>
                <c:pt idx="697">
                  <c:v>0.171083752201955</c:v>
                </c:pt>
                <c:pt idx="698">
                  <c:v>0.17192189762944</c:v>
                </c:pt>
                <c:pt idx="699">
                  <c:v>0.17275934115742</c:v>
                </c:pt>
                <c:pt idx="700">
                  <c:v>0.173596083960514</c:v>
                </c:pt>
                <c:pt idx="701">
                  <c:v>0.174432127210395</c:v>
                </c:pt>
                <c:pt idx="702">
                  <c:v>0.175267472075799</c:v>
                </c:pt>
                <c:pt idx="703">
                  <c:v>0.176102119722536</c:v>
                </c:pt>
                <c:pt idx="704">
                  <c:v>0.1769360713135</c:v>
                </c:pt>
                <c:pt idx="705">
                  <c:v>0.177769328008678</c:v>
                </c:pt>
                <c:pt idx="706">
                  <c:v>0.178601890965157</c:v>
                </c:pt>
                <c:pt idx="707">
                  <c:v>0.17943376133714</c:v>
                </c:pt>
                <c:pt idx="708">
                  <c:v>0.180264940275951</c:v>
                </c:pt>
                <c:pt idx="709">
                  <c:v>0.181095428930043</c:v>
                </c:pt>
                <c:pt idx="710">
                  <c:v>0.181925228445014</c:v>
                </c:pt>
                <c:pt idx="711">
                  <c:v>0.182754339963609</c:v>
                </c:pt>
                <c:pt idx="712">
                  <c:v>0.183582764625735</c:v>
                </c:pt>
                <c:pt idx="713">
                  <c:v>0.184410503568468</c:v>
                </c:pt>
                <c:pt idx="714">
                  <c:v>0.185237557926062</c:v>
                </c:pt>
                <c:pt idx="715">
                  <c:v>0.186063928829961</c:v>
                </c:pt>
                <c:pt idx="716">
                  <c:v>0.186889617408803</c:v>
                </c:pt>
                <c:pt idx="717">
                  <c:v>0.187714624788436</c:v>
                </c:pt>
                <c:pt idx="718">
                  <c:v>0.188538952091922</c:v>
                </c:pt>
                <c:pt idx="719">
                  <c:v>0.189362600439548</c:v>
                </c:pt>
                <c:pt idx="720">
                  <c:v>0.190185570948835</c:v>
                </c:pt>
                <c:pt idx="721">
                  <c:v>0.191007864734549</c:v>
                </c:pt>
                <c:pt idx="722">
                  <c:v>0.191829482908706</c:v>
                </c:pt>
                <c:pt idx="723">
                  <c:v>0.192650426580584</c:v>
                </c:pt>
                <c:pt idx="724">
                  <c:v>0.193470696856732</c:v>
                </c:pt>
                <c:pt idx="725">
                  <c:v>0.194290294840978</c:v>
                </c:pt>
                <c:pt idx="726">
                  <c:v>0.195109221634436</c:v>
                </c:pt>
                <c:pt idx="727">
                  <c:v>0.195927478335521</c:v>
                </c:pt>
                <c:pt idx="728">
                  <c:v>0.196745066039951</c:v>
                </c:pt>
                <c:pt idx="729">
                  <c:v>0.197561985840759</c:v>
                </c:pt>
                <c:pt idx="730">
                  <c:v>0.198378238828301</c:v>
                </c:pt>
                <c:pt idx="731">
                  <c:v>0.199193826090268</c:v>
                </c:pt>
                <c:pt idx="732">
                  <c:v>0.200008748711689</c:v>
                </c:pt>
                <c:pt idx="733">
                  <c:v>0.200823007774942</c:v>
                </c:pt>
                <c:pt idx="734">
                  <c:v>0.201636604359766</c:v>
                </c:pt>
                <c:pt idx="735">
                  <c:v>0.202449539543264</c:v>
                </c:pt>
                <c:pt idx="736">
                  <c:v>0.203261814399916</c:v>
                </c:pt>
                <c:pt idx="737">
                  <c:v>0.204073430001586</c:v>
                </c:pt>
                <c:pt idx="738">
                  <c:v>0.204884387417528</c:v>
                </c:pt>
                <c:pt idx="739">
                  <c:v>0.2056946877144</c:v>
                </c:pt>
                <c:pt idx="740">
                  <c:v>0.206504331956266</c:v>
                </c:pt>
                <c:pt idx="741">
                  <c:v>0.20731332120461</c:v>
                </c:pt>
                <c:pt idx="742">
                  <c:v>0.20812165651834</c:v>
                </c:pt>
                <c:pt idx="743">
                  <c:v>0.2089293389538</c:v>
                </c:pt>
                <c:pt idx="744">
                  <c:v>0.209736369564775</c:v>
                </c:pt>
                <c:pt idx="745">
                  <c:v>0.210542749402502</c:v>
                </c:pt>
                <c:pt idx="746">
                  <c:v>0.211348479515675</c:v>
                </c:pt>
                <c:pt idx="747">
                  <c:v>0.212153560950458</c:v>
                </c:pt>
                <c:pt idx="748">
                  <c:v>0.212957994750488</c:v>
                </c:pt>
                <c:pt idx="749">
                  <c:v>0.213761781956887</c:v>
                </c:pt>
                <c:pt idx="750">
                  <c:v>0.214564923608266</c:v>
                </c:pt>
                <c:pt idx="751">
                  <c:v>0.215367420740739</c:v>
                </c:pt>
                <c:pt idx="752">
                  <c:v>0.216169274387924</c:v>
                </c:pt>
                <c:pt idx="753">
                  <c:v>0.216970485580958</c:v>
                </c:pt>
                <c:pt idx="754">
                  <c:v>0.217771055348499</c:v>
                </c:pt>
                <c:pt idx="755">
                  <c:v>0.218570984716737</c:v>
                </c:pt>
                <c:pt idx="756">
                  <c:v>0.219370274709403</c:v>
                </c:pt>
                <c:pt idx="757">
                  <c:v>0.220168926347772</c:v>
                </c:pt>
                <c:pt idx="758">
                  <c:v>0.220966940650677</c:v>
                </c:pt>
                <c:pt idx="759">
                  <c:v>0.221764318634512</c:v>
                </c:pt>
                <c:pt idx="760">
                  <c:v>0.222561061313244</c:v>
                </c:pt>
                <c:pt idx="761">
                  <c:v>0.223357169698414</c:v>
                </c:pt>
                <c:pt idx="762">
                  <c:v>0.224152644799152</c:v>
                </c:pt>
                <c:pt idx="763">
                  <c:v>0.224947487622183</c:v>
                </c:pt>
                <c:pt idx="764">
                  <c:v>0.22574169917183</c:v>
                </c:pt>
                <c:pt idx="765">
                  <c:v>0.226535280450028</c:v>
                </c:pt>
                <c:pt idx="766">
                  <c:v>0.227328232456325</c:v>
                </c:pt>
                <c:pt idx="767">
                  <c:v>0.228120556187898</c:v>
                </c:pt>
                <c:pt idx="768">
                  <c:v>0.22891225263955</c:v>
                </c:pt>
                <c:pt idx="769">
                  <c:v>0.229703322803728</c:v>
                </c:pt>
                <c:pt idx="770">
                  <c:v>0.230493767670523</c:v>
                </c:pt>
                <c:pt idx="771">
                  <c:v>0.23128358822768</c:v>
                </c:pt>
                <c:pt idx="772">
                  <c:v>0.232072785460607</c:v>
                </c:pt>
                <c:pt idx="773">
                  <c:v>0.232861360352379</c:v>
                </c:pt>
                <c:pt idx="774">
                  <c:v>0.233649313883748</c:v>
                </c:pt>
                <c:pt idx="775">
                  <c:v>0.234436647033149</c:v>
                </c:pt>
                <c:pt idx="776">
                  <c:v>0.235223360776709</c:v>
                </c:pt>
                <c:pt idx="777">
                  <c:v>0.236009456088252</c:v>
                </c:pt>
                <c:pt idx="778">
                  <c:v>0.236794933939307</c:v>
                </c:pt>
                <c:pt idx="779">
                  <c:v>0.237579795299116</c:v>
                </c:pt>
                <c:pt idx="780">
                  <c:v>0.238364041134641</c:v>
                </c:pt>
                <c:pt idx="781">
                  <c:v>0.239147672410569</c:v>
                </c:pt>
                <c:pt idx="782">
                  <c:v>0.239930690089324</c:v>
                </c:pt>
                <c:pt idx="783">
                  <c:v>0.240713095131067</c:v>
                </c:pt>
                <c:pt idx="784">
                  <c:v>0.241494888493711</c:v>
                </c:pt>
                <c:pt idx="785">
                  <c:v>0.242276071132921</c:v>
                </c:pt>
                <c:pt idx="786">
                  <c:v>0.243056644002127</c:v>
                </c:pt>
                <c:pt idx="787">
                  <c:v>0.243836608052524</c:v>
                </c:pt>
                <c:pt idx="788">
                  <c:v>0.244615964233088</c:v>
                </c:pt>
                <c:pt idx="789">
                  <c:v>0.245394713490574</c:v>
                </c:pt>
                <c:pt idx="790">
                  <c:v>0.246172856769529</c:v>
                </c:pt>
                <c:pt idx="791">
                  <c:v>0.246950395012295</c:v>
                </c:pt>
                <c:pt idx="792">
                  <c:v>0.24772732915902</c:v>
                </c:pt>
                <c:pt idx="793">
                  <c:v>0.24850366014766</c:v>
                </c:pt>
                <c:pt idx="794">
                  <c:v>0.24927938891399</c:v>
                </c:pt>
                <c:pt idx="795">
                  <c:v>0.250054516391608</c:v>
                </c:pt>
                <c:pt idx="796">
                  <c:v>0.250829043511943</c:v>
                </c:pt>
                <c:pt idx="797">
                  <c:v>0.251602971204261</c:v>
                </c:pt>
                <c:pt idx="798">
                  <c:v>0.252376300395672</c:v>
                </c:pt>
                <c:pt idx="799">
                  <c:v>0.253149032011138</c:v>
                </c:pt>
                <c:pt idx="800">
                  <c:v>0.253921166973479</c:v>
                </c:pt>
                <c:pt idx="801">
                  <c:v>0.254692706203374</c:v>
                </c:pt>
                <c:pt idx="802">
                  <c:v>0.25546365061938</c:v>
                </c:pt>
                <c:pt idx="803">
                  <c:v>0.256234001137926</c:v>
                </c:pt>
                <c:pt idx="804">
                  <c:v>0.257003758673326</c:v>
                </c:pt>
                <c:pt idx="805">
                  <c:v>0.257772924137784</c:v>
                </c:pt>
                <c:pt idx="806">
                  <c:v>0.258541498441402</c:v>
                </c:pt>
                <c:pt idx="807">
                  <c:v>0.259309482492184</c:v>
                </c:pt>
                <c:pt idx="808">
                  <c:v>0.260076877196044</c:v>
                </c:pt>
                <c:pt idx="809">
                  <c:v>0.260843683456811</c:v>
                </c:pt>
                <c:pt idx="810">
                  <c:v>0.261609902176239</c:v>
                </c:pt>
                <c:pt idx="811">
                  <c:v>0.262375534254007</c:v>
                </c:pt>
                <c:pt idx="812">
                  <c:v>0.263140580587733</c:v>
                </c:pt>
                <c:pt idx="813">
                  <c:v>0.263905042072974</c:v>
                </c:pt>
                <c:pt idx="814">
                  <c:v>0.264668919603236</c:v>
                </c:pt>
                <c:pt idx="815">
                  <c:v>0.265432214069976</c:v>
                </c:pt>
                <c:pt idx="816">
                  <c:v>0.266194926362616</c:v>
                </c:pt>
                <c:pt idx="817">
                  <c:v>0.266957057368541</c:v>
                </c:pt>
                <c:pt idx="818">
                  <c:v>0.267718607973109</c:v>
                </c:pt>
                <c:pt idx="819">
                  <c:v>0.268479579059659</c:v>
                </c:pt>
                <c:pt idx="820">
                  <c:v>0.269239971509512</c:v>
                </c:pt>
                <c:pt idx="821">
                  <c:v>0.269999786201981</c:v>
                </c:pt>
                <c:pt idx="822">
                  <c:v>0.270759024014378</c:v>
                </c:pt>
                <c:pt idx="823">
                  <c:v>0.271517685822016</c:v>
                </c:pt>
                <c:pt idx="824">
                  <c:v>0.272275772498218</c:v>
                </c:pt>
                <c:pt idx="825">
                  <c:v>0.273033284914324</c:v>
                </c:pt>
                <c:pt idx="826">
                  <c:v>0.273790223939692</c:v>
                </c:pt>
                <c:pt idx="827">
                  <c:v>0.274546590441709</c:v>
                </c:pt>
                <c:pt idx="828">
                  <c:v>0.275302385285797</c:v>
                </c:pt>
                <c:pt idx="829">
                  <c:v>0.276057609335415</c:v>
                </c:pt>
                <c:pt idx="830">
                  <c:v>0.276812263452068</c:v>
                </c:pt>
                <c:pt idx="831">
                  <c:v>0.277566348495312</c:v>
                </c:pt>
                <c:pt idx="832">
                  <c:v>0.278319865322759</c:v>
                </c:pt>
                <c:pt idx="833">
                  <c:v>0.279072814790086</c:v>
                </c:pt>
                <c:pt idx="834">
                  <c:v>0.279825197751036</c:v>
                </c:pt>
                <c:pt idx="835">
                  <c:v>0.280577015057428</c:v>
                </c:pt>
                <c:pt idx="836">
                  <c:v>0.281328267559162</c:v>
                </c:pt>
                <c:pt idx="837">
                  <c:v>0.282078956104222</c:v>
                </c:pt>
                <c:pt idx="838">
                  <c:v>0.282829081538684</c:v>
                </c:pt>
                <c:pt idx="839">
                  <c:v>0.283578644706723</c:v>
                </c:pt>
                <c:pt idx="840">
                  <c:v>0.284327646450615</c:v>
                </c:pt>
                <c:pt idx="841">
                  <c:v>0.285076087610747</c:v>
                </c:pt>
                <c:pt idx="842">
                  <c:v>0.28582396902562</c:v>
                </c:pt>
                <c:pt idx="843">
                  <c:v>0.286571291531853</c:v>
                </c:pt>
                <c:pt idx="844">
                  <c:v>0.287318055964193</c:v>
                </c:pt>
                <c:pt idx="845">
                  <c:v>0.288064263155517</c:v>
                </c:pt>
                <c:pt idx="846">
                  <c:v>0.28880991393684</c:v>
                </c:pt>
                <c:pt idx="847">
                  <c:v>0.289555009137319</c:v>
                </c:pt>
                <c:pt idx="848">
                  <c:v>0.290299549584259</c:v>
                </c:pt>
                <c:pt idx="849">
                  <c:v>0.291043536103119</c:v>
                </c:pt>
                <c:pt idx="850">
                  <c:v>0.291786969517514</c:v>
                </c:pt>
                <c:pt idx="851">
                  <c:v>0.292529850649228</c:v>
                </c:pt>
                <c:pt idx="852">
                  <c:v>0.293272180318212</c:v>
                </c:pt>
                <c:pt idx="853">
                  <c:v>0.294013959342593</c:v>
                </c:pt>
                <c:pt idx="854">
                  <c:v>0.294755188538679</c:v>
                </c:pt>
                <c:pt idx="855">
                  <c:v>0.295495868720964</c:v>
                </c:pt>
                <c:pt idx="856">
                  <c:v>0.296236000702133</c:v>
                </c:pt>
                <c:pt idx="857">
                  <c:v>0.296975585293069</c:v>
                </c:pt>
                <c:pt idx="858">
                  <c:v>0.297714623302855</c:v>
                </c:pt>
                <c:pt idx="859">
                  <c:v>0.298453115538785</c:v>
                </c:pt>
                <c:pt idx="860">
                  <c:v>0.299191062806362</c:v>
                </c:pt>
                <c:pt idx="861">
                  <c:v>0.299928465909309</c:v>
                </c:pt>
                <c:pt idx="862">
                  <c:v>0.300665325649573</c:v>
                </c:pt>
                <c:pt idx="863">
                  <c:v>0.301401642827328</c:v>
                </c:pt>
                <c:pt idx="864">
                  <c:v>0.302137418240983</c:v>
                </c:pt>
                <c:pt idx="865">
                  <c:v>0.302872652687184</c:v>
                </c:pt>
                <c:pt idx="866">
                  <c:v>0.303607346960824</c:v>
                </c:pt>
                <c:pt idx="867">
                  <c:v>0.304341501855042</c:v>
                </c:pt>
                <c:pt idx="868">
                  <c:v>0.305075118161235</c:v>
                </c:pt>
                <c:pt idx="869">
                  <c:v>0.305808196669057</c:v>
                </c:pt>
                <c:pt idx="870">
                  <c:v>0.306540738166427</c:v>
                </c:pt>
                <c:pt idx="871">
                  <c:v>0.307272743439534</c:v>
                </c:pt>
                <c:pt idx="872">
                  <c:v>0.308004213272842</c:v>
                </c:pt>
                <c:pt idx="873">
                  <c:v>0.308735148449094</c:v>
                </c:pt>
                <c:pt idx="874">
                  <c:v>0.30946554974932</c:v>
                </c:pt>
                <c:pt idx="875">
                  <c:v>0.310195417952837</c:v>
                </c:pt>
                <c:pt idx="876">
                  <c:v>0.310924753837259</c:v>
                </c:pt>
                <c:pt idx="877">
                  <c:v>0.311653558178499</c:v>
                </c:pt>
                <c:pt idx="878">
                  <c:v>0.312381831750774</c:v>
                </c:pt>
                <c:pt idx="879">
                  <c:v>0.313109575326612</c:v>
                </c:pt>
                <c:pt idx="880">
                  <c:v>0.313836789676855</c:v>
                </c:pt>
                <c:pt idx="881">
                  <c:v>0.314563475570664</c:v>
                </c:pt>
                <c:pt idx="882">
                  <c:v>0.315289633775527</c:v>
                </c:pt>
                <c:pt idx="883">
                  <c:v>0.316015265057257</c:v>
                </c:pt>
                <c:pt idx="884">
                  <c:v>0.316740370180004</c:v>
                </c:pt>
                <c:pt idx="885">
                  <c:v>0.317464949906258</c:v>
                </c:pt>
                <c:pt idx="886">
                  <c:v>0.318189004996848</c:v>
                </c:pt>
                <c:pt idx="887">
                  <c:v>0.318912536210958</c:v>
                </c:pt>
                <c:pt idx="888">
                  <c:v>0.319635544306119</c:v>
                </c:pt>
                <c:pt idx="889">
                  <c:v>0.320358030038225</c:v>
                </c:pt>
                <c:pt idx="890">
                  <c:v>0.32107999416153</c:v>
                </c:pt>
                <c:pt idx="891">
                  <c:v>0.321801437428656</c:v>
                </c:pt>
                <c:pt idx="892">
                  <c:v>0.322522360590599</c:v>
                </c:pt>
                <c:pt idx="893">
                  <c:v>0.323242764396729</c:v>
                </c:pt>
                <c:pt idx="894">
                  <c:v>0.323962649594801</c:v>
                </c:pt>
                <c:pt idx="895">
                  <c:v>0.324682016930953</c:v>
                </c:pt>
                <c:pt idx="896">
                  <c:v>0.325400867149715</c:v>
                </c:pt>
                <c:pt idx="897">
                  <c:v>0.326119200994014</c:v>
                </c:pt>
                <c:pt idx="898">
                  <c:v>0.326837019205176</c:v>
                </c:pt>
                <c:pt idx="899">
                  <c:v>0.327554322522931</c:v>
                </c:pt>
                <c:pt idx="900">
                  <c:v>0.32827111168542</c:v>
                </c:pt>
                <c:pt idx="901">
                  <c:v>0.328987387429197</c:v>
                </c:pt>
                <c:pt idx="902">
                  <c:v>0.329703150489233</c:v>
                </c:pt>
                <c:pt idx="903">
                  <c:v>0.330418401598924</c:v>
                </c:pt>
                <c:pt idx="904">
                  <c:v>0.331133141490094</c:v>
                </c:pt>
                <c:pt idx="905">
                  <c:v>0.331847370892996</c:v>
                </c:pt>
                <c:pt idx="906">
                  <c:v>0.332561090536322</c:v>
                </c:pt>
                <c:pt idx="907">
                  <c:v>0.333274301147203</c:v>
                </c:pt>
                <c:pt idx="908">
                  <c:v>0.333987003451217</c:v>
                </c:pt>
                <c:pt idx="909">
                  <c:v>0.334699198172391</c:v>
                </c:pt>
                <c:pt idx="910">
                  <c:v>0.335410886033206</c:v>
                </c:pt>
                <c:pt idx="911">
                  <c:v>0.336122067754602</c:v>
                </c:pt>
                <c:pt idx="912">
                  <c:v>0.336832744055981</c:v>
                </c:pt>
                <c:pt idx="913">
                  <c:v>0.337542915655213</c:v>
                </c:pt>
                <c:pt idx="914">
                  <c:v>0.33825258326864</c:v>
                </c:pt>
                <c:pt idx="915">
                  <c:v>0.33896174761108</c:v>
                </c:pt>
                <c:pt idx="916">
                  <c:v>0.33967040939583</c:v>
                </c:pt>
                <c:pt idx="917">
                  <c:v>0.340378569334673</c:v>
                </c:pt>
                <c:pt idx="918">
                  <c:v>0.34108622813788</c:v>
                </c:pt>
                <c:pt idx="919">
                  <c:v>0.341793386514216</c:v>
                </c:pt>
                <c:pt idx="920">
                  <c:v>0.342500045170943</c:v>
                </c:pt>
                <c:pt idx="921">
                  <c:v>0.343206204813824</c:v>
                </c:pt>
                <c:pt idx="922">
                  <c:v>0.34391186614713</c:v>
                </c:pt>
                <c:pt idx="923">
                  <c:v>0.344617029873639</c:v>
                </c:pt>
                <c:pt idx="924">
                  <c:v>0.345321696694647</c:v>
                </c:pt>
                <c:pt idx="925">
                  <c:v>0.346025867309965</c:v>
                </c:pt>
                <c:pt idx="926">
                  <c:v>0.346729542417929</c:v>
                </c:pt>
                <c:pt idx="927">
                  <c:v>0.3474327227154</c:v>
                </c:pt>
                <c:pt idx="928">
                  <c:v>0.348135408897773</c:v>
                </c:pt>
                <c:pt idx="929">
                  <c:v>0.348837601658975</c:v>
                </c:pt>
                <c:pt idx="930">
                  <c:v>0.349539301691473</c:v>
                </c:pt>
                <c:pt idx="931">
                  <c:v>0.350240509686278</c:v>
                </c:pt>
                <c:pt idx="932">
                  <c:v>0.350941226332948</c:v>
                </c:pt>
                <c:pt idx="933">
                  <c:v>0.351641452319593</c:v>
                </c:pt>
                <c:pt idx="934">
                  <c:v>0.352341188332878</c:v>
                </c:pt>
                <c:pt idx="935">
                  <c:v>0.353040435058027</c:v>
                </c:pt>
                <c:pt idx="936">
                  <c:v>0.353739193178828</c:v>
                </c:pt>
                <c:pt idx="937">
                  <c:v>0.354437463377638</c:v>
                </c:pt>
                <c:pt idx="938">
                  <c:v>0.355135246335383</c:v>
                </c:pt>
                <c:pt idx="939">
                  <c:v>0.355832542731567</c:v>
                </c:pt>
                <c:pt idx="940">
                  <c:v>0.356529353244272</c:v>
                </c:pt>
                <c:pt idx="941">
                  <c:v>0.357225678550163</c:v>
                </c:pt>
                <c:pt idx="942">
                  <c:v>0.357921519324495</c:v>
                </c:pt>
                <c:pt idx="943">
                  <c:v>0.358616876241113</c:v>
                </c:pt>
                <c:pt idx="944">
                  <c:v>0.359311749972455</c:v>
                </c:pt>
                <c:pt idx="945">
                  <c:v>0.360006141189562</c:v>
                </c:pt>
                <c:pt idx="946">
                  <c:v>0.360700050562076</c:v>
                </c:pt>
                <c:pt idx="947">
                  <c:v>0.361393478758247</c:v>
                </c:pt>
                <c:pt idx="948">
                  <c:v>0.362086426444933</c:v>
                </c:pt>
                <c:pt idx="949">
                  <c:v>0.362778894287611</c:v>
                </c:pt>
                <c:pt idx="950">
                  <c:v>0.363470882950373</c:v>
                </c:pt>
                <c:pt idx="951">
                  <c:v>0.364162393095935</c:v>
                </c:pt>
                <c:pt idx="952">
                  <c:v>0.364853425385639</c:v>
                </c:pt>
                <c:pt idx="953">
                  <c:v>0.365543980479456</c:v>
                </c:pt>
                <c:pt idx="954">
                  <c:v>0.366234059035992</c:v>
                </c:pt>
                <c:pt idx="955">
                  <c:v>0.36692366171249</c:v>
                </c:pt>
                <c:pt idx="956">
                  <c:v>0.367612789164833</c:v>
                </c:pt>
                <c:pt idx="957">
                  <c:v>0.368301442047551</c:v>
                </c:pt>
                <c:pt idx="958">
                  <c:v>0.368989621013821</c:v>
                </c:pt>
                <c:pt idx="959">
                  <c:v>0.369677326715473</c:v>
                </c:pt>
                <c:pt idx="960">
                  <c:v>0.370364559802995</c:v>
                </c:pt>
                <c:pt idx="961">
                  <c:v>0.371051320925531</c:v>
                </c:pt>
                <c:pt idx="962">
                  <c:v>0.371737610730891</c:v>
                </c:pt>
                <c:pt idx="963">
                  <c:v>0.372423429865553</c:v>
                </c:pt>
                <c:pt idx="964">
                  <c:v>0.373108778974663</c:v>
                </c:pt>
                <c:pt idx="965">
                  <c:v>0.373793658702044</c:v>
                </c:pt>
                <c:pt idx="966">
                  <c:v>0.374478069690195</c:v>
                </c:pt>
                <c:pt idx="967">
                  <c:v>0.375162012580299</c:v>
                </c:pt>
                <c:pt idx="968">
                  <c:v>0.375845488012223</c:v>
                </c:pt>
                <c:pt idx="969">
                  <c:v>0.376528496624522</c:v>
                </c:pt>
                <c:pt idx="970">
                  <c:v>0.377211039054445</c:v>
                </c:pt>
                <c:pt idx="971">
                  <c:v>0.377893115937937</c:v>
                </c:pt>
                <c:pt idx="972">
                  <c:v>0.378574727909641</c:v>
                </c:pt>
                <c:pt idx="973">
                  <c:v>0.379255875602905</c:v>
                </c:pt>
                <c:pt idx="974">
                  <c:v>0.379936559649783</c:v>
                </c:pt>
                <c:pt idx="975">
                  <c:v>0.380616780681038</c:v>
                </c:pt>
                <c:pt idx="976">
                  <c:v>0.381296539326149</c:v>
                </c:pt>
                <c:pt idx="977">
                  <c:v>0.381975836213311</c:v>
                </c:pt>
                <c:pt idx="978">
                  <c:v>0.382654671969439</c:v>
                </c:pt>
                <c:pt idx="979">
                  <c:v>0.383333047220173</c:v>
                </c:pt>
                <c:pt idx="980">
                  <c:v>0.38401096258988</c:v>
                </c:pt>
                <c:pt idx="981">
                  <c:v>0.38468841870166</c:v>
                </c:pt>
                <c:pt idx="982">
                  <c:v>0.385365416177344</c:v>
                </c:pt>
                <c:pt idx="983">
                  <c:v>0.386041955637504</c:v>
                </c:pt>
                <c:pt idx="984">
                  <c:v>0.386718037701452</c:v>
                </c:pt>
                <c:pt idx="985">
                  <c:v>0.387393662987245</c:v>
                </c:pt>
                <c:pt idx="986">
                  <c:v>0.388068832111689</c:v>
                </c:pt>
                <c:pt idx="987">
                  <c:v>0.388743545690338</c:v>
                </c:pt>
                <c:pt idx="988">
                  <c:v>0.389417804337506</c:v>
                </c:pt>
                <c:pt idx="989">
                  <c:v>0.390091608666261</c:v>
                </c:pt>
                <c:pt idx="990">
                  <c:v>0.390764959288435</c:v>
                </c:pt>
                <c:pt idx="991">
                  <c:v>0.391437856814624</c:v>
                </c:pt>
                <c:pt idx="992">
                  <c:v>0.392110301854193</c:v>
                </c:pt>
                <c:pt idx="993">
                  <c:v>0.392782295015276</c:v>
                </c:pt>
                <c:pt idx="994">
                  <c:v>0.393453836904786</c:v>
                </c:pt>
                <c:pt idx="995">
                  <c:v>0.39412492812841</c:v>
                </c:pt>
                <c:pt idx="996">
                  <c:v>0.394795569290619</c:v>
                </c:pt>
                <c:pt idx="997">
                  <c:v>0.395465760994668</c:v>
                </c:pt>
                <c:pt idx="998">
                  <c:v>0.3961355038426</c:v>
                </c:pt>
                <c:pt idx="999">
                  <c:v>0.396804798435248</c:v>
                </c:pt>
                <c:pt idx="1000">
                  <c:v>0.397473645372242</c:v>
                </c:pt>
                <c:pt idx="1001">
                  <c:v>0.398142045252006</c:v>
                </c:pt>
                <c:pt idx="1002">
                  <c:v>0.398809998671768</c:v>
                </c:pt>
                <c:pt idx="1003">
                  <c:v>0.39947750622756</c:v>
                </c:pt>
                <c:pt idx="1004">
                  <c:v>0.400144568514218</c:v>
                </c:pt>
                <c:pt idx="1005">
                  <c:v>0.400811186125392</c:v>
                </c:pt>
                <c:pt idx="1006">
                  <c:v>0.401477359653543</c:v>
                </c:pt>
                <c:pt idx="1007">
                  <c:v>0.402143089689951</c:v>
                </c:pt>
                <c:pt idx="1008">
                  <c:v>0.402808376824714</c:v>
                </c:pt>
                <c:pt idx="1009">
                  <c:v>0.403473221646754</c:v>
                </c:pt>
                <c:pt idx="1010">
                  <c:v>0.404137624743819</c:v>
                </c:pt>
                <c:pt idx="1011">
                  <c:v>0.404801586702486</c:v>
                </c:pt>
                <c:pt idx="1012">
                  <c:v>0.405398775775821</c:v>
                </c:pt>
                <c:pt idx="1013">
                  <c:v>0.405458475072926</c:v>
                </c:pt>
                <c:pt idx="1014">
                  <c:v>0.40546444480662</c:v>
                </c:pt>
                <c:pt idx="1015">
                  <c:v>0.40546504177803</c:v>
                </c:pt>
                <c:pt idx="1016">
                  <c:v>0.405465101475151</c:v>
                </c:pt>
                <c:pt idx="1017">
                  <c:v>0.405465107444863</c:v>
                </c:pt>
                <c:pt idx="1018">
                  <c:v>0.405465108041834</c:v>
                </c:pt>
                <c:pt idx="1019">
                  <c:v>0.405465108108164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Sheet1!$AL$21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Sheet1!$B$25:$B$1044</c:f>
              <c:numCache>
                <c:formatCode>General</c:formatCode>
                <c:ptCount val="1020"/>
                <c:pt idx="0">
                  <c:v>3.12573385003243E-16</c:v>
                </c:pt>
                <c:pt idx="1">
                  <c:v>3.12573385003243E-15</c:v>
                </c:pt>
                <c:pt idx="2">
                  <c:v>3.12573385003243E-14</c:v>
                </c:pt>
                <c:pt idx="3">
                  <c:v>3.12573385003243E-13</c:v>
                </c:pt>
                <c:pt idx="4">
                  <c:v>3.12573385003243E-12</c:v>
                </c:pt>
                <c:pt idx="5">
                  <c:v>3.12573385003243E-11</c:v>
                </c:pt>
                <c:pt idx="6">
                  <c:v>3.12573385003243E-10</c:v>
                </c:pt>
                <c:pt idx="7">
                  <c:v>3.12573385003243E-9</c:v>
                </c:pt>
                <c:pt idx="8">
                  <c:v>3.12573385003243E-8</c:v>
                </c:pt>
                <c:pt idx="9">
                  <c:v>3.12573385003243E-7</c:v>
                </c:pt>
                <c:pt idx="10">
                  <c:v>3.12573385003243E-6</c:v>
                </c:pt>
                <c:pt idx="11">
                  <c:v>3.12573385003243E-5</c:v>
                </c:pt>
                <c:pt idx="12">
                  <c:v>0.000312573385003243</c:v>
                </c:pt>
                <c:pt idx="13">
                  <c:v>0.00312573385003243</c:v>
                </c:pt>
                <c:pt idx="14">
                  <c:v>0.00625146770006485</c:v>
                </c:pt>
                <c:pt idx="15">
                  <c:v>0.00937720155009728</c:v>
                </c:pt>
                <c:pt idx="16">
                  <c:v>0.0125029354001297</c:v>
                </c:pt>
                <c:pt idx="17">
                  <c:v>0.0156286692501621</c:v>
                </c:pt>
                <c:pt idx="18">
                  <c:v>0.0187544031001946</c:v>
                </c:pt>
                <c:pt idx="19">
                  <c:v>0.021880136950227</c:v>
                </c:pt>
                <c:pt idx="20">
                  <c:v>0.0250058708002594</c:v>
                </c:pt>
                <c:pt idx="21">
                  <c:v>0.0281316046502918</c:v>
                </c:pt>
                <c:pt idx="22">
                  <c:v>0.0312573385003243</c:v>
                </c:pt>
                <c:pt idx="23">
                  <c:v>0.0343830723503567</c:v>
                </c:pt>
                <c:pt idx="24">
                  <c:v>0.0375088062003891</c:v>
                </c:pt>
                <c:pt idx="25">
                  <c:v>0.0406345400504215</c:v>
                </c:pt>
                <c:pt idx="26">
                  <c:v>0.043760273900454</c:v>
                </c:pt>
                <c:pt idx="27">
                  <c:v>0.0468860077504864</c:v>
                </c:pt>
                <c:pt idx="28">
                  <c:v>0.0500117416005188</c:v>
                </c:pt>
                <c:pt idx="29">
                  <c:v>0.0531374754505512</c:v>
                </c:pt>
                <c:pt idx="30">
                  <c:v>0.0562632093005837</c:v>
                </c:pt>
                <c:pt idx="31">
                  <c:v>0.0593889431506161</c:v>
                </c:pt>
                <c:pt idx="32">
                  <c:v>0.0625146770006485</c:v>
                </c:pt>
                <c:pt idx="33">
                  <c:v>0.065640410850681</c:v>
                </c:pt>
                <c:pt idx="34">
                  <c:v>0.0687661447007134</c:v>
                </c:pt>
                <c:pt idx="35">
                  <c:v>0.0718918785507458</c:v>
                </c:pt>
                <c:pt idx="36">
                  <c:v>0.0750176124007782</c:v>
                </c:pt>
                <c:pt idx="37">
                  <c:v>0.0781433462508107</c:v>
                </c:pt>
                <c:pt idx="38">
                  <c:v>0.0812690801008431</c:v>
                </c:pt>
                <c:pt idx="39">
                  <c:v>0.0843948139508755</c:v>
                </c:pt>
                <c:pt idx="40">
                  <c:v>0.0875205478009079</c:v>
                </c:pt>
                <c:pt idx="41">
                  <c:v>0.0906462816509404</c:v>
                </c:pt>
                <c:pt idx="42">
                  <c:v>0.0937720155009728</c:v>
                </c:pt>
                <c:pt idx="43">
                  <c:v>0.0968977493510052</c:v>
                </c:pt>
                <c:pt idx="44">
                  <c:v>0.100023483201038</c:v>
                </c:pt>
                <c:pt idx="45">
                  <c:v>0.10314921705107</c:v>
                </c:pt>
                <c:pt idx="46">
                  <c:v>0.106274950901103</c:v>
                </c:pt>
                <c:pt idx="47">
                  <c:v>0.109400684751135</c:v>
                </c:pt>
                <c:pt idx="48">
                  <c:v>0.112526418601167</c:v>
                </c:pt>
                <c:pt idx="49">
                  <c:v>0.1156521524512</c:v>
                </c:pt>
                <c:pt idx="50">
                  <c:v>0.118777886301232</c:v>
                </c:pt>
                <c:pt idx="51">
                  <c:v>0.121903620151265</c:v>
                </c:pt>
                <c:pt idx="52">
                  <c:v>0.125029354001297</c:v>
                </c:pt>
                <c:pt idx="53">
                  <c:v>0.128155087851329</c:v>
                </c:pt>
                <c:pt idx="54">
                  <c:v>0.131280821701362</c:v>
                </c:pt>
                <c:pt idx="55">
                  <c:v>0.134406555551394</c:v>
                </c:pt>
                <c:pt idx="56">
                  <c:v>0.137532289401427</c:v>
                </c:pt>
                <c:pt idx="57">
                  <c:v>0.140658023251459</c:v>
                </c:pt>
                <c:pt idx="58">
                  <c:v>0.143783757101492</c:v>
                </c:pt>
                <c:pt idx="59">
                  <c:v>0.146909490951524</c:v>
                </c:pt>
                <c:pt idx="60">
                  <c:v>0.150035224801556</c:v>
                </c:pt>
                <c:pt idx="61">
                  <c:v>0.153160958651589</c:v>
                </c:pt>
                <c:pt idx="62">
                  <c:v>0.156286692501621</c:v>
                </c:pt>
                <c:pt idx="63">
                  <c:v>0.159412426351654</c:v>
                </c:pt>
                <c:pt idx="64">
                  <c:v>0.162538160201686</c:v>
                </c:pt>
                <c:pt idx="65">
                  <c:v>0.165663894051719</c:v>
                </c:pt>
                <c:pt idx="66">
                  <c:v>0.168789627901751</c:v>
                </c:pt>
                <c:pt idx="67">
                  <c:v>0.171915361751783</c:v>
                </c:pt>
                <c:pt idx="68">
                  <c:v>0.175041095601816</c:v>
                </c:pt>
                <c:pt idx="69">
                  <c:v>0.178166829451848</c:v>
                </c:pt>
                <c:pt idx="70">
                  <c:v>0.181292563301881</c:v>
                </c:pt>
                <c:pt idx="71">
                  <c:v>0.184418297151913</c:v>
                </c:pt>
                <c:pt idx="72">
                  <c:v>0.187544031001946</c:v>
                </c:pt>
                <c:pt idx="73">
                  <c:v>0.190669764851978</c:v>
                </c:pt>
                <c:pt idx="74">
                  <c:v>0.19379549870201</c:v>
                </c:pt>
                <c:pt idx="75">
                  <c:v>0.196921232552043</c:v>
                </c:pt>
                <c:pt idx="76">
                  <c:v>0.200046966402075</c:v>
                </c:pt>
                <c:pt idx="77">
                  <c:v>0.203172700252108</c:v>
                </c:pt>
                <c:pt idx="78">
                  <c:v>0.20629843410214</c:v>
                </c:pt>
                <c:pt idx="79">
                  <c:v>0.209424167952173</c:v>
                </c:pt>
                <c:pt idx="80">
                  <c:v>0.212549901802205</c:v>
                </c:pt>
                <c:pt idx="81">
                  <c:v>0.215675635652237</c:v>
                </c:pt>
                <c:pt idx="82">
                  <c:v>0.21880136950227</c:v>
                </c:pt>
                <c:pt idx="83">
                  <c:v>0.221927103352302</c:v>
                </c:pt>
                <c:pt idx="84">
                  <c:v>0.225052837202335</c:v>
                </c:pt>
                <c:pt idx="85">
                  <c:v>0.228178571052367</c:v>
                </c:pt>
                <c:pt idx="86">
                  <c:v>0.2313043049024</c:v>
                </c:pt>
                <c:pt idx="87">
                  <c:v>0.234430038752432</c:v>
                </c:pt>
                <c:pt idx="88">
                  <c:v>0.237555772602464</c:v>
                </c:pt>
                <c:pt idx="89">
                  <c:v>0.240681506452497</c:v>
                </c:pt>
                <c:pt idx="90">
                  <c:v>0.243807240302529</c:v>
                </c:pt>
                <c:pt idx="91">
                  <c:v>0.246932974152562</c:v>
                </c:pt>
                <c:pt idx="92">
                  <c:v>0.250058708002594</c:v>
                </c:pt>
                <c:pt idx="93">
                  <c:v>0.253184441852627</c:v>
                </c:pt>
                <c:pt idx="94">
                  <c:v>0.256310175702659</c:v>
                </c:pt>
                <c:pt idx="95">
                  <c:v>0.259435909552691</c:v>
                </c:pt>
                <c:pt idx="96">
                  <c:v>0.262561643402724</c:v>
                </c:pt>
                <c:pt idx="97">
                  <c:v>0.265687377252756</c:v>
                </c:pt>
                <c:pt idx="98">
                  <c:v>0.268813111102789</c:v>
                </c:pt>
                <c:pt idx="99">
                  <c:v>0.271938844952821</c:v>
                </c:pt>
                <c:pt idx="100">
                  <c:v>0.275064578802854</c:v>
                </c:pt>
                <c:pt idx="101">
                  <c:v>0.278190312652886</c:v>
                </c:pt>
                <c:pt idx="102">
                  <c:v>0.281316046502918</c:v>
                </c:pt>
                <c:pt idx="103">
                  <c:v>0.284441780352951</c:v>
                </c:pt>
                <c:pt idx="104">
                  <c:v>0.287567514202983</c:v>
                </c:pt>
                <c:pt idx="105">
                  <c:v>0.290693248053016</c:v>
                </c:pt>
                <c:pt idx="106">
                  <c:v>0.293818981903048</c:v>
                </c:pt>
                <c:pt idx="107">
                  <c:v>0.296944715753081</c:v>
                </c:pt>
                <c:pt idx="108">
                  <c:v>0.300070449603113</c:v>
                </c:pt>
                <c:pt idx="109">
                  <c:v>0.303196183453145</c:v>
                </c:pt>
                <c:pt idx="110">
                  <c:v>0.306321917303178</c:v>
                </c:pt>
                <c:pt idx="111">
                  <c:v>0.30944765115321</c:v>
                </c:pt>
                <c:pt idx="112">
                  <c:v>0.312573385003243</c:v>
                </c:pt>
                <c:pt idx="113">
                  <c:v>0.315699118853275</c:v>
                </c:pt>
                <c:pt idx="114">
                  <c:v>0.318824852703307</c:v>
                </c:pt>
                <c:pt idx="115">
                  <c:v>0.32195058655334</c:v>
                </c:pt>
                <c:pt idx="116">
                  <c:v>0.325076320403372</c:v>
                </c:pt>
                <c:pt idx="117">
                  <c:v>0.328202054253405</c:v>
                </c:pt>
                <c:pt idx="118">
                  <c:v>0.331327788103437</c:v>
                </c:pt>
                <c:pt idx="119">
                  <c:v>0.33445352195347</c:v>
                </c:pt>
                <c:pt idx="120">
                  <c:v>0.337579255803502</c:v>
                </c:pt>
                <c:pt idx="121">
                  <c:v>0.340704989653534</c:v>
                </c:pt>
                <c:pt idx="122">
                  <c:v>0.343830723503567</c:v>
                </c:pt>
                <c:pt idx="123">
                  <c:v>0.346956457353599</c:v>
                </c:pt>
                <c:pt idx="124">
                  <c:v>0.350082191203632</c:v>
                </c:pt>
                <c:pt idx="125">
                  <c:v>0.353207925053664</c:v>
                </c:pt>
                <c:pt idx="126">
                  <c:v>0.356333658903697</c:v>
                </c:pt>
                <c:pt idx="127">
                  <c:v>0.359459392753729</c:v>
                </c:pt>
                <c:pt idx="128">
                  <c:v>0.362585126603762</c:v>
                </c:pt>
                <c:pt idx="129">
                  <c:v>0.365710860453794</c:v>
                </c:pt>
                <c:pt idx="130">
                  <c:v>0.368836594303826</c:v>
                </c:pt>
                <c:pt idx="131">
                  <c:v>0.371962328153859</c:v>
                </c:pt>
                <c:pt idx="132">
                  <c:v>0.375088062003891</c:v>
                </c:pt>
                <c:pt idx="133">
                  <c:v>0.378213795853924</c:v>
                </c:pt>
                <c:pt idx="134">
                  <c:v>0.381339529703956</c:v>
                </c:pt>
                <c:pt idx="135">
                  <c:v>0.384465263553988</c:v>
                </c:pt>
                <c:pt idx="136">
                  <c:v>0.387590997404021</c:v>
                </c:pt>
                <c:pt idx="137">
                  <c:v>0.390716731254053</c:v>
                </c:pt>
                <c:pt idx="138">
                  <c:v>0.393842465104086</c:v>
                </c:pt>
                <c:pt idx="139">
                  <c:v>0.396968198954118</c:v>
                </c:pt>
                <c:pt idx="140">
                  <c:v>0.400093932804151</c:v>
                </c:pt>
                <c:pt idx="141">
                  <c:v>0.403219666654183</c:v>
                </c:pt>
                <c:pt idx="142">
                  <c:v>0.406345400504216</c:v>
                </c:pt>
                <c:pt idx="143">
                  <c:v>0.409471134354248</c:v>
                </c:pt>
                <c:pt idx="144">
                  <c:v>0.41259686820428</c:v>
                </c:pt>
                <c:pt idx="145">
                  <c:v>0.415722602054313</c:v>
                </c:pt>
                <c:pt idx="146">
                  <c:v>0.418848335904345</c:v>
                </c:pt>
                <c:pt idx="147">
                  <c:v>0.421974069754378</c:v>
                </c:pt>
                <c:pt idx="148">
                  <c:v>0.42509980360441</c:v>
                </c:pt>
                <c:pt idx="149">
                  <c:v>0.428225537454443</c:v>
                </c:pt>
                <c:pt idx="150">
                  <c:v>0.431351271304475</c:v>
                </c:pt>
                <c:pt idx="151">
                  <c:v>0.434477005154507</c:v>
                </c:pt>
                <c:pt idx="152">
                  <c:v>0.43760273900454</c:v>
                </c:pt>
                <c:pt idx="153">
                  <c:v>0.440728472854572</c:v>
                </c:pt>
                <c:pt idx="154">
                  <c:v>0.443854206704605</c:v>
                </c:pt>
                <c:pt idx="155">
                  <c:v>0.446979940554637</c:v>
                </c:pt>
                <c:pt idx="156">
                  <c:v>0.450105674404669</c:v>
                </c:pt>
                <c:pt idx="157">
                  <c:v>0.453231408254702</c:v>
                </c:pt>
                <c:pt idx="158">
                  <c:v>0.456357142104734</c:v>
                </c:pt>
                <c:pt idx="159">
                  <c:v>0.459482875954767</c:v>
                </c:pt>
                <c:pt idx="160">
                  <c:v>0.462608609804799</c:v>
                </c:pt>
                <c:pt idx="161">
                  <c:v>0.465734343654832</c:v>
                </c:pt>
                <c:pt idx="162">
                  <c:v>0.468860077504864</c:v>
                </c:pt>
                <c:pt idx="163">
                  <c:v>0.471985811354896</c:v>
                </c:pt>
                <c:pt idx="164">
                  <c:v>0.475111545204929</c:v>
                </c:pt>
                <c:pt idx="165">
                  <c:v>0.478237279054961</c:v>
                </c:pt>
                <c:pt idx="166">
                  <c:v>0.481363012904994</c:v>
                </c:pt>
                <c:pt idx="167">
                  <c:v>0.484488746755026</c:v>
                </c:pt>
                <c:pt idx="168">
                  <c:v>0.487614480605059</c:v>
                </c:pt>
                <c:pt idx="169">
                  <c:v>0.490740214455091</c:v>
                </c:pt>
                <c:pt idx="170">
                  <c:v>0.493865948305123</c:v>
                </c:pt>
                <c:pt idx="171">
                  <c:v>0.496991682155156</c:v>
                </c:pt>
                <c:pt idx="172">
                  <c:v>0.500117416005188</c:v>
                </c:pt>
                <c:pt idx="173">
                  <c:v>0.503243149855221</c:v>
                </c:pt>
                <c:pt idx="174">
                  <c:v>0.506368883705253</c:v>
                </c:pt>
                <c:pt idx="175">
                  <c:v>0.509494617555286</c:v>
                </c:pt>
                <c:pt idx="176">
                  <c:v>0.512620351405318</c:v>
                </c:pt>
                <c:pt idx="177">
                  <c:v>0.51574608525535</c:v>
                </c:pt>
                <c:pt idx="178">
                  <c:v>0.518871819105383</c:v>
                </c:pt>
                <c:pt idx="179">
                  <c:v>0.521997552955415</c:v>
                </c:pt>
                <c:pt idx="180">
                  <c:v>0.525123286805448</c:v>
                </c:pt>
                <c:pt idx="181">
                  <c:v>0.52824902065548</c:v>
                </c:pt>
                <c:pt idx="182">
                  <c:v>0.531374754505513</c:v>
                </c:pt>
                <c:pt idx="183">
                  <c:v>0.534500488355545</c:v>
                </c:pt>
                <c:pt idx="184">
                  <c:v>0.537626222205577</c:v>
                </c:pt>
                <c:pt idx="185">
                  <c:v>0.54075195605561</c:v>
                </c:pt>
                <c:pt idx="186">
                  <c:v>0.543877689905642</c:v>
                </c:pt>
                <c:pt idx="187">
                  <c:v>0.547003423755675</c:v>
                </c:pt>
                <c:pt idx="188">
                  <c:v>0.550129157605707</c:v>
                </c:pt>
                <c:pt idx="189">
                  <c:v>0.55325489145574</c:v>
                </c:pt>
                <c:pt idx="190">
                  <c:v>0.556380625305772</c:v>
                </c:pt>
                <c:pt idx="191">
                  <c:v>0.559506359155804</c:v>
                </c:pt>
                <c:pt idx="192">
                  <c:v>0.562632093005837</c:v>
                </c:pt>
                <c:pt idx="193">
                  <c:v>0.565757826855869</c:v>
                </c:pt>
                <c:pt idx="194">
                  <c:v>0.568883560705902</c:v>
                </c:pt>
                <c:pt idx="195">
                  <c:v>0.572009294555934</c:v>
                </c:pt>
                <c:pt idx="196">
                  <c:v>0.575135028405967</c:v>
                </c:pt>
                <c:pt idx="197">
                  <c:v>0.578260762255999</c:v>
                </c:pt>
                <c:pt idx="198">
                  <c:v>0.581386496106031</c:v>
                </c:pt>
                <c:pt idx="199">
                  <c:v>0.584512229956064</c:v>
                </c:pt>
                <c:pt idx="200">
                  <c:v>0.587637963806096</c:v>
                </c:pt>
                <c:pt idx="201">
                  <c:v>0.590763697656129</c:v>
                </c:pt>
                <c:pt idx="202">
                  <c:v>0.593889431506161</c:v>
                </c:pt>
                <c:pt idx="203">
                  <c:v>0.597015165356194</c:v>
                </c:pt>
                <c:pt idx="204">
                  <c:v>0.600140899206226</c:v>
                </c:pt>
                <c:pt idx="205">
                  <c:v>0.603266633056258</c:v>
                </c:pt>
                <c:pt idx="206">
                  <c:v>0.606392366906291</c:v>
                </c:pt>
                <c:pt idx="207">
                  <c:v>0.609518100756323</c:v>
                </c:pt>
                <c:pt idx="208">
                  <c:v>0.612643834606356</c:v>
                </c:pt>
                <c:pt idx="209">
                  <c:v>0.615769568456388</c:v>
                </c:pt>
                <c:pt idx="210">
                  <c:v>0.61889530230642</c:v>
                </c:pt>
                <c:pt idx="211">
                  <c:v>0.622021036156453</c:v>
                </c:pt>
                <c:pt idx="212">
                  <c:v>0.625146770006485</c:v>
                </c:pt>
                <c:pt idx="213">
                  <c:v>0.628272503856518</c:v>
                </c:pt>
                <c:pt idx="214">
                  <c:v>0.63139823770655</c:v>
                </c:pt>
                <c:pt idx="215">
                  <c:v>0.634523971556583</c:v>
                </c:pt>
                <c:pt idx="216">
                  <c:v>0.637649705406615</c:v>
                </c:pt>
                <c:pt idx="217">
                  <c:v>0.640775439256647</c:v>
                </c:pt>
                <c:pt idx="218">
                  <c:v>0.64390117310668</c:v>
                </c:pt>
                <c:pt idx="219">
                  <c:v>0.647026906956712</c:v>
                </c:pt>
                <c:pt idx="220">
                  <c:v>0.650152640806745</c:v>
                </c:pt>
                <c:pt idx="221">
                  <c:v>0.653278374656777</c:v>
                </c:pt>
                <c:pt idx="222">
                  <c:v>0.65640410850681</c:v>
                </c:pt>
                <c:pt idx="223">
                  <c:v>0.659529842356842</c:v>
                </c:pt>
                <c:pt idx="224">
                  <c:v>0.662655576206874</c:v>
                </c:pt>
                <c:pt idx="225">
                  <c:v>0.665781310056907</c:v>
                </c:pt>
                <c:pt idx="226">
                  <c:v>0.668907043906939</c:v>
                </c:pt>
                <c:pt idx="227">
                  <c:v>0.672032777756972</c:v>
                </c:pt>
                <c:pt idx="228">
                  <c:v>0.675158511607004</c:v>
                </c:pt>
                <c:pt idx="229">
                  <c:v>0.678284245457037</c:v>
                </c:pt>
                <c:pt idx="230">
                  <c:v>0.681409979307069</c:v>
                </c:pt>
                <c:pt idx="231">
                  <c:v>0.684535713157101</c:v>
                </c:pt>
                <c:pt idx="232">
                  <c:v>0.687661447007134</c:v>
                </c:pt>
                <c:pt idx="233">
                  <c:v>0.690787180857166</c:v>
                </c:pt>
                <c:pt idx="234">
                  <c:v>0.693912914707199</c:v>
                </c:pt>
                <c:pt idx="235">
                  <c:v>0.697038648557231</c:v>
                </c:pt>
                <c:pt idx="236">
                  <c:v>0.700164382407264</c:v>
                </c:pt>
                <c:pt idx="237">
                  <c:v>0.703290116257296</c:v>
                </c:pt>
                <c:pt idx="238">
                  <c:v>0.706415850107328</c:v>
                </c:pt>
                <c:pt idx="239">
                  <c:v>0.709541583957361</c:v>
                </c:pt>
                <c:pt idx="240">
                  <c:v>0.712667317807393</c:v>
                </c:pt>
                <c:pt idx="241">
                  <c:v>0.715793051657426</c:v>
                </c:pt>
                <c:pt idx="242">
                  <c:v>0.718918785507458</c:v>
                </c:pt>
                <c:pt idx="243">
                  <c:v>0.722044519357491</c:v>
                </c:pt>
                <c:pt idx="244">
                  <c:v>0.725170253207523</c:v>
                </c:pt>
                <c:pt idx="245">
                  <c:v>0.728295987057555</c:v>
                </c:pt>
                <c:pt idx="246">
                  <c:v>0.731421720907588</c:v>
                </c:pt>
                <c:pt idx="247">
                  <c:v>0.73454745475762</c:v>
                </c:pt>
                <c:pt idx="248">
                  <c:v>0.737673188607653</c:v>
                </c:pt>
                <c:pt idx="249">
                  <c:v>0.740798922457685</c:v>
                </c:pt>
                <c:pt idx="250">
                  <c:v>0.743924656307717</c:v>
                </c:pt>
                <c:pt idx="251">
                  <c:v>0.74705039015775</c:v>
                </c:pt>
                <c:pt idx="252">
                  <c:v>0.750176124007782</c:v>
                </c:pt>
                <c:pt idx="253">
                  <c:v>0.753301857857815</c:v>
                </c:pt>
                <c:pt idx="254">
                  <c:v>0.756427591707847</c:v>
                </c:pt>
                <c:pt idx="255">
                  <c:v>0.75955332555788</c:v>
                </c:pt>
                <c:pt idx="256">
                  <c:v>0.762679059407912</c:v>
                </c:pt>
                <c:pt idx="257">
                  <c:v>0.765804793257945</c:v>
                </c:pt>
                <c:pt idx="258">
                  <c:v>0.768930527107977</c:v>
                </c:pt>
                <c:pt idx="259">
                  <c:v>0.772056260958009</c:v>
                </c:pt>
                <c:pt idx="260">
                  <c:v>0.775181994808042</c:v>
                </c:pt>
                <c:pt idx="261">
                  <c:v>0.778307728658074</c:v>
                </c:pt>
                <c:pt idx="262">
                  <c:v>0.781433462508107</c:v>
                </c:pt>
                <c:pt idx="263">
                  <c:v>0.784559196358139</c:v>
                </c:pt>
                <c:pt idx="264">
                  <c:v>0.787684930208172</c:v>
                </c:pt>
                <c:pt idx="265">
                  <c:v>0.790810664058204</c:v>
                </c:pt>
                <c:pt idx="266">
                  <c:v>0.793936397908236</c:v>
                </c:pt>
                <c:pt idx="267">
                  <c:v>0.797062131758269</c:v>
                </c:pt>
                <c:pt idx="268">
                  <c:v>0.800187865608301</c:v>
                </c:pt>
                <c:pt idx="269">
                  <c:v>0.803313599458334</c:v>
                </c:pt>
                <c:pt idx="270">
                  <c:v>0.806439333308366</c:v>
                </c:pt>
                <c:pt idx="271">
                  <c:v>0.809565067158399</c:v>
                </c:pt>
                <c:pt idx="272">
                  <c:v>0.812690801008431</c:v>
                </c:pt>
                <c:pt idx="273">
                  <c:v>0.815816534858463</c:v>
                </c:pt>
                <c:pt idx="274">
                  <c:v>0.818942268708496</c:v>
                </c:pt>
                <c:pt idx="275">
                  <c:v>0.822068002558528</c:v>
                </c:pt>
                <c:pt idx="276">
                  <c:v>0.825193736408561</c:v>
                </c:pt>
                <c:pt idx="277">
                  <c:v>0.828319470258593</c:v>
                </c:pt>
                <c:pt idx="278">
                  <c:v>0.831445204108626</c:v>
                </c:pt>
                <c:pt idx="279">
                  <c:v>0.834570937958658</c:v>
                </c:pt>
                <c:pt idx="280">
                  <c:v>0.83769667180869</c:v>
                </c:pt>
                <c:pt idx="281">
                  <c:v>0.840822405658723</c:v>
                </c:pt>
                <c:pt idx="282">
                  <c:v>0.843948139508755</c:v>
                </c:pt>
                <c:pt idx="283">
                  <c:v>0.847073873358788</c:v>
                </c:pt>
                <c:pt idx="284">
                  <c:v>0.85019960720882</c:v>
                </c:pt>
                <c:pt idx="285">
                  <c:v>0.853325341058853</c:v>
                </c:pt>
                <c:pt idx="286">
                  <c:v>0.856451074908885</c:v>
                </c:pt>
                <c:pt idx="287">
                  <c:v>0.859576808758917</c:v>
                </c:pt>
                <c:pt idx="288">
                  <c:v>0.86270254260895</c:v>
                </c:pt>
                <c:pt idx="289">
                  <c:v>0.865828276458982</c:v>
                </c:pt>
                <c:pt idx="290">
                  <c:v>0.868954010309015</c:v>
                </c:pt>
                <c:pt idx="291">
                  <c:v>0.872079744159047</c:v>
                </c:pt>
                <c:pt idx="292">
                  <c:v>0.87520547800908</c:v>
                </c:pt>
                <c:pt idx="293">
                  <c:v>0.878331211859112</c:v>
                </c:pt>
                <c:pt idx="294">
                  <c:v>0.881456945709144</c:v>
                </c:pt>
                <c:pt idx="295">
                  <c:v>0.884582679559177</c:v>
                </c:pt>
                <c:pt idx="296">
                  <c:v>0.887708413409209</c:v>
                </c:pt>
                <c:pt idx="297">
                  <c:v>0.890834147259242</c:v>
                </c:pt>
                <c:pt idx="298">
                  <c:v>0.893959881109274</c:v>
                </c:pt>
                <c:pt idx="299">
                  <c:v>0.897085614959306</c:v>
                </c:pt>
                <c:pt idx="300">
                  <c:v>0.900211348809339</c:v>
                </c:pt>
                <c:pt idx="301">
                  <c:v>0.903337082659371</c:v>
                </c:pt>
                <c:pt idx="302">
                  <c:v>0.906462816509404</c:v>
                </c:pt>
                <c:pt idx="303">
                  <c:v>0.909588550359436</c:v>
                </c:pt>
                <c:pt idx="304">
                  <c:v>0.912714284209469</c:v>
                </c:pt>
                <c:pt idx="305">
                  <c:v>0.915840018059501</c:v>
                </c:pt>
                <c:pt idx="306">
                  <c:v>0.918965751909533</c:v>
                </c:pt>
                <c:pt idx="307">
                  <c:v>0.922091485759566</c:v>
                </c:pt>
                <c:pt idx="308">
                  <c:v>0.925217219609598</c:v>
                </c:pt>
                <c:pt idx="309">
                  <c:v>0.928342953459631</c:v>
                </c:pt>
                <c:pt idx="310">
                  <c:v>0.931468687309663</c:v>
                </c:pt>
                <c:pt idx="311">
                  <c:v>0.934594421159696</c:v>
                </c:pt>
                <c:pt idx="312">
                  <c:v>0.937720155009728</c:v>
                </c:pt>
                <c:pt idx="313">
                  <c:v>0.94084588885976</c:v>
                </c:pt>
                <c:pt idx="314">
                  <c:v>0.943971622709793</c:v>
                </c:pt>
                <c:pt idx="315">
                  <c:v>0.947097356559825</c:v>
                </c:pt>
                <c:pt idx="316">
                  <c:v>0.950223090409858</c:v>
                </c:pt>
                <c:pt idx="317">
                  <c:v>0.95334882425989</c:v>
                </c:pt>
                <c:pt idx="318">
                  <c:v>0.956474558109923</c:v>
                </c:pt>
                <c:pt idx="319">
                  <c:v>0.959600291959955</c:v>
                </c:pt>
                <c:pt idx="320">
                  <c:v>0.962726025809987</c:v>
                </c:pt>
                <c:pt idx="321">
                  <c:v>0.96585175966002</c:v>
                </c:pt>
                <c:pt idx="322">
                  <c:v>0.968977493510052</c:v>
                </c:pt>
                <c:pt idx="323">
                  <c:v>0.972103227360085</c:v>
                </c:pt>
                <c:pt idx="324">
                  <c:v>0.975228961210117</c:v>
                </c:pt>
                <c:pt idx="325">
                  <c:v>0.97835469506015</c:v>
                </c:pt>
                <c:pt idx="326">
                  <c:v>0.981480428910182</c:v>
                </c:pt>
                <c:pt idx="327">
                  <c:v>0.984606162760214</c:v>
                </c:pt>
                <c:pt idx="328">
                  <c:v>0.987731896610247</c:v>
                </c:pt>
                <c:pt idx="329">
                  <c:v>0.990857630460279</c:v>
                </c:pt>
                <c:pt idx="330">
                  <c:v>0.993983364310312</c:v>
                </c:pt>
                <c:pt idx="331">
                  <c:v>0.997109098160344</c:v>
                </c:pt>
                <c:pt idx="332">
                  <c:v>1.000234832010377</c:v>
                </c:pt>
                <c:pt idx="333">
                  <c:v>1.00336056586041</c:v>
                </c:pt>
                <c:pt idx="334">
                  <c:v>1.006486299710442</c:v>
                </c:pt>
                <c:pt idx="335">
                  <c:v>1.009612033560474</c:v>
                </c:pt>
                <c:pt idx="336">
                  <c:v>1.012737767410506</c:v>
                </c:pt>
                <c:pt idx="337">
                  <c:v>1.015863501260539</c:v>
                </c:pt>
                <c:pt idx="338">
                  <c:v>1.018989235110571</c:v>
                </c:pt>
                <c:pt idx="339">
                  <c:v>1.022114968960604</c:v>
                </c:pt>
                <c:pt idx="340">
                  <c:v>1.025240702810636</c:v>
                </c:pt>
                <c:pt idx="341">
                  <c:v>1.028366436660669</c:v>
                </c:pt>
                <c:pt idx="342">
                  <c:v>1.031492170510701</c:v>
                </c:pt>
                <c:pt idx="343">
                  <c:v>1.034617904360733</c:v>
                </c:pt>
                <c:pt idx="344">
                  <c:v>1.037743638210766</c:v>
                </c:pt>
                <c:pt idx="345">
                  <c:v>1.040869372060798</c:v>
                </c:pt>
                <c:pt idx="346">
                  <c:v>1.043995105910831</c:v>
                </c:pt>
                <c:pt idx="347">
                  <c:v>1.047120839760863</c:v>
                </c:pt>
                <c:pt idx="348">
                  <c:v>1.050246573610895</c:v>
                </c:pt>
                <c:pt idx="349">
                  <c:v>1.053372307460928</c:v>
                </c:pt>
                <c:pt idx="350">
                  <c:v>1.05649804131096</c:v>
                </c:pt>
                <c:pt idx="351">
                  <c:v>1.059623775160993</c:v>
                </c:pt>
                <c:pt idx="352">
                  <c:v>1.062749509011025</c:v>
                </c:pt>
                <c:pt idx="353">
                  <c:v>1.065875242861058</c:v>
                </c:pt>
                <c:pt idx="354">
                  <c:v>1.06900097671109</c:v>
                </c:pt>
                <c:pt idx="355">
                  <c:v>1.072126710561123</c:v>
                </c:pt>
                <c:pt idx="356">
                  <c:v>1.075252444411155</c:v>
                </c:pt>
                <c:pt idx="357">
                  <c:v>1.078378178261187</c:v>
                </c:pt>
                <c:pt idx="358">
                  <c:v>1.08150391211122</c:v>
                </c:pt>
                <c:pt idx="359">
                  <c:v>1.084629645961252</c:v>
                </c:pt>
                <c:pt idx="360">
                  <c:v>1.087755379811284</c:v>
                </c:pt>
                <c:pt idx="361">
                  <c:v>1.090881113661317</c:v>
                </c:pt>
                <c:pt idx="362">
                  <c:v>1.094006847511349</c:v>
                </c:pt>
                <c:pt idx="363">
                  <c:v>1.097132581361382</c:v>
                </c:pt>
                <c:pt idx="364">
                  <c:v>1.100258315211414</c:v>
                </c:pt>
                <c:pt idx="365">
                  <c:v>1.103384049061447</c:v>
                </c:pt>
                <c:pt idx="366">
                  <c:v>1.106509782911479</c:v>
                </c:pt>
                <c:pt idx="367">
                  <c:v>1.109635516761512</c:v>
                </c:pt>
                <c:pt idx="368">
                  <c:v>1.112761250611544</c:v>
                </c:pt>
                <c:pt idx="369">
                  <c:v>1.115886984461576</c:v>
                </c:pt>
                <c:pt idx="370">
                  <c:v>1.119012718311609</c:v>
                </c:pt>
                <c:pt idx="371">
                  <c:v>1.122138452161641</c:v>
                </c:pt>
                <c:pt idx="372">
                  <c:v>1.125264186011674</c:v>
                </c:pt>
                <c:pt idx="373">
                  <c:v>1.128389919861706</c:v>
                </c:pt>
                <c:pt idx="374">
                  <c:v>1.131515653711739</c:v>
                </c:pt>
                <c:pt idx="375">
                  <c:v>1.134641387561771</c:v>
                </c:pt>
                <c:pt idx="376">
                  <c:v>1.137767121411803</c:v>
                </c:pt>
                <c:pt idx="377">
                  <c:v>1.140892855261836</c:v>
                </c:pt>
                <c:pt idx="378">
                  <c:v>1.144018589111868</c:v>
                </c:pt>
                <c:pt idx="379">
                  <c:v>1.147144322961901</c:v>
                </c:pt>
                <c:pt idx="380">
                  <c:v>1.150270056811933</c:v>
                </c:pt>
                <c:pt idx="381">
                  <c:v>1.153395790661966</c:v>
                </c:pt>
                <c:pt idx="382">
                  <c:v>1.156521524511998</c:v>
                </c:pt>
                <c:pt idx="383">
                  <c:v>1.15964725836203</c:v>
                </c:pt>
                <c:pt idx="384">
                  <c:v>1.162772992212063</c:v>
                </c:pt>
                <c:pt idx="385">
                  <c:v>1.165898726062095</c:v>
                </c:pt>
                <c:pt idx="386">
                  <c:v>1.169024459912128</c:v>
                </c:pt>
                <c:pt idx="387">
                  <c:v>1.17215019376216</c:v>
                </c:pt>
                <c:pt idx="388">
                  <c:v>1.175275927612192</c:v>
                </c:pt>
                <c:pt idx="389">
                  <c:v>1.178401661462225</c:v>
                </c:pt>
                <c:pt idx="390">
                  <c:v>1.181527395312257</c:v>
                </c:pt>
                <c:pt idx="391">
                  <c:v>1.18465312916229</c:v>
                </c:pt>
                <c:pt idx="392">
                  <c:v>1.187778863012322</c:v>
                </c:pt>
                <c:pt idx="393">
                  <c:v>1.190904596862355</c:v>
                </c:pt>
                <c:pt idx="394">
                  <c:v>1.194030330712387</c:v>
                </c:pt>
                <c:pt idx="395">
                  <c:v>1.197156064562419</c:v>
                </c:pt>
                <c:pt idx="396">
                  <c:v>1.200281798412452</c:v>
                </c:pt>
                <c:pt idx="397">
                  <c:v>1.203407532262484</c:v>
                </c:pt>
                <c:pt idx="398">
                  <c:v>1.206533266112517</c:v>
                </c:pt>
                <c:pt idx="399">
                  <c:v>1.209658999962549</c:v>
                </c:pt>
                <c:pt idx="400">
                  <c:v>1.212784733812582</c:v>
                </c:pt>
                <c:pt idx="401">
                  <c:v>1.215910467662614</c:v>
                </c:pt>
                <c:pt idx="402">
                  <c:v>1.219036201512647</c:v>
                </c:pt>
                <c:pt idx="403">
                  <c:v>1.222161935362679</c:v>
                </c:pt>
                <c:pt idx="404">
                  <c:v>1.225287669212711</c:v>
                </c:pt>
                <c:pt idx="405">
                  <c:v>1.228413403062744</c:v>
                </c:pt>
                <c:pt idx="406">
                  <c:v>1.231539136912776</c:v>
                </c:pt>
                <c:pt idx="407">
                  <c:v>1.234664870762809</c:v>
                </c:pt>
                <c:pt idx="408">
                  <c:v>1.237790604612841</c:v>
                </c:pt>
                <c:pt idx="409">
                  <c:v>1.240916338462874</c:v>
                </c:pt>
                <c:pt idx="410">
                  <c:v>1.244042072312906</c:v>
                </c:pt>
                <c:pt idx="411">
                  <c:v>1.247167806162939</c:v>
                </c:pt>
                <c:pt idx="412">
                  <c:v>1.250293540012971</c:v>
                </c:pt>
                <c:pt idx="413">
                  <c:v>1.253419273863003</c:v>
                </c:pt>
                <c:pt idx="414">
                  <c:v>1.256545007713036</c:v>
                </c:pt>
                <c:pt idx="415">
                  <c:v>1.259670741563068</c:v>
                </c:pt>
                <c:pt idx="416">
                  <c:v>1.2627964754131</c:v>
                </c:pt>
                <c:pt idx="417">
                  <c:v>1.265922209263133</c:v>
                </c:pt>
                <c:pt idx="418">
                  <c:v>1.269047943113165</c:v>
                </c:pt>
                <c:pt idx="419">
                  <c:v>1.272173676963198</c:v>
                </c:pt>
                <c:pt idx="420">
                  <c:v>1.27529941081323</c:v>
                </c:pt>
                <c:pt idx="421">
                  <c:v>1.278425144663263</c:v>
                </c:pt>
                <c:pt idx="422">
                  <c:v>1.281550878513295</c:v>
                </c:pt>
                <c:pt idx="423">
                  <c:v>1.284676612363327</c:v>
                </c:pt>
                <c:pt idx="424">
                  <c:v>1.28780234621336</c:v>
                </c:pt>
                <c:pt idx="425">
                  <c:v>1.290928080063392</c:v>
                </c:pt>
                <c:pt idx="426">
                  <c:v>1.294053813913425</c:v>
                </c:pt>
                <c:pt idx="427">
                  <c:v>1.297179547763457</c:v>
                </c:pt>
                <c:pt idx="428">
                  <c:v>1.300305281613489</c:v>
                </c:pt>
                <c:pt idx="429">
                  <c:v>1.303431015463522</c:v>
                </c:pt>
                <c:pt idx="430">
                  <c:v>1.306556749313554</c:v>
                </c:pt>
                <c:pt idx="431">
                  <c:v>1.309682483163587</c:v>
                </c:pt>
                <c:pt idx="432">
                  <c:v>1.312808217013619</c:v>
                </c:pt>
                <c:pt idx="433">
                  <c:v>1.315933950863652</c:v>
                </c:pt>
                <c:pt idx="434">
                  <c:v>1.319059684713684</c:v>
                </c:pt>
                <c:pt idx="435">
                  <c:v>1.322185418563716</c:v>
                </c:pt>
                <c:pt idx="436">
                  <c:v>1.32531115241375</c:v>
                </c:pt>
                <c:pt idx="437">
                  <c:v>1.328436886263781</c:v>
                </c:pt>
                <c:pt idx="438">
                  <c:v>1.331562620113814</c:v>
                </c:pt>
                <c:pt idx="439">
                  <c:v>1.334688353963846</c:v>
                </c:pt>
                <c:pt idx="440">
                  <c:v>1.337814087813879</c:v>
                </c:pt>
                <c:pt idx="441">
                  <c:v>1.340939821663911</c:v>
                </c:pt>
                <c:pt idx="442">
                  <c:v>1.344065555513944</c:v>
                </c:pt>
                <c:pt idx="443">
                  <c:v>1.347191289363976</c:v>
                </c:pt>
                <c:pt idx="444">
                  <c:v>1.350317023214008</c:v>
                </c:pt>
                <c:pt idx="445">
                  <c:v>1.353442757064041</c:v>
                </c:pt>
                <c:pt idx="446">
                  <c:v>1.356568490914073</c:v>
                </c:pt>
                <c:pt idx="447">
                  <c:v>1.359694224764106</c:v>
                </c:pt>
                <c:pt idx="448">
                  <c:v>1.362819958614138</c:v>
                </c:pt>
                <c:pt idx="449">
                  <c:v>1.365945692464171</c:v>
                </c:pt>
                <c:pt idx="450">
                  <c:v>1.369071426314203</c:v>
                </c:pt>
                <c:pt idx="451">
                  <c:v>1.372197160164235</c:v>
                </c:pt>
                <c:pt idx="452">
                  <c:v>1.375322894014268</c:v>
                </c:pt>
                <c:pt idx="453">
                  <c:v>1.3784486278643</c:v>
                </c:pt>
                <c:pt idx="454">
                  <c:v>1.381574361714333</c:v>
                </c:pt>
                <c:pt idx="455">
                  <c:v>1.384700095564365</c:v>
                </c:pt>
                <c:pt idx="456">
                  <c:v>1.387825829414398</c:v>
                </c:pt>
                <c:pt idx="457">
                  <c:v>1.39095156326443</c:v>
                </c:pt>
                <c:pt idx="458">
                  <c:v>1.394077297114462</c:v>
                </c:pt>
                <c:pt idx="459">
                  <c:v>1.397203030964495</c:v>
                </c:pt>
                <c:pt idx="460">
                  <c:v>1.400328764814527</c:v>
                </c:pt>
                <c:pt idx="461">
                  <c:v>1.40345449866456</c:v>
                </c:pt>
                <c:pt idx="462">
                  <c:v>1.406580232514592</c:v>
                </c:pt>
                <c:pt idx="463">
                  <c:v>1.409705966364625</c:v>
                </c:pt>
                <c:pt idx="464">
                  <c:v>1.412831700214657</c:v>
                </c:pt>
                <c:pt idx="465">
                  <c:v>1.415957434064689</c:v>
                </c:pt>
                <c:pt idx="466">
                  <c:v>1.419083167914722</c:v>
                </c:pt>
                <c:pt idx="467">
                  <c:v>1.422208901764754</c:v>
                </c:pt>
                <c:pt idx="468">
                  <c:v>1.425334635614787</c:v>
                </c:pt>
                <c:pt idx="469">
                  <c:v>1.428460369464819</c:v>
                </c:pt>
                <c:pt idx="470">
                  <c:v>1.431586103314852</c:v>
                </c:pt>
                <c:pt idx="471">
                  <c:v>1.434711837164884</c:v>
                </c:pt>
                <c:pt idx="472">
                  <c:v>1.437837571014916</c:v>
                </c:pt>
                <c:pt idx="473">
                  <c:v>1.440963304864949</c:v>
                </c:pt>
                <c:pt idx="474">
                  <c:v>1.444089038714981</c:v>
                </c:pt>
                <c:pt idx="475">
                  <c:v>1.447214772565014</c:v>
                </c:pt>
                <c:pt idx="476">
                  <c:v>1.450340506415046</c:v>
                </c:pt>
                <c:pt idx="477">
                  <c:v>1.453466240265079</c:v>
                </c:pt>
                <c:pt idx="478">
                  <c:v>1.456591974115111</c:v>
                </c:pt>
                <c:pt idx="479">
                  <c:v>1.459717707965144</c:v>
                </c:pt>
                <c:pt idx="480">
                  <c:v>1.462843441815176</c:v>
                </c:pt>
                <c:pt idx="481">
                  <c:v>1.465969175665208</c:v>
                </c:pt>
                <c:pt idx="482">
                  <c:v>1.469094909515241</c:v>
                </c:pt>
                <c:pt idx="483">
                  <c:v>1.472220643365273</c:v>
                </c:pt>
                <c:pt idx="484">
                  <c:v>1.475346377215305</c:v>
                </c:pt>
                <c:pt idx="485">
                  <c:v>1.478472111065338</c:v>
                </c:pt>
                <c:pt idx="486">
                  <c:v>1.48159784491537</c:v>
                </c:pt>
                <c:pt idx="487">
                  <c:v>1.484723578765403</c:v>
                </c:pt>
                <c:pt idx="488">
                  <c:v>1.487849312615435</c:v>
                </c:pt>
                <c:pt idx="489">
                  <c:v>1.490975046465468</c:v>
                </c:pt>
                <c:pt idx="490">
                  <c:v>1.4941007803155</c:v>
                </c:pt>
                <c:pt idx="491">
                  <c:v>1.497226514165532</c:v>
                </c:pt>
                <c:pt idx="492">
                  <c:v>1.500352248015565</c:v>
                </c:pt>
                <c:pt idx="493">
                  <c:v>1.503477981865597</c:v>
                </c:pt>
                <c:pt idx="494">
                  <c:v>1.50660371571563</c:v>
                </c:pt>
                <c:pt idx="495">
                  <c:v>1.509729449565662</c:v>
                </c:pt>
                <c:pt idx="496">
                  <c:v>1.512855183415695</c:v>
                </c:pt>
                <c:pt idx="497">
                  <c:v>1.515980917265727</c:v>
                </c:pt>
                <c:pt idx="498">
                  <c:v>1.519106651115759</c:v>
                </c:pt>
                <c:pt idx="499">
                  <c:v>1.522232384965792</c:v>
                </c:pt>
                <c:pt idx="500">
                  <c:v>1.525358118815824</c:v>
                </c:pt>
                <c:pt idx="501">
                  <c:v>1.528483852665857</c:v>
                </c:pt>
                <c:pt idx="502">
                  <c:v>1.531609586515889</c:v>
                </c:pt>
                <c:pt idx="503">
                  <c:v>1.534735320365922</c:v>
                </c:pt>
                <c:pt idx="504">
                  <c:v>1.537861054215954</c:v>
                </c:pt>
                <c:pt idx="505">
                  <c:v>1.540986788065986</c:v>
                </c:pt>
                <c:pt idx="506">
                  <c:v>1.544112521916019</c:v>
                </c:pt>
                <c:pt idx="507">
                  <c:v>1.547238255766051</c:v>
                </c:pt>
                <c:pt idx="508">
                  <c:v>1.550363989616084</c:v>
                </c:pt>
                <c:pt idx="509">
                  <c:v>1.553489723466116</c:v>
                </c:pt>
                <c:pt idx="510">
                  <c:v>1.556615457316149</c:v>
                </c:pt>
                <c:pt idx="511">
                  <c:v>1.559741191166181</c:v>
                </c:pt>
                <c:pt idx="512">
                  <c:v>1.562866925016213</c:v>
                </c:pt>
                <c:pt idx="513">
                  <c:v>1.565992658866246</c:v>
                </c:pt>
                <c:pt idx="514">
                  <c:v>1.569118392716278</c:v>
                </c:pt>
                <c:pt idx="515">
                  <c:v>1.572244126566311</c:v>
                </c:pt>
                <c:pt idx="516">
                  <c:v>1.575369860416343</c:v>
                </c:pt>
                <c:pt idx="517">
                  <c:v>1.578495594266376</c:v>
                </c:pt>
                <c:pt idx="518">
                  <c:v>1.581621328116408</c:v>
                </c:pt>
                <c:pt idx="519">
                  <c:v>1.584747061966441</c:v>
                </c:pt>
                <c:pt idx="520">
                  <c:v>1.587872795816473</c:v>
                </c:pt>
                <c:pt idx="521">
                  <c:v>1.590998529666505</c:v>
                </c:pt>
                <c:pt idx="522">
                  <c:v>1.594124263516538</c:v>
                </c:pt>
                <c:pt idx="523">
                  <c:v>1.59724999736657</c:v>
                </c:pt>
                <c:pt idx="524">
                  <c:v>1.600375731216603</c:v>
                </c:pt>
                <c:pt idx="525">
                  <c:v>1.603501465066635</c:v>
                </c:pt>
                <c:pt idx="526">
                  <c:v>1.606627198916668</c:v>
                </c:pt>
                <c:pt idx="527">
                  <c:v>1.6097529327667</c:v>
                </c:pt>
                <c:pt idx="528">
                  <c:v>1.612878666616732</c:v>
                </c:pt>
                <c:pt idx="529">
                  <c:v>1.616004400466765</c:v>
                </c:pt>
                <c:pt idx="530">
                  <c:v>1.619130134316797</c:v>
                </c:pt>
                <c:pt idx="531">
                  <c:v>1.62225586816683</c:v>
                </c:pt>
                <c:pt idx="532">
                  <c:v>1.625381602016862</c:v>
                </c:pt>
                <c:pt idx="533">
                  <c:v>1.628507335866894</c:v>
                </c:pt>
                <c:pt idx="534">
                  <c:v>1.631633069716927</c:v>
                </c:pt>
                <c:pt idx="535">
                  <c:v>1.63475880356696</c:v>
                </c:pt>
                <c:pt idx="536">
                  <c:v>1.637884537416992</c:v>
                </c:pt>
                <c:pt idx="537">
                  <c:v>1.641010271267024</c:v>
                </c:pt>
                <c:pt idx="538">
                  <c:v>1.644136005117057</c:v>
                </c:pt>
                <c:pt idx="539">
                  <c:v>1.647261738967089</c:v>
                </c:pt>
                <c:pt idx="540">
                  <c:v>1.650387472817121</c:v>
                </c:pt>
                <c:pt idx="541">
                  <c:v>1.653513206667154</c:v>
                </c:pt>
                <c:pt idx="542">
                  <c:v>1.656638940517186</c:v>
                </c:pt>
                <c:pt idx="543">
                  <c:v>1.659764674367219</c:v>
                </c:pt>
                <c:pt idx="544">
                  <c:v>1.662890408217251</c:v>
                </c:pt>
                <c:pt idx="545">
                  <c:v>1.666016142067284</c:v>
                </c:pt>
                <c:pt idx="546">
                  <c:v>1.669141875917316</c:v>
                </c:pt>
                <c:pt idx="547">
                  <c:v>1.672267609767348</c:v>
                </c:pt>
                <c:pt idx="548">
                  <c:v>1.675393343617381</c:v>
                </c:pt>
                <c:pt idx="549">
                  <c:v>1.678519077467413</c:v>
                </c:pt>
                <c:pt idx="550">
                  <c:v>1.681644811317446</c:v>
                </c:pt>
                <c:pt idx="551">
                  <c:v>1.684770545167478</c:v>
                </c:pt>
                <c:pt idx="552">
                  <c:v>1.687896279017511</c:v>
                </c:pt>
                <c:pt idx="553">
                  <c:v>1.691022012867543</c:v>
                </c:pt>
                <c:pt idx="554">
                  <c:v>1.694147746717576</c:v>
                </c:pt>
                <c:pt idx="555">
                  <c:v>1.697273480567608</c:v>
                </c:pt>
                <c:pt idx="556">
                  <c:v>1.70039921441764</c:v>
                </c:pt>
                <c:pt idx="557">
                  <c:v>1.703524948267673</c:v>
                </c:pt>
                <c:pt idx="558">
                  <c:v>1.706650682117705</c:v>
                </c:pt>
                <c:pt idx="559">
                  <c:v>1.709776415967738</c:v>
                </c:pt>
                <c:pt idx="560">
                  <c:v>1.71290214981777</c:v>
                </c:pt>
                <c:pt idx="561">
                  <c:v>1.716027883667802</c:v>
                </c:pt>
                <c:pt idx="562">
                  <c:v>1.719153617517835</c:v>
                </c:pt>
                <c:pt idx="563">
                  <c:v>1.722279351367867</c:v>
                </c:pt>
                <c:pt idx="564">
                  <c:v>1.7254050852179</c:v>
                </c:pt>
                <c:pt idx="565">
                  <c:v>1.728530819067932</c:v>
                </c:pt>
                <c:pt idx="566">
                  <c:v>1.731656552917965</c:v>
                </c:pt>
                <c:pt idx="567">
                  <c:v>1.734782286767997</c:v>
                </c:pt>
                <c:pt idx="568">
                  <c:v>1.737908020618029</c:v>
                </c:pt>
                <c:pt idx="569">
                  <c:v>1.741033754468062</c:v>
                </c:pt>
                <c:pt idx="570">
                  <c:v>1.744159488318094</c:v>
                </c:pt>
                <c:pt idx="571">
                  <c:v>1.747285222168127</c:v>
                </c:pt>
                <c:pt idx="572">
                  <c:v>1.75041095601816</c:v>
                </c:pt>
                <c:pt idx="573">
                  <c:v>1.753536689868192</c:v>
                </c:pt>
                <c:pt idx="574">
                  <c:v>1.756662423718224</c:v>
                </c:pt>
                <c:pt idx="575">
                  <c:v>1.759788157568256</c:v>
                </c:pt>
                <c:pt idx="576">
                  <c:v>1.762913891418289</c:v>
                </c:pt>
                <c:pt idx="577">
                  <c:v>1.766039625268321</c:v>
                </c:pt>
                <c:pt idx="578">
                  <c:v>1.769165359118354</c:v>
                </c:pt>
                <c:pt idx="579">
                  <c:v>1.772291092968386</c:v>
                </c:pt>
                <c:pt idx="580">
                  <c:v>1.775416826818418</c:v>
                </c:pt>
                <c:pt idx="581">
                  <c:v>1.778542560668451</c:v>
                </c:pt>
                <c:pt idx="582">
                  <c:v>1.781668294518483</c:v>
                </c:pt>
                <c:pt idx="583">
                  <c:v>1.784794028368516</c:v>
                </c:pt>
                <c:pt idx="584">
                  <c:v>1.787919762218548</c:v>
                </c:pt>
                <c:pt idx="585">
                  <c:v>1.79104549606858</c:v>
                </c:pt>
                <c:pt idx="586">
                  <c:v>1.794171229918613</c:v>
                </c:pt>
                <c:pt idx="587">
                  <c:v>1.797296963768645</c:v>
                </c:pt>
                <c:pt idx="588">
                  <c:v>1.800422697618678</c:v>
                </c:pt>
                <c:pt idx="589">
                  <c:v>1.80354843146871</c:v>
                </c:pt>
                <c:pt idx="590">
                  <c:v>1.806674165318743</c:v>
                </c:pt>
                <c:pt idx="591">
                  <c:v>1.809799899168775</c:v>
                </c:pt>
                <c:pt idx="592">
                  <c:v>1.812925633018807</c:v>
                </c:pt>
                <c:pt idx="593">
                  <c:v>1.81605136686884</c:v>
                </c:pt>
                <c:pt idx="594">
                  <c:v>1.819177100718872</c:v>
                </c:pt>
                <c:pt idx="595">
                  <c:v>1.822302834568905</c:v>
                </c:pt>
                <c:pt idx="596">
                  <c:v>1.825428568418937</c:v>
                </c:pt>
                <c:pt idx="597">
                  <c:v>1.82855430226897</c:v>
                </c:pt>
                <c:pt idx="598">
                  <c:v>1.831680036119002</c:v>
                </c:pt>
                <c:pt idx="599">
                  <c:v>1.834805769969034</c:v>
                </c:pt>
                <c:pt idx="600">
                  <c:v>1.837931503819067</c:v>
                </c:pt>
                <c:pt idx="601">
                  <c:v>1.841057237669099</c:v>
                </c:pt>
                <c:pt idx="602">
                  <c:v>1.844182971519132</c:v>
                </c:pt>
                <c:pt idx="603">
                  <c:v>1.847308705369164</c:v>
                </c:pt>
                <c:pt idx="604">
                  <c:v>1.850434439219197</c:v>
                </c:pt>
                <c:pt idx="605">
                  <c:v>1.853560173069229</c:v>
                </c:pt>
                <c:pt idx="606">
                  <c:v>1.856685906919262</c:v>
                </c:pt>
                <c:pt idx="607">
                  <c:v>1.859811640769294</c:v>
                </c:pt>
                <c:pt idx="608">
                  <c:v>1.862937374619326</c:v>
                </c:pt>
                <c:pt idx="609">
                  <c:v>1.866063108469359</c:v>
                </c:pt>
                <c:pt idx="610">
                  <c:v>1.869188842319391</c:v>
                </c:pt>
                <c:pt idx="611">
                  <c:v>1.872314576169424</c:v>
                </c:pt>
                <c:pt idx="612">
                  <c:v>1.875440310019456</c:v>
                </c:pt>
                <c:pt idx="613">
                  <c:v>1.878566043869488</c:v>
                </c:pt>
                <c:pt idx="614">
                  <c:v>1.881691777719521</c:v>
                </c:pt>
                <c:pt idx="615">
                  <c:v>1.884817511569553</c:v>
                </c:pt>
                <c:pt idx="616">
                  <c:v>1.887943245419586</c:v>
                </c:pt>
                <c:pt idx="617">
                  <c:v>1.891068979269618</c:v>
                </c:pt>
                <c:pt idx="618">
                  <c:v>1.894194713119651</c:v>
                </c:pt>
                <c:pt idx="619">
                  <c:v>1.897320446969683</c:v>
                </c:pt>
                <c:pt idx="620">
                  <c:v>1.900446180819715</c:v>
                </c:pt>
                <c:pt idx="621">
                  <c:v>1.903571914669748</c:v>
                </c:pt>
                <c:pt idx="622">
                  <c:v>1.90669764851978</c:v>
                </c:pt>
                <c:pt idx="623">
                  <c:v>1.909823382369813</c:v>
                </c:pt>
                <c:pt idx="624">
                  <c:v>1.912949116219845</c:v>
                </c:pt>
                <c:pt idx="625">
                  <c:v>1.916074850069878</c:v>
                </c:pt>
                <c:pt idx="626">
                  <c:v>1.91920058391991</c:v>
                </c:pt>
                <c:pt idx="627">
                  <c:v>1.922326317769943</c:v>
                </c:pt>
                <c:pt idx="628">
                  <c:v>1.925452051619975</c:v>
                </c:pt>
                <c:pt idx="629">
                  <c:v>1.928577785470007</c:v>
                </c:pt>
                <c:pt idx="630">
                  <c:v>1.93170351932004</c:v>
                </c:pt>
                <c:pt idx="631">
                  <c:v>1.934829253170072</c:v>
                </c:pt>
                <c:pt idx="632">
                  <c:v>1.937954987020105</c:v>
                </c:pt>
                <c:pt idx="633">
                  <c:v>1.941080720870137</c:v>
                </c:pt>
                <c:pt idx="634">
                  <c:v>1.94420645472017</c:v>
                </c:pt>
                <c:pt idx="635">
                  <c:v>1.947332188570202</c:v>
                </c:pt>
                <c:pt idx="636">
                  <c:v>1.950457922420234</c:v>
                </c:pt>
                <c:pt idx="637">
                  <c:v>1.953583656270267</c:v>
                </c:pt>
                <c:pt idx="638">
                  <c:v>1.956709390120299</c:v>
                </c:pt>
                <c:pt idx="639">
                  <c:v>1.959835123970332</c:v>
                </c:pt>
                <c:pt idx="640">
                  <c:v>1.962960857820364</c:v>
                </c:pt>
                <c:pt idx="641">
                  <c:v>1.966086591670397</c:v>
                </c:pt>
                <c:pt idx="642">
                  <c:v>1.969212325520429</c:v>
                </c:pt>
                <c:pt idx="643">
                  <c:v>1.972338059370461</c:v>
                </c:pt>
                <c:pt idx="644">
                  <c:v>1.975463793220494</c:v>
                </c:pt>
                <c:pt idx="645">
                  <c:v>1.978589527070526</c:v>
                </c:pt>
                <c:pt idx="646">
                  <c:v>1.981715260920559</c:v>
                </c:pt>
                <c:pt idx="647">
                  <c:v>1.984840994770591</c:v>
                </c:pt>
                <c:pt idx="648">
                  <c:v>1.987966728620623</c:v>
                </c:pt>
                <c:pt idx="649">
                  <c:v>1.991092462470656</c:v>
                </c:pt>
                <c:pt idx="650">
                  <c:v>1.994218196320688</c:v>
                </c:pt>
                <c:pt idx="651">
                  <c:v>1.997343930170721</c:v>
                </c:pt>
                <c:pt idx="652">
                  <c:v>2.000469664020753</c:v>
                </c:pt>
                <c:pt idx="653">
                  <c:v>2.003595397870786</c:v>
                </c:pt>
                <c:pt idx="654">
                  <c:v>2.006721131720818</c:v>
                </c:pt>
                <c:pt idx="655">
                  <c:v>2.009846865570851</c:v>
                </c:pt>
                <c:pt idx="656">
                  <c:v>2.012972599420883</c:v>
                </c:pt>
                <c:pt idx="657">
                  <c:v>2.016098333270915</c:v>
                </c:pt>
                <c:pt idx="658">
                  <c:v>2.019224067120948</c:v>
                </c:pt>
                <c:pt idx="659">
                  <c:v>2.02234980097098</c:v>
                </c:pt>
                <c:pt idx="660">
                  <c:v>2.025475534821013</c:v>
                </c:pt>
                <c:pt idx="661">
                  <c:v>2.028601268671045</c:v>
                </c:pt>
                <c:pt idx="662">
                  <c:v>2.031727002521077</c:v>
                </c:pt>
                <c:pt idx="663">
                  <c:v>2.03485273637111</c:v>
                </c:pt>
                <c:pt idx="664">
                  <c:v>2.037978470221142</c:v>
                </c:pt>
                <c:pt idx="665">
                  <c:v>2.041104204071175</c:v>
                </c:pt>
                <c:pt idx="666">
                  <c:v>2.044229937921207</c:v>
                </c:pt>
                <c:pt idx="667">
                  <c:v>2.04735567177124</c:v>
                </c:pt>
                <c:pt idx="668">
                  <c:v>2.050481405621272</c:v>
                </c:pt>
                <c:pt idx="669">
                  <c:v>2.053607139471305</c:v>
                </c:pt>
                <c:pt idx="670">
                  <c:v>2.056732873321337</c:v>
                </c:pt>
                <c:pt idx="671">
                  <c:v>2.059858607171369</c:v>
                </c:pt>
                <c:pt idx="672">
                  <c:v>2.062984341021402</c:v>
                </c:pt>
                <c:pt idx="673">
                  <c:v>2.066110074871434</c:v>
                </c:pt>
                <c:pt idx="674">
                  <c:v>2.069235808721466</c:v>
                </c:pt>
                <c:pt idx="675">
                  <c:v>2.0723615425715</c:v>
                </c:pt>
                <c:pt idx="676">
                  <c:v>2.075487276421532</c:v>
                </c:pt>
                <c:pt idx="677">
                  <c:v>2.078613010271564</c:v>
                </c:pt>
                <c:pt idx="678">
                  <c:v>2.081738744121596</c:v>
                </c:pt>
                <c:pt idx="679">
                  <c:v>2.084864477971629</c:v>
                </c:pt>
                <c:pt idx="680">
                  <c:v>2.087990211821661</c:v>
                </c:pt>
                <c:pt idx="681">
                  <c:v>2.091115945671694</c:v>
                </c:pt>
                <c:pt idx="682">
                  <c:v>2.094241679521726</c:v>
                </c:pt>
                <c:pt idx="683">
                  <c:v>2.097367413371759</c:v>
                </c:pt>
                <c:pt idx="684">
                  <c:v>2.100493147221791</c:v>
                </c:pt>
                <c:pt idx="685">
                  <c:v>2.103618881071823</c:v>
                </c:pt>
                <c:pt idx="686">
                  <c:v>2.106744614921856</c:v>
                </c:pt>
                <c:pt idx="687">
                  <c:v>2.109870348771888</c:v>
                </c:pt>
                <c:pt idx="688">
                  <c:v>2.112996082621921</c:v>
                </c:pt>
                <c:pt idx="689">
                  <c:v>2.116121816471953</c:v>
                </c:pt>
                <c:pt idx="690">
                  <c:v>2.119247550321986</c:v>
                </c:pt>
                <c:pt idx="691">
                  <c:v>2.122373284172018</c:v>
                </c:pt>
                <c:pt idx="692">
                  <c:v>2.12549901802205</c:v>
                </c:pt>
                <c:pt idx="693">
                  <c:v>2.128624751872083</c:v>
                </c:pt>
                <c:pt idx="694">
                  <c:v>2.131750485722115</c:v>
                </c:pt>
                <c:pt idx="695">
                  <c:v>2.134876219572148</c:v>
                </c:pt>
                <c:pt idx="696">
                  <c:v>2.13800195342218</c:v>
                </c:pt>
                <c:pt idx="697">
                  <c:v>2.141127687272212</c:v>
                </c:pt>
                <c:pt idx="698">
                  <c:v>2.144253421122245</c:v>
                </c:pt>
                <c:pt idx="699">
                  <c:v>2.147379154972277</c:v>
                </c:pt>
                <c:pt idx="700">
                  <c:v>2.15050488882231</c:v>
                </c:pt>
                <c:pt idx="701">
                  <c:v>2.153630622672342</c:v>
                </c:pt>
                <c:pt idx="702">
                  <c:v>2.156756356522374</c:v>
                </c:pt>
                <c:pt idx="703">
                  <c:v>2.159882090372407</c:v>
                </c:pt>
                <c:pt idx="704">
                  <c:v>2.16300782422244</c:v>
                </c:pt>
                <c:pt idx="705">
                  <c:v>2.166133558072471</c:v>
                </c:pt>
                <c:pt idx="706">
                  <c:v>2.169259291922504</c:v>
                </c:pt>
                <c:pt idx="707">
                  <c:v>2.172385025772537</c:v>
                </c:pt>
                <c:pt idx="708">
                  <c:v>2.175510759622569</c:v>
                </c:pt>
                <c:pt idx="709">
                  <c:v>2.178636493472601</c:v>
                </c:pt>
                <c:pt idx="710">
                  <c:v>2.181762227322634</c:v>
                </c:pt>
                <c:pt idx="711">
                  <c:v>2.184887961172666</c:v>
                </c:pt>
                <c:pt idx="712">
                  <c:v>2.188013695022699</c:v>
                </c:pt>
                <c:pt idx="713">
                  <c:v>2.191139428872731</c:v>
                </c:pt>
                <c:pt idx="714">
                  <c:v>2.194265162722763</c:v>
                </c:pt>
                <c:pt idx="715">
                  <c:v>2.197390896572796</c:v>
                </c:pt>
                <c:pt idx="716">
                  <c:v>2.200516630422829</c:v>
                </c:pt>
                <c:pt idx="717">
                  <c:v>2.203642364272861</c:v>
                </c:pt>
                <c:pt idx="718">
                  <c:v>2.206768098122893</c:v>
                </c:pt>
                <c:pt idx="719">
                  <c:v>2.209893831972926</c:v>
                </c:pt>
                <c:pt idx="720">
                  <c:v>2.213019565822958</c:v>
                </c:pt>
                <c:pt idx="721">
                  <c:v>2.21614529967299</c:v>
                </c:pt>
                <c:pt idx="722">
                  <c:v>2.219271033523023</c:v>
                </c:pt>
                <c:pt idx="723">
                  <c:v>2.222396767373055</c:v>
                </c:pt>
                <c:pt idx="724">
                  <c:v>2.225522501223088</c:v>
                </c:pt>
                <c:pt idx="725">
                  <c:v>2.22864823507312</c:v>
                </c:pt>
                <c:pt idx="726">
                  <c:v>2.231773968923153</c:v>
                </c:pt>
                <c:pt idx="727">
                  <c:v>2.234899702773185</c:v>
                </c:pt>
                <c:pt idx="728">
                  <c:v>2.238025436623217</c:v>
                </c:pt>
                <c:pt idx="729">
                  <c:v>2.24115117047325</c:v>
                </c:pt>
                <c:pt idx="730">
                  <c:v>2.244276904323283</c:v>
                </c:pt>
                <c:pt idx="731">
                  <c:v>2.247402638173315</c:v>
                </c:pt>
                <c:pt idx="732">
                  <c:v>2.250528372023347</c:v>
                </c:pt>
                <c:pt idx="733">
                  <c:v>2.25365410587338</c:v>
                </c:pt>
                <c:pt idx="734">
                  <c:v>2.256779839723412</c:v>
                </c:pt>
                <c:pt idx="735">
                  <c:v>2.259905573573445</c:v>
                </c:pt>
                <c:pt idx="736">
                  <c:v>2.263031307423477</c:v>
                </c:pt>
                <c:pt idx="737">
                  <c:v>2.26615704127351</c:v>
                </c:pt>
                <c:pt idx="738">
                  <c:v>2.269282775123542</c:v>
                </c:pt>
                <c:pt idx="739">
                  <c:v>2.272408508973574</c:v>
                </c:pt>
                <c:pt idx="740">
                  <c:v>2.275534242823606</c:v>
                </c:pt>
                <c:pt idx="741">
                  <c:v>2.278659976673639</c:v>
                </c:pt>
                <c:pt idx="742">
                  <c:v>2.281785710523672</c:v>
                </c:pt>
                <c:pt idx="743">
                  <c:v>2.284911444373704</c:v>
                </c:pt>
                <c:pt idx="744">
                  <c:v>2.288037178223736</c:v>
                </c:pt>
                <c:pt idx="745">
                  <c:v>2.291162912073769</c:v>
                </c:pt>
                <c:pt idx="746">
                  <c:v>2.294288645923801</c:v>
                </c:pt>
                <c:pt idx="747">
                  <c:v>2.297414379773834</c:v>
                </c:pt>
                <c:pt idx="748">
                  <c:v>2.300540113623866</c:v>
                </c:pt>
                <c:pt idx="749">
                  <c:v>2.303665847473899</c:v>
                </c:pt>
                <c:pt idx="750">
                  <c:v>2.306791581323931</c:v>
                </c:pt>
                <c:pt idx="751">
                  <c:v>2.309917315173963</c:v>
                </c:pt>
                <c:pt idx="752">
                  <c:v>2.313043049023996</c:v>
                </c:pt>
                <c:pt idx="753">
                  <c:v>2.316168782874028</c:v>
                </c:pt>
                <c:pt idx="754">
                  <c:v>2.319294516724061</c:v>
                </c:pt>
                <c:pt idx="755">
                  <c:v>2.322420250574093</c:v>
                </c:pt>
                <c:pt idx="756">
                  <c:v>2.325545984424126</c:v>
                </c:pt>
                <c:pt idx="757">
                  <c:v>2.328671718274158</c:v>
                </c:pt>
                <c:pt idx="758">
                  <c:v>2.33179745212419</c:v>
                </c:pt>
                <c:pt idx="759">
                  <c:v>2.334923185974223</c:v>
                </c:pt>
                <c:pt idx="760">
                  <c:v>2.338048919824256</c:v>
                </c:pt>
                <c:pt idx="761">
                  <c:v>2.341174653674288</c:v>
                </c:pt>
                <c:pt idx="762">
                  <c:v>2.34430038752432</c:v>
                </c:pt>
                <c:pt idx="763">
                  <c:v>2.347426121374353</c:v>
                </c:pt>
                <c:pt idx="764">
                  <c:v>2.350551855224385</c:v>
                </c:pt>
                <c:pt idx="765">
                  <c:v>2.353677589074417</c:v>
                </c:pt>
                <c:pt idx="766">
                  <c:v>2.35680332292445</c:v>
                </c:pt>
                <c:pt idx="767">
                  <c:v>2.359929056774482</c:v>
                </c:pt>
                <c:pt idx="768">
                  <c:v>2.363054790624515</c:v>
                </c:pt>
                <c:pt idx="769">
                  <c:v>2.366180524474547</c:v>
                </c:pt>
                <c:pt idx="770">
                  <c:v>2.36930625832458</c:v>
                </c:pt>
                <c:pt idx="771">
                  <c:v>2.372431992174612</c:v>
                </c:pt>
                <c:pt idx="772">
                  <c:v>2.375557726024644</c:v>
                </c:pt>
                <c:pt idx="773">
                  <c:v>2.378683459874677</c:v>
                </c:pt>
                <c:pt idx="774">
                  <c:v>2.381809193724709</c:v>
                </c:pt>
                <c:pt idx="775">
                  <c:v>2.384934927574742</c:v>
                </c:pt>
                <c:pt idx="776">
                  <c:v>2.388060661424774</c:v>
                </c:pt>
                <c:pt idx="777">
                  <c:v>2.391186395274806</c:v>
                </c:pt>
                <c:pt idx="778">
                  <c:v>2.394312129124839</c:v>
                </c:pt>
                <c:pt idx="779">
                  <c:v>2.397437862974872</c:v>
                </c:pt>
                <c:pt idx="780">
                  <c:v>2.400563596824904</c:v>
                </c:pt>
                <c:pt idx="781">
                  <c:v>2.403689330674936</c:v>
                </c:pt>
                <c:pt idx="782">
                  <c:v>2.406815064524969</c:v>
                </c:pt>
                <c:pt idx="783">
                  <c:v>2.409940798375001</c:v>
                </c:pt>
                <c:pt idx="784">
                  <c:v>2.413066532225034</c:v>
                </c:pt>
                <c:pt idx="785">
                  <c:v>2.416192266075066</c:v>
                </c:pt>
                <c:pt idx="786">
                  <c:v>2.419317999925099</c:v>
                </c:pt>
                <c:pt idx="787">
                  <c:v>2.422443733775131</c:v>
                </c:pt>
                <c:pt idx="788">
                  <c:v>2.425569467625163</c:v>
                </c:pt>
                <c:pt idx="789">
                  <c:v>2.428695201475196</c:v>
                </c:pt>
                <c:pt idx="790">
                  <c:v>2.431820935325228</c:v>
                </c:pt>
                <c:pt idx="791">
                  <c:v>2.434946669175261</c:v>
                </c:pt>
                <c:pt idx="792">
                  <c:v>2.438072403025293</c:v>
                </c:pt>
                <c:pt idx="793">
                  <c:v>2.441198136875326</c:v>
                </c:pt>
                <c:pt idx="794">
                  <c:v>2.444323870725357</c:v>
                </c:pt>
                <c:pt idx="795">
                  <c:v>2.44744960457539</c:v>
                </c:pt>
                <c:pt idx="796">
                  <c:v>2.450575338425423</c:v>
                </c:pt>
                <c:pt idx="797">
                  <c:v>2.453701072275455</c:v>
                </c:pt>
                <c:pt idx="798">
                  <c:v>2.456826806125488</c:v>
                </c:pt>
                <c:pt idx="799">
                  <c:v>2.45995253997552</c:v>
                </c:pt>
                <c:pt idx="800">
                  <c:v>2.463078273825553</c:v>
                </c:pt>
                <c:pt idx="801">
                  <c:v>2.466204007675585</c:v>
                </c:pt>
                <c:pt idx="802">
                  <c:v>2.469329741525617</c:v>
                </c:pt>
                <c:pt idx="803">
                  <c:v>2.47245547537565</c:v>
                </c:pt>
                <c:pt idx="804">
                  <c:v>2.475581209225682</c:v>
                </c:pt>
                <c:pt idx="805">
                  <c:v>2.478706943075715</c:v>
                </c:pt>
                <c:pt idx="806">
                  <c:v>2.481832676925747</c:v>
                </c:pt>
                <c:pt idx="807">
                  <c:v>2.484958410775779</c:v>
                </c:pt>
                <c:pt idx="808">
                  <c:v>2.488084144625812</c:v>
                </c:pt>
                <c:pt idx="809">
                  <c:v>2.491209878475844</c:v>
                </c:pt>
                <c:pt idx="810">
                  <c:v>2.494335612325877</c:v>
                </c:pt>
                <c:pt idx="811">
                  <c:v>2.49746134617591</c:v>
                </c:pt>
                <c:pt idx="812">
                  <c:v>2.500587080025942</c:v>
                </c:pt>
                <c:pt idx="813">
                  <c:v>2.503712813875974</c:v>
                </c:pt>
                <c:pt idx="814">
                  <c:v>2.506838547726006</c:v>
                </c:pt>
                <c:pt idx="815">
                  <c:v>2.50996428157604</c:v>
                </c:pt>
                <c:pt idx="816">
                  <c:v>2.513090015426072</c:v>
                </c:pt>
                <c:pt idx="817">
                  <c:v>2.516215749276104</c:v>
                </c:pt>
                <c:pt idx="818">
                  <c:v>2.519341483126136</c:v>
                </c:pt>
                <c:pt idx="819">
                  <c:v>2.522467216976169</c:v>
                </c:pt>
                <c:pt idx="820">
                  <c:v>2.525592950826201</c:v>
                </c:pt>
                <c:pt idx="821">
                  <c:v>2.528718684676234</c:v>
                </c:pt>
                <c:pt idx="822">
                  <c:v>2.531844418526266</c:v>
                </c:pt>
                <c:pt idx="823">
                  <c:v>2.534970152376299</c:v>
                </c:pt>
                <c:pt idx="824">
                  <c:v>2.538095886226331</c:v>
                </c:pt>
                <c:pt idx="825">
                  <c:v>2.541221620076363</c:v>
                </c:pt>
                <c:pt idx="826">
                  <c:v>2.544347353926395</c:v>
                </c:pt>
                <c:pt idx="827">
                  <c:v>2.547473087776428</c:v>
                </c:pt>
                <c:pt idx="828">
                  <c:v>2.55059882162646</c:v>
                </c:pt>
                <c:pt idx="829">
                  <c:v>2.553724555476492</c:v>
                </c:pt>
                <c:pt idx="830">
                  <c:v>2.556850289326525</c:v>
                </c:pt>
                <c:pt idx="831">
                  <c:v>2.559976023176557</c:v>
                </c:pt>
                <c:pt idx="832">
                  <c:v>2.56310175702659</c:v>
                </c:pt>
                <c:pt idx="833">
                  <c:v>2.566227490876622</c:v>
                </c:pt>
                <c:pt idx="834">
                  <c:v>2.569353224726655</c:v>
                </c:pt>
                <c:pt idx="835">
                  <c:v>2.572478958576687</c:v>
                </c:pt>
                <c:pt idx="836">
                  <c:v>2.57560469242672</c:v>
                </c:pt>
                <c:pt idx="837">
                  <c:v>2.578730426276752</c:v>
                </c:pt>
                <c:pt idx="838">
                  <c:v>2.581856160126784</c:v>
                </c:pt>
                <c:pt idx="839">
                  <c:v>2.584981893976817</c:v>
                </c:pt>
                <c:pt idx="840">
                  <c:v>2.58810762782685</c:v>
                </c:pt>
                <c:pt idx="841">
                  <c:v>2.591233361676882</c:v>
                </c:pt>
                <c:pt idx="842">
                  <c:v>2.594359095526914</c:v>
                </c:pt>
                <c:pt idx="843">
                  <c:v>2.597484829376947</c:v>
                </c:pt>
                <c:pt idx="844">
                  <c:v>2.600610563226979</c:v>
                </c:pt>
                <c:pt idx="845">
                  <c:v>2.603736297077011</c:v>
                </c:pt>
                <c:pt idx="846">
                  <c:v>2.606862030927044</c:v>
                </c:pt>
                <c:pt idx="847">
                  <c:v>2.609987764777076</c:v>
                </c:pt>
                <c:pt idx="848">
                  <c:v>2.613113498627109</c:v>
                </c:pt>
                <c:pt idx="849">
                  <c:v>2.616239232477141</c:v>
                </c:pt>
                <c:pt idx="850">
                  <c:v>2.619364966327174</c:v>
                </c:pt>
                <c:pt idx="851">
                  <c:v>2.622490700177206</c:v>
                </c:pt>
                <c:pt idx="852">
                  <c:v>2.625616434027238</c:v>
                </c:pt>
                <c:pt idx="853">
                  <c:v>2.628742167877271</c:v>
                </c:pt>
                <c:pt idx="854">
                  <c:v>2.631867901727303</c:v>
                </c:pt>
                <c:pt idx="855">
                  <c:v>2.634993635577336</c:v>
                </c:pt>
                <c:pt idx="856">
                  <c:v>2.638119369427368</c:v>
                </c:pt>
                <c:pt idx="857">
                  <c:v>2.641245103277401</c:v>
                </c:pt>
                <c:pt idx="858">
                  <c:v>2.644370837127432</c:v>
                </c:pt>
                <c:pt idx="859">
                  <c:v>2.647496570977465</c:v>
                </c:pt>
                <c:pt idx="860">
                  <c:v>2.650622304827498</c:v>
                </c:pt>
                <c:pt idx="861">
                  <c:v>2.65374803867753</c:v>
                </c:pt>
                <c:pt idx="862">
                  <c:v>2.656873772527563</c:v>
                </c:pt>
                <c:pt idx="863">
                  <c:v>2.659999506377595</c:v>
                </c:pt>
                <c:pt idx="864">
                  <c:v>2.663125240227627</c:v>
                </c:pt>
                <c:pt idx="865">
                  <c:v>2.66625097407766</c:v>
                </c:pt>
                <c:pt idx="866">
                  <c:v>2.669376707927692</c:v>
                </c:pt>
                <c:pt idx="867">
                  <c:v>2.672502441777725</c:v>
                </c:pt>
                <c:pt idx="868">
                  <c:v>2.675628175627757</c:v>
                </c:pt>
                <c:pt idx="869">
                  <c:v>2.67875390947779</c:v>
                </c:pt>
                <c:pt idx="870">
                  <c:v>2.681879643327822</c:v>
                </c:pt>
                <c:pt idx="871">
                  <c:v>2.685005377177854</c:v>
                </c:pt>
                <c:pt idx="872">
                  <c:v>2.688131111027887</c:v>
                </c:pt>
                <c:pt idx="873">
                  <c:v>2.69125684487792</c:v>
                </c:pt>
                <c:pt idx="874">
                  <c:v>2.694382578727951</c:v>
                </c:pt>
                <c:pt idx="875">
                  <c:v>2.697508312577984</c:v>
                </c:pt>
                <c:pt idx="876">
                  <c:v>2.700634046428016</c:v>
                </c:pt>
                <c:pt idx="877">
                  <c:v>2.703759780278049</c:v>
                </c:pt>
                <c:pt idx="878">
                  <c:v>2.706885514128082</c:v>
                </c:pt>
                <c:pt idx="879">
                  <c:v>2.710011247978114</c:v>
                </c:pt>
                <c:pt idx="880">
                  <c:v>2.713136981828147</c:v>
                </c:pt>
                <c:pt idx="881">
                  <c:v>2.716262715678179</c:v>
                </c:pt>
                <c:pt idx="882">
                  <c:v>2.719388449528211</c:v>
                </c:pt>
                <c:pt idx="883">
                  <c:v>2.722514183378244</c:v>
                </c:pt>
                <c:pt idx="884">
                  <c:v>2.725639917228276</c:v>
                </c:pt>
                <c:pt idx="885">
                  <c:v>2.728765651078309</c:v>
                </c:pt>
                <c:pt idx="886">
                  <c:v>2.731891384928341</c:v>
                </c:pt>
                <c:pt idx="887">
                  <c:v>2.735017118778374</c:v>
                </c:pt>
                <c:pt idx="888">
                  <c:v>2.738142852628406</c:v>
                </c:pt>
                <c:pt idx="889">
                  <c:v>2.741268586478438</c:v>
                </c:pt>
                <c:pt idx="890">
                  <c:v>2.744394320328471</c:v>
                </c:pt>
                <c:pt idx="891">
                  <c:v>2.747520054178503</c:v>
                </c:pt>
                <c:pt idx="892">
                  <c:v>2.750645788028536</c:v>
                </c:pt>
                <c:pt idx="893">
                  <c:v>2.753771521878568</c:v>
                </c:pt>
                <c:pt idx="894">
                  <c:v>2.7568972557286</c:v>
                </c:pt>
                <c:pt idx="895">
                  <c:v>2.760022989578633</c:v>
                </c:pt>
                <c:pt idx="896">
                  <c:v>2.763148723428665</c:v>
                </c:pt>
                <c:pt idx="897">
                  <c:v>2.766274457278698</c:v>
                </c:pt>
                <c:pt idx="898">
                  <c:v>2.76940019112873</c:v>
                </c:pt>
                <c:pt idx="899">
                  <c:v>2.772525924978763</c:v>
                </c:pt>
                <c:pt idx="900">
                  <c:v>2.775651658828795</c:v>
                </c:pt>
                <c:pt idx="901">
                  <c:v>2.778777392678827</c:v>
                </c:pt>
                <c:pt idx="902">
                  <c:v>2.78190312652886</c:v>
                </c:pt>
                <c:pt idx="903">
                  <c:v>2.785028860378893</c:v>
                </c:pt>
                <c:pt idx="904">
                  <c:v>2.788154594228925</c:v>
                </c:pt>
                <c:pt idx="905">
                  <c:v>2.791280328078957</c:v>
                </c:pt>
                <c:pt idx="906">
                  <c:v>2.79440606192899</c:v>
                </c:pt>
                <c:pt idx="907">
                  <c:v>2.797531795779022</c:v>
                </c:pt>
                <c:pt idx="908">
                  <c:v>2.800657529629055</c:v>
                </c:pt>
                <c:pt idx="909">
                  <c:v>2.803783263479087</c:v>
                </c:pt>
                <c:pt idx="910">
                  <c:v>2.80690899732912</c:v>
                </c:pt>
                <c:pt idx="911">
                  <c:v>2.810034731179152</c:v>
                </c:pt>
                <c:pt idx="912">
                  <c:v>2.813160465029184</c:v>
                </c:pt>
                <c:pt idx="913">
                  <c:v>2.816286198879217</c:v>
                </c:pt>
                <c:pt idx="914">
                  <c:v>2.819411932729249</c:v>
                </c:pt>
                <c:pt idx="915">
                  <c:v>2.822537666579282</c:v>
                </c:pt>
                <c:pt idx="916">
                  <c:v>2.825663400429314</c:v>
                </c:pt>
                <c:pt idx="917">
                  <c:v>2.828789134279346</c:v>
                </c:pt>
                <c:pt idx="918">
                  <c:v>2.831914868129379</c:v>
                </c:pt>
                <c:pt idx="919">
                  <c:v>2.835040601979411</c:v>
                </c:pt>
                <c:pt idx="920">
                  <c:v>2.838166335829444</c:v>
                </c:pt>
                <c:pt idx="921">
                  <c:v>2.841292069679476</c:v>
                </c:pt>
                <c:pt idx="922">
                  <c:v>2.844417803529509</c:v>
                </c:pt>
                <c:pt idx="923">
                  <c:v>2.847543537379541</c:v>
                </c:pt>
                <c:pt idx="924">
                  <c:v>2.850669271229573</c:v>
                </c:pt>
                <c:pt idx="925">
                  <c:v>2.853795005079606</c:v>
                </c:pt>
                <c:pt idx="926">
                  <c:v>2.856920738929638</c:v>
                </c:pt>
                <c:pt idx="927">
                  <c:v>2.860046472779671</c:v>
                </c:pt>
                <c:pt idx="928">
                  <c:v>2.863172206629703</c:v>
                </c:pt>
                <c:pt idx="929">
                  <c:v>2.866297940479736</c:v>
                </c:pt>
                <c:pt idx="930">
                  <c:v>2.869423674329768</c:v>
                </c:pt>
                <c:pt idx="931">
                  <c:v>2.8725494081798</c:v>
                </c:pt>
                <c:pt idx="932">
                  <c:v>2.875675142029833</c:v>
                </c:pt>
                <c:pt idx="933">
                  <c:v>2.878800875879865</c:v>
                </c:pt>
                <c:pt idx="934">
                  <c:v>2.881926609729898</c:v>
                </c:pt>
                <c:pt idx="935">
                  <c:v>2.88505234357993</c:v>
                </c:pt>
                <c:pt idx="936">
                  <c:v>2.888178077429963</c:v>
                </c:pt>
                <c:pt idx="937">
                  <c:v>2.891303811279995</c:v>
                </c:pt>
                <c:pt idx="938">
                  <c:v>2.894429545130027</c:v>
                </c:pt>
                <c:pt idx="939">
                  <c:v>2.89755527898006</c:v>
                </c:pt>
                <c:pt idx="940">
                  <c:v>2.900681012830092</c:v>
                </c:pt>
                <c:pt idx="941">
                  <c:v>2.903806746680125</c:v>
                </c:pt>
                <c:pt idx="942">
                  <c:v>2.906932480530157</c:v>
                </c:pt>
                <c:pt idx="943">
                  <c:v>2.91005821438019</c:v>
                </c:pt>
                <c:pt idx="944">
                  <c:v>2.913183948230222</c:v>
                </c:pt>
                <c:pt idx="945">
                  <c:v>2.916309682080255</c:v>
                </c:pt>
                <c:pt idx="946">
                  <c:v>2.919435415930287</c:v>
                </c:pt>
                <c:pt idx="947">
                  <c:v>2.92256114978032</c:v>
                </c:pt>
                <c:pt idx="948">
                  <c:v>2.925686883630352</c:v>
                </c:pt>
                <c:pt idx="949">
                  <c:v>2.928812617480384</c:v>
                </c:pt>
                <c:pt idx="950">
                  <c:v>2.931938351330416</c:v>
                </c:pt>
                <c:pt idx="951">
                  <c:v>2.935064085180449</c:v>
                </c:pt>
                <c:pt idx="952">
                  <c:v>2.938189819030481</c:v>
                </c:pt>
                <c:pt idx="953">
                  <c:v>2.941315552880513</c:v>
                </c:pt>
                <c:pt idx="954">
                  <c:v>2.944441286730546</c:v>
                </c:pt>
                <c:pt idx="955">
                  <c:v>2.947567020580578</c:v>
                </c:pt>
                <c:pt idx="956">
                  <c:v>2.950692754430611</c:v>
                </c:pt>
                <c:pt idx="957">
                  <c:v>2.953818488280643</c:v>
                </c:pt>
                <c:pt idx="958">
                  <c:v>2.956944222130676</c:v>
                </c:pt>
                <c:pt idx="959">
                  <c:v>2.960069955980708</c:v>
                </c:pt>
                <c:pt idx="960">
                  <c:v>2.963195689830741</c:v>
                </c:pt>
                <c:pt idx="961">
                  <c:v>2.966321423680773</c:v>
                </c:pt>
                <c:pt idx="962">
                  <c:v>2.969447157530805</c:v>
                </c:pt>
                <c:pt idx="963">
                  <c:v>2.972572891380838</c:v>
                </c:pt>
                <c:pt idx="964">
                  <c:v>2.97569862523087</c:v>
                </c:pt>
                <c:pt idx="965">
                  <c:v>2.978824359080903</c:v>
                </c:pt>
                <c:pt idx="966">
                  <c:v>2.981950092930935</c:v>
                </c:pt>
                <c:pt idx="967">
                  <c:v>2.985075826780968</c:v>
                </c:pt>
                <c:pt idx="968">
                  <c:v>2.988201560631</c:v>
                </c:pt>
                <c:pt idx="969">
                  <c:v>2.991327294481032</c:v>
                </c:pt>
                <c:pt idx="970">
                  <c:v>2.994453028331065</c:v>
                </c:pt>
                <c:pt idx="971">
                  <c:v>2.997578762181097</c:v>
                </c:pt>
                <c:pt idx="972">
                  <c:v>3.00070449603113</c:v>
                </c:pt>
                <c:pt idx="973">
                  <c:v>3.003830229881162</c:v>
                </c:pt>
                <c:pt idx="974">
                  <c:v>3.006955963731194</c:v>
                </c:pt>
                <c:pt idx="975">
                  <c:v>3.010081697581227</c:v>
                </c:pt>
                <c:pt idx="976">
                  <c:v>3.01320743143126</c:v>
                </c:pt>
                <c:pt idx="977">
                  <c:v>3.016333165281292</c:v>
                </c:pt>
                <c:pt idx="978">
                  <c:v>3.019458899131324</c:v>
                </c:pt>
                <c:pt idx="979">
                  <c:v>3.022584632981356</c:v>
                </c:pt>
                <c:pt idx="980">
                  <c:v>3.02571036683139</c:v>
                </c:pt>
                <c:pt idx="981">
                  <c:v>3.028836100681421</c:v>
                </c:pt>
                <c:pt idx="982">
                  <c:v>3.031961834531454</c:v>
                </c:pt>
                <c:pt idx="983">
                  <c:v>3.035087568381486</c:v>
                </c:pt>
                <c:pt idx="984">
                  <c:v>3.038213302231519</c:v>
                </c:pt>
                <c:pt idx="985">
                  <c:v>3.041339036081551</c:v>
                </c:pt>
                <c:pt idx="986">
                  <c:v>3.044464769931584</c:v>
                </c:pt>
                <c:pt idx="987">
                  <c:v>3.047590503781616</c:v>
                </c:pt>
                <c:pt idx="988">
                  <c:v>3.050716237631649</c:v>
                </c:pt>
                <c:pt idx="989">
                  <c:v>3.053841971481681</c:v>
                </c:pt>
                <c:pt idx="990">
                  <c:v>3.056967705331714</c:v>
                </c:pt>
                <c:pt idx="991">
                  <c:v>3.060093439181746</c:v>
                </c:pt>
                <c:pt idx="992">
                  <c:v>3.063219173031778</c:v>
                </c:pt>
                <c:pt idx="993">
                  <c:v>3.066344906881811</c:v>
                </c:pt>
                <c:pt idx="994">
                  <c:v>3.069470640731843</c:v>
                </c:pt>
                <c:pt idx="995">
                  <c:v>3.072596374581876</c:v>
                </c:pt>
                <c:pt idx="996">
                  <c:v>3.075722108431908</c:v>
                </c:pt>
                <c:pt idx="997">
                  <c:v>3.078847842281941</c:v>
                </c:pt>
                <c:pt idx="998">
                  <c:v>3.081973576131972</c:v>
                </c:pt>
                <c:pt idx="999">
                  <c:v>3.085099309982005</c:v>
                </c:pt>
                <c:pt idx="1000">
                  <c:v>3.088225043832038</c:v>
                </c:pt>
                <c:pt idx="1001">
                  <c:v>3.09135077768207</c:v>
                </c:pt>
                <c:pt idx="1002">
                  <c:v>3.094476511532103</c:v>
                </c:pt>
                <c:pt idx="1003">
                  <c:v>3.097602245382135</c:v>
                </c:pt>
                <c:pt idx="1004">
                  <c:v>3.100727979232167</c:v>
                </c:pt>
                <c:pt idx="1005">
                  <c:v>3.1038537130822</c:v>
                </c:pt>
                <c:pt idx="1006">
                  <c:v>3.106979446932232</c:v>
                </c:pt>
                <c:pt idx="1007">
                  <c:v>3.110105180782265</c:v>
                </c:pt>
                <c:pt idx="1008">
                  <c:v>3.113230914632297</c:v>
                </c:pt>
                <c:pt idx="1009">
                  <c:v>3.11635664848233</c:v>
                </c:pt>
                <c:pt idx="1010">
                  <c:v>3.119482382332362</c:v>
                </c:pt>
                <c:pt idx="1011">
                  <c:v>3.122608116182394</c:v>
                </c:pt>
                <c:pt idx="1012">
                  <c:v>3.125421276647423</c:v>
                </c:pt>
                <c:pt idx="1013">
                  <c:v>3.125702592693927</c:v>
                </c:pt>
                <c:pt idx="1014">
                  <c:v>3.125730724298577</c:v>
                </c:pt>
                <c:pt idx="1015">
                  <c:v>3.125733537459042</c:v>
                </c:pt>
                <c:pt idx="1016">
                  <c:v>3.125733818775088</c:v>
                </c:pt>
                <c:pt idx="1017">
                  <c:v>3.125733846906693</c:v>
                </c:pt>
                <c:pt idx="1018">
                  <c:v>3.125733849719853</c:v>
                </c:pt>
                <c:pt idx="1019">
                  <c:v>3.125733850032426</c:v>
                </c:pt>
              </c:numCache>
            </c:numRef>
          </c:xVal>
          <c:yVal>
            <c:numRef>
              <c:f>Sheet1!$AL$25:$AL$1044</c:f>
              <c:numCache>
                <c:formatCode>General</c:formatCode>
                <c:ptCount val="1020"/>
                <c:pt idx="0">
                  <c:v>-0.634382575661239</c:v>
                </c:pt>
                <c:pt idx="1">
                  <c:v>-0.634382575661237</c:v>
                </c:pt>
                <c:pt idx="2">
                  <c:v>-0.634382575661219</c:v>
                </c:pt>
                <c:pt idx="3">
                  <c:v>-0.634382575661043</c:v>
                </c:pt>
                <c:pt idx="4">
                  <c:v>-0.634382575659269</c:v>
                </c:pt>
                <c:pt idx="5">
                  <c:v>-0.634382575641531</c:v>
                </c:pt>
                <c:pt idx="6">
                  <c:v>-0.634382575464158</c:v>
                </c:pt>
                <c:pt idx="7">
                  <c:v>-0.634382573690428</c:v>
                </c:pt>
                <c:pt idx="8">
                  <c:v>-0.634382555953121</c:v>
                </c:pt>
                <c:pt idx="9">
                  <c:v>-0.634382378580074</c:v>
                </c:pt>
                <c:pt idx="10">
                  <c:v>-0.634380604851329</c:v>
                </c:pt>
                <c:pt idx="11">
                  <c:v>-0.634362867736956</c:v>
                </c:pt>
                <c:pt idx="12">
                  <c:v>-0.634185513898725</c:v>
                </c:pt>
                <c:pt idx="13">
                  <c:v>-0.632413703797502</c:v>
                </c:pt>
                <c:pt idx="14">
                  <c:v>-0.630448701749278</c:v>
                </c:pt>
                <c:pt idx="15">
                  <c:v>-0.628487554337996</c:v>
                </c:pt>
                <c:pt idx="16">
                  <c:v>-0.626530246474215</c:v>
                </c:pt>
                <c:pt idx="17">
                  <c:v>-0.624576763156933</c:v>
                </c:pt>
                <c:pt idx="18">
                  <c:v>-0.622627089472901</c:v>
                </c:pt>
                <c:pt idx="19">
                  <c:v>-0.620681210595928</c:v>
                </c:pt>
                <c:pt idx="20">
                  <c:v>-0.618739111786221</c:v>
                </c:pt>
                <c:pt idx="21">
                  <c:v>-0.616800778389698</c:v>
                </c:pt>
                <c:pt idx="22">
                  <c:v>-0.614866195837341</c:v>
                </c:pt>
                <c:pt idx="23">
                  <c:v>-0.612935349644525</c:v>
                </c:pt>
                <c:pt idx="24">
                  <c:v>-0.611008225410376</c:v>
                </c:pt>
                <c:pt idx="25">
                  <c:v>-0.609084808817125</c:v>
                </c:pt>
                <c:pt idx="26">
                  <c:v>-0.607165085629467</c:v>
                </c:pt>
                <c:pt idx="27">
                  <c:v>-0.605249041693931</c:v>
                </c:pt>
                <c:pt idx="28">
                  <c:v>-0.603336662938253</c:v>
                </c:pt>
                <c:pt idx="29">
                  <c:v>-0.60142793537076</c:v>
                </c:pt>
                <c:pt idx="30">
                  <c:v>-0.599522845079749</c:v>
                </c:pt>
                <c:pt idx="31">
                  <c:v>-0.597621378232883</c:v>
                </c:pt>
                <c:pt idx="32">
                  <c:v>-0.595723521076587</c:v>
                </c:pt>
                <c:pt idx="33">
                  <c:v>-0.593829259935454</c:v>
                </c:pt>
                <c:pt idx="34">
                  <c:v>-0.59193858121165</c:v>
                </c:pt>
                <c:pt idx="35">
                  <c:v>-0.59005147138433</c:v>
                </c:pt>
                <c:pt idx="36">
                  <c:v>-0.588167917009057</c:v>
                </c:pt>
                <c:pt idx="37">
                  <c:v>-0.58628790471723</c:v>
                </c:pt>
                <c:pt idx="38">
                  <c:v>-0.584411421215512</c:v>
                </c:pt>
                <c:pt idx="39">
                  <c:v>-0.582538453285267</c:v>
                </c:pt>
                <c:pt idx="40">
                  <c:v>-0.580668987781999</c:v>
                </c:pt>
                <c:pt idx="41">
                  <c:v>-0.578803011634807</c:v>
                </c:pt>
                <c:pt idx="42">
                  <c:v>-0.576940511845825</c:v>
                </c:pt>
                <c:pt idx="43">
                  <c:v>-0.575081475489685</c:v>
                </c:pt>
                <c:pt idx="44">
                  <c:v>-0.57322588971298</c:v>
                </c:pt>
                <c:pt idx="45">
                  <c:v>-0.57137374173373</c:v>
                </c:pt>
                <c:pt idx="46">
                  <c:v>-0.569525018840849</c:v>
                </c:pt>
                <c:pt idx="47">
                  <c:v>-0.56767970839363</c:v>
                </c:pt>
                <c:pt idx="48">
                  <c:v>-0.565837797821218</c:v>
                </c:pt>
                <c:pt idx="49">
                  <c:v>-0.563999274622103</c:v>
                </c:pt>
                <c:pt idx="50">
                  <c:v>-0.562164126363607</c:v>
                </c:pt>
                <c:pt idx="51">
                  <c:v>-0.560332340681379</c:v>
                </c:pt>
                <c:pt idx="52">
                  <c:v>-0.558503905278901</c:v>
                </c:pt>
                <c:pt idx="53">
                  <c:v>-0.556678807926984</c:v>
                </c:pt>
                <c:pt idx="54">
                  <c:v>-0.554857036463286</c:v>
                </c:pt>
                <c:pt idx="55">
                  <c:v>-0.553038578791819</c:v>
                </c:pt>
                <c:pt idx="56">
                  <c:v>-0.551223422882471</c:v>
                </c:pt>
                <c:pt idx="57">
                  <c:v>-0.549411556770527</c:v>
                </c:pt>
                <c:pt idx="58">
                  <c:v>-0.547602968556196</c:v>
                </c:pt>
                <c:pt idx="59">
                  <c:v>-0.545797646404145</c:v>
                </c:pt>
                <c:pt idx="60">
                  <c:v>-0.543995578543027</c:v>
                </c:pt>
                <c:pt idx="61">
                  <c:v>-0.54219675326503</c:v>
                </c:pt>
                <c:pt idx="62">
                  <c:v>-0.540401158925411</c:v>
                </c:pt>
                <c:pt idx="63">
                  <c:v>-0.538608783942053</c:v>
                </c:pt>
                <c:pt idx="64">
                  <c:v>-0.53681961679501</c:v>
                </c:pt>
                <c:pt idx="65">
                  <c:v>-0.535033646026066</c:v>
                </c:pt>
                <c:pt idx="66">
                  <c:v>-0.533250860238294</c:v>
                </c:pt>
                <c:pt idx="67">
                  <c:v>-0.531471248095619</c:v>
                </c:pt>
                <c:pt idx="68">
                  <c:v>-0.529694798322388</c:v>
                </c:pt>
                <c:pt idx="69">
                  <c:v>-0.527921499702936</c:v>
                </c:pt>
                <c:pt idx="70">
                  <c:v>-0.526151341081168</c:v>
                </c:pt>
                <c:pt idx="71">
                  <c:v>-0.524384311360135</c:v>
                </c:pt>
                <c:pt idx="72">
                  <c:v>-0.522620399501611</c:v>
                </c:pt>
                <c:pt idx="73">
                  <c:v>-0.520859594525693</c:v>
                </c:pt>
                <c:pt idx="74">
                  <c:v>-0.519101885510377</c:v>
                </c:pt>
                <c:pt idx="75">
                  <c:v>-0.517347261591157</c:v>
                </c:pt>
                <c:pt idx="76">
                  <c:v>-0.515595711960623</c:v>
                </c:pt>
                <c:pt idx="77">
                  <c:v>-0.513847225868064</c:v>
                </c:pt>
                <c:pt idx="78">
                  <c:v>-0.512101792619065</c:v>
                </c:pt>
                <c:pt idx="79">
                  <c:v>-0.510359401575121</c:v>
                </c:pt>
                <c:pt idx="80">
                  <c:v>-0.508620042153242</c:v>
                </c:pt>
                <c:pt idx="81">
                  <c:v>-0.506883703825578</c:v>
                </c:pt>
                <c:pt idx="82">
                  <c:v>-0.505150376119022</c:v>
                </c:pt>
                <c:pt idx="83">
                  <c:v>-0.503420048614842</c:v>
                </c:pt>
                <c:pt idx="84">
                  <c:v>-0.501692710948302</c:v>
                </c:pt>
                <c:pt idx="85">
                  <c:v>-0.499968352808291</c:v>
                </c:pt>
                <c:pt idx="86">
                  <c:v>-0.498246963936949</c:v>
                </c:pt>
                <c:pt idx="87">
                  <c:v>-0.496528534129307</c:v>
                </c:pt>
                <c:pt idx="88">
                  <c:v>-0.494813053232917</c:v>
                </c:pt>
                <c:pt idx="89">
                  <c:v>-0.493100511147501</c:v>
                </c:pt>
                <c:pt idx="90">
                  <c:v>-0.491390897824588</c:v>
                </c:pt>
                <c:pt idx="91">
                  <c:v>-0.48968420326716</c:v>
                </c:pt>
                <c:pt idx="92">
                  <c:v>-0.487980417529305</c:v>
                </c:pt>
                <c:pt idx="93">
                  <c:v>-0.486279530715867</c:v>
                </c:pt>
                <c:pt idx="94">
                  <c:v>-0.484581532982101</c:v>
                </c:pt>
                <c:pt idx="95">
                  <c:v>-0.482886414533334</c:v>
                </c:pt>
                <c:pt idx="96">
                  <c:v>-0.481194165624619</c:v>
                </c:pt>
                <c:pt idx="97">
                  <c:v>-0.479504776560408</c:v>
                </c:pt>
                <c:pt idx="98">
                  <c:v>-0.477818237694213</c:v>
                </c:pt>
                <c:pt idx="99">
                  <c:v>-0.476134539428278</c:v>
                </c:pt>
                <c:pt idx="100">
                  <c:v>-0.474453672213247</c:v>
                </c:pt>
                <c:pt idx="101">
                  <c:v>-0.472775626547847</c:v>
                </c:pt>
                <c:pt idx="102">
                  <c:v>-0.471100392978557</c:v>
                </c:pt>
                <c:pt idx="103">
                  <c:v>-0.469427962099295</c:v>
                </c:pt>
                <c:pt idx="104">
                  <c:v>-0.467758324551098</c:v>
                </c:pt>
                <c:pt idx="105">
                  <c:v>-0.466091471021809</c:v>
                </c:pt>
                <c:pt idx="106">
                  <c:v>-0.464427392245764</c:v>
                </c:pt>
                <c:pt idx="107">
                  <c:v>-0.462766079003486</c:v>
                </c:pt>
                <c:pt idx="108">
                  <c:v>-0.461107522121375</c:v>
                </c:pt>
                <c:pt idx="109">
                  <c:v>-0.459451712471405</c:v>
                </c:pt>
                <c:pt idx="110">
                  <c:v>-0.457798640970824</c:v>
                </c:pt>
                <c:pt idx="111">
                  <c:v>-0.456148298581856</c:v>
                </c:pt>
                <c:pt idx="112">
                  <c:v>-0.4545006763114</c:v>
                </c:pt>
                <c:pt idx="113">
                  <c:v>-0.452855765210741</c:v>
                </c:pt>
                <c:pt idx="114">
                  <c:v>-0.451213556375257</c:v>
                </c:pt>
                <c:pt idx="115">
                  <c:v>-0.449574040944125</c:v>
                </c:pt>
                <c:pt idx="116">
                  <c:v>-0.447937210100043</c:v>
                </c:pt>
                <c:pt idx="117">
                  <c:v>-0.446303055068939</c:v>
                </c:pt>
                <c:pt idx="118">
                  <c:v>-0.44467156711969</c:v>
                </c:pt>
                <c:pt idx="119">
                  <c:v>-0.443042737563844</c:v>
                </c:pt>
                <c:pt idx="120">
                  <c:v>-0.441416557755341</c:v>
                </c:pt>
                <c:pt idx="121">
                  <c:v>-0.439793019090236</c:v>
                </c:pt>
                <c:pt idx="122">
                  <c:v>-0.438172113006431</c:v>
                </c:pt>
                <c:pt idx="123">
                  <c:v>-0.436553830983397</c:v>
                </c:pt>
                <c:pt idx="124">
                  <c:v>-0.434938164541914</c:v>
                </c:pt>
                <c:pt idx="125">
                  <c:v>-0.433325105243794</c:v>
                </c:pt>
                <c:pt idx="126">
                  <c:v>-0.431714644691628</c:v>
                </c:pt>
                <c:pt idx="127">
                  <c:v>-0.430106774528514</c:v>
                </c:pt>
                <c:pt idx="128">
                  <c:v>-0.428501486437802</c:v>
                </c:pt>
                <c:pt idx="129">
                  <c:v>-0.426898772142834</c:v>
                </c:pt>
                <c:pt idx="130">
                  <c:v>-0.42529862340669</c:v>
                </c:pt>
                <c:pt idx="131">
                  <c:v>-0.423701032031932</c:v>
                </c:pt>
                <c:pt idx="132">
                  <c:v>-0.422105989860354</c:v>
                </c:pt>
                <c:pt idx="133">
                  <c:v>-0.420513488772729</c:v>
                </c:pt>
                <c:pt idx="134">
                  <c:v>-0.418923520688564</c:v>
                </c:pt>
                <c:pt idx="135">
                  <c:v>-0.417336077565853</c:v>
                </c:pt>
                <c:pt idx="136">
                  <c:v>-0.415751151400832</c:v>
                </c:pt>
                <c:pt idx="137">
                  <c:v>-0.41416873422774</c:v>
                </c:pt>
                <c:pt idx="138">
                  <c:v>-0.412588818118574</c:v>
                </c:pt>
                <c:pt idx="139">
                  <c:v>-0.411011395182855</c:v>
                </c:pt>
                <c:pt idx="140">
                  <c:v>-0.40943645756739</c:v>
                </c:pt>
                <c:pt idx="141">
                  <c:v>-0.407863997456037</c:v>
                </c:pt>
                <c:pt idx="142">
                  <c:v>-0.406294007069472</c:v>
                </c:pt>
                <c:pt idx="143">
                  <c:v>-0.40472647866496</c:v>
                </c:pt>
                <c:pt idx="144">
                  <c:v>-0.403161404536124</c:v>
                </c:pt>
                <c:pt idx="145">
                  <c:v>-0.401598777012718</c:v>
                </c:pt>
                <c:pt idx="146">
                  <c:v>-0.400038588460405</c:v>
                </c:pt>
                <c:pt idx="147">
                  <c:v>-0.398480831280525</c:v>
                </c:pt>
                <c:pt idx="148">
                  <c:v>-0.396925497909881</c:v>
                </c:pt>
                <c:pt idx="149">
                  <c:v>-0.395372580820517</c:v>
                </c:pt>
                <c:pt idx="150">
                  <c:v>-0.393822072519497</c:v>
                </c:pt>
                <c:pt idx="151">
                  <c:v>-0.392273965548688</c:v>
                </c:pt>
                <c:pt idx="152">
                  <c:v>-0.390728252484548</c:v>
                </c:pt>
                <c:pt idx="153">
                  <c:v>-0.389184925937911</c:v>
                </c:pt>
                <c:pt idx="154">
                  <c:v>-0.387643978553772</c:v>
                </c:pt>
                <c:pt idx="155">
                  <c:v>-0.386105403011081</c:v>
                </c:pt>
                <c:pt idx="156">
                  <c:v>-0.384569192022534</c:v>
                </c:pt>
                <c:pt idx="157">
                  <c:v>-0.383035338334362</c:v>
                </c:pt>
                <c:pt idx="158">
                  <c:v>-0.381503834726131</c:v>
                </c:pt>
                <c:pt idx="159">
                  <c:v>-0.379974674010532</c:v>
                </c:pt>
                <c:pt idx="160">
                  <c:v>-0.378447849033185</c:v>
                </c:pt>
                <c:pt idx="161">
                  <c:v>-0.376923352672434</c:v>
                </c:pt>
                <c:pt idx="162">
                  <c:v>-0.375401177839147</c:v>
                </c:pt>
                <c:pt idx="163">
                  <c:v>-0.373881317476522</c:v>
                </c:pt>
                <c:pt idx="164">
                  <c:v>-0.37236376455989</c:v>
                </c:pt>
                <c:pt idx="165">
                  <c:v>-0.370848512096515</c:v>
                </c:pt>
                <c:pt idx="166">
                  <c:v>-0.369335553125409</c:v>
                </c:pt>
                <c:pt idx="167">
                  <c:v>-0.367824880717133</c:v>
                </c:pt>
                <c:pt idx="168">
                  <c:v>-0.366316487973611</c:v>
                </c:pt>
                <c:pt idx="169">
                  <c:v>-0.364810368027938</c:v>
                </c:pt>
                <c:pt idx="170">
                  <c:v>-0.363306514044195</c:v>
                </c:pt>
                <c:pt idx="171">
                  <c:v>-0.361804919217262</c:v>
                </c:pt>
                <c:pt idx="172">
                  <c:v>-0.360305576772632</c:v>
                </c:pt>
                <c:pt idx="173">
                  <c:v>-0.35880847996623</c:v>
                </c:pt>
                <c:pt idx="174">
                  <c:v>-0.357313622084228</c:v>
                </c:pt>
                <c:pt idx="175">
                  <c:v>-0.355820996442869</c:v>
                </c:pt>
                <c:pt idx="176">
                  <c:v>-0.354330596388282</c:v>
                </c:pt>
                <c:pt idx="177">
                  <c:v>-0.352842415296307</c:v>
                </c:pt>
                <c:pt idx="178">
                  <c:v>-0.351356446572322</c:v>
                </c:pt>
                <c:pt idx="179">
                  <c:v>-0.349872683651057</c:v>
                </c:pt>
                <c:pt idx="180">
                  <c:v>-0.348391119996435</c:v>
                </c:pt>
                <c:pt idx="181">
                  <c:v>-0.346911749101384</c:v>
                </c:pt>
                <c:pt idx="182">
                  <c:v>-0.345434564487679</c:v>
                </c:pt>
                <c:pt idx="183">
                  <c:v>-0.343959559705759</c:v>
                </c:pt>
                <c:pt idx="184">
                  <c:v>-0.342486728334572</c:v>
                </c:pt>
                <c:pt idx="185">
                  <c:v>-0.341016063981393</c:v>
                </c:pt>
                <c:pt idx="186">
                  <c:v>-0.339547560281669</c:v>
                </c:pt>
                <c:pt idx="187">
                  <c:v>-0.338081210898847</c:v>
                </c:pt>
                <c:pt idx="188">
                  <c:v>-0.336617009524213</c:v>
                </c:pt>
                <c:pt idx="189">
                  <c:v>-0.335154949876729</c:v>
                </c:pt>
                <c:pt idx="190">
                  <c:v>-0.333695025702871</c:v>
                </c:pt>
                <c:pt idx="191">
                  <c:v>-0.332237230776466</c:v>
                </c:pt>
                <c:pt idx="192">
                  <c:v>-0.330781558898536</c:v>
                </c:pt>
                <c:pt idx="193">
                  <c:v>-0.32932800389714</c:v>
                </c:pt>
                <c:pt idx="194">
                  <c:v>-0.327876559627215</c:v>
                </c:pt>
                <c:pt idx="195">
                  <c:v>-0.326427219970421</c:v>
                </c:pt>
                <c:pt idx="196">
                  <c:v>-0.324979978834987</c:v>
                </c:pt>
                <c:pt idx="197">
                  <c:v>-0.323534830155554</c:v>
                </c:pt>
                <c:pt idx="198">
                  <c:v>-0.32209176789303</c:v>
                </c:pt>
                <c:pt idx="199">
                  <c:v>-0.32065078603443</c:v>
                </c:pt>
                <c:pt idx="200">
                  <c:v>-0.319211878592729</c:v>
                </c:pt>
                <c:pt idx="201">
                  <c:v>-0.317775039606717</c:v>
                </c:pt>
                <c:pt idx="202">
                  <c:v>-0.316340263140843</c:v>
                </c:pt>
                <c:pt idx="203">
                  <c:v>-0.314907543285075</c:v>
                </c:pt>
                <c:pt idx="204">
                  <c:v>-0.313476874154749</c:v>
                </c:pt>
                <c:pt idx="205">
                  <c:v>-0.312048249890428</c:v>
                </c:pt>
                <c:pt idx="206">
                  <c:v>-0.310621664657753</c:v>
                </c:pt>
                <c:pt idx="207">
                  <c:v>-0.309197112647305</c:v>
                </c:pt>
                <c:pt idx="208">
                  <c:v>-0.307774588074463</c:v>
                </c:pt>
                <c:pt idx="209">
                  <c:v>-0.306354085179257</c:v>
                </c:pt>
                <c:pt idx="210">
                  <c:v>-0.304935598226235</c:v>
                </c:pt>
                <c:pt idx="211">
                  <c:v>-0.303519121504321</c:v>
                </c:pt>
                <c:pt idx="212">
                  <c:v>-0.302104649326678</c:v>
                </c:pt>
                <c:pt idx="213">
                  <c:v>-0.300692176030568</c:v>
                </c:pt>
                <c:pt idx="214">
                  <c:v>-0.299281695977221</c:v>
                </c:pt>
                <c:pt idx="215">
                  <c:v>-0.297873203551697</c:v>
                </c:pt>
                <c:pt idx="216">
                  <c:v>-0.296466693162751</c:v>
                </c:pt>
                <c:pt idx="217">
                  <c:v>-0.295062159242703</c:v>
                </c:pt>
                <c:pt idx="218">
                  <c:v>-0.293659596247302</c:v>
                </c:pt>
                <c:pt idx="219">
                  <c:v>-0.292258998655599</c:v>
                </c:pt>
                <c:pt idx="220">
                  <c:v>-0.290860360969812</c:v>
                </c:pt>
                <c:pt idx="221">
                  <c:v>-0.2894636777152</c:v>
                </c:pt>
                <c:pt idx="222">
                  <c:v>-0.288068943439933</c:v>
                </c:pt>
                <c:pt idx="223">
                  <c:v>-0.286676152714966</c:v>
                </c:pt>
                <c:pt idx="224">
                  <c:v>-0.285285300133908</c:v>
                </c:pt>
                <c:pt idx="225">
                  <c:v>-0.283896380312901</c:v>
                </c:pt>
                <c:pt idx="226">
                  <c:v>-0.282509387890493</c:v>
                </c:pt>
                <c:pt idx="227">
                  <c:v>-0.281124317527512</c:v>
                </c:pt>
                <c:pt idx="228">
                  <c:v>-0.279741163906946</c:v>
                </c:pt>
                <c:pt idx="229">
                  <c:v>-0.27835992173382</c:v>
                </c:pt>
                <c:pt idx="230">
                  <c:v>-0.27698058573507</c:v>
                </c:pt>
                <c:pt idx="231">
                  <c:v>-0.27560315065943</c:v>
                </c:pt>
                <c:pt idx="232">
                  <c:v>-0.274227611277303</c:v>
                </c:pt>
                <c:pt idx="233">
                  <c:v>-0.27285396238065</c:v>
                </c:pt>
                <c:pt idx="234">
                  <c:v>-0.271482198782869</c:v>
                </c:pt>
                <c:pt idx="235">
                  <c:v>-0.270112315318673</c:v>
                </c:pt>
                <c:pt idx="236">
                  <c:v>-0.268744306843979</c:v>
                </c:pt>
                <c:pt idx="237">
                  <c:v>-0.267378168235793</c:v>
                </c:pt>
                <c:pt idx="238">
                  <c:v>-0.266013894392089</c:v>
                </c:pt>
                <c:pt idx="239">
                  <c:v>-0.264651480231698</c:v>
                </c:pt>
                <c:pt idx="240">
                  <c:v>-0.263290920694195</c:v>
                </c:pt>
                <c:pt idx="241">
                  <c:v>-0.261932210739786</c:v>
                </c:pt>
                <c:pt idx="242">
                  <c:v>-0.260575345349196</c:v>
                </c:pt>
                <c:pt idx="243">
                  <c:v>-0.259220319523556</c:v>
                </c:pt>
                <c:pt idx="244">
                  <c:v>-0.257867128284293</c:v>
                </c:pt>
                <c:pt idx="245">
                  <c:v>-0.256515766673026</c:v>
                </c:pt>
                <c:pt idx="246">
                  <c:v>-0.255166229751446</c:v>
                </c:pt>
                <c:pt idx="247">
                  <c:v>-0.253818512601219</c:v>
                </c:pt>
                <c:pt idx="248">
                  <c:v>-0.252472610323869</c:v>
                </c:pt>
                <c:pt idx="249">
                  <c:v>-0.251128518040679</c:v>
                </c:pt>
                <c:pt idx="250">
                  <c:v>-0.24978623089258</c:v>
                </c:pt>
                <c:pt idx="251">
                  <c:v>-0.248445744040047</c:v>
                </c:pt>
                <c:pt idx="252">
                  <c:v>-0.247107052662995</c:v>
                </c:pt>
                <c:pt idx="253">
                  <c:v>-0.245770151960674</c:v>
                </c:pt>
                <c:pt idx="254">
                  <c:v>-0.244435037151567</c:v>
                </c:pt>
                <c:pt idx="255">
                  <c:v>-0.243101703473285</c:v>
                </c:pt>
                <c:pt idx="256">
                  <c:v>-0.241770146182469</c:v>
                </c:pt>
                <c:pt idx="257">
                  <c:v>-0.240440360554683</c:v>
                </c:pt>
                <c:pt idx="258">
                  <c:v>-0.239112341884322</c:v>
                </c:pt>
                <c:pt idx="259">
                  <c:v>-0.237786085484501</c:v>
                </c:pt>
                <c:pt idx="260">
                  <c:v>-0.236461586686966</c:v>
                </c:pt>
                <c:pt idx="261">
                  <c:v>-0.23513884084199</c:v>
                </c:pt>
                <c:pt idx="262">
                  <c:v>-0.233817843318277</c:v>
                </c:pt>
                <c:pt idx="263">
                  <c:v>-0.232498589502861</c:v>
                </c:pt>
                <c:pt idx="264">
                  <c:v>-0.231181074801017</c:v>
                </c:pt>
                <c:pt idx="265">
                  <c:v>-0.229865294636157</c:v>
                </c:pt>
                <c:pt idx="266">
                  <c:v>-0.228551244449739</c:v>
                </c:pt>
                <c:pt idx="267">
                  <c:v>-0.227238919701172</c:v>
                </c:pt>
                <c:pt idx="268">
                  <c:v>-0.22592831586772</c:v>
                </c:pt>
                <c:pt idx="269">
                  <c:v>-0.224619428444409</c:v>
                </c:pt>
                <c:pt idx="270">
                  <c:v>-0.223312252943936</c:v>
                </c:pt>
                <c:pt idx="271">
                  <c:v>-0.222006784896577</c:v>
                </c:pt>
                <c:pt idx="272">
                  <c:v>-0.22070301985009</c:v>
                </c:pt>
                <c:pt idx="273">
                  <c:v>-0.219400953369631</c:v>
                </c:pt>
                <c:pt idx="274">
                  <c:v>-0.218100581037659</c:v>
                </c:pt>
                <c:pt idx="275">
                  <c:v>-0.216801898453846</c:v>
                </c:pt>
                <c:pt idx="276">
                  <c:v>-0.215504901234992</c:v>
                </c:pt>
                <c:pt idx="277">
                  <c:v>-0.214209585014929</c:v>
                </c:pt>
                <c:pt idx="278">
                  <c:v>-0.212915945444441</c:v>
                </c:pt>
                <c:pt idx="279">
                  <c:v>-0.21162397819117</c:v>
                </c:pt>
                <c:pt idx="280">
                  <c:v>-0.210333678939533</c:v>
                </c:pt>
                <c:pt idx="281">
                  <c:v>-0.209045043390633</c:v>
                </c:pt>
                <c:pt idx="282">
                  <c:v>-0.207758067262174</c:v>
                </c:pt>
                <c:pt idx="283">
                  <c:v>-0.206472746288375</c:v>
                </c:pt>
                <c:pt idx="284">
                  <c:v>-0.205189076219888</c:v>
                </c:pt>
                <c:pt idx="285">
                  <c:v>-0.203907052823709</c:v>
                </c:pt>
                <c:pt idx="286">
                  <c:v>-0.202626671883099</c:v>
                </c:pt>
                <c:pt idx="287">
                  <c:v>-0.201347929197497</c:v>
                </c:pt>
                <c:pt idx="288">
                  <c:v>-0.200070820582439</c:v>
                </c:pt>
                <c:pt idx="289">
                  <c:v>-0.198795341869477</c:v>
                </c:pt>
                <c:pt idx="290">
                  <c:v>-0.197521488906095</c:v>
                </c:pt>
                <c:pt idx="291">
                  <c:v>-0.19624925755563</c:v>
                </c:pt>
                <c:pt idx="292">
                  <c:v>-0.19497864369719</c:v>
                </c:pt>
                <c:pt idx="293">
                  <c:v>-0.193709643225574</c:v>
                </c:pt>
                <c:pt idx="294">
                  <c:v>-0.192442252051194</c:v>
                </c:pt>
                <c:pt idx="295">
                  <c:v>-0.191176466099993</c:v>
                </c:pt>
                <c:pt idx="296">
                  <c:v>-0.18991228131337</c:v>
                </c:pt>
                <c:pt idx="297">
                  <c:v>-0.1886496936481</c:v>
                </c:pt>
                <c:pt idx="298">
                  <c:v>-0.187388699076255</c:v>
                </c:pt>
                <c:pt idx="299">
                  <c:v>-0.186129293585131</c:v>
                </c:pt>
                <c:pt idx="300">
                  <c:v>-0.184871473177166</c:v>
                </c:pt>
                <c:pt idx="301">
                  <c:v>-0.18361523386987</c:v>
                </c:pt>
                <c:pt idx="302">
                  <c:v>-0.182360571695743</c:v>
                </c:pt>
                <c:pt idx="303">
                  <c:v>-0.181107482702204</c:v>
                </c:pt>
                <c:pt idx="304">
                  <c:v>-0.179855962951518</c:v>
                </c:pt>
                <c:pt idx="305">
                  <c:v>-0.178606008520715</c:v>
                </c:pt>
                <c:pt idx="306">
                  <c:v>-0.177357615501523</c:v>
                </c:pt>
                <c:pt idx="307">
                  <c:v>-0.176110780000291</c:v>
                </c:pt>
                <c:pt idx="308">
                  <c:v>-0.174865498137916</c:v>
                </c:pt>
                <c:pt idx="309">
                  <c:v>-0.173621766049774</c:v>
                </c:pt>
                <c:pt idx="310">
                  <c:v>-0.172379579885645</c:v>
                </c:pt>
                <c:pt idx="311">
                  <c:v>-0.171138935809641</c:v>
                </c:pt>
                <c:pt idx="312">
                  <c:v>-0.169899830000139</c:v>
                </c:pt>
                <c:pt idx="313">
                  <c:v>-0.168662258649704</c:v>
                </c:pt>
                <c:pt idx="314">
                  <c:v>-0.167426217965026</c:v>
                </c:pt>
                <c:pt idx="315">
                  <c:v>-0.166191704166844</c:v>
                </c:pt>
                <c:pt idx="316">
                  <c:v>-0.164958713489881</c:v>
                </c:pt>
                <c:pt idx="317">
                  <c:v>-0.163727242182773</c:v>
                </c:pt>
                <c:pt idx="318">
                  <c:v>-0.162497286508</c:v>
                </c:pt>
                <c:pt idx="319">
                  <c:v>-0.16126884274182</c:v>
                </c:pt>
                <c:pt idx="320">
                  <c:v>-0.160041907174202</c:v>
                </c:pt>
                <c:pt idx="321">
                  <c:v>-0.158816476108754</c:v>
                </c:pt>
                <c:pt idx="322">
                  <c:v>-0.157592545862661</c:v>
                </c:pt>
                <c:pt idx="323">
                  <c:v>-0.156370112766615</c:v>
                </c:pt>
                <c:pt idx="324">
                  <c:v>-0.155149173164756</c:v>
                </c:pt>
                <c:pt idx="325">
                  <c:v>-0.153929723414596</c:v>
                </c:pt>
                <c:pt idx="326">
                  <c:v>-0.15271175988696</c:v>
                </c:pt>
                <c:pt idx="327">
                  <c:v>-0.151495278965923</c:v>
                </c:pt>
                <c:pt idx="328">
                  <c:v>-0.150280277048742</c:v>
                </c:pt>
                <c:pt idx="329">
                  <c:v>-0.149066750545792</c:v>
                </c:pt>
                <c:pt idx="330">
                  <c:v>-0.147854695880503</c:v>
                </c:pt>
                <c:pt idx="331">
                  <c:v>-0.146644109489298</c:v>
                </c:pt>
                <c:pt idx="332">
                  <c:v>-0.145434987821531</c:v>
                </c:pt>
                <c:pt idx="333">
                  <c:v>-0.144227327339419</c:v>
                </c:pt>
                <c:pt idx="334">
                  <c:v>-0.143021124517987</c:v>
                </c:pt>
                <c:pt idx="335">
                  <c:v>-0.141816375845001</c:v>
                </c:pt>
                <c:pt idx="336">
                  <c:v>-0.14061307782091</c:v>
                </c:pt>
                <c:pt idx="337">
                  <c:v>-0.139411226958782</c:v>
                </c:pt>
                <c:pt idx="338">
                  <c:v>-0.138210819784248</c:v>
                </c:pt>
                <c:pt idx="339">
                  <c:v>-0.137011852835436</c:v>
                </c:pt>
                <c:pt idx="340">
                  <c:v>-0.135814322662914</c:v>
                </c:pt>
                <c:pt idx="341">
                  <c:v>-0.134618225829633</c:v>
                </c:pt>
                <c:pt idx="342">
                  <c:v>-0.133423558910862</c:v>
                </c:pt>
                <c:pt idx="343">
                  <c:v>-0.132230318494134</c:v>
                </c:pt>
                <c:pt idx="344">
                  <c:v>-0.131038501179186</c:v>
                </c:pt>
                <c:pt idx="345">
                  <c:v>-0.1298481035779</c:v>
                </c:pt>
                <c:pt idx="346">
                  <c:v>-0.128659122314248</c:v>
                </c:pt>
                <c:pt idx="347">
                  <c:v>-0.12747155402423</c:v>
                </c:pt>
                <c:pt idx="348">
                  <c:v>-0.126285395355821</c:v>
                </c:pt>
                <c:pt idx="349">
                  <c:v>-0.125100642968912</c:v>
                </c:pt>
                <c:pt idx="350">
                  <c:v>-0.123917293535254</c:v>
                </c:pt>
                <c:pt idx="351">
                  <c:v>-0.122735343738404</c:v>
                </c:pt>
                <c:pt idx="352">
                  <c:v>-0.121554790273666</c:v>
                </c:pt>
                <c:pt idx="353">
                  <c:v>-0.120375629848038</c:v>
                </c:pt>
                <c:pt idx="354">
                  <c:v>-0.119197859180154</c:v>
                </c:pt>
                <c:pt idx="355">
                  <c:v>-0.118021475000234</c:v>
                </c:pt>
                <c:pt idx="356">
                  <c:v>-0.116846474050023</c:v>
                </c:pt>
                <c:pt idx="357">
                  <c:v>-0.115672853082745</c:v>
                </c:pt>
                <c:pt idx="358">
                  <c:v>-0.114500608863041</c:v>
                </c:pt>
                <c:pt idx="359">
                  <c:v>-0.113329738166922</c:v>
                </c:pt>
                <c:pt idx="360">
                  <c:v>-0.112160237781711</c:v>
                </c:pt>
                <c:pt idx="361">
                  <c:v>-0.110992104505993</c:v>
                </c:pt>
                <c:pt idx="362">
                  <c:v>-0.109825335149563</c:v>
                </c:pt>
                <c:pt idx="363">
                  <c:v>-0.108659926533369</c:v>
                </c:pt>
                <c:pt idx="364">
                  <c:v>-0.107495875489467</c:v>
                </c:pt>
                <c:pt idx="365">
                  <c:v>-0.106333178860963</c:v>
                </c:pt>
                <c:pt idx="366">
                  <c:v>-0.105171833501967</c:v>
                </c:pt>
                <c:pt idx="367">
                  <c:v>-0.104011836277537</c:v>
                </c:pt>
                <c:pt idx="368">
                  <c:v>-0.102853184063632</c:v>
                </c:pt>
                <c:pt idx="369">
                  <c:v>-0.101695873747059</c:v>
                </c:pt>
                <c:pt idx="370">
                  <c:v>-0.100539902225424</c:v>
                </c:pt>
                <c:pt idx="371">
                  <c:v>-0.0993852664070833</c:v>
                </c:pt>
                <c:pt idx="372">
                  <c:v>-0.0982319632110919</c:v>
                </c:pt>
                <c:pt idx="373">
                  <c:v>-0.0970799895671552</c:v>
                </c:pt>
                <c:pt idx="374">
                  <c:v>-0.0959293424155785</c:v>
                </c:pt>
                <c:pt idx="375">
                  <c:v>-0.0947800187072203</c:v>
                </c:pt>
                <c:pt idx="376">
                  <c:v>-0.0936320154034438</c:v>
                </c:pt>
                <c:pt idx="377">
                  <c:v>-0.0924853294760663</c:v>
                </c:pt>
                <c:pt idx="378">
                  <c:v>-0.0913399579073139</c:v>
                </c:pt>
                <c:pt idx="379">
                  <c:v>-0.0901958976897727</c:v>
                </c:pt>
                <c:pt idx="380">
                  <c:v>-0.0890531458263415</c:v>
                </c:pt>
                <c:pt idx="381">
                  <c:v>-0.087911699330184</c:v>
                </c:pt>
                <c:pt idx="382">
                  <c:v>-0.0867715552246841</c:v>
                </c:pt>
                <c:pt idx="383">
                  <c:v>-0.0856327105433974</c:v>
                </c:pt>
                <c:pt idx="384">
                  <c:v>-0.0844951623300041</c:v>
                </c:pt>
                <c:pt idx="385">
                  <c:v>-0.0833589076382668</c:v>
                </c:pt>
                <c:pt idx="386">
                  <c:v>-0.0822239435319809</c:v>
                </c:pt>
                <c:pt idx="387">
                  <c:v>-0.0810902670849298</c:v>
                </c:pt>
                <c:pt idx="388">
                  <c:v>-0.0799578753808419</c:v>
                </c:pt>
                <c:pt idx="389">
                  <c:v>-0.0788267655133428</c:v>
                </c:pt>
                <c:pt idx="390">
                  <c:v>-0.0776969345859126</c:v>
                </c:pt>
                <c:pt idx="391">
                  <c:v>-0.0765683797118393</c:v>
                </c:pt>
                <c:pt idx="392">
                  <c:v>-0.0754410980141773</c:v>
                </c:pt>
                <c:pt idx="393">
                  <c:v>-0.0743150866257012</c:v>
                </c:pt>
                <c:pt idx="394">
                  <c:v>-0.073190342688862</c:v>
                </c:pt>
                <c:pt idx="395">
                  <c:v>-0.0720668633557464</c:v>
                </c:pt>
                <c:pt idx="396">
                  <c:v>-0.0709446457880292</c:v>
                </c:pt>
                <c:pt idx="397">
                  <c:v>-0.0698236871569344</c:v>
                </c:pt>
                <c:pt idx="398">
                  <c:v>-0.0687039846431903</c:v>
                </c:pt>
                <c:pt idx="399">
                  <c:v>-0.0675855354369856</c:v>
                </c:pt>
                <c:pt idx="400">
                  <c:v>-0.0664683367379313</c:v>
                </c:pt>
                <c:pt idx="401">
                  <c:v>-0.0653523857550144</c:v>
                </c:pt>
                <c:pt idx="402">
                  <c:v>-0.0642376797065589</c:v>
                </c:pt>
                <c:pt idx="403">
                  <c:v>-0.0631242158201823</c:v>
                </c:pt>
                <c:pt idx="404">
                  <c:v>-0.0620119913327559</c:v>
                </c:pt>
                <c:pt idx="405">
                  <c:v>-0.0609010034903621</c:v>
                </c:pt>
                <c:pt idx="406">
                  <c:v>-0.0597912495482542</c:v>
                </c:pt>
                <c:pt idx="407">
                  <c:v>-0.0586827267708165</c:v>
                </c:pt>
                <c:pt idx="408">
                  <c:v>-0.057575432431523</c:v>
                </c:pt>
                <c:pt idx="409">
                  <c:v>-0.0564693638128961</c:v>
                </c:pt>
                <c:pt idx="410">
                  <c:v>-0.0553645182064692</c:v>
                </c:pt>
                <c:pt idx="411">
                  <c:v>-0.0542608929127453</c:v>
                </c:pt>
                <c:pt idx="412">
                  <c:v>-0.0531584852411568</c:v>
                </c:pt>
                <c:pt idx="413">
                  <c:v>-0.0520572925100273</c:v>
                </c:pt>
                <c:pt idx="414">
                  <c:v>-0.050957312046533</c:v>
                </c:pt>
                <c:pt idx="415">
                  <c:v>-0.0498585411866617</c:v>
                </c:pt>
                <c:pt idx="416">
                  <c:v>-0.0487609772751765</c:v>
                </c:pt>
                <c:pt idx="417">
                  <c:v>-0.0476646176655748</c:v>
                </c:pt>
                <c:pt idx="418">
                  <c:v>-0.046569459720053</c:v>
                </c:pt>
                <c:pt idx="419">
                  <c:v>-0.0454755008094656</c:v>
                </c:pt>
                <c:pt idx="420">
                  <c:v>-0.0443827383132889</c:v>
                </c:pt>
                <c:pt idx="421">
                  <c:v>-0.0432911696195828</c:v>
                </c:pt>
                <c:pt idx="422">
                  <c:v>-0.0422007921249543</c:v>
                </c:pt>
                <c:pt idx="423">
                  <c:v>-0.0411116032345187</c:v>
                </c:pt>
                <c:pt idx="424">
                  <c:v>-0.040023600361863</c:v>
                </c:pt>
                <c:pt idx="425">
                  <c:v>-0.0389367809290113</c:v>
                </c:pt>
                <c:pt idx="426">
                  <c:v>-0.0378511423663839</c:v>
                </c:pt>
                <c:pt idx="427">
                  <c:v>-0.0367666821127646</c:v>
                </c:pt>
                <c:pt idx="428">
                  <c:v>-0.0356833976152635</c:v>
                </c:pt>
                <c:pt idx="429">
                  <c:v>-0.0346012863292793</c:v>
                </c:pt>
                <c:pt idx="430">
                  <c:v>-0.0335203457184652</c:v>
                </c:pt>
                <c:pt idx="431">
                  <c:v>-0.0324405732546928</c:v>
                </c:pt>
                <c:pt idx="432">
                  <c:v>-0.0313619664180167</c:v>
                </c:pt>
                <c:pt idx="433">
                  <c:v>-0.0302845226966393</c:v>
                </c:pt>
                <c:pt idx="434">
                  <c:v>-0.0292082395868745</c:v>
                </c:pt>
                <c:pt idx="435">
                  <c:v>-0.028133114593115</c:v>
                </c:pt>
                <c:pt idx="436">
                  <c:v>-0.0270591452277951</c:v>
                </c:pt>
                <c:pt idx="437">
                  <c:v>-0.0259863290113591</c:v>
                </c:pt>
                <c:pt idx="438">
                  <c:v>-0.0249146634722237</c:v>
                </c:pt>
                <c:pt idx="439">
                  <c:v>-0.0238441461467467</c:v>
                </c:pt>
                <c:pt idx="440">
                  <c:v>-0.0227747745791906</c:v>
                </c:pt>
                <c:pt idx="441">
                  <c:v>-0.0217065463216919</c:v>
                </c:pt>
                <c:pt idx="442">
                  <c:v>-0.0206394589342236</c:v>
                </c:pt>
                <c:pt idx="443">
                  <c:v>-0.0195735099845646</c:v>
                </c:pt>
                <c:pt idx="444">
                  <c:v>-0.0185086970482655</c:v>
                </c:pt>
                <c:pt idx="445">
                  <c:v>-0.0174450177086167</c:v>
                </c:pt>
                <c:pt idx="446">
                  <c:v>-0.0163824695566124</c:v>
                </c:pt>
                <c:pt idx="447">
                  <c:v>-0.0153210501909213</c:v>
                </c:pt>
                <c:pt idx="448">
                  <c:v>-0.0142607572178526</c:v>
                </c:pt>
                <c:pt idx="449">
                  <c:v>-0.0132015882513232</c:v>
                </c:pt>
                <c:pt idx="450">
                  <c:v>-0.0121435409128261</c:v>
                </c:pt>
                <c:pt idx="451">
                  <c:v>-0.0110866128313987</c:v>
                </c:pt>
                <c:pt idx="452">
                  <c:v>-0.0100308016435897</c:v>
                </c:pt>
                <c:pt idx="453">
                  <c:v>-0.00897610499342915</c:v>
                </c:pt>
                <c:pt idx="454">
                  <c:v>-0.00792252053239473</c:v>
                </c:pt>
                <c:pt idx="455">
                  <c:v>-0.00687004591938267</c:v>
                </c:pt>
                <c:pt idx="456">
                  <c:v>-0.00581867882067444</c:v>
                </c:pt>
                <c:pt idx="457">
                  <c:v>-0.00476841690990737</c:v>
                </c:pt>
                <c:pt idx="458">
                  <c:v>-0.00371925786804361</c:v>
                </c:pt>
                <c:pt idx="459">
                  <c:v>-0.00267119938333815</c:v>
                </c:pt>
                <c:pt idx="460">
                  <c:v>-0.0016242391513086</c:v>
                </c:pt>
                <c:pt idx="461">
                  <c:v>-0.000578374874706799</c:v>
                </c:pt>
                <c:pt idx="462">
                  <c:v>0.00046639573651408</c:v>
                </c:pt>
                <c:pt idx="463">
                  <c:v>0.00151007496522881</c:v>
                </c:pt>
                <c:pt idx="464">
                  <c:v>0.002552665087169</c:v>
                </c:pt>
                <c:pt idx="465">
                  <c:v>0.00359416837095328</c:v>
                </c:pt>
                <c:pt idx="466">
                  <c:v>0.00463458707811748</c:v>
                </c:pt>
                <c:pt idx="467">
                  <c:v>0.00567392346314532</c:v>
                </c:pt>
                <c:pt idx="468">
                  <c:v>0.0067121797734937</c:v>
                </c:pt>
                <c:pt idx="469">
                  <c:v>0.00774935824962552</c:v>
                </c:pt>
                <c:pt idx="470">
                  <c:v>0.00878546112503864</c:v>
                </c:pt>
                <c:pt idx="471">
                  <c:v>0.00982049062629153</c:v>
                </c:pt>
                <c:pt idx="472">
                  <c:v>0.0108544489730349</c:v>
                </c:pt>
                <c:pt idx="473">
                  <c:v>0.0118873383780405</c:v>
                </c:pt>
                <c:pt idx="474">
                  <c:v>0.0129191610472263</c:v>
                </c:pt>
                <c:pt idx="475">
                  <c:v>0.013949919179689</c:v>
                </c:pt>
                <c:pt idx="476">
                  <c:v>0.0149796149677286</c:v>
                </c:pt>
                <c:pt idx="477">
                  <c:v>0.0160082505968782</c:v>
                </c:pt>
                <c:pt idx="478">
                  <c:v>0.0170358282459313</c:v>
                </c:pt>
                <c:pt idx="479">
                  <c:v>0.0180623500869697</c:v>
                </c:pt>
                <c:pt idx="480">
                  <c:v>0.0190878182853913</c:v>
                </c:pt>
                <c:pt idx="481">
                  <c:v>0.0201122349999365</c:v>
                </c:pt>
                <c:pt idx="482">
                  <c:v>0.0211356023827163</c:v>
                </c:pt>
                <c:pt idx="483">
                  <c:v>0.0221579225792396</c:v>
                </c:pt>
                <c:pt idx="484">
                  <c:v>0.0231791977284383</c:v>
                </c:pt>
                <c:pt idx="485">
                  <c:v>0.0241994299626982</c:v>
                </c:pt>
                <c:pt idx="486">
                  <c:v>0.0252186214078809</c:v>
                </c:pt>
                <c:pt idx="487">
                  <c:v>0.0262367741833533</c:v>
                </c:pt>
                <c:pt idx="488">
                  <c:v>0.0272538904020139</c:v>
                </c:pt>
                <c:pt idx="489">
                  <c:v>0.0282699721703179</c:v>
                </c:pt>
                <c:pt idx="490">
                  <c:v>0.0292850215883038</c:v>
                </c:pt>
                <c:pt idx="491">
                  <c:v>0.03029904074962</c:v>
                </c:pt>
                <c:pt idx="492">
                  <c:v>0.0313120317415505</c:v>
                </c:pt>
                <c:pt idx="493">
                  <c:v>0.0323239966450406</c:v>
                </c:pt>
                <c:pt idx="494">
                  <c:v>0.0333349375347218</c:v>
                </c:pt>
                <c:pt idx="495">
                  <c:v>0.0343448564789384</c:v>
                </c:pt>
                <c:pt idx="496">
                  <c:v>0.0353537555397723</c:v>
                </c:pt>
                <c:pt idx="497">
                  <c:v>0.0363616367730688</c:v>
                </c:pt>
                <c:pt idx="498">
                  <c:v>0.0373685022284609</c:v>
                </c:pt>
                <c:pt idx="499">
                  <c:v>0.0383743539493948</c:v>
                </c:pt>
                <c:pt idx="500">
                  <c:v>0.0393791939731542</c:v>
                </c:pt>
                <c:pt idx="501">
                  <c:v>0.0403830243308874</c:v>
                </c:pt>
                <c:pt idx="502">
                  <c:v>0.0413858470476271</c:v>
                </c:pt>
                <c:pt idx="503">
                  <c:v>0.0423876641423213</c:v>
                </c:pt>
                <c:pt idx="504">
                  <c:v>0.0433884776278512</c:v>
                </c:pt>
                <c:pt idx="505">
                  <c:v>0.0443882895110601</c:v>
                </c:pt>
                <c:pt idx="506">
                  <c:v>0.0453871017927758</c:v>
                </c:pt>
                <c:pt idx="507">
                  <c:v>0.0463849164678351</c:v>
                </c:pt>
                <c:pt idx="508">
                  <c:v>0.0473817355251063</c:v>
                </c:pt>
                <c:pt idx="509">
                  <c:v>0.048377560947515</c:v>
                </c:pt>
                <c:pt idx="510">
                  <c:v>0.0493723947120661</c:v>
                </c:pt>
                <c:pt idx="511">
                  <c:v>0.0503662387898696</c:v>
                </c:pt>
                <c:pt idx="512">
                  <c:v>0.0513590951461591</c:v>
                </c:pt>
                <c:pt idx="513">
                  <c:v>0.0523509657403234</c:v>
                </c:pt>
                <c:pt idx="514">
                  <c:v>0.0533418525259197</c:v>
                </c:pt>
                <c:pt idx="515">
                  <c:v>0.0543317574507056</c:v>
                </c:pt>
                <c:pt idx="516">
                  <c:v>0.0553206824566565</c:v>
                </c:pt>
                <c:pt idx="517">
                  <c:v>0.0563086294799899</c:v>
                </c:pt>
                <c:pt idx="518">
                  <c:v>0.0572956004511895</c:v>
                </c:pt>
                <c:pt idx="519">
                  <c:v>0.0582815972950259</c:v>
                </c:pt>
                <c:pt idx="520">
                  <c:v>0.0592666219305804</c:v>
                </c:pt>
                <c:pt idx="521">
                  <c:v>0.0602506762712664</c:v>
                </c:pt>
                <c:pt idx="522">
                  <c:v>0.0612337622248531</c:v>
                </c:pt>
                <c:pt idx="523">
                  <c:v>0.0622158816934855</c:v>
                </c:pt>
                <c:pt idx="524">
                  <c:v>0.06319703657371</c:v>
                </c:pt>
                <c:pt idx="525">
                  <c:v>0.064177228756491</c:v>
                </c:pt>
                <c:pt idx="526">
                  <c:v>0.0651564601272398</c:v>
                </c:pt>
                <c:pt idx="527">
                  <c:v>0.0661347325658288</c:v>
                </c:pt>
                <c:pt idx="528">
                  <c:v>0.0671120479466194</c:v>
                </c:pt>
                <c:pt idx="529">
                  <c:v>0.0680884081384798</c:v>
                </c:pt>
                <c:pt idx="530">
                  <c:v>0.0690638150048079</c:v>
                </c:pt>
                <c:pt idx="531">
                  <c:v>0.0700382704035518</c:v>
                </c:pt>
                <c:pt idx="532">
                  <c:v>0.0710117761872326</c:v>
                </c:pt>
                <c:pt idx="533">
                  <c:v>0.071984334202964</c:v>
                </c:pt>
                <c:pt idx="534">
                  <c:v>0.0729559462924731</c:v>
                </c:pt>
                <c:pt idx="535">
                  <c:v>0.0739266142921235</c:v>
                </c:pt>
                <c:pt idx="536">
                  <c:v>0.0748963400329328</c:v>
                </c:pt>
                <c:pt idx="537">
                  <c:v>0.0758651253405973</c:v>
                </c:pt>
                <c:pt idx="538">
                  <c:v>0.0768329720355081</c:v>
                </c:pt>
                <c:pt idx="539">
                  <c:v>0.0777998819327763</c:v>
                </c:pt>
                <c:pt idx="540">
                  <c:v>0.0787658568422493</c:v>
                </c:pt>
                <c:pt idx="541">
                  <c:v>0.0797308985685348</c:v>
                </c:pt>
                <c:pt idx="542">
                  <c:v>0.0806950089110163</c:v>
                </c:pt>
                <c:pt idx="543">
                  <c:v>0.0816581896638793</c:v>
                </c:pt>
                <c:pt idx="544">
                  <c:v>0.0826204426161263</c:v>
                </c:pt>
                <c:pt idx="545">
                  <c:v>0.0835817695515981</c:v>
                </c:pt>
                <c:pt idx="546">
                  <c:v>0.0845421722489958</c:v>
                </c:pt>
                <c:pt idx="547">
                  <c:v>0.0855016524818968</c:v>
                </c:pt>
                <c:pt idx="548">
                  <c:v>0.0864602120187783</c:v>
                </c:pt>
                <c:pt idx="549">
                  <c:v>0.0874178526230338</c:v>
                </c:pt>
                <c:pt idx="550">
                  <c:v>0.0883745760529937</c:v>
                </c:pt>
                <c:pt idx="551">
                  <c:v>0.0893303840619457</c:v>
                </c:pt>
                <c:pt idx="552">
                  <c:v>0.0902852783981527</c:v>
                </c:pt>
                <c:pt idx="553">
                  <c:v>0.0912392608048717</c:v>
                </c:pt>
                <c:pt idx="554">
                  <c:v>0.0921923330203742</c:v>
                </c:pt>
                <c:pt idx="555">
                  <c:v>0.0931444967779642</c:v>
                </c:pt>
                <c:pt idx="556">
                  <c:v>0.0940957538059983</c:v>
                </c:pt>
                <c:pt idx="557">
                  <c:v>0.0950461058279028</c:v>
                </c:pt>
                <c:pt idx="558">
                  <c:v>0.0959955545621933</c:v>
                </c:pt>
                <c:pt idx="559">
                  <c:v>0.0969441017224937</c:v>
                </c:pt>
                <c:pt idx="560">
                  <c:v>0.0978917490175548</c:v>
                </c:pt>
                <c:pt idx="561">
                  <c:v>0.0988384981512711</c:v>
                </c:pt>
                <c:pt idx="562">
                  <c:v>0.0997843508227016</c:v>
                </c:pt>
                <c:pt idx="563">
                  <c:v>0.100729308726087</c:v>
                </c:pt>
                <c:pt idx="564">
                  <c:v>0.101673373550866</c:v>
                </c:pt>
                <c:pt idx="565">
                  <c:v>0.102616546981699</c:v>
                </c:pt>
                <c:pt idx="566">
                  <c:v>0.103558830698477</c:v>
                </c:pt>
                <c:pt idx="567">
                  <c:v>0.104500226376351</c:v>
                </c:pt>
                <c:pt idx="568">
                  <c:v>0.105440735685738</c:v>
                </c:pt>
                <c:pt idx="569">
                  <c:v>0.106380360292349</c:v>
                </c:pt>
                <c:pt idx="570">
                  <c:v>0.1073191018572</c:v>
                </c:pt>
                <c:pt idx="571">
                  <c:v>0.108256962036632</c:v>
                </c:pt>
                <c:pt idx="572">
                  <c:v>0.109193942482329</c:v>
                </c:pt>
                <c:pt idx="573">
                  <c:v>0.110130044841335</c:v>
                </c:pt>
                <c:pt idx="574">
                  <c:v>0.11106527075607</c:v>
                </c:pt>
                <c:pt idx="575">
                  <c:v>0.11199962186435</c:v>
                </c:pt>
                <c:pt idx="576">
                  <c:v>0.112933099799403</c:v>
                </c:pt>
                <c:pt idx="577">
                  <c:v>0.113865706189882</c:v>
                </c:pt>
                <c:pt idx="578">
                  <c:v>0.114797442659891</c:v>
                </c:pt>
                <c:pt idx="579">
                  <c:v>0.115728310828993</c:v>
                </c:pt>
                <c:pt idx="580">
                  <c:v>0.116658312312234</c:v>
                </c:pt>
                <c:pt idx="581">
                  <c:v>0.117587448720153</c:v>
                </c:pt>
                <c:pt idx="582">
                  <c:v>0.118515721658805</c:v>
                </c:pt>
                <c:pt idx="583">
                  <c:v>0.119443132729773</c:v>
                </c:pt>
                <c:pt idx="584">
                  <c:v>0.120369683530188</c:v>
                </c:pt>
                <c:pt idx="585">
                  <c:v>0.121295375652743</c:v>
                </c:pt>
                <c:pt idx="586">
                  <c:v>0.122220210685711</c:v>
                </c:pt>
                <c:pt idx="587">
                  <c:v>0.12314419021296</c:v>
                </c:pt>
                <c:pt idx="588">
                  <c:v>0.124067315813969</c:v>
                </c:pt>
                <c:pt idx="589">
                  <c:v>0.124989589063849</c:v>
                </c:pt>
                <c:pt idx="590">
                  <c:v>0.125911011533351</c:v>
                </c:pt>
                <c:pt idx="591">
                  <c:v>0.12683158478889</c:v>
                </c:pt>
                <c:pt idx="592">
                  <c:v>0.127751310392554</c:v>
                </c:pt>
                <c:pt idx="593">
                  <c:v>0.128670189902125</c:v>
                </c:pt>
                <c:pt idx="594">
                  <c:v>0.129588224871093</c:v>
                </c:pt>
                <c:pt idx="595">
                  <c:v>0.130505416848672</c:v>
                </c:pt>
                <c:pt idx="596">
                  <c:v>0.131421767379814</c:v>
                </c:pt>
                <c:pt idx="597">
                  <c:v>0.132337278005228</c:v>
                </c:pt>
                <c:pt idx="598">
                  <c:v>0.133251950261394</c:v>
                </c:pt>
                <c:pt idx="599">
                  <c:v>0.134165785680574</c:v>
                </c:pt>
                <c:pt idx="600">
                  <c:v>0.135078785790836</c:v>
                </c:pt>
                <c:pt idx="601">
                  <c:v>0.135990952116064</c:v>
                </c:pt>
                <c:pt idx="602">
                  <c:v>0.136902286175972</c:v>
                </c:pt>
                <c:pt idx="603">
                  <c:v>0.137812789486122</c:v>
                </c:pt>
                <c:pt idx="604">
                  <c:v>0.138722463557941</c:v>
                </c:pt>
                <c:pt idx="605">
                  <c:v>0.139631309898729</c:v>
                </c:pt>
                <c:pt idx="606">
                  <c:v>0.140539330011681</c:v>
                </c:pt>
                <c:pt idx="607">
                  <c:v>0.141446525395901</c:v>
                </c:pt>
                <c:pt idx="608">
                  <c:v>0.142352897546411</c:v>
                </c:pt>
                <c:pt idx="609">
                  <c:v>0.143258447954173</c:v>
                </c:pt>
                <c:pt idx="610">
                  <c:v>0.144163178106099</c:v>
                </c:pt>
                <c:pt idx="611">
                  <c:v>0.145067089485069</c:v>
                </c:pt>
                <c:pt idx="612">
                  <c:v>0.145970183569942</c:v>
                </c:pt>
                <c:pt idx="613">
                  <c:v>0.146872461835574</c:v>
                </c:pt>
                <c:pt idx="614">
                  <c:v>0.147773925752829</c:v>
                </c:pt>
                <c:pt idx="615">
                  <c:v>0.148674576788597</c:v>
                </c:pt>
                <c:pt idx="616">
                  <c:v>0.149574416405804</c:v>
                </c:pt>
                <c:pt idx="617">
                  <c:v>0.150473446063434</c:v>
                </c:pt>
                <c:pt idx="618">
                  <c:v>0.151371667216531</c:v>
                </c:pt>
                <c:pt idx="619">
                  <c:v>0.152269081316225</c:v>
                </c:pt>
                <c:pt idx="620">
                  <c:v>0.153165689809739</c:v>
                </c:pt>
                <c:pt idx="621">
                  <c:v>0.154061494140407</c:v>
                </c:pt>
                <c:pt idx="622">
                  <c:v>0.154956495747684</c:v>
                </c:pt>
                <c:pt idx="623">
                  <c:v>0.155850696067162</c:v>
                </c:pt>
                <c:pt idx="624">
                  <c:v>0.156744096530587</c:v>
                </c:pt>
                <c:pt idx="625">
                  <c:v>0.157636698565864</c:v>
                </c:pt>
                <c:pt idx="626">
                  <c:v>0.158528503597081</c:v>
                </c:pt>
                <c:pt idx="627">
                  <c:v>0.159419513044516</c:v>
                </c:pt>
                <c:pt idx="628">
                  <c:v>0.160309728324652</c:v>
                </c:pt>
                <c:pt idx="629">
                  <c:v>0.161199150850192</c:v>
                </c:pt>
                <c:pt idx="630">
                  <c:v>0.16208778203007</c:v>
                </c:pt>
                <c:pt idx="631">
                  <c:v>0.162975623269465</c:v>
                </c:pt>
                <c:pt idx="632">
                  <c:v>0.163862675969819</c:v>
                </c:pt>
                <c:pt idx="633">
                  <c:v>0.164748941528842</c:v>
                </c:pt>
                <c:pt idx="634">
                  <c:v>0.165634421340533</c:v>
                </c:pt>
                <c:pt idx="635">
                  <c:v>0.166519116795185</c:v>
                </c:pt>
                <c:pt idx="636">
                  <c:v>0.167403029279408</c:v>
                </c:pt>
                <c:pt idx="637">
                  <c:v>0.168286160176134</c:v>
                </c:pt>
                <c:pt idx="638">
                  <c:v>0.169168510864633</c:v>
                </c:pt>
                <c:pt idx="639">
                  <c:v>0.170050082720526</c:v>
                </c:pt>
                <c:pt idx="640">
                  <c:v>0.170930877115798</c:v>
                </c:pt>
                <c:pt idx="641">
                  <c:v>0.171810895418808</c:v>
                </c:pt>
                <c:pt idx="642">
                  <c:v>0.172690138994308</c:v>
                </c:pt>
                <c:pt idx="643">
                  <c:v>0.173568609203449</c:v>
                </c:pt>
                <c:pt idx="644">
                  <c:v>0.174446307403797</c:v>
                </c:pt>
                <c:pt idx="645">
                  <c:v>0.175323234949346</c:v>
                </c:pt>
                <c:pt idx="646">
                  <c:v>0.176199393190528</c:v>
                </c:pt>
                <c:pt idx="647">
                  <c:v>0.177074783474228</c:v>
                </c:pt>
                <c:pt idx="648">
                  <c:v>0.177949407143796</c:v>
                </c:pt>
                <c:pt idx="649">
                  <c:v>0.178823265539057</c:v>
                </c:pt>
                <c:pt idx="650">
                  <c:v>0.179696359996326</c:v>
                </c:pt>
                <c:pt idx="651">
                  <c:v>0.18056869184842</c:v>
                </c:pt>
                <c:pt idx="652">
                  <c:v>0.18144026242467</c:v>
                </c:pt>
                <c:pt idx="653">
                  <c:v>0.182311073050931</c:v>
                </c:pt>
                <c:pt idx="654">
                  <c:v>0.183181125049597</c:v>
                </c:pt>
                <c:pt idx="655">
                  <c:v>0.184050419739611</c:v>
                </c:pt>
                <c:pt idx="656">
                  <c:v>0.184918958436478</c:v>
                </c:pt>
                <c:pt idx="657">
                  <c:v>0.185786742452279</c:v>
                </c:pt>
                <c:pt idx="658">
                  <c:v>0.186653773095677</c:v>
                </c:pt>
                <c:pt idx="659">
                  <c:v>0.187520051671934</c:v>
                </c:pt>
                <c:pt idx="660">
                  <c:v>0.188385579482925</c:v>
                </c:pt>
                <c:pt idx="661">
                  <c:v>0.189250357827139</c:v>
                </c:pt>
                <c:pt idx="662">
                  <c:v>0.190114387999703</c:v>
                </c:pt>
                <c:pt idx="663">
                  <c:v>0.190977671292387</c:v>
                </c:pt>
                <c:pt idx="664">
                  <c:v>0.191840208993617</c:v>
                </c:pt>
                <c:pt idx="665">
                  <c:v>0.192702002388485</c:v>
                </c:pt>
                <c:pt idx="666">
                  <c:v>0.193563052758764</c:v>
                </c:pt>
                <c:pt idx="667">
                  <c:v>0.194423361382916</c:v>
                </c:pt>
                <c:pt idx="668">
                  <c:v>0.195282929536106</c:v>
                </c:pt>
                <c:pt idx="669">
                  <c:v>0.196141758490211</c:v>
                </c:pt>
                <c:pt idx="670">
                  <c:v>0.196999849513832</c:v>
                </c:pt>
                <c:pt idx="671">
                  <c:v>0.197857203872308</c:v>
                </c:pt>
                <c:pt idx="672">
                  <c:v>0.198713822827722</c:v>
                </c:pt>
                <c:pt idx="673">
                  <c:v>0.199569707638918</c:v>
                </c:pt>
                <c:pt idx="674">
                  <c:v>0.200424859561505</c:v>
                </c:pt>
                <c:pt idx="675">
                  <c:v>0.201279279847875</c:v>
                </c:pt>
                <c:pt idx="676">
                  <c:v>0.202132969747211</c:v>
                </c:pt>
                <c:pt idx="677">
                  <c:v>0.202985930505498</c:v>
                </c:pt>
                <c:pt idx="678">
                  <c:v>0.203838163365532</c:v>
                </c:pt>
                <c:pt idx="679">
                  <c:v>0.204689669566936</c:v>
                </c:pt>
                <c:pt idx="680">
                  <c:v>0.205540450346165</c:v>
                </c:pt>
                <c:pt idx="681">
                  <c:v>0.20639050693652</c:v>
                </c:pt>
                <c:pt idx="682">
                  <c:v>0.20723984056816</c:v>
                </c:pt>
                <c:pt idx="683">
                  <c:v>0.208088452468107</c:v>
                </c:pt>
                <c:pt idx="684">
                  <c:v>0.208936343860265</c:v>
                </c:pt>
                <c:pt idx="685">
                  <c:v>0.209783515965423</c:v>
                </c:pt>
                <c:pt idx="686">
                  <c:v>0.210629970001269</c:v>
                </c:pt>
                <c:pt idx="687">
                  <c:v>0.2114757071824</c:v>
                </c:pt>
                <c:pt idx="688">
                  <c:v>0.212320728720333</c:v>
                </c:pt>
                <c:pt idx="689">
                  <c:v>0.213165035823516</c:v>
                </c:pt>
                <c:pt idx="690">
                  <c:v>0.214008629697335</c:v>
                </c:pt>
                <c:pt idx="691">
                  <c:v>0.214851511544128</c:v>
                </c:pt>
                <c:pt idx="692">
                  <c:v>0.215693682563194</c:v>
                </c:pt>
                <c:pt idx="693">
                  <c:v>0.216535143950802</c:v>
                </c:pt>
                <c:pt idx="694">
                  <c:v>0.217375896900203</c:v>
                </c:pt>
                <c:pt idx="695">
                  <c:v>0.21821594260164</c:v>
                </c:pt>
                <c:pt idx="696">
                  <c:v>0.219055282242357</c:v>
                </c:pt>
                <c:pt idx="697">
                  <c:v>0.219893917006609</c:v>
                </c:pt>
                <c:pt idx="698">
                  <c:v>0.220731848075674</c:v>
                </c:pt>
                <c:pt idx="699">
                  <c:v>0.221569076627861</c:v>
                </c:pt>
                <c:pt idx="700">
                  <c:v>0.22240560383852</c:v>
                </c:pt>
                <c:pt idx="701">
                  <c:v>0.223241430880052</c:v>
                </c:pt>
                <c:pt idx="702">
                  <c:v>0.224076558921922</c:v>
                </c:pt>
                <c:pt idx="703">
                  <c:v>0.224910989130664</c:v>
                </c:pt>
                <c:pt idx="704">
                  <c:v>0.225744722669893</c:v>
                </c:pt>
                <c:pt idx="705">
                  <c:v>0.226577760700315</c:v>
                </c:pt>
                <c:pt idx="706">
                  <c:v>0.227410104379735</c:v>
                </c:pt>
                <c:pt idx="707">
                  <c:v>0.228241754863071</c:v>
                </c:pt>
                <c:pt idx="708">
                  <c:v>0.229072713302358</c:v>
                </c:pt>
                <c:pt idx="709">
                  <c:v>0.229902980846761</c:v>
                </c:pt>
                <c:pt idx="710">
                  <c:v>0.230732558642583</c:v>
                </c:pt>
                <c:pt idx="711">
                  <c:v>0.231561447833276</c:v>
                </c:pt>
                <c:pt idx="712">
                  <c:v>0.232389649559451</c:v>
                </c:pt>
                <c:pt idx="713">
                  <c:v>0.233217164958882</c:v>
                </c:pt>
                <c:pt idx="714">
                  <c:v>0.234043995166523</c:v>
                </c:pt>
                <c:pt idx="715">
                  <c:v>0.234870141314512</c:v>
                </c:pt>
                <c:pt idx="716">
                  <c:v>0.235695604532184</c:v>
                </c:pt>
                <c:pt idx="717">
                  <c:v>0.236520385946076</c:v>
                </c:pt>
                <c:pt idx="718">
                  <c:v>0.237344486679939</c:v>
                </c:pt>
                <c:pt idx="719">
                  <c:v>0.238167907854748</c:v>
                </c:pt>
                <c:pt idx="720">
                  <c:v>0.238990650588708</c:v>
                </c:pt>
                <c:pt idx="721">
                  <c:v>0.239812715997268</c:v>
                </c:pt>
                <c:pt idx="722">
                  <c:v>0.240634105193122</c:v>
                </c:pt>
                <c:pt idx="723">
                  <c:v>0.241454819286229</c:v>
                </c:pt>
                <c:pt idx="724">
                  <c:v>0.242274859383811</c:v>
                </c:pt>
                <c:pt idx="725">
                  <c:v>0.24309422659037</c:v>
                </c:pt>
                <c:pt idx="726">
                  <c:v>0.243912922007692</c:v>
                </c:pt>
                <c:pt idx="727">
                  <c:v>0.244730946734861</c:v>
                </c:pt>
                <c:pt idx="728">
                  <c:v>0.24554830186826</c:v>
                </c:pt>
                <c:pt idx="729">
                  <c:v>0.246364988501589</c:v>
                </c:pt>
                <c:pt idx="730">
                  <c:v>0.247181007725867</c:v>
                </c:pt>
                <c:pt idx="731">
                  <c:v>0.247996360629442</c:v>
                </c:pt>
                <c:pt idx="732">
                  <c:v>0.248811048298002</c:v>
                </c:pt>
                <c:pt idx="733">
                  <c:v>0.249625071814584</c:v>
                </c:pt>
                <c:pt idx="734">
                  <c:v>0.250438432259577</c:v>
                </c:pt>
                <c:pt idx="735">
                  <c:v>0.251251130710739</c:v>
                </c:pt>
                <c:pt idx="736">
                  <c:v>0.252063168243199</c:v>
                </c:pt>
                <c:pt idx="737">
                  <c:v>0.252874545929466</c:v>
                </c:pt>
                <c:pt idx="738">
                  <c:v>0.253685264839442</c:v>
                </c:pt>
                <c:pt idx="739">
                  <c:v>0.254495326040427</c:v>
                </c:pt>
                <c:pt idx="740">
                  <c:v>0.255304730597127</c:v>
                </c:pt>
                <c:pt idx="741">
                  <c:v>0.256113479571666</c:v>
                </c:pt>
                <c:pt idx="742">
                  <c:v>0.256921574023587</c:v>
                </c:pt>
                <c:pt idx="743">
                  <c:v>0.25772901500987</c:v>
                </c:pt>
                <c:pt idx="744">
                  <c:v>0.258535803584933</c:v>
                </c:pt>
                <c:pt idx="745">
                  <c:v>0.259341940800645</c:v>
                </c:pt>
                <c:pt idx="746">
                  <c:v>0.260147427706327</c:v>
                </c:pt>
                <c:pt idx="747">
                  <c:v>0.260952265348772</c:v>
                </c:pt>
                <c:pt idx="748">
                  <c:v>0.26175645477224</c:v>
                </c:pt>
                <c:pt idx="749">
                  <c:v>0.262559997018476</c:v>
                </c:pt>
                <c:pt idx="750">
                  <c:v>0.263362893126714</c:v>
                </c:pt>
                <c:pt idx="751">
                  <c:v>0.264165144133684</c:v>
                </c:pt>
                <c:pt idx="752">
                  <c:v>0.264966751073623</c:v>
                </c:pt>
                <c:pt idx="753">
                  <c:v>0.265767714978282</c:v>
                </c:pt>
                <c:pt idx="754">
                  <c:v>0.266568036876933</c:v>
                </c:pt>
                <c:pt idx="755">
                  <c:v>0.267367717796375</c:v>
                </c:pt>
                <c:pt idx="756">
                  <c:v>0.26816675876095</c:v>
                </c:pt>
                <c:pt idx="757">
                  <c:v>0.268965160792538</c:v>
                </c:pt>
                <c:pt idx="758">
                  <c:v>0.26976292491058</c:v>
                </c:pt>
                <c:pt idx="759">
                  <c:v>0.270560052132071</c:v>
                </c:pt>
                <c:pt idx="760">
                  <c:v>0.271356543471579</c:v>
                </c:pt>
                <c:pt idx="761">
                  <c:v>0.272152399941246</c:v>
                </c:pt>
                <c:pt idx="762">
                  <c:v>0.272947622550799</c:v>
                </c:pt>
                <c:pt idx="763">
                  <c:v>0.273742212307558</c:v>
                </c:pt>
                <c:pt idx="764">
                  <c:v>0.274536170216441</c:v>
                </c:pt>
                <c:pt idx="765">
                  <c:v>0.275329497279972</c:v>
                </c:pt>
                <c:pt idx="766">
                  <c:v>0.276122194498293</c:v>
                </c:pt>
                <c:pt idx="767">
                  <c:v>0.276914262869165</c:v>
                </c:pt>
                <c:pt idx="768">
                  <c:v>0.27770570338798</c:v>
                </c:pt>
                <c:pt idx="769">
                  <c:v>0.278496517047768</c:v>
                </c:pt>
                <c:pt idx="770">
                  <c:v>0.279286704839202</c:v>
                </c:pt>
                <c:pt idx="771">
                  <c:v>0.28007626775061</c:v>
                </c:pt>
                <c:pt idx="772">
                  <c:v>0.280865206767976</c:v>
                </c:pt>
                <c:pt idx="773">
                  <c:v>0.281653522874954</c:v>
                </c:pt>
                <c:pt idx="774">
                  <c:v>0.282441217052869</c:v>
                </c:pt>
                <c:pt idx="775">
                  <c:v>0.283228290280733</c:v>
                </c:pt>
                <c:pt idx="776">
                  <c:v>0.284014743535241</c:v>
                </c:pt>
                <c:pt idx="777">
                  <c:v>0.284800577790788</c:v>
                </c:pt>
                <c:pt idx="778">
                  <c:v>0.285585794019472</c:v>
                </c:pt>
                <c:pt idx="779">
                  <c:v>0.2863703931911</c:v>
                </c:pt>
                <c:pt idx="780">
                  <c:v>0.287154376273198</c:v>
                </c:pt>
                <c:pt idx="781">
                  <c:v>0.287937744231017</c:v>
                </c:pt>
                <c:pt idx="782">
                  <c:v>0.28872049802754</c:v>
                </c:pt>
                <c:pt idx="783">
                  <c:v>0.289502638623489</c:v>
                </c:pt>
                <c:pt idx="784">
                  <c:v>0.290284166977334</c:v>
                </c:pt>
                <c:pt idx="785">
                  <c:v>0.291065084045295</c:v>
                </c:pt>
                <c:pt idx="786">
                  <c:v>0.291845390781355</c:v>
                </c:pt>
                <c:pt idx="787">
                  <c:v>0.292625088137264</c:v>
                </c:pt>
                <c:pt idx="788">
                  <c:v>0.293404177062546</c:v>
                </c:pt>
                <c:pt idx="789">
                  <c:v>0.294182658504506</c:v>
                </c:pt>
                <c:pt idx="790">
                  <c:v>0.294960533408237</c:v>
                </c:pt>
                <c:pt idx="791">
                  <c:v>0.295737802716627</c:v>
                </c:pt>
                <c:pt idx="792">
                  <c:v>0.296514467370367</c:v>
                </c:pt>
                <c:pt idx="793">
                  <c:v>0.297290528307956</c:v>
                </c:pt>
                <c:pt idx="794">
                  <c:v>0.298065986465709</c:v>
                </c:pt>
                <c:pt idx="795">
                  <c:v>0.298840842777762</c:v>
                </c:pt>
                <c:pt idx="796">
                  <c:v>0.29961509817608</c:v>
                </c:pt>
                <c:pt idx="797">
                  <c:v>0.300388753590466</c:v>
                </c:pt>
                <c:pt idx="798">
                  <c:v>0.301161809948564</c:v>
                </c:pt>
                <c:pt idx="799">
                  <c:v>0.301934268175867</c:v>
                </c:pt>
                <c:pt idx="800">
                  <c:v>0.302706129195723</c:v>
                </c:pt>
                <c:pt idx="801">
                  <c:v>0.303477393929344</c:v>
                </c:pt>
                <c:pt idx="802">
                  <c:v>0.304248063295812</c:v>
                </c:pt>
                <c:pt idx="803">
                  <c:v>0.30501813821208</c:v>
                </c:pt>
                <c:pt idx="804">
                  <c:v>0.305787619592987</c:v>
                </c:pt>
                <c:pt idx="805">
                  <c:v>0.30655650835126</c:v>
                </c:pt>
                <c:pt idx="806">
                  <c:v>0.307324805397521</c:v>
                </c:pt>
                <c:pt idx="807">
                  <c:v>0.308092511640293</c:v>
                </c:pt>
                <c:pt idx="808">
                  <c:v>0.308859627986006</c:v>
                </c:pt>
                <c:pt idx="809">
                  <c:v>0.309626155339008</c:v>
                </c:pt>
                <c:pt idx="810">
                  <c:v>0.310392094601564</c:v>
                </c:pt>
                <c:pt idx="811">
                  <c:v>0.311157446673867</c:v>
                </c:pt>
                <c:pt idx="812">
                  <c:v>0.311922212454046</c:v>
                </c:pt>
                <c:pt idx="813">
                  <c:v>0.312686392838168</c:v>
                </c:pt>
                <c:pt idx="814">
                  <c:v>0.313449988720245</c:v>
                </c:pt>
                <c:pt idx="815">
                  <c:v>0.314213000992243</c:v>
                </c:pt>
                <c:pt idx="816">
                  <c:v>0.314975430544087</c:v>
                </c:pt>
                <c:pt idx="817">
                  <c:v>0.315737278263666</c:v>
                </c:pt>
                <c:pt idx="818">
                  <c:v>0.316498545036841</c:v>
                </c:pt>
                <c:pt idx="819">
                  <c:v>0.317259231747448</c:v>
                </c:pt>
                <c:pt idx="820">
                  <c:v>0.318019339277309</c:v>
                </c:pt>
                <c:pt idx="821">
                  <c:v>0.318778868506236</c:v>
                </c:pt>
                <c:pt idx="822">
                  <c:v>0.319537820312033</c:v>
                </c:pt>
                <c:pt idx="823">
                  <c:v>0.320296195570509</c:v>
                </c:pt>
                <c:pt idx="824">
                  <c:v>0.32105399515548</c:v>
                </c:pt>
                <c:pt idx="825">
                  <c:v>0.321811219938775</c:v>
                </c:pt>
                <c:pt idx="826">
                  <c:v>0.322567870790245</c:v>
                </c:pt>
                <c:pt idx="827">
                  <c:v>0.323323948577764</c:v>
                </c:pt>
                <c:pt idx="828">
                  <c:v>0.32407945416724</c:v>
                </c:pt>
                <c:pt idx="829">
                  <c:v>0.324834388422618</c:v>
                </c:pt>
                <c:pt idx="830">
                  <c:v>0.325588752205886</c:v>
                </c:pt>
                <c:pt idx="831">
                  <c:v>0.326342546377083</c:v>
                </c:pt>
                <c:pt idx="832">
                  <c:v>0.327095771794303</c:v>
                </c:pt>
                <c:pt idx="833">
                  <c:v>0.3278484293137</c:v>
                </c:pt>
                <c:pt idx="834">
                  <c:v>0.328600519789497</c:v>
                </c:pt>
                <c:pt idx="835">
                  <c:v>0.329352044073989</c:v>
                </c:pt>
                <c:pt idx="836">
                  <c:v>0.33010300301755</c:v>
                </c:pt>
                <c:pt idx="837">
                  <c:v>0.33085339746864</c:v>
                </c:pt>
                <c:pt idx="838">
                  <c:v>0.331603228273806</c:v>
                </c:pt>
                <c:pt idx="839">
                  <c:v>0.332352496277693</c:v>
                </c:pt>
                <c:pt idx="840">
                  <c:v>0.333101202323049</c:v>
                </c:pt>
                <c:pt idx="841">
                  <c:v>0.333849347250727</c:v>
                </c:pt>
                <c:pt idx="842">
                  <c:v>0.334596931899695</c:v>
                </c:pt>
                <c:pt idx="843">
                  <c:v>0.335343957107037</c:v>
                </c:pt>
                <c:pt idx="844">
                  <c:v>0.336090423707965</c:v>
                </c:pt>
                <c:pt idx="845">
                  <c:v>0.336836332535818</c:v>
                </c:pt>
                <c:pt idx="846">
                  <c:v>0.337581684422072</c:v>
                </c:pt>
                <c:pt idx="847">
                  <c:v>0.338326480196343</c:v>
                </c:pt>
                <c:pt idx="848">
                  <c:v>0.339070720686396</c:v>
                </c:pt>
                <c:pt idx="849">
                  <c:v>0.339814406718145</c:v>
                </c:pt>
                <c:pt idx="850">
                  <c:v>0.340557539115663</c:v>
                </c:pt>
                <c:pt idx="851">
                  <c:v>0.341300118701186</c:v>
                </c:pt>
                <c:pt idx="852">
                  <c:v>0.34204214629512</c:v>
                </c:pt>
                <c:pt idx="853">
                  <c:v>0.342783622716042</c:v>
                </c:pt>
                <c:pt idx="854">
                  <c:v>0.343524548780711</c:v>
                </c:pt>
                <c:pt idx="855">
                  <c:v>0.34426492530407</c:v>
                </c:pt>
                <c:pt idx="856">
                  <c:v>0.345004753099251</c:v>
                </c:pt>
                <c:pt idx="857">
                  <c:v>0.345744032977584</c:v>
                </c:pt>
                <c:pt idx="858">
                  <c:v>0.346482765748596</c:v>
                </c:pt>
                <c:pt idx="859">
                  <c:v>0.347220952220026</c:v>
                </c:pt>
                <c:pt idx="860">
                  <c:v>0.347958593197818</c:v>
                </c:pt>
                <c:pt idx="861">
                  <c:v>0.348695689486138</c:v>
                </c:pt>
                <c:pt idx="862">
                  <c:v>0.34943224188737</c:v>
                </c:pt>
                <c:pt idx="863">
                  <c:v>0.350168251202128</c:v>
                </c:pt>
                <c:pt idx="864">
                  <c:v>0.350903718229258</c:v>
                </c:pt>
                <c:pt idx="865">
                  <c:v>0.351638643765842</c:v>
                </c:pt>
                <c:pt idx="866">
                  <c:v>0.352373028607207</c:v>
                </c:pt>
                <c:pt idx="867">
                  <c:v>0.353106873546927</c:v>
                </c:pt>
                <c:pt idx="868">
                  <c:v>0.353840179376829</c:v>
                </c:pt>
                <c:pt idx="869">
                  <c:v>0.354572946886998</c:v>
                </c:pt>
                <c:pt idx="870">
                  <c:v>0.355305176865783</c:v>
                </c:pt>
                <c:pt idx="871">
                  <c:v>0.356036870099801</c:v>
                </c:pt>
                <c:pt idx="872">
                  <c:v>0.356768027373943</c:v>
                </c:pt>
                <c:pt idx="873">
                  <c:v>0.35749864947138</c:v>
                </c:pt>
                <c:pt idx="874">
                  <c:v>0.358228737173562</c:v>
                </c:pt>
                <c:pt idx="875">
                  <c:v>0.358958291260233</c:v>
                </c:pt>
                <c:pt idx="876">
                  <c:v>0.359687312509427</c:v>
                </c:pt>
                <c:pt idx="877">
                  <c:v>0.360415801697478</c:v>
                </c:pt>
                <c:pt idx="878">
                  <c:v>0.361143759599024</c:v>
                </c:pt>
                <c:pt idx="879">
                  <c:v>0.36187118698701</c:v>
                </c:pt>
                <c:pt idx="880">
                  <c:v>0.362598084632696</c:v>
                </c:pt>
                <c:pt idx="881">
                  <c:v>0.363324453305658</c:v>
                </c:pt>
                <c:pt idx="882">
                  <c:v>0.364050293773798</c:v>
                </c:pt>
                <c:pt idx="883">
                  <c:v>0.364775606803345</c:v>
                </c:pt>
                <c:pt idx="884">
                  <c:v>0.36550039315886</c:v>
                </c:pt>
                <c:pt idx="885">
                  <c:v>0.366224653603242</c:v>
                </c:pt>
                <c:pt idx="886">
                  <c:v>0.366948388897735</c:v>
                </c:pt>
                <c:pt idx="887">
                  <c:v>0.367671599801926</c:v>
                </c:pt>
                <c:pt idx="888">
                  <c:v>0.368394287073757</c:v>
                </c:pt>
                <c:pt idx="889">
                  <c:v>0.369116451469528</c:v>
                </c:pt>
                <c:pt idx="890">
                  <c:v>0.369838093743898</c:v>
                </c:pt>
                <c:pt idx="891">
                  <c:v>0.370559214649892</c:v>
                </c:pt>
                <c:pt idx="892">
                  <c:v>0.37127981493891</c:v>
                </c:pt>
                <c:pt idx="893">
                  <c:v>0.371999895360723</c:v>
                </c:pt>
                <c:pt idx="894">
                  <c:v>0.372719456663486</c:v>
                </c:pt>
                <c:pt idx="895">
                  <c:v>0.373438499593738</c:v>
                </c:pt>
                <c:pt idx="896">
                  <c:v>0.374157024896407</c:v>
                </c:pt>
                <c:pt idx="897">
                  <c:v>0.374875033314816</c:v>
                </c:pt>
                <c:pt idx="898">
                  <c:v>0.375592525590688</c:v>
                </c:pt>
                <c:pt idx="899">
                  <c:v>0.376309502464147</c:v>
                </c:pt>
                <c:pt idx="900">
                  <c:v>0.377025964673728</c:v>
                </c:pt>
                <c:pt idx="901">
                  <c:v>0.377741912956377</c:v>
                </c:pt>
                <c:pt idx="902">
                  <c:v>0.378457348047457</c:v>
                </c:pt>
                <c:pt idx="903">
                  <c:v>0.379172270680756</c:v>
                </c:pt>
                <c:pt idx="904">
                  <c:v>0.379886681588483</c:v>
                </c:pt>
                <c:pt idx="905">
                  <c:v>0.380600581501282</c:v>
                </c:pt>
                <c:pt idx="906">
                  <c:v>0.381313971148232</c:v>
                </c:pt>
                <c:pt idx="907">
                  <c:v>0.38202685125685</c:v>
                </c:pt>
                <c:pt idx="908">
                  <c:v>0.382739222553098</c:v>
                </c:pt>
                <c:pt idx="909">
                  <c:v>0.383451085761387</c:v>
                </c:pt>
                <c:pt idx="910">
                  <c:v>0.38416244160458</c:v>
                </c:pt>
                <c:pt idx="911">
                  <c:v>0.384873290803998</c:v>
                </c:pt>
                <c:pt idx="912">
                  <c:v>0.385583634079425</c:v>
                </c:pt>
                <c:pt idx="913">
                  <c:v>0.386293472149111</c:v>
                </c:pt>
                <c:pt idx="914">
                  <c:v>0.387002805729773</c:v>
                </c:pt>
                <c:pt idx="915">
                  <c:v>0.387711635536609</c:v>
                </c:pt>
                <c:pt idx="916">
                  <c:v>0.388419962283291</c:v>
                </c:pt>
                <c:pt idx="917">
                  <c:v>0.389127786681977</c:v>
                </c:pt>
                <c:pt idx="918">
                  <c:v>0.389835109443312</c:v>
                </c:pt>
                <c:pt idx="919">
                  <c:v>0.390541931276434</c:v>
                </c:pt>
                <c:pt idx="920">
                  <c:v>0.391248252888978</c:v>
                </c:pt>
                <c:pt idx="921">
                  <c:v>0.391954074987076</c:v>
                </c:pt>
                <c:pt idx="922">
                  <c:v>0.392659398275369</c:v>
                </c:pt>
                <c:pt idx="923">
                  <c:v>0.393364223457005</c:v>
                </c:pt>
                <c:pt idx="924">
                  <c:v>0.394068551233647</c:v>
                </c:pt>
                <c:pt idx="925">
                  <c:v>0.394772382305472</c:v>
                </c:pt>
                <c:pt idx="926">
                  <c:v>0.395475717371183</c:v>
                </c:pt>
                <c:pt idx="927">
                  <c:v>0.396178557128004</c:v>
                </c:pt>
                <c:pt idx="928">
                  <c:v>0.396880902271695</c:v>
                </c:pt>
                <c:pt idx="929">
                  <c:v>0.397582753496544</c:v>
                </c:pt>
                <c:pt idx="930">
                  <c:v>0.398284111495381</c:v>
                </c:pt>
                <c:pt idx="931">
                  <c:v>0.398984976959577</c:v>
                </c:pt>
                <c:pt idx="932">
                  <c:v>0.399685350579049</c:v>
                </c:pt>
                <c:pt idx="933">
                  <c:v>0.400385233042267</c:v>
                </c:pt>
                <c:pt idx="934">
                  <c:v>0.401084625036251</c:v>
                </c:pt>
                <c:pt idx="935">
                  <c:v>0.401783527246583</c:v>
                </c:pt>
                <c:pt idx="936">
                  <c:v>0.402481940357407</c:v>
                </c:pt>
                <c:pt idx="937">
                  <c:v>0.403179865051433</c:v>
                </c:pt>
                <c:pt idx="938">
                  <c:v>0.403877302009942</c:v>
                </c:pt>
                <c:pt idx="939">
                  <c:v>0.40457425191279</c:v>
                </c:pt>
                <c:pt idx="940">
                  <c:v>0.40527071543841</c:v>
                </c:pt>
                <c:pt idx="941">
                  <c:v>0.405966693263819</c:v>
                </c:pt>
                <c:pt idx="942">
                  <c:v>0.40666218606462</c:v>
                </c:pt>
                <c:pt idx="943">
                  <c:v>0.407357194515006</c:v>
                </c:pt>
                <c:pt idx="944">
                  <c:v>0.408051719287765</c:v>
                </c:pt>
                <c:pt idx="945">
                  <c:v>0.408745761054283</c:v>
                </c:pt>
                <c:pt idx="946">
                  <c:v>0.409439320484549</c:v>
                </c:pt>
                <c:pt idx="947">
                  <c:v>0.410132398247155</c:v>
                </c:pt>
                <c:pt idx="948">
                  <c:v>0.410824995009307</c:v>
                </c:pt>
                <c:pt idx="949">
                  <c:v>0.411517111436821</c:v>
                </c:pt>
                <c:pt idx="950">
                  <c:v>0.412208748194133</c:v>
                </c:pt>
                <c:pt idx="951">
                  <c:v>0.412899905944299</c:v>
                </c:pt>
                <c:pt idx="952">
                  <c:v>0.413590585349002</c:v>
                </c:pt>
                <c:pt idx="953">
                  <c:v>0.414280787068551</c:v>
                </c:pt>
                <c:pt idx="954">
                  <c:v>0.414970511761891</c:v>
                </c:pt>
                <c:pt idx="955">
                  <c:v>0.415659760086601</c:v>
                </c:pt>
                <c:pt idx="956">
                  <c:v>0.416348532698902</c:v>
                </c:pt>
                <c:pt idx="957">
                  <c:v>0.417036830253657</c:v>
                </c:pt>
                <c:pt idx="958">
                  <c:v>0.41772465340438</c:v>
                </c:pt>
                <c:pt idx="959">
                  <c:v>0.418412002803234</c:v>
                </c:pt>
                <c:pt idx="960">
                  <c:v>0.419098879101037</c:v>
                </c:pt>
                <c:pt idx="961">
                  <c:v>0.419785282947267</c:v>
                </c:pt>
                <c:pt idx="962">
                  <c:v>0.420471214990065</c:v>
                </c:pt>
                <c:pt idx="963">
                  <c:v>0.421156675876238</c:v>
                </c:pt>
                <c:pt idx="964">
                  <c:v>0.421841666251261</c:v>
                </c:pt>
                <c:pt idx="965">
                  <c:v>0.422526186759285</c:v>
                </c:pt>
                <c:pt idx="966">
                  <c:v>0.423210238043137</c:v>
                </c:pt>
                <c:pt idx="967">
                  <c:v>0.423893820744324</c:v>
                </c:pt>
                <c:pt idx="968">
                  <c:v>0.42457693550304</c:v>
                </c:pt>
                <c:pt idx="969">
                  <c:v>0.425259582958166</c:v>
                </c:pt>
                <c:pt idx="970">
                  <c:v>0.425941763747272</c:v>
                </c:pt>
                <c:pt idx="971">
                  <c:v>0.426623478506626</c:v>
                </c:pt>
                <c:pt idx="972">
                  <c:v>0.427304727871193</c:v>
                </c:pt>
                <c:pt idx="973">
                  <c:v>0.427985512474644</c:v>
                </c:pt>
                <c:pt idx="974">
                  <c:v>0.42866583294935</c:v>
                </c:pt>
                <c:pt idx="975">
                  <c:v>0.429345689926395</c:v>
                </c:pt>
                <c:pt idx="976">
                  <c:v>0.430025084035576</c:v>
                </c:pt>
                <c:pt idx="977">
                  <c:v>0.430704015905405</c:v>
                </c:pt>
                <c:pt idx="978">
                  <c:v>0.431382486163114</c:v>
                </c:pt>
                <c:pt idx="979">
                  <c:v>0.432060495434659</c:v>
                </c:pt>
                <c:pt idx="980">
                  <c:v>0.432738044344722</c:v>
                </c:pt>
                <c:pt idx="981">
                  <c:v>0.433415133516716</c:v>
                </c:pt>
                <c:pt idx="982">
                  <c:v>0.434091763572785</c:v>
                </c:pt>
                <c:pt idx="983">
                  <c:v>0.434767935133816</c:v>
                </c:pt>
                <c:pt idx="984">
                  <c:v>0.435443648819429</c:v>
                </c:pt>
                <c:pt idx="985">
                  <c:v>0.436118905247994</c:v>
                </c:pt>
                <c:pt idx="986">
                  <c:v>0.436793705036624</c:v>
                </c:pt>
                <c:pt idx="987">
                  <c:v>0.437468048801187</c:v>
                </c:pt>
                <c:pt idx="988">
                  <c:v>0.4381419371563</c:v>
                </c:pt>
                <c:pt idx="989">
                  <c:v>0.438815370715341</c:v>
                </c:pt>
                <c:pt idx="990">
                  <c:v>0.439488350090448</c:v>
                </c:pt>
                <c:pt idx="991">
                  <c:v>0.440160875892523</c:v>
                </c:pt>
                <c:pt idx="992">
                  <c:v>0.440832948731234</c:v>
                </c:pt>
                <c:pt idx="993">
                  <c:v>0.441504569215021</c:v>
                </c:pt>
                <c:pt idx="994">
                  <c:v>0.442175737951099</c:v>
                </c:pt>
                <c:pt idx="995">
                  <c:v>0.442846455545459</c:v>
                </c:pt>
                <c:pt idx="996">
                  <c:v>0.443516722602872</c:v>
                </c:pt>
                <c:pt idx="997">
                  <c:v>0.444186539726894</c:v>
                </c:pt>
                <c:pt idx="998">
                  <c:v>0.444855907519868</c:v>
                </c:pt>
                <c:pt idx="999">
                  <c:v>0.445524826582927</c:v>
                </c:pt>
                <c:pt idx="1000">
                  <c:v>0.446193297515998</c:v>
                </c:pt>
                <c:pt idx="1001">
                  <c:v>0.446861320917803</c:v>
                </c:pt>
                <c:pt idx="1002">
                  <c:v>0.447528897385868</c:v>
                </c:pt>
                <c:pt idx="1003">
                  <c:v>0.448196027516518</c:v>
                </c:pt>
                <c:pt idx="1004">
                  <c:v>0.448862711904887</c:v>
                </c:pt>
                <c:pt idx="1005">
                  <c:v>0.449528951144918</c:v>
                </c:pt>
                <c:pt idx="1006">
                  <c:v>0.450194745829367</c:v>
                </c:pt>
                <c:pt idx="1007">
                  <c:v>0.450860096549805</c:v>
                </c:pt>
                <c:pt idx="1008">
                  <c:v>0.451525003896623</c:v>
                </c:pt>
                <c:pt idx="1009">
                  <c:v>0.452189468459034</c:v>
                </c:pt>
                <c:pt idx="1010">
                  <c:v>0.452853490825077</c:v>
                </c:pt>
                <c:pt idx="1011">
                  <c:v>0.453517071581618</c:v>
                </c:pt>
                <c:pt idx="1012">
                  <c:v>0.454113917170485</c:v>
                </c:pt>
                <c:pt idx="1013">
                  <c:v>0.454173582098176</c:v>
                </c:pt>
                <c:pt idx="1014">
                  <c:v>0.45417954839472</c:v>
                </c:pt>
                <c:pt idx="1015">
                  <c:v>0.454180145022412</c:v>
                </c:pt>
                <c:pt idx="1016">
                  <c:v>0.454180204685162</c:v>
                </c:pt>
                <c:pt idx="1017">
                  <c:v>0.454180210651436</c:v>
                </c:pt>
                <c:pt idx="1018">
                  <c:v>0.454180211248063</c:v>
                </c:pt>
                <c:pt idx="1019">
                  <c:v>0.454180211314356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56767440"/>
        <c:axId val="-556765120"/>
      </c:scatterChart>
      <c:valAx>
        <c:axId val="-55676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6765120"/>
        <c:crosses val="autoZero"/>
        <c:crossBetween val="midCat"/>
      </c:valAx>
      <c:valAx>
        <c:axId val="-556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676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'ddx_pdf extrema'!$I$11:$I$362</c:f>
              <c:numCache>
                <c:formatCode>0.00</c:formatCode>
                <c:ptCount val="352"/>
                <c:pt idx="0">
                  <c:v>0.0</c:v>
                </c:pt>
                <c:pt idx="1">
                  <c:v>1.0E-10</c:v>
                </c:pt>
                <c:pt idx="2">
                  <c:v>1.0E-9</c:v>
                </c:pt>
                <c:pt idx="3">
                  <c:v>1.0E-8</c:v>
                </c:pt>
                <c:pt idx="4">
                  <c:v>1.0E-7</c:v>
                </c:pt>
                <c:pt idx="5">
                  <c:v>1.0E-6</c:v>
                </c:pt>
                <c:pt idx="6">
                  <c:v>1.0E-5</c:v>
                </c:pt>
                <c:pt idx="7">
                  <c:v>1.0E-4</c:v>
                </c:pt>
                <c:pt idx="8">
                  <c:v>0.001</c:v>
                </c:pt>
                <c:pt idx="9">
                  <c:v>0.01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1.900000000000001</c:v>
                </c:pt>
                <c:pt idx="29">
                  <c:v>2.0</c:v>
                </c:pt>
                <c:pt idx="30">
                  <c:v>2.100000000000001</c:v>
                </c:pt>
                <c:pt idx="31">
                  <c:v>2.200000000000001</c:v>
                </c:pt>
                <c:pt idx="32">
                  <c:v>2.300000000000001</c:v>
                </c:pt>
                <c:pt idx="33">
                  <c:v>2.400000000000001</c:v>
                </c:pt>
                <c:pt idx="34">
                  <c:v>2.500000000000001</c:v>
                </c:pt>
                <c:pt idx="35">
                  <c:v>2.600000000000001</c:v>
                </c:pt>
                <c:pt idx="36">
                  <c:v>2.700000000000001</c:v>
                </c:pt>
                <c:pt idx="37">
                  <c:v>2.800000000000001</c:v>
                </c:pt>
                <c:pt idx="38">
                  <c:v>2.900000000000001</c:v>
                </c:pt>
                <c:pt idx="39">
                  <c:v>3.000000000000001</c:v>
                </c:pt>
                <c:pt idx="40">
                  <c:v>3.100000000000001</c:v>
                </c:pt>
                <c:pt idx="41">
                  <c:v>3.200000000000001</c:v>
                </c:pt>
                <c:pt idx="42">
                  <c:v>3.300000000000002</c:v>
                </c:pt>
                <c:pt idx="43">
                  <c:v>3.400000000000002</c:v>
                </c:pt>
                <c:pt idx="44">
                  <c:v>3.500000000000002</c:v>
                </c:pt>
                <c:pt idx="45">
                  <c:v>3.600000000000002</c:v>
                </c:pt>
                <c:pt idx="46">
                  <c:v>3.700000000000002</c:v>
                </c:pt>
                <c:pt idx="47">
                  <c:v>3.800000000000002</c:v>
                </c:pt>
                <c:pt idx="48">
                  <c:v>3.900000000000002</c:v>
                </c:pt>
                <c:pt idx="49">
                  <c:v>4.000000000000002</c:v>
                </c:pt>
                <c:pt idx="50">
                  <c:v>4.100000000000001</c:v>
                </c:pt>
                <c:pt idx="51">
                  <c:v>4.200000000000001</c:v>
                </c:pt>
                <c:pt idx="52">
                  <c:v>4.300000000000001</c:v>
                </c:pt>
                <c:pt idx="53">
                  <c:v>4.4</c:v>
                </c:pt>
                <c:pt idx="54">
                  <c:v>4.5</c:v>
                </c:pt>
                <c:pt idx="55">
                  <c:v>4.6</c:v>
                </c:pt>
                <c:pt idx="56">
                  <c:v>4.699999999999999</c:v>
                </c:pt>
                <c:pt idx="57">
                  <c:v>4.799999999999999</c:v>
                </c:pt>
                <c:pt idx="58">
                  <c:v>4.899999999999999</c:v>
                </c:pt>
                <c:pt idx="59">
                  <c:v>4.999999999999998</c:v>
                </c:pt>
                <c:pt idx="60">
                  <c:v>5.099999999999998</c:v>
                </c:pt>
                <c:pt idx="61">
                  <c:v>5.199999999999997</c:v>
                </c:pt>
                <c:pt idx="62">
                  <c:v>5.299999999999997</c:v>
                </c:pt>
                <c:pt idx="63">
                  <c:v>5.399999999999997</c:v>
                </c:pt>
                <c:pt idx="64">
                  <c:v>5.499999999999996</c:v>
                </c:pt>
                <c:pt idx="65">
                  <c:v>5.599999999999996</c:v>
                </c:pt>
                <c:pt idx="66">
                  <c:v>5.699999999999996</c:v>
                </c:pt>
                <c:pt idx="67">
                  <c:v>5.799999999999995</c:v>
                </c:pt>
                <c:pt idx="68">
                  <c:v>5.899999999999995</c:v>
                </c:pt>
                <c:pt idx="69">
                  <c:v>5.999999999999994</c:v>
                </c:pt>
                <c:pt idx="70">
                  <c:v>6.099999999999994</c:v>
                </c:pt>
                <c:pt idx="71">
                  <c:v>6.199999999999994</c:v>
                </c:pt>
                <c:pt idx="72">
                  <c:v>6.299999999999994</c:v>
                </c:pt>
                <c:pt idx="73">
                  <c:v>6.399999999999993</c:v>
                </c:pt>
                <c:pt idx="74">
                  <c:v>6.499999999999993</c:v>
                </c:pt>
                <c:pt idx="75">
                  <c:v>6.599999999999993</c:v>
                </c:pt>
                <c:pt idx="76">
                  <c:v>6.699999999999992</c:v>
                </c:pt>
                <c:pt idx="77">
                  <c:v>6.799999999999992</c:v>
                </c:pt>
                <c:pt idx="78">
                  <c:v>6.899999999999991</c:v>
                </c:pt>
                <c:pt idx="79">
                  <c:v>6.999999999999991</c:v>
                </c:pt>
                <c:pt idx="80">
                  <c:v>7.099999999999991</c:v>
                </c:pt>
                <c:pt idx="81">
                  <c:v>7.19999999999999</c:v>
                </c:pt>
                <c:pt idx="82">
                  <c:v>7.29999999999999</c:v>
                </c:pt>
                <c:pt idx="83">
                  <c:v>7.39999999999999</c:v>
                </c:pt>
                <c:pt idx="84">
                  <c:v>7.49999999999999</c:v>
                </c:pt>
                <c:pt idx="85">
                  <c:v>7.599999999999989</c:v>
                </c:pt>
                <c:pt idx="86">
                  <c:v>7.699999999999989</c:v>
                </c:pt>
                <c:pt idx="87">
                  <c:v>7.799999999999988</c:v>
                </c:pt>
                <c:pt idx="88">
                  <c:v>7.899999999999988</c:v>
                </c:pt>
                <c:pt idx="89">
                  <c:v>7.999999999999987</c:v>
                </c:pt>
                <c:pt idx="90">
                  <c:v>8.099999999999987</c:v>
                </c:pt>
                <c:pt idx="91">
                  <c:v>8.199999999999986</c:v>
                </c:pt>
                <c:pt idx="92">
                  <c:v>8.299999999999986</c:v>
                </c:pt>
                <c:pt idx="93">
                  <c:v>8.399999999999986</c:v>
                </c:pt>
                <c:pt idx="94">
                  <c:v>8.499999999999985</c:v>
                </c:pt>
                <c:pt idx="95">
                  <c:v>8.599999999999985</c:v>
                </c:pt>
                <c:pt idx="96">
                  <c:v>8.699999999999984</c:v>
                </c:pt>
                <c:pt idx="97">
                  <c:v>8.799999999999984</c:v>
                </c:pt>
                <c:pt idx="98">
                  <c:v>8.899999999999984</c:v>
                </c:pt>
                <c:pt idx="99">
                  <c:v>8.999999999999983</c:v>
                </c:pt>
                <c:pt idx="100">
                  <c:v>9.099999999999983</c:v>
                </c:pt>
                <c:pt idx="101">
                  <c:v>9.199999999999983</c:v>
                </c:pt>
                <c:pt idx="102">
                  <c:v>9.299999999999982</c:v>
                </c:pt>
                <c:pt idx="103">
                  <c:v>9.39999999999998</c:v>
                </c:pt>
                <c:pt idx="104">
                  <c:v>9.49999999999998</c:v>
                </c:pt>
                <c:pt idx="105">
                  <c:v>9.59999999999998</c:v>
                </c:pt>
                <c:pt idx="106">
                  <c:v>9.69999999999998</c:v>
                </c:pt>
                <c:pt idx="107">
                  <c:v>9.79999999999998</c:v>
                </c:pt>
                <c:pt idx="108">
                  <c:v>9.89999999999998</c:v>
                </c:pt>
                <c:pt idx="109">
                  <c:v>9.99999999999998</c:v>
                </c:pt>
                <c:pt idx="110">
                  <c:v>10.99999999999998</c:v>
                </c:pt>
                <c:pt idx="111">
                  <c:v>11.99999999999998</c:v>
                </c:pt>
                <c:pt idx="112">
                  <c:v>12.99999999999998</c:v>
                </c:pt>
                <c:pt idx="113">
                  <c:v>13.99999999999998</c:v>
                </c:pt>
                <c:pt idx="114">
                  <c:v>14.99999999999998</c:v>
                </c:pt>
                <c:pt idx="115">
                  <c:v>15.99999999999998</c:v>
                </c:pt>
                <c:pt idx="116">
                  <c:v>16.99999999999998</c:v>
                </c:pt>
                <c:pt idx="117">
                  <c:v>17.99999999999998</c:v>
                </c:pt>
                <c:pt idx="118">
                  <c:v>18.99999999999998</c:v>
                </c:pt>
                <c:pt idx="119">
                  <c:v>19.99999999999998</c:v>
                </c:pt>
                <c:pt idx="120">
                  <c:v>20.99999999999998</c:v>
                </c:pt>
                <c:pt idx="121">
                  <c:v>21.99999999999998</c:v>
                </c:pt>
                <c:pt idx="122">
                  <c:v>22.99999999999998</c:v>
                </c:pt>
                <c:pt idx="123">
                  <c:v>23.99999999999998</c:v>
                </c:pt>
                <c:pt idx="124">
                  <c:v>24.99999999999998</c:v>
                </c:pt>
                <c:pt idx="125">
                  <c:v>25.99999999999998</c:v>
                </c:pt>
                <c:pt idx="126">
                  <c:v>26.99999999999998</c:v>
                </c:pt>
                <c:pt idx="127">
                  <c:v>27.99999999999998</c:v>
                </c:pt>
                <c:pt idx="128">
                  <c:v>28.99999999999998</c:v>
                </c:pt>
                <c:pt idx="129">
                  <c:v>29.99999999999998</c:v>
                </c:pt>
                <c:pt idx="130">
                  <c:v>30.99999999999998</c:v>
                </c:pt>
                <c:pt idx="131">
                  <c:v>31.99999999999998</c:v>
                </c:pt>
                <c:pt idx="132">
                  <c:v>32.99999999999997</c:v>
                </c:pt>
                <c:pt idx="133">
                  <c:v>33.99999999999997</c:v>
                </c:pt>
                <c:pt idx="134">
                  <c:v>34.99999999999997</c:v>
                </c:pt>
                <c:pt idx="135">
                  <c:v>35.99999999999997</c:v>
                </c:pt>
                <c:pt idx="136">
                  <c:v>36.99999999999997</c:v>
                </c:pt>
                <c:pt idx="137">
                  <c:v>37.99999999999997</c:v>
                </c:pt>
                <c:pt idx="138">
                  <c:v>38.99999999999997</c:v>
                </c:pt>
                <c:pt idx="139">
                  <c:v>39.99999999999997</c:v>
                </c:pt>
                <c:pt idx="140">
                  <c:v>40.99999999999997</c:v>
                </c:pt>
                <c:pt idx="141">
                  <c:v>41.99999999999997</c:v>
                </c:pt>
                <c:pt idx="142">
                  <c:v>42.99999999999997</c:v>
                </c:pt>
                <c:pt idx="143">
                  <c:v>43.99999999999997</c:v>
                </c:pt>
                <c:pt idx="144">
                  <c:v>44.99999999999997</c:v>
                </c:pt>
                <c:pt idx="145">
                  <c:v>45.99999999999997</c:v>
                </c:pt>
                <c:pt idx="146">
                  <c:v>46.99999999999997</c:v>
                </c:pt>
                <c:pt idx="147">
                  <c:v>47.99999999999997</c:v>
                </c:pt>
                <c:pt idx="148">
                  <c:v>48.99999999999997</c:v>
                </c:pt>
                <c:pt idx="149">
                  <c:v>49.99999999999997</c:v>
                </c:pt>
                <c:pt idx="150">
                  <c:v>50.99999999999997</c:v>
                </c:pt>
                <c:pt idx="151">
                  <c:v>51.99999999999997</c:v>
                </c:pt>
                <c:pt idx="152">
                  <c:v>52.99999999999997</c:v>
                </c:pt>
                <c:pt idx="153">
                  <c:v>53.99999999999997</c:v>
                </c:pt>
                <c:pt idx="154">
                  <c:v>54.99999999999997</c:v>
                </c:pt>
                <c:pt idx="155">
                  <c:v>55.99999999999997</c:v>
                </c:pt>
                <c:pt idx="156">
                  <c:v>56.99999999999997</c:v>
                </c:pt>
                <c:pt idx="157">
                  <c:v>57.99999999999997</c:v>
                </c:pt>
                <c:pt idx="158">
                  <c:v>58.99999999999997</c:v>
                </c:pt>
                <c:pt idx="159">
                  <c:v>59.99999999999997</c:v>
                </c:pt>
                <c:pt idx="160">
                  <c:v>60.99999999999997</c:v>
                </c:pt>
                <c:pt idx="161">
                  <c:v>61.99999999999997</c:v>
                </c:pt>
                <c:pt idx="162">
                  <c:v>62.99999999999997</c:v>
                </c:pt>
                <c:pt idx="163">
                  <c:v>63.99999999999997</c:v>
                </c:pt>
                <c:pt idx="164">
                  <c:v>64.99999999999997</c:v>
                </c:pt>
                <c:pt idx="165">
                  <c:v>65.99999999999997</c:v>
                </c:pt>
                <c:pt idx="166">
                  <c:v>66.99999999999997</c:v>
                </c:pt>
                <c:pt idx="167">
                  <c:v>67.99999999999997</c:v>
                </c:pt>
                <c:pt idx="168">
                  <c:v>68.99999999999997</c:v>
                </c:pt>
                <c:pt idx="169">
                  <c:v>69.99999999999997</c:v>
                </c:pt>
                <c:pt idx="170">
                  <c:v>70.99999999999997</c:v>
                </c:pt>
                <c:pt idx="171">
                  <c:v>71.99999999999997</c:v>
                </c:pt>
                <c:pt idx="172">
                  <c:v>72.99999999999997</c:v>
                </c:pt>
                <c:pt idx="173">
                  <c:v>73.99999999999997</c:v>
                </c:pt>
                <c:pt idx="174">
                  <c:v>74.99999999999997</c:v>
                </c:pt>
                <c:pt idx="175">
                  <c:v>75.99999999999997</c:v>
                </c:pt>
                <c:pt idx="176">
                  <c:v>76.99999999999997</c:v>
                </c:pt>
                <c:pt idx="177">
                  <c:v>77.99999999999997</c:v>
                </c:pt>
                <c:pt idx="178">
                  <c:v>78.99999999999997</c:v>
                </c:pt>
                <c:pt idx="179">
                  <c:v>79.99999999999997</c:v>
                </c:pt>
                <c:pt idx="180">
                  <c:v>80.99999999999997</c:v>
                </c:pt>
                <c:pt idx="181">
                  <c:v>81.99999999999997</c:v>
                </c:pt>
                <c:pt idx="182">
                  <c:v>82.99999999999997</c:v>
                </c:pt>
                <c:pt idx="183">
                  <c:v>83.99999999999997</c:v>
                </c:pt>
                <c:pt idx="184">
                  <c:v>84.99999999999997</c:v>
                </c:pt>
                <c:pt idx="185">
                  <c:v>85.99999999999997</c:v>
                </c:pt>
                <c:pt idx="186">
                  <c:v>86.99999999999997</c:v>
                </c:pt>
                <c:pt idx="187">
                  <c:v>87.99999999999997</c:v>
                </c:pt>
                <c:pt idx="188">
                  <c:v>88.99999999999997</c:v>
                </c:pt>
                <c:pt idx="189">
                  <c:v>89.99999999999997</c:v>
                </c:pt>
                <c:pt idx="190">
                  <c:v>90.99999999999997</c:v>
                </c:pt>
                <c:pt idx="191">
                  <c:v>91.99999999999997</c:v>
                </c:pt>
                <c:pt idx="192">
                  <c:v>92.99999999999997</c:v>
                </c:pt>
                <c:pt idx="193">
                  <c:v>93.99999999999997</c:v>
                </c:pt>
                <c:pt idx="194">
                  <c:v>94.99999999999997</c:v>
                </c:pt>
                <c:pt idx="195">
                  <c:v>95.99999999999997</c:v>
                </c:pt>
                <c:pt idx="196">
                  <c:v>96.99999999999997</c:v>
                </c:pt>
                <c:pt idx="197">
                  <c:v>97.99999999999997</c:v>
                </c:pt>
                <c:pt idx="198">
                  <c:v>98.99999999999997</c:v>
                </c:pt>
                <c:pt idx="199">
                  <c:v>99.99999999999997</c:v>
                </c:pt>
                <c:pt idx="200" formatCode="0.00E+00">
                  <c:v>999.9999999999998</c:v>
                </c:pt>
                <c:pt idx="201" formatCode="0.00E+00">
                  <c:v>9999.999999999998</c:v>
                </c:pt>
                <c:pt idx="202" formatCode="0.00E+00">
                  <c:v>99999.99999999999</c:v>
                </c:pt>
                <c:pt idx="203" formatCode="0.00E+00">
                  <c:v>999999.9999999999</c:v>
                </c:pt>
                <c:pt idx="204" formatCode="0.00E+00">
                  <c:v>1.0E7</c:v>
                </c:pt>
                <c:pt idx="205" formatCode="0.00E+00">
                  <c:v>1.0E8</c:v>
                </c:pt>
                <c:pt idx="206" formatCode="0.00E+00">
                  <c:v>1.0E9</c:v>
                </c:pt>
                <c:pt idx="207" formatCode="0.00E+00">
                  <c:v>1.0E10</c:v>
                </c:pt>
                <c:pt idx="208" formatCode="0.00E+00">
                  <c:v>1.0E11</c:v>
                </c:pt>
                <c:pt idx="209" formatCode="0.00E+00">
                  <c:v>1.0E12</c:v>
                </c:pt>
                <c:pt idx="210" formatCode="0.00E+00">
                  <c:v>1.0E13</c:v>
                </c:pt>
                <c:pt idx="211" formatCode="0.00E+00">
                  <c:v>1.0E14</c:v>
                </c:pt>
                <c:pt idx="212" formatCode="0.00E+00">
                  <c:v>1.0E15</c:v>
                </c:pt>
                <c:pt idx="213" formatCode="0.00E+00">
                  <c:v>1.0E16</c:v>
                </c:pt>
                <c:pt idx="214" formatCode="0.00E+00">
                  <c:v>1.0E17</c:v>
                </c:pt>
                <c:pt idx="215" formatCode="0.00E+00">
                  <c:v>1.0E18</c:v>
                </c:pt>
                <c:pt idx="216" formatCode="0.00E+00">
                  <c:v>1.0E19</c:v>
                </c:pt>
                <c:pt idx="217" formatCode="0.00E+00">
                  <c:v>1.0E20</c:v>
                </c:pt>
                <c:pt idx="218" formatCode="0.00E+00">
                  <c:v>1.0E21</c:v>
                </c:pt>
                <c:pt idx="219" formatCode="0.00E+00">
                  <c:v>1.0E22</c:v>
                </c:pt>
                <c:pt idx="220" formatCode="0.00E+00">
                  <c:v>1.0E23</c:v>
                </c:pt>
                <c:pt idx="221" formatCode="0.00E+00">
                  <c:v>1.0E24</c:v>
                </c:pt>
                <c:pt idx="222" formatCode="0.00E+00">
                  <c:v>1.0E25</c:v>
                </c:pt>
                <c:pt idx="223" formatCode="0.00E+00">
                  <c:v>1.0E26</c:v>
                </c:pt>
                <c:pt idx="224" formatCode="0.00E+00">
                  <c:v>1.0E27</c:v>
                </c:pt>
                <c:pt idx="225" formatCode="0.00E+00">
                  <c:v>1.0E28</c:v>
                </c:pt>
                <c:pt idx="226" formatCode="0.00E+00">
                  <c:v>1.0E29</c:v>
                </c:pt>
                <c:pt idx="227" formatCode="0.00E+00">
                  <c:v>1.0E30</c:v>
                </c:pt>
                <c:pt idx="228" formatCode="0.00E+00">
                  <c:v>1.0E31</c:v>
                </c:pt>
                <c:pt idx="229" formatCode="0.00E+00">
                  <c:v>1.0E32</c:v>
                </c:pt>
                <c:pt idx="230" formatCode="0.00E+00">
                  <c:v>1.0E33</c:v>
                </c:pt>
                <c:pt idx="231" formatCode="0.00E+00">
                  <c:v>1.0E34</c:v>
                </c:pt>
                <c:pt idx="232" formatCode="0.00E+00">
                  <c:v>1.0E35</c:v>
                </c:pt>
                <c:pt idx="233" formatCode="0.00E+00">
                  <c:v>1.0E36</c:v>
                </c:pt>
                <c:pt idx="234" formatCode="0.00E+00">
                  <c:v>1.0E37</c:v>
                </c:pt>
                <c:pt idx="235" formatCode="0.00E+00">
                  <c:v>1.0E38</c:v>
                </c:pt>
                <c:pt idx="236" formatCode="0.00E+00">
                  <c:v>1.0E39</c:v>
                </c:pt>
                <c:pt idx="237" formatCode="0.00E+00">
                  <c:v>1.0E40</c:v>
                </c:pt>
                <c:pt idx="238" formatCode="0.00E+00">
                  <c:v>1.0E41</c:v>
                </c:pt>
                <c:pt idx="239" formatCode="0.00E+00">
                  <c:v>1.0E42</c:v>
                </c:pt>
                <c:pt idx="240" formatCode="0.00E+00">
                  <c:v>1.0E43</c:v>
                </c:pt>
                <c:pt idx="241" formatCode="0.00E+00">
                  <c:v>1.0E44</c:v>
                </c:pt>
                <c:pt idx="242" formatCode="0.00E+00">
                  <c:v>1.0E45</c:v>
                </c:pt>
                <c:pt idx="243" formatCode="0.00E+00">
                  <c:v>1.0E46</c:v>
                </c:pt>
                <c:pt idx="244" formatCode="0.00E+00">
                  <c:v>1.0E47</c:v>
                </c:pt>
                <c:pt idx="245" formatCode="0.00E+00">
                  <c:v>9.99999999999999E47</c:v>
                </c:pt>
                <c:pt idx="246" formatCode="0.00E+00">
                  <c:v>9.99999999999999E48</c:v>
                </c:pt>
                <c:pt idx="247" formatCode="0.00E+00">
                  <c:v>1.0E50</c:v>
                </c:pt>
                <c:pt idx="248" formatCode="0.00E+00">
                  <c:v>1.0E51</c:v>
                </c:pt>
                <c:pt idx="249" formatCode="0.00E+00">
                  <c:v>1.0E52</c:v>
                </c:pt>
                <c:pt idx="250" formatCode="0.00E+00">
                  <c:v>1.0E53</c:v>
                </c:pt>
                <c:pt idx="251" formatCode="0.00E+00">
                  <c:v>1.0E54</c:v>
                </c:pt>
                <c:pt idx="252" formatCode="0.00E+00">
                  <c:v>1.0E55</c:v>
                </c:pt>
                <c:pt idx="253" formatCode="0.00E+00">
                  <c:v>9.99999999999999E55</c:v>
                </c:pt>
                <c:pt idx="254" formatCode="0.00E+00">
                  <c:v>1.0E57</c:v>
                </c:pt>
                <c:pt idx="255" formatCode="0.00E+00">
                  <c:v>1.0E58</c:v>
                </c:pt>
                <c:pt idx="256" formatCode="0.00E+00">
                  <c:v>9.99999999999999E58</c:v>
                </c:pt>
                <c:pt idx="257" formatCode="0.00E+00">
                  <c:v>9.99999999999999E59</c:v>
                </c:pt>
                <c:pt idx="258" formatCode="0.00E+00">
                  <c:v>9.99999999999999E60</c:v>
                </c:pt>
                <c:pt idx="259" formatCode="0.00E+00">
                  <c:v>9.99999999999999E61</c:v>
                </c:pt>
                <c:pt idx="260" formatCode="0.00E+00">
                  <c:v>1.0E63</c:v>
                </c:pt>
                <c:pt idx="261" formatCode="0.00E+00">
                  <c:v>1.0E64</c:v>
                </c:pt>
                <c:pt idx="262" formatCode="0.00E+00">
                  <c:v>9.99999999999999E64</c:v>
                </c:pt>
                <c:pt idx="263" formatCode="0.00E+00">
                  <c:v>1.0E66</c:v>
                </c:pt>
                <c:pt idx="264" formatCode="0.00E+00">
                  <c:v>9.99999999999999E66</c:v>
                </c:pt>
                <c:pt idx="265" formatCode="0.00E+00">
                  <c:v>9.99999999999999E67</c:v>
                </c:pt>
                <c:pt idx="266" formatCode="0.00E+00">
                  <c:v>1.0E69</c:v>
                </c:pt>
                <c:pt idx="267" formatCode="0.00E+00">
                  <c:v>9.99999999999999E69</c:v>
                </c:pt>
                <c:pt idx="268" formatCode="0.00E+00">
                  <c:v>9.99999999999999E70</c:v>
                </c:pt>
                <c:pt idx="269" formatCode="0.00E+00">
                  <c:v>9.99999999999999E71</c:v>
                </c:pt>
                <c:pt idx="270" formatCode="0.00E+00">
                  <c:v>9.99999999999999E72</c:v>
                </c:pt>
                <c:pt idx="271" formatCode="0.00E+00">
                  <c:v>9.99999999999999E73</c:v>
                </c:pt>
                <c:pt idx="272" formatCode="0.00E+00">
                  <c:v>9.99999999999999E74</c:v>
                </c:pt>
                <c:pt idx="273" formatCode="0.00E+00">
                  <c:v>9.99999999999999E75</c:v>
                </c:pt>
                <c:pt idx="274" formatCode="0.00E+00">
                  <c:v>9.99999999999999E76</c:v>
                </c:pt>
                <c:pt idx="275" formatCode="0.00E+00">
                  <c:v>9.99999999999999E77</c:v>
                </c:pt>
                <c:pt idx="276" formatCode="0.00E+00">
                  <c:v>9.99999999999999E78</c:v>
                </c:pt>
                <c:pt idx="277" formatCode="0.00E+00">
                  <c:v>9.99999999999999E79</c:v>
                </c:pt>
                <c:pt idx="278" formatCode="0.00E+00">
                  <c:v>1.0E81</c:v>
                </c:pt>
                <c:pt idx="279" formatCode="0.00E+00">
                  <c:v>9.99999999999999E81</c:v>
                </c:pt>
                <c:pt idx="280" formatCode="0.00E+00">
                  <c:v>9.99999999999999E82</c:v>
                </c:pt>
                <c:pt idx="281" formatCode="0.00E+00">
                  <c:v>9.99999999999999E83</c:v>
                </c:pt>
                <c:pt idx="282" formatCode="0.00E+00">
                  <c:v>9.99999999999999E84</c:v>
                </c:pt>
                <c:pt idx="283" formatCode="0.00E+00">
                  <c:v>9.99999999999999E85</c:v>
                </c:pt>
                <c:pt idx="284" formatCode="0.00E+00">
                  <c:v>9.99999999999999E86</c:v>
                </c:pt>
                <c:pt idx="285" formatCode="0.00E+00">
                  <c:v>9.99999999999999E87</c:v>
                </c:pt>
                <c:pt idx="286" formatCode="0.00E+00">
                  <c:v>9.99999999999999E88</c:v>
                </c:pt>
                <c:pt idx="287" formatCode="0.00E+00">
                  <c:v>9.99999999999999E89</c:v>
                </c:pt>
                <c:pt idx="288" formatCode="0.00E+00">
                  <c:v>9.99999999999999E90</c:v>
                </c:pt>
                <c:pt idx="289" formatCode="0.00E+00">
                  <c:v>9.99999999999999E91</c:v>
                </c:pt>
                <c:pt idx="290" formatCode="0.00E+00">
                  <c:v>9.99999999999999E92</c:v>
                </c:pt>
                <c:pt idx="291" formatCode="0.00E+00">
                  <c:v>9.99999999999999E93</c:v>
                </c:pt>
                <c:pt idx="292" formatCode="0.00E+00">
                  <c:v>9.99999999999999E94</c:v>
                </c:pt>
                <c:pt idx="293" formatCode="0.00E+00">
                  <c:v>9.99999999999999E95</c:v>
                </c:pt>
                <c:pt idx="294" formatCode="0.00E+00">
                  <c:v>9.99999999999999E96</c:v>
                </c:pt>
                <c:pt idx="295" formatCode="0.00E+00">
                  <c:v>9.99999999999999E97</c:v>
                </c:pt>
                <c:pt idx="296" formatCode="0.00E+00">
                  <c:v>1.0E99</c:v>
                </c:pt>
                <c:pt idx="297" formatCode="0.00E+00">
                  <c:v>1.0E100</c:v>
                </c:pt>
                <c:pt idx="298" formatCode="0.00E+00">
                  <c:v>1.0E101</c:v>
                </c:pt>
                <c:pt idx="299" formatCode="0.00E+00">
                  <c:v>1.0E102</c:v>
                </c:pt>
                <c:pt idx="300" formatCode="0.00E+00">
                  <c:v>1.0E103</c:v>
                </c:pt>
                <c:pt idx="301" formatCode="0.00E+00">
                  <c:v>1.0E104</c:v>
                </c:pt>
                <c:pt idx="302" formatCode="0.00E+00">
                  <c:v>1.0E105</c:v>
                </c:pt>
                <c:pt idx="303" formatCode="0.00E+00">
                  <c:v>1.0E106</c:v>
                </c:pt>
                <c:pt idx="304" formatCode="0.00E+00">
                  <c:v>1.0E107</c:v>
                </c:pt>
                <c:pt idx="305" formatCode="0.00E+00">
                  <c:v>1.0E108</c:v>
                </c:pt>
                <c:pt idx="306" formatCode="0.00E+00">
                  <c:v>1.0E109</c:v>
                </c:pt>
                <c:pt idx="307" formatCode="0.00E+00">
                  <c:v>1.0E110</c:v>
                </c:pt>
                <c:pt idx="308" formatCode="0.00E+00">
                  <c:v>9.99999999999999E110</c:v>
                </c:pt>
                <c:pt idx="309" formatCode="0.00E+00">
                  <c:v>9.99999999999999E111</c:v>
                </c:pt>
                <c:pt idx="310" formatCode="0.00E+00">
                  <c:v>1.0E113</c:v>
                </c:pt>
                <c:pt idx="311" formatCode="0.00E+00">
                  <c:v>1.0E114</c:v>
                </c:pt>
                <c:pt idx="312" formatCode="0.00E+00">
                  <c:v>1.0E115</c:v>
                </c:pt>
                <c:pt idx="313" formatCode="0.00E+00">
                  <c:v>1.0E116</c:v>
                </c:pt>
                <c:pt idx="314" formatCode="0.00E+00">
                  <c:v>1.0E117</c:v>
                </c:pt>
                <c:pt idx="315" formatCode="0.00E+00">
                  <c:v>1.0E118</c:v>
                </c:pt>
                <c:pt idx="316" formatCode="0.00E+00">
                  <c:v>1.0E119</c:v>
                </c:pt>
                <c:pt idx="317" formatCode="0.00E+00">
                  <c:v>1.0E120</c:v>
                </c:pt>
                <c:pt idx="318" formatCode="0.00E+00">
                  <c:v>1.0E121</c:v>
                </c:pt>
                <c:pt idx="319" formatCode="0.00E+00">
                  <c:v>1.0E122</c:v>
                </c:pt>
                <c:pt idx="320" formatCode="0.00E+00">
                  <c:v>1.0E123</c:v>
                </c:pt>
                <c:pt idx="321" formatCode="0.00E+00">
                  <c:v>9.99999999999999E123</c:v>
                </c:pt>
                <c:pt idx="322" formatCode="0.00E+00">
                  <c:v>1.0E125</c:v>
                </c:pt>
                <c:pt idx="323" formatCode="0.00E+00">
                  <c:v>1.0E126</c:v>
                </c:pt>
                <c:pt idx="324" formatCode="0.00E+00">
                  <c:v>9.99999999999999E126</c:v>
                </c:pt>
                <c:pt idx="325" formatCode="0.00E+00">
                  <c:v>9.99999999999999E127</c:v>
                </c:pt>
                <c:pt idx="326" formatCode="0.00E+00">
                  <c:v>9.99999999999999E128</c:v>
                </c:pt>
                <c:pt idx="327" formatCode="0.00E+00">
                  <c:v>1.0E130</c:v>
                </c:pt>
                <c:pt idx="328" formatCode="0.00E+00">
                  <c:v>1.0E131</c:v>
                </c:pt>
                <c:pt idx="329" formatCode="0.00E+00">
                  <c:v>1.0E132</c:v>
                </c:pt>
                <c:pt idx="330" formatCode="0.00E+00">
                  <c:v>1.0E133</c:v>
                </c:pt>
                <c:pt idx="331" formatCode="0.00E+00">
                  <c:v>1.0E134</c:v>
                </c:pt>
                <c:pt idx="332" formatCode="0.00E+00">
                  <c:v>1.0E135</c:v>
                </c:pt>
                <c:pt idx="333" formatCode="0.00E+00">
                  <c:v>1.0E136</c:v>
                </c:pt>
                <c:pt idx="334" formatCode="0.00E+00">
                  <c:v>1.0E137</c:v>
                </c:pt>
                <c:pt idx="335" formatCode="0.00E+00">
                  <c:v>1.0E138</c:v>
                </c:pt>
                <c:pt idx="336" formatCode="0.00E+00">
                  <c:v>1.0E139</c:v>
                </c:pt>
                <c:pt idx="337" formatCode="0.00E+00">
                  <c:v>1.0E140</c:v>
                </c:pt>
                <c:pt idx="338" formatCode="0.00E+00">
                  <c:v>1.0E141</c:v>
                </c:pt>
                <c:pt idx="339" formatCode="0.00E+00">
                  <c:v>1.0E142</c:v>
                </c:pt>
                <c:pt idx="340" formatCode="0.00E+00">
                  <c:v>1.0E143</c:v>
                </c:pt>
                <c:pt idx="341" formatCode="0.00E+00">
                  <c:v>1.0E144</c:v>
                </c:pt>
                <c:pt idx="342" formatCode="0.00E+00">
                  <c:v>1.0E145</c:v>
                </c:pt>
                <c:pt idx="343" formatCode="0.00E+00">
                  <c:v>1.0E146</c:v>
                </c:pt>
                <c:pt idx="344" formatCode="0.00E+00">
                  <c:v>1.0E147</c:v>
                </c:pt>
                <c:pt idx="345" formatCode="0.00E+00">
                  <c:v>9.99999999999999E147</c:v>
                </c:pt>
                <c:pt idx="346" formatCode="0.00E+00">
                  <c:v>9.99999999999999E148</c:v>
                </c:pt>
                <c:pt idx="347" formatCode="0.00E+00">
                  <c:v>9.99999999999999E149</c:v>
                </c:pt>
                <c:pt idx="348" formatCode="0.00E+00">
                  <c:v>1.0E151</c:v>
                </c:pt>
                <c:pt idx="349" formatCode="0.00E+00">
                  <c:v>1.0E152</c:v>
                </c:pt>
                <c:pt idx="350" formatCode="0.00E+00">
                  <c:v>1.0E153</c:v>
                </c:pt>
                <c:pt idx="351" formatCode="0.00E+00">
                  <c:v>1.0E154</c:v>
                </c:pt>
              </c:numCache>
            </c:numRef>
          </c:xVal>
          <c:yVal>
            <c:numRef>
              <c:f>'ddx_pdf extrema'!$J$11:$J$362</c:f>
              <c:numCache>
                <c:formatCode>General</c:formatCode>
                <c:ptCount val="352"/>
                <c:pt idx="0">
                  <c:v>0.0</c:v>
                </c:pt>
                <c:pt idx="1">
                  <c:v>9.999999999E-11</c:v>
                </c:pt>
                <c:pt idx="2">
                  <c:v>9.99999999E-10</c:v>
                </c:pt>
                <c:pt idx="3">
                  <c:v>9.9999999E-9</c:v>
                </c:pt>
                <c:pt idx="4">
                  <c:v>9.99999900000005E-8</c:v>
                </c:pt>
                <c:pt idx="5">
                  <c:v>9.99999000000499E-7</c:v>
                </c:pt>
                <c:pt idx="6">
                  <c:v>9.99990000049999E-6</c:v>
                </c:pt>
                <c:pt idx="7">
                  <c:v>9.99900004999823E-5</c:v>
                </c:pt>
                <c:pt idx="8">
                  <c:v>0.000999000499833275</c:v>
                </c:pt>
                <c:pt idx="9">
                  <c:v>0.00990049833748178</c:v>
                </c:pt>
                <c:pt idx="10">
                  <c:v>0.0904837418026911</c:v>
                </c:pt>
                <c:pt idx="11">
                  <c:v>0.163746150612321</c:v>
                </c:pt>
                <c:pt idx="12">
                  <c:v>0.222245466197848</c:v>
                </c:pt>
                <c:pt idx="13">
                  <c:v>0.268128018403531</c:v>
                </c:pt>
                <c:pt idx="14">
                  <c:v>0.303265329841153</c:v>
                </c:pt>
                <c:pt idx="15">
                  <c:v>0.329286981636659</c:v>
                </c:pt>
                <c:pt idx="16">
                  <c:v>0.347609712629654</c:v>
                </c:pt>
                <c:pt idx="17">
                  <c:v>0.35946317126502</c:v>
                </c:pt>
                <c:pt idx="18">
                  <c:v>0.365912693733607</c:v>
                </c:pt>
                <c:pt idx="19">
                  <c:v>0.367879441134654</c:v>
                </c:pt>
                <c:pt idx="20">
                  <c:v>0.36615819202761</c:v>
                </c:pt>
                <c:pt idx="21">
                  <c:v>0.361433054251271</c:v>
                </c:pt>
                <c:pt idx="22">
                  <c:v>0.354291330898158</c:v>
                </c:pt>
                <c:pt idx="23">
                  <c:v>0.345235749469916</c:v>
                </c:pt>
                <c:pt idx="24">
                  <c:v>0.33469524017244</c:v>
                </c:pt>
                <c:pt idx="25">
                  <c:v>0.323034428739763</c:v>
                </c:pt>
                <c:pt idx="26">
                  <c:v>0.310561990836853</c:v>
                </c:pt>
                <c:pt idx="27">
                  <c:v>0.297537998745299</c:v>
                </c:pt>
                <c:pt idx="28">
                  <c:v>0.284180376469012</c:v>
                </c:pt>
                <c:pt idx="29">
                  <c:v>0.270670566419091</c:v>
                </c:pt>
                <c:pt idx="30">
                  <c:v>0.257158499277259</c:v>
                </c:pt>
                <c:pt idx="31">
                  <c:v>0.243766948343506</c:v>
                </c:pt>
                <c:pt idx="32">
                  <c:v>0.230595340509412</c:v>
                </c:pt>
                <c:pt idx="33">
                  <c:v>0.217723087842336</c:v>
                </c:pt>
                <c:pt idx="34">
                  <c:v>0.205212496508444</c:v>
                </c:pt>
                <c:pt idx="35">
                  <c:v>0.193111303307059</c:v>
                </c:pt>
                <c:pt idx="36">
                  <c:v>0.181454884348331</c:v>
                </c:pt>
                <c:pt idx="37">
                  <c:v>0.170268175302935</c:v>
                </c:pt>
                <c:pt idx="38">
                  <c:v>0.159567338117306</c:v>
                </c:pt>
                <c:pt idx="39">
                  <c:v>0.149361205058783</c:v>
                </c:pt>
                <c:pt idx="40">
                  <c:v>0.139652527376737</c:v>
                </c:pt>
                <c:pt idx="41">
                  <c:v>0.130439052689031</c:v>
                </c:pt>
                <c:pt idx="42">
                  <c:v>0.121714452383926</c:v>
                </c:pt>
                <c:pt idx="43">
                  <c:v>0.113469117826529</c:v>
                </c:pt>
                <c:pt idx="44">
                  <c:v>0.105690841941123</c:v>
                </c:pt>
                <c:pt idx="45">
                  <c:v>0.0983654007748415</c:v>
                </c:pt>
                <c:pt idx="46">
                  <c:v>0.0914770479064091</c:v>
                </c:pt>
                <c:pt idx="47">
                  <c:v>0.0850089330211257</c:v>
                </c:pt>
                <c:pt idx="48">
                  <c:v>0.078943454607849</c:v>
                </c:pt>
                <c:pt idx="49">
                  <c:v>0.0732625555256316</c:v>
                </c:pt>
                <c:pt idx="50">
                  <c:v>0.0679479691193624</c:v>
                </c:pt>
                <c:pt idx="51">
                  <c:v>0.0629814226195541</c:v>
                </c:pt>
                <c:pt idx="52">
                  <c:v>0.0583448037273757</c:v>
                </c:pt>
                <c:pt idx="53">
                  <c:v>0.0540202955497322</c:v>
                </c:pt>
                <c:pt idx="54">
                  <c:v>0.0499904843995946</c:v>
                </c:pt>
                <c:pt idx="55">
                  <c:v>0.0462384444040448</c:v>
                </c:pt>
                <c:pt idx="56">
                  <c:v>0.0427478023578789</c:v>
                </c:pt>
                <c:pt idx="57">
                  <c:v>0.0395027858163348</c:v>
                </c:pt>
                <c:pt idx="58">
                  <c:v>0.0364882570296501</c:v>
                </c:pt>
                <c:pt idx="59">
                  <c:v>0.0336897349785825</c:v>
                </c:pt>
                <c:pt idx="60">
                  <c:v>0.0310934074682722</c:v>
                </c:pt>
                <c:pt idx="61">
                  <c:v>0.0286861349730393</c:v>
                </c:pt>
                <c:pt idx="62">
                  <c:v>0.0264554476926028</c:v>
                </c:pt>
                <c:pt idx="63">
                  <c:v>0.0243895370769381</c:v>
                </c:pt>
                <c:pt idx="64">
                  <c:v>0.0224772428991899</c:v>
                </c:pt>
                <c:pt idx="65">
                  <c:v>0.020708036800708</c:v>
                </c:pt>
                <c:pt idx="66">
                  <c:v>0.0190720030967153</c:v>
                </c:pt>
                <c:pt idx="67">
                  <c:v>0.0175598175129951</c:v>
                </c:pt>
                <c:pt idx="68">
                  <c:v>0.0161627244211974</c:v>
                </c:pt>
                <c:pt idx="69">
                  <c:v>0.0148725130510747</c:v>
                </c:pt>
                <c:pt idx="70">
                  <c:v>0.0136814930805177</c:v>
                </c:pt>
                <c:pt idx="71">
                  <c:v>0.0125824699372325</c:v>
                </c:pt>
                <c:pt idx="72">
                  <c:v>0.0115687200879939</c:v>
                </c:pt>
                <c:pt idx="73">
                  <c:v>0.0106339665415075</c:v>
                </c:pt>
                <c:pt idx="74">
                  <c:v>0.00977235474800225</c:v>
                </c:pt>
                <c:pt idx="75">
                  <c:v>0.00897842904189039</c:v>
                </c:pt>
                <c:pt idx="76">
                  <c:v>0.00824710974238681</c:v>
                </c:pt>
                <c:pt idx="77">
                  <c:v>0.00757367100019462</c:v>
                </c:pt>
                <c:pt idx="78">
                  <c:v>0.00695371945563671</c:v>
                </c:pt>
                <c:pt idx="79">
                  <c:v>0.00638317375441344</c:v>
                </c:pt>
                <c:pt idx="80">
                  <c:v>0.00585824495102861</c:v>
                </c:pt>
                <c:pt idx="81">
                  <c:v>0.00537541781644183</c:v>
                </c:pt>
                <c:pt idx="82">
                  <c:v>0.00493143305531516</c:v>
                </c:pt>
                <c:pt idx="83">
                  <c:v>0.00452327042901166</c:v>
                </c:pt>
                <c:pt idx="84">
                  <c:v>0.00414813277299769</c:v>
                </c:pt>
                <c:pt idx="85">
                  <c:v>0.00380343089125807</c:v>
                </c:pt>
                <c:pt idx="86">
                  <c:v>0.00348676930554356</c:v>
                </c:pt>
                <c:pt idx="87">
                  <c:v>0.00319593283354954</c:v>
                </c:pt>
                <c:pt idx="88">
                  <c:v>0.00292887396731302</c:v>
                </c:pt>
                <c:pt idx="89">
                  <c:v>0.00268370102107316</c:v>
                </c:pt>
                <c:pt idx="90">
                  <c:v>0.00245866701644733</c:v>
                </c:pt>
                <c:pt idx="91">
                  <c:v>0.00225215927192482</c:v>
                </c:pt>
                <c:pt idx="92">
                  <c:v>0.00206268966328399</c:v>
                </c:pt>
                <c:pt idx="93">
                  <c:v>0.00188888552151568</c:v>
                </c:pt>
                <c:pt idx="94">
                  <c:v>0.00172948113512044</c:v>
                </c:pt>
                <c:pt idx="95">
                  <c:v>0.00158330982417955</c:v>
                </c:pt>
                <c:pt idx="96">
                  <c:v>0.00144929655433154</c:v>
                </c:pt>
                <c:pt idx="97">
                  <c:v>0.00132645105967294</c:v>
                </c:pt>
                <c:pt idx="98">
                  <c:v>0.00121386144460958</c:v>
                </c:pt>
                <c:pt idx="99">
                  <c:v>0.00111068823578051</c:v>
                </c:pt>
                <c:pt idx="100">
                  <c:v>0.00101615885633535</c:v>
                </c:pt>
                <c:pt idx="101">
                  <c:v>0.000929562496046075</c:v>
                </c:pt>
                <c:pt idx="102">
                  <c:v>0.000850245351956297</c:v>
                </c:pt>
                <c:pt idx="103">
                  <c:v>0.000777606215501405</c:v>
                </c:pt>
                <c:pt idx="104">
                  <c:v>0.000711092383257629</c:v>
                </c:pt>
                <c:pt idx="105">
                  <c:v>0.00065019586968802</c:v>
                </c:pt>
                <c:pt idx="106">
                  <c:v>0.000594449901439648</c:v>
                </c:pt>
                <c:pt idx="107">
                  <c:v>0.000543425673902786</c:v>
                </c:pt>
                <c:pt idx="108">
                  <c:v>0.000496729351864382</c:v>
                </c:pt>
                <c:pt idx="109">
                  <c:v>0.000453999297170857</c:v>
                </c:pt>
                <c:pt idx="110">
                  <c:v>0.000183718708490615</c:v>
                </c:pt>
                <c:pt idx="111">
                  <c:v>7.37305481514632E-5</c:v>
                </c:pt>
                <c:pt idx="112">
                  <c:v>2.93842822525547E-5</c:v>
                </c:pt>
                <c:pt idx="113">
                  <c:v>1.16414020511522E-5</c:v>
                </c:pt>
                <c:pt idx="114">
                  <c:v>4.58853480064467E-6</c:v>
                </c:pt>
                <c:pt idx="115">
                  <c:v>1.80056279262728E-6</c:v>
                </c:pt>
                <c:pt idx="116">
                  <c:v>7.0378941099705E-7</c:v>
                </c:pt>
                <c:pt idx="117">
                  <c:v>2.74139634911381E-7</c:v>
                </c:pt>
                <c:pt idx="118">
                  <c:v>1.06453132110949E-7</c:v>
                </c:pt>
                <c:pt idx="119">
                  <c:v>4.12230723663258E-8</c:v>
                </c:pt>
                <c:pt idx="120">
                  <c:v>1.59233768651762E-8</c:v>
                </c:pt>
                <c:pt idx="121">
                  <c:v>6.13682979081073E-9</c:v>
                </c:pt>
                <c:pt idx="122">
                  <c:v>2.36023230986295E-9</c:v>
                </c:pt>
                <c:pt idx="123">
                  <c:v>9.06032288452524E-10</c:v>
                </c:pt>
                <c:pt idx="124">
                  <c:v>3.47198595756111E-10</c:v>
                </c:pt>
                <c:pt idx="125">
                  <c:v>1.32836314384275E-10</c:v>
                </c:pt>
                <c:pt idx="126">
                  <c:v>5.07472779095386E-11</c:v>
                </c:pt>
                <c:pt idx="127">
                  <c:v>1.93603202452241E-11</c:v>
                </c:pt>
                <c:pt idx="128">
                  <c:v>7.376630356001E-12</c:v>
                </c:pt>
                <c:pt idx="129">
                  <c:v>2.80728688223025E-12</c:v>
                </c:pt>
                <c:pt idx="130">
                  <c:v>1.06716790031749E-12</c:v>
                </c:pt>
                <c:pt idx="131">
                  <c:v>4.05253296274211E-13</c:v>
                </c:pt>
                <c:pt idx="132">
                  <c:v>1.53743242281063E-13</c:v>
                </c:pt>
                <c:pt idx="133">
                  <c:v>5.82728864743018E-14</c:v>
                </c:pt>
                <c:pt idx="134">
                  <c:v>2.20679085832772E-14</c:v>
                </c:pt>
                <c:pt idx="135">
                  <c:v>8.35028215881601E-15</c:v>
                </c:pt>
                <c:pt idx="136">
                  <c:v>3.15722760984363E-15</c:v>
                </c:pt>
                <c:pt idx="137">
                  <c:v>1.19287045644537E-15</c:v>
                </c:pt>
                <c:pt idx="138">
                  <c:v>4.5038074099114E-16</c:v>
                </c:pt>
                <c:pt idx="139">
                  <c:v>1.6993416953193E-16</c:v>
                </c:pt>
                <c:pt idx="140">
                  <c:v>6.40781695000154E-17</c:v>
                </c:pt>
                <c:pt idx="141">
                  <c:v>2.41479934086119E-17</c:v>
                </c:pt>
                <c:pt idx="142">
                  <c:v>9.09506342253306E-18</c:v>
                </c:pt>
                <c:pt idx="143">
                  <c:v>3.42369817103467E-18</c:v>
                </c:pt>
                <c:pt idx="144">
                  <c:v>1.28813335545065E-18</c:v>
                </c:pt>
                <c:pt idx="145">
                  <c:v>4.84408396219207E-19</c:v>
                </c:pt>
                <c:pt idx="146">
                  <c:v>1.82077887692535E-19</c:v>
                </c:pt>
                <c:pt idx="147">
                  <c:v>6.84078756432085E-20</c:v>
                </c:pt>
                <c:pt idx="148">
                  <c:v>2.56901396245998E-20</c:v>
                </c:pt>
                <c:pt idx="149">
                  <c:v>9.64374919160104E-21</c:v>
                </c:pt>
                <c:pt idx="150">
                  <c:v>3.61869180430995E-21</c:v>
                </c:pt>
                <c:pt idx="151">
                  <c:v>1.35734510916904E-21</c:v>
                </c:pt>
                <c:pt idx="152">
                  <c:v>5.08942040191578E-22</c:v>
                </c:pt>
                <c:pt idx="153">
                  <c:v>1.90761941868733E-22</c:v>
                </c:pt>
                <c:pt idx="154">
                  <c:v>7.14769779822908E-23</c:v>
                </c:pt>
                <c:pt idx="155">
                  <c:v>2.67729999998304E-23</c:v>
                </c:pt>
                <c:pt idx="156">
                  <c:v>1.00251154966756E-23</c:v>
                </c:pt>
                <c:pt idx="157">
                  <c:v>3.75273623510858E-24</c:v>
                </c:pt>
                <c:pt idx="158">
                  <c:v>1.40435717284402E-24</c:v>
                </c:pt>
                <c:pt idx="159">
                  <c:v>5.25390642609458E-25</c:v>
                </c:pt>
                <c:pt idx="160">
                  <c:v>1.96501756246887E-25</c:v>
                </c:pt>
                <c:pt idx="161">
                  <c:v>7.34740211269694E-26</c:v>
                </c:pt>
                <c:pt idx="162">
                  <c:v>2.74655428273651E-26</c:v>
                </c:pt>
                <c:pt idx="163">
                  <c:v>1.02643896338194E-26</c:v>
                </c:pt>
                <c:pt idx="164">
                  <c:v>3.83505882711031E-27</c:v>
                </c:pt>
                <c:pt idx="165">
                  <c:v>1.43254451800565E-27</c:v>
                </c:pt>
                <c:pt idx="166">
                  <c:v>5.34988580876619E-28</c:v>
                </c:pt>
                <c:pt idx="167">
                  <c:v>1.99748782238048E-28</c:v>
                </c:pt>
                <c:pt idx="168">
                  <c:v>7.45641096473119E-29</c:v>
                </c:pt>
                <c:pt idx="169">
                  <c:v>2.78281479565643E-29</c:v>
                </c:pt>
                <c:pt idx="170">
                  <c:v>1.03836521397601E-29</c:v>
                </c:pt>
                <c:pt idx="171">
                  <c:v>3.87373400732444E-30</c:v>
                </c:pt>
                <c:pt idx="172">
                  <c:v>1.4448597003538E-30</c:v>
                </c:pt>
                <c:pt idx="173">
                  <c:v>5.38815469208582E-31</c:v>
                </c:pt>
                <c:pt idx="174">
                  <c:v>2.00897770628878E-31</c:v>
                </c:pt>
                <c:pt idx="175">
                  <c:v>7.48915750452717E-32</c:v>
                </c:pt>
                <c:pt idx="176">
                  <c:v>2.79135848624716E-32</c:v>
                </c:pt>
                <c:pt idx="177">
                  <c:v>1.04021954797808E-32</c:v>
                </c:pt>
                <c:pt idx="178">
                  <c:v>3.8758148065941E-33</c:v>
                </c:pt>
                <c:pt idx="179">
                  <c:v>1.44388109872532E-33</c:v>
                </c:pt>
                <c:pt idx="180">
                  <c:v>5.37813848809762E-34</c:v>
                </c:pt>
                <c:pt idx="181">
                  <c:v>2.00293258852324E-34</c:v>
                </c:pt>
                <c:pt idx="182">
                  <c:v>7.45823547165784E-35</c:v>
                </c:pt>
                <c:pt idx="183">
                  <c:v>2.77678850315407E-35</c:v>
                </c:pt>
                <c:pt idx="184">
                  <c:v>1.03368439557861E-35</c:v>
                </c:pt>
                <c:pt idx="185">
                  <c:v>3.8474501702278E-36</c:v>
                </c:pt>
                <c:pt idx="186">
                  <c:v>1.43185593258447E-36</c:v>
                </c:pt>
                <c:pt idx="187">
                  <c:v>5.32804962106635E-37</c:v>
                </c:pt>
                <c:pt idx="188">
                  <c:v>1.98235355235532E-37</c:v>
                </c:pt>
                <c:pt idx="189">
                  <c:v>7.37461129522016E-38</c:v>
                </c:pt>
                <c:pt idx="190">
                  <c:v>2.74311196944725E-38</c:v>
                </c:pt>
                <c:pt idx="191">
                  <c:v>1.02022388838113E-38</c:v>
                </c:pt>
                <c:pt idx="192">
                  <c:v>3.79398952519113E-39</c:v>
                </c:pt>
                <c:pt idx="193">
                  <c:v>1.41073860368405E-39</c:v>
                </c:pt>
                <c:pt idx="194">
                  <c:v>5.24502811334948E-40</c:v>
                </c:pt>
                <c:pt idx="195">
                  <c:v>1.94984893750692E-40</c:v>
                </c:pt>
                <c:pt idx="196">
                  <c:v>7.24781309691911E-41</c:v>
                </c:pt>
                <c:pt idx="197">
                  <c:v>2.69380928135275E-41</c:v>
                </c:pt>
                <c:pt idx="198">
                  <c:v>1.00110926777339E-41</c:v>
                </c:pt>
                <c:pt idx="199">
                  <c:v>3.72007593882018E-42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3120240"/>
        <c:axId val="-543119024"/>
      </c:scatterChart>
      <c:valAx>
        <c:axId val="-54312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3119024"/>
        <c:crosses val="autoZero"/>
        <c:crossBetween val="midCat"/>
      </c:valAx>
      <c:valAx>
        <c:axId val="-54311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312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Sheet1!$E$1</c:f>
          <c:strCache>
            <c:ptCount val="1"/>
            <c:pt idx="0">
              <c:v>Probability Density Function (alpha  = 1 + -1.00E-02,  beta = 0.50,  x = -1.00E+01)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350515472444551"/>
          <c:y val="0.134296343350772"/>
          <c:w val="0.903423665791776"/>
          <c:h val="0.827489225544146"/>
        </c:manualLayout>
      </c:layout>
      <c:scatterChart>
        <c:scatterStyle val="smoothMarker"/>
        <c:varyColors val="0"/>
        <c:ser>
          <c:idx val="0"/>
          <c:order val="0"/>
          <c:tx>
            <c:v>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Sheet1!$D$25:$D$1044</c:f>
              <c:numCache>
                <c:formatCode>General</c:formatCode>
                <c:ptCount val="1020"/>
                <c:pt idx="0">
                  <c:v>3.12573385003243E-16</c:v>
                </c:pt>
                <c:pt idx="1">
                  <c:v>3.12573385003243E-15</c:v>
                </c:pt>
                <c:pt idx="2">
                  <c:v>3.12573385003243E-14</c:v>
                </c:pt>
                <c:pt idx="3">
                  <c:v>3.12573385003243E-13</c:v>
                </c:pt>
                <c:pt idx="4">
                  <c:v>3.12573385003243E-12</c:v>
                </c:pt>
                <c:pt idx="5">
                  <c:v>3.12573385003243E-11</c:v>
                </c:pt>
                <c:pt idx="6">
                  <c:v>3.12573385003243E-10</c:v>
                </c:pt>
                <c:pt idx="7">
                  <c:v>3.12573385003243E-9</c:v>
                </c:pt>
                <c:pt idx="8">
                  <c:v>3.12573385003243E-8</c:v>
                </c:pt>
                <c:pt idx="9">
                  <c:v>3.12573385003243E-7</c:v>
                </c:pt>
                <c:pt idx="10">
                  <c:v>3.12573385003243E-6</c:v>
                </c:pt>
                <c:pt idx="11">
                  <c:v>3.12573385003243E-5</c:v>
                </c:pt>
                <c:pt idx="12">
                  <c:v>0.000312573385003243</c:v>
                </c:pt>
                <c:pt idx="13">
                  <c:v>0.00312573385003243</c:v>
                </c:pt>
                <c:pt idx="14">
                  <c:v>0.00625146770006485</c:v>
                </c:pt>
                <c:pt idx="15">
                  <c:v>0.00937720155009728</c:v>
                </c:pt>
                <c:pt idx="16">
                  <c:v>0.0125029354001297</c:v>
                </c:pt>
                <c:pt idx="17">
                  <c:v>0.0156286692501621</c:v>
                </c:pt>
                <c:pt idx="18">
                  <c:v>0.0187544031001946</c:v>
                </c:pt>
                <c:pt idx="19">
                  <c:v>0.021880136950227</c:v>
                </c:pt>
                <c:pt idx="20">
                  <c:v>0.0250058708002594</c:v>
                </c:pt>
                <c:pt idx="21">
                  <c:v>0.0281316046502918</c:v>
                </c:pt>
                <c:pt idx="22">
                  <c:v>0.0312573385003243</c:v>
                </c:pt>
                <c:pt idx="23">
                  <c:v>0.0343830723503567</c:v>
                </c:pt>
                <c:pt idx="24">
                  <c:v>0.0375088062003891</c:v>
                </c:pt>
                <c:pt idx="25">
                  <c:v>0.0406345400504215</c:v>
                </c:pt>
                <c:pt idx="26">
                  <c:v>0.043760273900454</c:v>
                </c:pt>
                <c:pt idx="27">
                  <c:v>0.0468860077504864</c:v>
                </c:pt>
                <c:pt idx="28">
                  <c:v>0.0500117416005188</c:v>
                </c:pt>
                <c:pt idx="29">
                  <c:v>0.0531374754505512</c:v>
                </c:pt>
                <c:pt idx="30">
                  <c:v>0.0562632093005837</c:v>
                </c:pt>
                <c:pt idx="31">
                  <c:v>0.0593889431506161</c:v>
                </c:pt>
                <c:pt idx="32">
                  <c:v>0.0625146770006485</c:v>
                </c:pt>
                <c:pt idx="33">
                  <c:v>0.065640410850681</c:v>
                </c:pt>
                <c:pt idx="34">
                  <c:v>0.0687661447007134</c:v>
                </c:pt>
                <c:pt idx="35">
                  <c:v>0.0718918785507458</c:v>
                </c:pt>
                <c:pt idx="36">
                  <c:v>0.0750176124007782</c:v>
                </c:pt>
                <c:pt idx="37">
                  <c:v>0.0781433462508107</c:v>
                </c:pt>
                <c:pt idx="38">
                  <c:v>0.0812690801008431</c:v>
                </c:pt>
                <c:pt idx="39">
                  <c:v>0.0843948139508755</c:v>
                </c:pt>
                <c:pt idx="40">
                  <c:v>0.0875205478009079</c:v>
                </c:pt>
                <c:pt idx="41">
                  <c:v>0.0906462816509404</c:v>
                </c:pt>
                <c:pt idx="42">
                  <c:v>0.0937720155009728</c:v>
                </c:pt>
                <c:pt idx="43">
                  <c:v>0.0968977493510052</c:v>
                </c:pt>
                <c:pt idx="44">
                  <c:v>0.100023483201038</c:v>
                </c:pt>
                <c:pt idx="45">
                  <c:v>0.10314921705107</c:v>
                </c:pt>
                <c:pt idx="46">
                  <c:v>0.106274950901103</c:v>
                </c:pt>
                <c:pt idx="47">
                  <c:v>0.109400684751135</c:v>
                </c:pt>
                <c:pt idx="48">
                  <c:v>0.112526418601167</c:v>
                </c:pt>
                <c:pt idx="49">
                  <c:v>0.1156521524512</c:v>
                </c:pt>
                <c:pt idx="50">
                  <c:v>0.118777886301232</c:v>
                </c:pt>
                <c:pt idx="51">
                  <c:v>0.121903620151265</c:v>
                </c:pt>
                <c:pt idx="52">
                  <c:v>0.125029354001297</c:v>
                </c:pt>
                <c:pt idx="53">
                  <c:v>0.128155087851329</c:v>
                </c:pt>
                <c:pt idx="54">
                  <c:v>0.131280821701362</c:v>
                </c:pt>
                <c:pt idx="55">
                  <c:v>0.134406555551394</c:v>
                </c:pt>
                <c:pt idx="56">
                  <c:v>0.137532289401427</c:v>
                </c:pt>
                <c:pt idx="57">
                  <c:v>0.140658023251459</c:v>
                </c:pt>
                <c:pt idx="58">
                  <c:v>0.143783757101492</c:v>
                </c:pt>
                <c:pt idx="59">
                  <c:v>0.146909490951524</c:v>
                </c:pt>
                <c:pt idx="60">
                  <c:v>0.150035224801556</c:v>
                </c:pt>
                <c:pt idx="61">
                  <c:v>0.153160958651589</c:v>
                </c:pt>
                <c:pt idx="62">
                  <c:v>0.156286692501621</c:v>
                </c:pt>
                <c:pt idx="63">
                  <c:v>0.159412426351654</c:v>
                </c:pt>
                <c:pt idx="64">
                  <c:v>0.162538160201686</c:v>
                </c:pt>
                <c:pt idx="65">
                  <c:v>0.165663894051719</c:v>
                </c:pt>
                <c:pt idx="66">
                  <c:v>0.168789627901751</c:v>
                </c:pt>
                <c:pt idx="67">
                  <c:v>0.171915361751783</c:v>
                </c:pt>
                <c:pt idx="68">
                  <c:v>0.175041095601816</c:v>
                </c:pt>
                <c:pt idx="69">
                  <c:v>0.178166829451848</c:v>
                </c:pt>
                <c:pt idx="70">
                  <c:v>0.181292563301881</c:v>
                </c:pt>
                <c:pt idx="71">
                  <c:v>0.184418297151913</c:v>
                </c:pt>
                <c:pt idx="72">
                  <c:v>0.187544031001946</c:v>
                </c:pt>
                <c:pt idx="73">
                  <c:v>0.190669764851978</c:v>
                </c:pt>
                <c:pt idx="74">
                  <c:v>0.19379549870201</c:v>
                </c:pt>
                <c:pt idx="75">
                  <c:v>0.196921232552043</c:v>
                </c:pt>
                <c:pt idx="76">
                  <c:v>0.200046966402075</c:v>
                </c:pt>
                <c:pt idx="77">
                  <c:v>0.203172700252108</c:v>
                </c:pt>
                <c:pt idx="78">
                  <c:v>0.20629843410214</c:v>
                </c:pt>
                <c:pt idx="79">
                  <c:v>0.209424167952173</c:v>
                </c:pt>
                <c:pt idx="80">
                  <c:v>0.212549901802205</c:v>
                </c:pt>
                <c:pt idx="81">
                  <c:v>0.215675635652237</c:v>
                </c:pt>
                <c:pt idx="82">
                  <c:v>0.21880136950227</c:v>
                </c:pt>
                <c:pt idx="83">
                  <c:v>0.221927103352302</c:v>
                </c:pt>
                <c:pt idx="84">
                  <c:v>0.225052837202335</c:v>
                </c:pt>
                <c:pt idx="85">
                  <c:v>0.228178571052367</c:v>
                </c:pt>
                <c:pt idx="86">
                  <c:v>0.2313043049024</c:v>
                </c:pt>
                <c:pt idx="87">
                  <c:v>0.234430038752432</c:v>
                </c:pt>
                <c:pt idx="88">
                  <c:v>0.237555772602464</c:v>
                </c:pt>
                <c:pt idx="89">
                  <c:v>0.240681506452497</c:v>
                </c:pt>
                <c:pt idx="90">
                  <c:v>0.243807240302529</c:v>
                </c:pt>
                <c:pt idx="91">
                  <c:v>0.246932974152562</c:v>
                </c:pt>
                <c:pt idx="92">
                  <c:v>0.250058708002594</c:v>
                </c:pt>
                <c:pt idx="93">
                  <c:v>0.253184441852627</c:v>
                </c:pt>
                <c:pt idx="94">
                  <c:v>0.256310175702659</c:v>
                </c:pt>
                <c:pt idx="95">
                  <c:v>0.259435909552691</c:v>
                </c:pt>
                <c:pt idx="96">
                  <c:v>0.262561643402724</c:v>
                </c:pt>
                <c:pt idx="97">
                  <c:v>0.265687377252756</c:v>
                </c:pt>
                <c:pt idx="98">
                  <c:v>0.268813111102789</c:v>
                </c:pt>
                <c:pt idx="99">
                  <c:v>0.271938844952821</c:v>
                </c:pt>
                <c:pt idx="100">
                  <c:v>0.275064578802854</c:v>
                </c:pt>
                <c:pt idx="101">
                  <c:v>0.278190312652886</c:v>
                </c:pt>
                <c:pt idx="102">
                  <c:v>0.281316046502918</c:v>
                </c:pt>
                <c:pt idx="103">
                  <c:v>0.284441780352951</c:v>
                </c:pt>
                <c:pt idx="104">
                  <c:v>0.287567514202983</c:v>
                </c:pt>
                <c:pt idx="105">
                  <c:v>0.290693248053016</c:v>
                </c:pt>
                <c:pt idx="106">
                  <c:v>0.293818981903048</c:v>
                </c:pt>
                <c:pt idx="107">
                  <c:v>0.296944715753081</c:v>
                </c:pt>
                <c:pt idx="108">
                  <c:v>0.300070449603113</c:v>
                </c:pt>
                <c:pt idx="109">
                  <c:v>0.303196183453145</c:v>
                </c:pt>
                <c:pt idx="110">
                  <c:v>0.306321917303178</c:v>
                </c:pt>
                <c:pt idx="111">
                  <c:v>0.30944765115321</c:v>
                </c:pt>
                <c:pt idx="112">
                  <c:v>0.312573385003243</c:v>
                </c:pt>
                <c:pt idx="113">
                  <c:v>0.315699118853275</c:v>
                </c:pt>
                <c:pt idx="114">
                  <c:v>0.318824852703307</c:v>
                </c:pt>
                <c:pt idx="115">
                  <c:v>0.32195058655334</c:v>
                </c:pt>
                <c:pt idx="116">
                  <c:v>0.325076320403372</c:v>
                </c:pt>
                <c:pt idx="117">
                  <c:v>0.328202054253405</c:v>
                </c:pt>
                <c:pt idx="118">
                  <c:v>0.331327788103437</c:v>
                </c:pt>
                <c:pt idx="119">
                  <c:v>0.33445352195347</c:v>
                </c:pt>
                <c:pt idx="120">
                  <c:v>0.337579255803502</c:v>
                </c:pt>
                <c:pt idx="121">
                  <c:v>0.340704989653534</c:v>
                </c:pt>
                <c:pt idx="122">
                  <c:v>0.343830723503567</c:v>
                </c:pt>
                <c:pt idx="123">
                  <c:v>0.346956457353599</c:v>
                </c:pt>
                <c:pt idx="124">
                  <c:v>0.350082191203632</c:v>
                </c:pt>
                <c:pt idx="125">
                  <c:v>0.353207925053664</c:v>
                </c:pt>
                <c:pt idx="126">
                  <c:v>0.356333658903697</c:v>
                </c:pt>
                <c:pt idx="127">
                  <c:v>0.359459392753729</c:v>
                </c:pt>
                <c:pt idx="128">
                  <c:v>0.362585126603762</c:v>
                </c:pt>
                <c:pt idx="129">
                  <c:v>0.365710860453794</c:v>
                </c:pt>
                <c:pt idx="130">
                  <c:v>0.368836594303826</c:v>
                </c:pt>
                <c:pt idx="131">
                  <c:v>0.371962328153859</c:v>
                </c:pt>
                <c:pt idx="132">
                  <c:v>0.375088062003891</c:v>
                </c:pt>
                <c:pt idx="133">
                  <c:v>0.378213795853924</c:v>
                </c:pt>
                <c:pt idx="134">
                  <c:v>0.381339529703956</c:v>
                </c:pt>
                <c:pt idx="135">
                  <c:v>0.384465263553988</c:v>
                </c:pt>
                <c:pt idx="136">
                  <c:v>0.387590997404021</c:v>
                </c:pt>
                <c:pt idx="137">
                  <c:v>0.390716731254053</c:v>
                </c:pt>
                <c:pt idx="138">
                  <c:v>0.393842465104086</c:v>
                </c:pt>
                <c:pt idx="139">
                  <c:v>0.396968198954118</c:v>
                </c:pt>
                <c:pt idx="140">
                  <c:v>0.400093932804151</c:v>
                </c:pt>
                <c:pt idx="141">
                  <c:v>0.403219666654183</c:v>
                </c:pt>
                <c:pt idx="142">
                  <c:v>0.406345400504216</c:v>
                </c:pt>
                <c:pt idx="143">
                  <c:v>0.409471134354248</c:v>
                </c:pt>
                <c:pt idx="144">
                  <c:v>0.41259686820428</c:v>
                </c:pt>
                <c:pt idx="145">
                  <c:v>0.415722602054313</c:v>
                </c:pt>
                <c:pt idx="146">
                  <c:v>0.418848335904345</c:v>
                </c:pt>
                <c:pt idx="147">
                  <c:v>0.421974069754378</c:v>
                </c:pt>
                <c:pt idx="148">
                  <c:v>0.42509980360441</c:v>
                </c:pt>
                <c:pt idx="149">
                  <c:v>0.428225537454443</c:v>
                </c:pt>
                <c:pt idx="150">
                  <c:v>0.431351271304475</c:v>
                </c:pt>
                <c:pt idx="151">
                  <c:v>0.434477005154507</c:v>
                </c:pt>
                <c:pt idx="152">
                  <c:v>0.43760273900454</c:v>
                </c:pt>
                <c:pt idx="153">
                  <c:v>0.440728472854572</c:v>
                </c:pt>
                <c:pt idx="154">
                  <c:v>0.443854206704605</c:v>
                </c:pt>
                <c:pt idx="155">
                  <c:v>0.446979940554637</c:v>
                </c:pt>
                <c:pt idx="156">
                  <c:v>0.450105674404669</c:v>
                </c:pt>
                <c:pt idx="157">
                  <c:v>0.453231408254702</c:v>
                </c:pt>
                <c:pt idx="158">
                  <c:v>0.456357142104734</c:v>
                </c:pt>
                <c:pt idx="159">
                  <c:v>0.459482875954767</c:v>
                </c:pt>
                <c:pt idx="160">
                  <c:v>0.462608609804799</c:v>
                </c:pt>
                <c:pt idx="161">
                  <c:v>0.465734343654832</c:v>
                </c:pt>
                <c:pt idx="162">
                  <c:v>0.468860077504864</c:v>
                </c:pt>
                <c:pt idx="163">
                  <c:v>0.471985811354896</c:v>
                </c:pt>
                <c:pt idx="164">
                  <c:v>0.475111545204929</c:v>
                </c:pt>
                <c:pt idx="165">
                  <c:v>0.478237279054961</c:v>
                </c:pt>
                <c:pt idx="166">
                  <c:v>0.481363012904994</c:v>
                </c:pt>
                <c:pt idx="167">
                  <c:v>0.484488746755026</c:v>
                </c:pt>
                <c:pt idx="168">
                  <c:v>0.487614480605059</c:v>
                </c:pt>
                <c:pt idx="169">
                  <c:v>0.490740214455091</c:v>
                </c:pt>
                <c:pt idx="170">
                  <c:v>0.493865948305123</c:v>
                </c:pt>
                <c:pt idx="171">
                  <c:v>0.496991682155156</c:v>
                </c:pt>
                <c:pt idx="172">
                  <c:v>0.500117416005188</c:v>
                </c:pt>
                <c:pt idx="173">
                  <c:v>0.503243149855221</c:v>
                </c:pt>
                <c:pt idx="174">
                  <c:v>0.506368883705253</c:v>
                </c:pt>
                <c:pt idx="175">
                  <c:v>0.509494617555286</c:v>
                </c:pt>
                <c:pt idx="176">
                  <c:v>0.512620351405318</c:v>
                </c:pt>
                <c:pt idx="177">
                  <c:v>0.51574608525535</c:v>
                </c:pt>
                <c:pt idx="178">
                  <c:v>0.518871819105383</c:v>
                </c:pt>
                <c:pt idx="179">
                  <c:v>0.521997552955415</c:v>
                </c:pt>
                <c:pt idx="180">
                  <c:v>0.525123286805448</c:v>
                </c:pt>
                <c:pt idx="181">
                  <c:v>0.52824902065548</c:v>
                </c:pt>
                <c:pt idx="182">
                  <c:v>0.531374754505513</c:v>
                </c:pt>
                <c:pt idx="183">
                  <c:v>0.534500488355545</c:v>
                </c:pt>
                <c:pt idx="184">
                  <c:v>0.537626222205577</c:v>
                </c:pt>
                <c:pt idx="185">
                  <c:v>0.54075195605561</c:v>
                </c:pt>
                <c:pt idx="186">
                  <c:v>0.543877689905642</c:v>
                </c:pt>
                <c:pt idx="187">
                  <c:v>0.547003423755675</c:v>
                </c:pt>
                <c:pt idx="188">
                  <c:v>0.550129157605707</c:v>
                </c:pt>
                <c:pt idx="189">
                  <c:v>0.55325489145574</c:v>
                </c:pt>
                <c:pt idx="190">
                  <c:v>0.556380625305772</c:v>
                </c:pt>
                <c:pt idx="191">
                  <c:v>0.559506359155804</c:v>
                </c:pt>
                <c:pt idx="192">
                  <c:v>0.562632093005837</c:v>
                </c:pt>
                <c:pt idx="193">
                  <c:v>0.565757826855869</c:v>
                </c:pt>
                <c:pt idx="194">
                  <c:v>0.568883560705902</c:v>
                </c:pt>
                <c:pt idx="195">
                  <c:v>0.572009294555934</c:v>
                </c:pt>
                <c:pt idx="196">
                  <c:v>0.575135028405967</c:v>
                </c:pt>
                <c:pt idx="197">
                  <c:v>0.578260762255999</c:v>
                </c:pt>
                <c:pt idx="198">
                  <c:v>0.581386496106031</c:v>
                </c:pt>
                <c:pt idx="199">
                  <c:v>0.584512229956064</c:v>
                </c:pt>
                <c:pt idx="200">
                  <c:v>0.587637963806096</c:v>
                </c:pt>
                <c:pt idx="201">
                  <c:v>0.590763697656129</c:v>
                </c:pt>
                <c:pt idx="202">
                  <c:v>0.593889431506161</c:v>
                </c:pt>
                <c:pt idx="203">
                  <c:v>0.597015165356194</c:v>
                </c:pt>
                <c:pt idx="204">
                  <c:v>0.600140899206226</c:v>
                </c:pt>
                <c:pt idx="205">
                  <c:v>0.603266633056258</c:v>
                </c:pt>
                <c:pt idx="206">
                  <c:v>0.606392366906291</c:v>
                </c:pt>
                <c:pt idx="207">
                  <c:v>0.609518100756323</c:v>
                </c:pt>
                <c:pt idx="208">
                  <c:v>0.612643834606356</c:v>
                </c:pt>
                <c:pt idx="209">
                  <c:v>0.615769568456388</c:v>
                </c:pt>
                <c:pt idx="210">
                  <c:v>0.61889530230642</c:v>
                </c:pt>
                <c:pt idx="211">
                  <c:v>0.622021036156453</c:v>
                </c:pt>
                <c:pt idx="212">
                  <c:v>0.625146770006485</c:v>
                </c:pt>
                <c:pt idx="213">
                  <c:v>0.628272503856518</c:v>
                </c:pt>
                <c:pt idx="214">
                  <c:v>0.63139823770655</c:v>
                </c:pt>
                <c:pt idx="215">
                  <c:v>0.634523971556583</c:v>
                </c:pt>
                <c:pt idx="216">
                  <c:v>0.637649705406615</c:v>
                </c:pt>
                <c:pt idx="217">
                  <c:v>0.640775439256647</c:v>
                </c:pt>
                <c:pt idx="218">
                  <c:v>0.64390117310668</c:v>
                </c:pt>
                <c:pt idx="219">
                  <c:v>0.647026906956712</c:v>
                </c:pt>
                <c:pt idx="220">
                  <c:v>0.650152640806745</c:v>
                </c:pt>
                <c:pt idx="221">
                  <c:v>0.653278374656777</c:v>
                </c:pt>
                <c:pt idx="222">
                  <c:v>0.65640410850681</c:v>
                </c:pt>
                <c:pt idx="223">
                  <c:v>0.659529842356842</c:v>
                </c:pt>
                <c:pt idx="224">
                  <c:v>0.662655576206874</c:v>
                </c:pt>
                <c:pt idx="225">
                  <c:v>0.665781310056907</c:v>
                </c:pt>
                <c:pt idx="226">
                  <c:v>0.668907043906939</c:v>
                </c:pt>
                <c:pt idx="227">
                  <c:v>0.672032777756972</c:v>
                </c:pt>
                <c:pt idx="228">
                  <c:v>0.675158511607004</c:v>
                </c:pt>
                <c:pt idx="229">
                  <c:v>0.678284245457037</c:v>
                </c:pt>
                <c:pt idx="230">
                  <c:v>0.681409979307069</c:v>
                </c:pt>
                <c:pt idx="231">
                  <c:v>0.684535713157101</c:v>
                </c:pt>
                <c:pt idx="232">
                  <c:v>0.687661447007134</c:v>
                </c:pt>
                <c:pt idx="233">
                  <c:v>0.690787180857166</c:v>
                </c:pt>
                <c:pt idx="234">
                  <c:v>0.693912914707199</c:v>
                </c:pt>
                <c:pt idx="235">
                  <c:v>0.697038648557231</c:v>
                </c:pt>
                <c:pt idx="236">
                  <c:v>0.700164382407264</c:v>
                </c:pt>
                <c:pt idx="237">
                  <c:v>0.703290116257296</c:v>
                </c:pt>
                <c:pt idx="238">
                  <c:v>0.706415850107328</c:v>
                </c:pt>
                <c:pt idx="239">
                  <c:v>0.709541583957361</c:v>
                </c:pt>
                <c:pt idx="240">
                  <c:v>0.712667317807393</c:v>
                </c:pt>
                <c:pt idx="241">
                  <c:v>0.715793051657426</c:v>
                </c:pt>
                <c:pt idx="242">
                  <c:v>0.718918785507458</c:v>
                </c:pt>
                <c:pt idx="243">
                  <c:v>0.722044519357491</c:v>
                </c:pt>
                <c:pt idx="244">
                  <c:v>0.725170253207523</c:v>
                </c:pt>
                <c:pt idx="245">
                  <c:v>0.728295987057555</c:v>
                </c:pt>
                <c:pt idx="246">
                  <c:v>0.731421720907588</c:v>
                </c:pt>
                <c:pt idx="247">
                  <c:v>0.73454745475762</c:v>
                </c:pt>
                <c:pt idx="248">
                  <c:v>0.737673188607653</c:v>
                </c:pt>
                <c:pt idx="249">
                  <c:v>0.740798922457685</c:v>
                </c:pt>
                <c:pt idx="250">
                  <c:v>0.743924656307717</c:v>
                </c:pt>
                <c:pt idx="251">
                  <c:v>0.74705039015775</c:v>
                </c:pt>
                <c:pt idx="252">
                  <c:v>0.750176124007782</c:v>
                </c:pt>
                <c:pt idx="253">
                  <c:v>0.753301857857815</c:v>
                </c:pt>
                <c:pt idx="254">
                  <c:v>0.756427591707847</c:v>
                </c:pt>
                <c:pt idx="255">
                  <c:v>0.75955332555788</c:v>
                </c:pt>
                <c:pt idx="256">
                  <c:v>0.762679059407912</c:v>
                </c:pt>
                <c:pt idx="257">
                  <c:v>0.765804793257945</c:v>
                </c:pt>
                <c:pt idx="258">
                  <c:v>0.768930527107977</c:v>
                </c:pt>
                <c:pt idx="259">
                  <c:v>0.772056260958009</c:v>
                </c:pt>
                <c:pt idx="260">
                  <c:v>0.775181994808042</c:v>
                </c:pt>
                <c:pt idx="261">
                  <c:v>0.778307728658074</c:v>
                </c:pt>
                <c:pt idx="262">
                  <c:v>0.781433462508107</c:v>
                </c:pt>
                <c:pt idx="263">
                  <c:v>0.784559196358139</c:v>
                </c:pt>
                <c:pt idx="264">
                  <c:v>0.787684930208172</c:v>
                </c:pt>
                <c:pt idx="265">
                  <c:v>0.790810664058204</c:v>
                </c:pt>
                <c:pt idx="266">
                  <c:v>0.793936397908236</c:v>
                </c:pt>
                <c:pt idx="267">
                  <c:v>0.797062131758269</c:v>
                </c:pt>
                <c:pt idx="268">
                  <c:v>0.800187865608301</c:v>
                </c:pt>
                <c:pt idx="269">
                  <c:v>0.803313599458334</c:v>
                </c:pt>
                <c:pt idx="270">
                  <c:v>0.806439333308366</c:v>
                </c:pt>
                <c:pt idx="271">
                  <c:v>0.809565067158399</c:v>
                </c:pt>
                <c:pt idx="272">
                  <c:v>0.812690801008431</c:v>
                </c:pt>
                <c:pt idx="273">
                  <c:v>0.815816534858463</c:v>
                </c:pt>
                <c:pt idx="274">
                  <c:v>0.818942268708496</c:v>
                </c:pt>
                <c:pt idx="275">
                  <c:v>0.822068002558528</c:v>
                </c:pt>
                <c:pt idx="276">
                  <c:v>0.825193736408561</c:v>
                </c:pt>
                <c:pt idx="277">
                  <c:v>0.828319470258593</c:v>
                </c:pt>
                <c:pt idx="278">
                  <c:v>0.831445204108626</c:v>
                </c:pt>
                <c:pt idx="279">
                  <c:v>0.834570937958658</c:v>
                </c:pt>
                <c:pt idx="280">
                  <c:v>0.83769667180869</c:v>
                </c:pt>
                <c:pt idx="281">
                  <c:v>0.840822405658723</c:v>
                </c:pt>
                <c:pt idx="282">
                  <c:v>0.843948139508755</c:v>
                </c:pt>
                <c:pt idx="283">
                  <c:v>0.847073873358788</c:v>
                </c:pt>
                <c:pt idx="284">
                  <c:v>0.85019960720882</c:v>
                </c:pt>
                <c:pt idx="285">
                  <c:v>0.853325341058853</c:v>
                </c:pt>
                <c:pt idx="286">
                  <c:v>0.856451074908885</c:v>
                </c:pt>
                <c:pt idx="287">
                  <c:v>0.859576808758917</c:v>
                </c:pt>
                <c:pt idx="288">
                  <c:v>0.86270254260895</c:v>
                </c:pt>
                <c:pt idx="289">
                  <c:v>0.865828276458982</c:v>
                </c:pt>
                <c:pt idx="290">
                  <c:v>0.868954010309015</c:v>
                </c:pt>
                <c:pt idx="291">
                  <c:v>0.872079744159047</c:v>
                </c:pt>
                <c:pt idx="292">
                  <c:v>0.87520547800908</c:v>
                </c:pt>
                <c:pt idx="293">
                  <c:v>0.878331211859112</c:v>
                </c:pt>
                <c:pt idx="294">
                  <c:v>0.881456945709144</c:v>
                </c:pt>
                <c:pt idx="295">
                  <c:v>0.884582679559177</c:v>
                </c:pt>
                <c:pt idx="296">
                  <c:v>0.887708413409209</c:v>
                </c:pt>
                <c:pt idx="297">
                  <c:v>0.890834147259242</c:v>
                </c:pt>
                <c:pt idx="298">
                  <c:v>0.893959881109274</c:v>
                </c:pt>
                <c:pt idx="299">
                  <c:v>0.897085614959306</c:v>
                </c:pt>
                <c:pt idx="300">
                  <c:v>0.900211348809339</c:v>
                </c:pt>
                <c:pt idx="301">
                  <c:v>0.903337082659371</c:v>
                </c:pt>
                <c:pt idx="302">
                  <c:v>0.906462816509404</c:v>
                </c:pt>
                <c:pt idx="303">
                  <c:v>0.909588550359436</c:v>
                </c:pt>
                <c:pt idx="304">
                  <c:v>0.912714284209469</c:v>
                </c:pt>
                <c:pt idx="305">
                  <c:v>0.915840018059501</c:v>
                </c:pt>
                <c:pt idx="306">
                  <c:v>0.918965751909533</c:v>
                </c:pt>
                <c:pt idx="307">
                  <c:v>0.922091485759566</c:v>
                </c:pt>
                <c:pt idx="308">
                  <c:v>0.925217219609598</c:v>
                </c:pt>
                <c:pt idx="309">
                  <c:v>0.928342953459631</c:v>
                </c:pt>
                <c:pt idx="310">
                  <c:v>0.931468687309663</c:v>
                </c:pt>
                <c:pt idx="311">
                  <c:v>0.934594421159696</c:v>
                </c:pt>
                <c:pt idx="312">
                  <c:v>0.937720155009728</c:v>
                </c:pt>
                <c:pt idx="313">
                  <c:v>0.94084588885976</c:v>
                </c:pt>
                <c:pt idx="314">
                  <c:v>0.943971622709793</c:v>
                </c:pt>
                <c:pt idx="315">
                  <c:v>0.947097356559825</c:v>
                </c:pt>
                <c:pt idx="316">
                  <c:v>0.950223090409858</c:v>
                </c:pt>
                <c:pt idx="317">
                  <c:v>0.95334882425989</c:v>
                </c:pt>
                <c:pt idx="318">
                  <c:v>0.956474558109923</c:v>
                </c:pt>
                <c:pt idx="319">
                  <c:v>0.959600291959955</c:v>
                </c:pt>
                <c:pt idx="320">
                  <c:v>0.962726025809987</c:v>
                </c:pt>
                <c:pt idx="321">
                  <c:v>0.96585175966002</c:v>
                </c:pt>
                <c:pt idx="322">
                  <c:v>0.968977493510052</c:v>
                </c:pt>
                <c:pt idx="323">
                  <c:v>0.972103227360085</c:v>
                </c:pt>
                <c:pt idx="324">
                  <c:v>0.975228961210117</c:v>
                </c:pt>
                <c:pt idx="325">
                  <c:v>0.97835469506015</c:v>
                </c:pt>
                <c:pt idx="326">
                  <c:v>0.981480428910182</c:v>
                </c:pt>
                <c:pt idx="327">
                  <c:v>0.984606162760214</c:v>
                </c:pt>
                <c:pt idx="328">
                  <c:v>0.987731896610247</c:v>
                </c:pt>
                <c:pt idx="329">
                  <c:v>0.990857630460279</c:v>
                </c:pt>
                <c:pt idx="330">
                  <c:v>0.993983364310312</c:v>
                </c:pt>
                <c:pt idx="331">
                  <c:v>0.997109098160344</c:v>
                </c:pt>
                <c:pt idx="332">
                  <c:v>1.000234832010377</c:v>
                </c:pt>
                <c:pt idx="333">
                  <c:v>1.00336056586041</c:v>
                </c:pt>
                <c:pt idx="334">
                  <c:v>1.006486299710442</c:v>
                </c:pt>
                <c:pt idx="335">
                  <c:v>1.009612033560474</c:v>
                </c:pt>
                <c:pt idx="336">
                  <c:v>1.012737767410506</c:v>
                </c:pt>
                <c:pt idx="337">
                  <c:v>1.015863501260539</c:v>
                </c:pt>
                <c:pt idx="338">
                  <c:v>1.018989235110571</c:v>
                </c:pt>
                <c:pt idx="339">
                  <c:v>1.022114968960604</c:v>
                </c:pt>
                <c:pt idx="340">
                  <c:v>1.025240702810636</c:v>
                </c:pt>
                <c:pt idx="341">
                  <c:v>1.028366436660669</c:v>
                </c:pt>
                <c:pt idx="342">
                  <c:v>1.031492170510701</c:v>
                </c:pt>
                <c:pt idx="343">
                  <c:v>1.034617904360733</c:v>
                </c:pt>
                <c:pt idx="344">
                  <c:v>1.037743638210766</c:v>
                </c:pt>
                <c:pt idx="345">
                  <c:v>1.040869372060798</c:v>
                </c:pt>
                <c:pt idx="346">
                  <c:v>1.043995105910831</c:v>
                </c:pt>
                <c:pt idx="347">
                  <c:v>1.047120839760863</c:v>
                </c:pt>
                <c:pt idx="348">
                  <c:v>1.050246573610895</c:v>
                </c:pt>
                <c:pt idx="349">
                  <c:v>1.053372307460928</c:v>
                </c:pt>
                <c:pt idx="350">
                  <c:v>1.05649804131096</c:v>
                </c:pt>
                <c:pt idx="351">
                  <c:v>1.059623775160993</c:v>
                </c:pt>
                <c:pt idx="352">
                  <c:v>1.062749509011025</c:v>
                </c:pt>
                <c:pt idx="353">
                  <c:v>1.065875242861058</c:v>
                </c:pt>
                <c:pt idx="354">
                  <c:v>1.06900097671109</c:v>
                </c:pt>
                <c:pt idx="355">
                  <c:v>1.072126710561123</c:v>
                </c:pt>
                <c:pt idx="356">
                  <c:v>1.075252444411155</c:v>
                </c:pt>
                <c:pt idx="357">
                  <c:v>1.078378178261187</c:v>
                </c:pt>
                <c:pt idx="358">
                  <c:v>1.08150391211122</c:v>
                </c:pt>
                <c:pt idx="359">
                  <c:v>1.084629645961252</c:v>
                </c:pt>
                <c:pt idx="360">
                  <c:v>1.087755379811284</c:v>
                </c:pt>
                <c:pt idx="361">
                  <c:v>1.090881113661317</c:v>
                </c:pt>
                <c:pt idx="362">
                  <c:v>1.094006847511349</c:v>
                </c:pt>
                <c:pt idx="363">
                  <c:v>1.097132581361382</c:v>
                </c:pt>
                <c:pt idx="364">
                  <c:v>1.100258315211414</c:v>
                </c:pt>
                <c:pt idx="365">
                  <c:v>1.103384049061447</c:v>
                </c:pt>
                <c:pt idx="366">
                  <c:v>1.106509782911479</c:v>
                </c:pt>
                <c:pt idx="367">
                  <c:v>1.109635516761512</c:v>
                </c:pt>
                <c:pt idx="368">
                  <c:v>1.112761250611544</c:v>
                </c:pt>
                <c:pt idx="369">
                  <c:v>1.115886984461576</c:v>
                </c:pt>
                <c:pt idx="370">
                  <c:v>1.119012718311609</c:v>
                </c:pt>
                <c:pt idx="371">
                  <c:v>1.122138452161641</c:v>
                </c:pt>
                <c:pt idx="372">
                  <c:v>1.125264186011674</c:v>
                </c:pt>
                <c:pt idx="373">
                  <c:v>1.128389919861706</c:v>
                </c:pt>
                <c:pt idx="374">
                  <c:v>1.131515653711739</c:v>
                </c:pt>
                <c:pt idx="375">
                  <c:v>1.134641387561771</c:v>
                </c:pt>
                <c:pt idx="376">
                  <c:v>1.137767121411803</c:v>
                </c:pt>
                <c:pt idx="377">
                  <c:v>1.140892855261836</c:v>
                </c:pt>
                <c:pt idx="378">
                  <c:v>1.144018589111868</c:v>
                </c:pt>
                <c:pt idx="379">
                  <c:v>1.147144322961901</c:v>
                </c:pt>
                <c:pt idx="380">
                  <c:v>1.150270056811933</c:v>
                </c:pt>
                <c:pt idx="381">
                  <c:v>1.153395790661966</c:v>
                </c:pt>
                <c:pt idx="382">
                  <c:v>1.156521524511998</c:v>
                </c:pt>
                <c:pt idx="383">
                  <c:v>1.15964725836203</c:v>
                </c:pt>
                <c:pt idx="384">
                  <c:v>1.162772992212063</c:v>
                </c:pt>
                <c:pt idx="385">
                  <c:v>1.165898726062095</c:v>
                </c:pt>
                <c:pt idx="386">
                  <c:v>1.169024459912128</c:v>
                </c:pt>
                <c:pt idx="387">
                  <c:v>1.17215019376216</c:v>
                </c:pt>
                <c:pt idx="388">
                  <c:v>1.175275927612192</c:v>
                </c:pt>
                <c:pt idx="389">
                  <c:v>1.178401661462225</c:v>
                </c:pt>
                <c:pt idx="390">
                  <c:v>1.181527395312257</c:v>
                </c:pt>
                <c:pt idx="391">
                  <c:v>1.18465312916229</c:v>
                </c:pt>
                <c:pt idx="392">
                  <c:v>1.187778863012322</c:v>
                </c:pt>
                <c:pt idx="393">
                  <c:v>1.190904596862355</c:v>
                </c:pt>
                <c:pt idx="394">
                  <c:v>1.194030330712387</c:v>
                </c:pt>
                <c:pt idx="395">
                  <c:v>1.197156064562419</c:v>
                </c:pt>
                <c:pt idx="396">
                  <c:v>1.200281798412452</c:v>
                </c:pt>
                <c:pt idx="397">
                  <c:v>1.203407532262484</c:v>
                </c:pt>
                <c:pt idx="398">
                  <c:v>1.206533266112517</c:v>
                </c:pt>
                <c:pt idx="399">
                  <c:v>1.209658999962549</c:v>
                </c:pt>
                <c:pt idx="400">
                  <c:v>1.212784733812582</c:v>
                </c:pt>
                <c:pt idx="401">
                  <c:v>1.215910467662614</c:v>
                </c:pt>
                <c:pt idx="402">
                  <c:v>1.219036201512647</c:v>
                </c:pt>
                <c:pt idx="403">
                  <c:v>1.222161935362679</c:v>
                </c:pt>
                <c:pt idx="404">
                  <c:v>1.225287669212711</c:v>
                </c:pt>
                <c:pt idx="405">
                  <c:v>1.228413403062744</c:v>
                </c:pt>
                <c:pt idx="406">
                  <c:v>1.231539136912776</c:v>
                </c:pt>
                <c:pt idx="407">
                  <c:v>1.234664870762809</c:v>
                </c:pt>
                <c:pt idx="408">
                  <c:v>1.237790604612841</c:v>
                </c:pt>
                <c:pt idx="409">
                  <c:v>1.240916338462874</c:v>
                </c:pt>
                <c:pt idx="410">
                  <c:v>1.244042072312906</c:v>
                </c:pt>
                <c:pt idx="411">
                  <c:v>1.247167806162939</c:v>
                </c:pt>
                <c:pt idx="412">
                  <c:v>1.250293540012971</c:v>
                </c:pt>
                <c:pt idx="413">
                  <c:v>1.253419273863003</c:v>
                </c:pt>
                <c:pt idx="414">
                  <c:v>1.256545007713036</c:v>
                </c:pt>
                <c:pt idx="415">
                  <c:v>1.259670741563068</c:v>
                </c:pt>
                <c:pt idx="416">
                  <c:v>1.2627964754131</c:v>
                </c:pt>
                <c:pt idx="417">
                  <c:v>1.265922209263133</c:v>
                </c:pt>
                <c:pt idx="418">
                  <c:v>1.269047943113165</c:v>
                </c:pt>
                <c:pt idx="419">
                  <c:v>1.272173676963198</c:v>
                </c:pt>
                <c:pt idx="420">
                  <c:v>1.27529941081323</c:v>
                </c:pt>
                <c:pt idx="421">
                  <c:v>1.278425144663263</c:v>
                </c:pt>
                <c:pt idx="422">
                  <c:v>1.281550878513295</c:v>
                </c:pt>
                <c:pt idx="423">
                  <c:v>1.284676612363327</c:v>
                </c:pt>
                <c:pt idx="424">
                  <c:v>1.28780234621336</c:v>
                </c:pt>
                <c:pt idx="425">
                  <c:v>1.290928080063392</c:v>
                </c:pt>
                <c:pt idx="426">
                  <c:v>1.294053813913425</c:v>
                </c:pt>
                <c:pt idx="427">
                  <c:v>1.297179547763457</c:v>
                </c:pt>
                <c:pt idx="428">
                  <c:v>1.300305281613489</c:v>
                </c:pt>
                <c:pt idx="429">
                  <c:v>1.303431015463522</c:v>
                </c:pt>
                <c:pt idx="430">
                  <c:v>1.306556749313554</c:v>
                </c:pt>
                <c:pt idx="431">
                  <c:v>1.309682483163587</c:v>
                </c:pt>
                <c:pt idx="432">
                  <c:v>1.312808217013619</c:v>
                </c:pt>
                <c:pt idx="433">
                  <c:v>1.315933950863652</c:v>
                </c:pt>
                <c:pt idx="434">
                  <c:v>1.319059684713684</c:v>
                </c:pt>
                <c:pt idx="435">
                  <c:v>1.322185418563716</c:v>
                </c:pt>
                <c:pt idx="436">
                  <c:v>1.32531115241375</c:v>
                </c:pt>
                <c:pt idx="437">
                  <c:v>1.328436886263781</c:v>
                </c:pt>
                <c:pt idx="438">
                  <c:v>1.331562620113814</c:v>
                </c:pt>
                <c:pt idx="439">
                  <c:v>1.334688353963846</c:v>
                </c:pt>
                <c:pt idx="440">
                  <c:v>1.337814087813879</c:v>
                </c:pt>
                <c:pt idx="441">
                  <c:v>1.340939821663911</c:v>
                </c:pt>
                <c:pt idx="442">
                  <c:v>1.344065555513944</c:v>
                </c:pt>
                <c:pt idx="443">
                  <c:v>1.347191289363976</c:v>
                </c:pt>
                <c:pt idx="444">
                  <c:v>1.350317023214008</c:v>
                </c:pt>
                <c:pt idx="445">
                  <c:v>1.353442757064041</c:v>
                </c:pt>
                <c:pt idx="446">
                  <c:v>1.356568490914073</c:v>
                </c:pt>
                <c:pt idx="447">
                  <c:v>1.359694224764106</c:v>
                </c:pt>
                <c:pt idx="448">
                  <c:v>1.362819958614138</c:v>
                </c:pt>
                <c:pt idx="449">
                  <c:v>1.365945692464171</c:v>
                </c:pt>
                <c:pt idx="450">
                  <c:v>1.369071426314203</c:v>
                </c:pt>
                <c:pt idx="451">
                  <c:v>1.372197160164235</c:v>
                </c:pt>
                <c:pt idx="452">
                  <c:v>1.375322894014268</c:v>
                </c:pt>
                <c:pt idx="453">
                  <c:v>1.3784486278643</c:v>
                </c:pt>
                <c:pt idx="454">
                  <c:v>1.381574361714333</c:v>
                </c:pt>
                <c:pt idx="455">
                  <c:v>1.384700095564365</c:v>
                </c:pt>
                <c:pt idx="456">
                  <c:v>1.387825829414398</c:v>
                </c:pt>
                <c:pt idx="457">
                  <c:v>1.39095156326443</c:v>
                </c:pt>
                <c:pt idx="458">
                  <c:v>1.394077297114462</c:v>
                </c:pt>
                <c:pt idx="459">
                  <c:v>1.397203030964495</c:v>
                </c:pt>
                <c:pt idx="460">
                  <c:v>1.400328764814527</c:v>
                </c:pt>
                <c:pt idx="461">
                  <c:v>1.40345449866456</c:v>
                </c:pt>
                <c:pt idx="462">
                  <c:v>1.406580232514592</c:v>
                </c:pt>
                <c:pt idx="463">
                  <c:v>1.409705966364625</c:v>
                </c:pt>
                <c:pt idx="464">
                  <c:v>1.412831700214657</c:v>
                </c:pt>
                <c:pt idx="465">
                  <c:v>1.415957434064689</c:v>
                </c:pt>
                <c:pt idx="466">
                  <c:v>1.419083167914722</c:v>
                </c:pt>
                <c:pt idx="467">
                  <c:v>1.422208901764754</c:v>
                </c:pt>
                <c:pt idx="468">
                  <c:v>1.425334635614787</c:v>
                </c:pt>
                <c:pt idx="469">
                  <c:v>1.428460369464819</c:v>
                </c:pt>
                <c:pt idx="470">
                  <c:v>1.431586103314852</c:v>
                </c:pt>
                <c:pt idx="471">
                  <c:v>1.434711837164884</c:v>
                </c:pt>
                <c:pt idx="472">
                  <c:v>1.437837571014916</c:v>
                </c:pt>
                <c:pt idx="473">
                  <c:v>1.440963304864949</c:v>
                </c:pt>
                <c:pt idx="474">
                  <c:v>1.444089038714981</c:v>
                </c:pt>
                <c:pt idx="475">
                  <c:v>1.447214772565014</c:v>
                </c:pt>
                <c:pt idx="476">
                  <c:v>1.450340506415046</c:v>
                </c:pt>
                <c:pt idx="477">
                  <c:v>1.453466240265079</c:v>
                </c:pt>
                <c:pt idx="478">
                  <c:v>1.456591974115111</c:v>
                </c:pt>
                <c:pt idx="479">
                  <c:v>1.459717707965144</c:v>
                </c:pt>
                <c:pt idx="480">
                  <c:v>1.462843441815176</c:v>
                </c:pt>
                <c:pt idx="481">
                  <c:v>1.465969175665208</c:v>
                </c:pt>
                <c:pt idx="482">
                  <c:v>1.469094909515241</c:v>
                </c:pt>
                <c:pt idx="483">
                  <c:v>1.472220643365273</c:v>
                </c:pt>
                <c:pt idx="484">
                  <c:v>1.475346377215305</c:v>
                </c:pt>
                <c:pt idx="485">
                  <c:v>1.478472111065338</c:v>
                </c:pt>
                <c:pt idx="486">
                  <c:v>1.48159784491537</c:v>
                </c:pt>
                <c:pt idx="487">
                  <c:v>1.484723578765403</c:v>
                </c:pt>
                <c:pt idx="488">
                  <c:v>1.487849312615435</c:v>
                </c:pt>
                <c:pt idx="489">
                  <c:v>1.490975046465468</c:v>
                </c:pt>
                <c:pt idx="490">
                  <c:v>1.4941007803155</c:v>
                </c:pt>
                <c:pt idx="491">
                  <c:v>1.497226514165532</c:v>
                </c:pt>
                <c:pt idx="492">
                  <c:v>1.500352248015565</c:v>
                </c:pt>
                <c:pt idx="493">
                  <c:v>1.503477981865597</c:v>
                </c:pt>
                <c:pt idx="494">
                  <c:v>1.50660371571563</c:v>
                </c:pt>
                <c:pt idx="495">
                  <c:v>1.509729449565662</c:v>
                </c:pt>
                <c:pt idx="496">
                  <c:v>1.512855183415695</c:v>
                </c:pt>
                <c:pt idx="497">
                  <c:v>1.515980917265727</c:v>
                </c:pt>
                <c:pt idx="498">
                  <c:v>1.519106651115759</c:v>
                </c:pt>
                <c:pt idx="499">
                  <c:v>1.522232384965792</c:v>
                </c:pt>
                <c:pt idx="500">
                  <c:v>1.525358118815824</c:v>
                </c:pt>
                <c:pt idx="501">
                  <c:v>1.528483852665857</c:v>
                </c:pt>
                <c:pt idx="502">
                  <c:v>1.531609586515889</c:v>
                </c:pt>
                <c:pt idx="503">
                  <c:v>1.534735320365922</c:v>
                </c:pt>
                <c:pt idx="504">
                  <c:v>1.537861054215954</c:v>
                </c:pt>
                <c:pt idx="505">
                  <c:v>1.540986788065986</c:v>
                </c:pt>
                <c:pt idx="506">
                  <c:v>1.544112521916019</c:v>
                </c:pt>
                <c:pt idx="507">
                  <c:v>1.547238255766051</c:v>
                </c:pt>
                <c:pt idx="508">
                  <c:v>1.550363989616084</c:v>
                </c:pt>
                <c:pt idx="509">
                  <c:v>1.553489723466116</c:v>
                </c:pt>
                <c:pt idx="510">
                  <c:v>1.556615457316149</c:v>
                </c:pt>
                <c:pt idx="511">
                  <c:v>1.559741191166181</c:v>
                </c:pt>
                <c:pt idx="512">
                  <c:v>1.562866925016213</c:v>
                </c:pt>
                <c:pt idx="513">
                  <c:v>1.565992658866246</c:v>
                </c:pt>
                <c:pt idx="514">
                  <c:v>1.569118392716278</c:v>
                </c:pt>
                <c:pt idx="515">
                  <c:v>1.572244126566311</c:v>
                </c:pt>
                <c:pt idx="516">
                  <c:v>1.575369860416343</c:v>
                </c:pt>
                <c:pt idx="517">
                  <c:v>1.578495594266376</c:v>
                </c:pt>
                <c:pt idx="518">
                  <c:v>1.581621328116408</c:v>
                </c:pt>
                <c:pt idx="519">
                  <c:v>1.584747061966441</c:v>
                </c:pt>
                <c:pt idx="520">
                  <c:v>1.587872795816473</c:v>
                </c:pt>
                <c:pt idx="521">
                  <c:v>1.590998529666505</c:v>
                </c:pt>
                <c:pt idx="522">
                  <c:v>1.594124263516538</c:v>
                </c:pt>
                <c:pt idx="523">
                  <c:v>1.59724999736657</c:v>
                </c:pt>
                <c:pt idx="524">
                  <c:v>1.600375731216603</c:v>
                </c:pt>
                <c:pt idx="525">
                  <c:v>1.603501465066635</c:v>
                </c:pt>
                <c:pt idx="526">
                  <c:v>1.606627198916668</c:v>
                </c:pt>
                <c:pt idx="527">
                  <c:v>1.6097529327667</c:v>
                </c:pt>
                <c:pt idx="528">
                  <c:v>1.612878666616732</c:v>
                </c:pt>
                <c:pt idx="529">
                  <c:v>1.616004400466765</c:v>
                </c:pt>
                <c:pt idx="530">
                  <c:v>1.619130134316797</c:v>
                </c:pt>
                <c:pt idx="531">
                  <c:v>1.62225586816683</c:v>
                </c:pt>
                <c:pt idx="532">
                  <c:v>1.625381602016862</c:v>
                </c:pt>
                <c:pt idx="533">
                  <c:v>1.628507335866894</c:v>
                </c:pt>
                <c:pt idx="534">
                  <c:v>1.631633069716927</c:v>
                </c:pt>
                <c:pt idx="535">
                  <c:v>1.63475880356696</c:v>
                </c:pt>
                <c:pt idx="536">
                  <c:v>1.637884537416992</c:v>
                </c:pt>
                <c:pt idx="537">
                  <c:v>1.641010271267024</c:v>
                </c:pt>
                <c:pt idx="538">
                  <c:v>1.644136005117057</c:v>
                </c:pt>
                <c:pt idx="539">
                  <c:v>1.647261738967089</c:v>
                </c:pt>
                <c:pt idx="540">
                  <c:v>1.650387472817121</c:v>
                </c:pt>
                <c:pt idx="541">
                  <c:v>1.653513206667154</c:v>
                </c:pt>
                <c:pt idx="542">
                  <c:v>1.656638940517186</c:v>
                </c:pt>
                <c:pt idx="543">
                  <c:v>1.659764674367219</c:v>
                </c:pt>
                <c:pt idx="544">
                  <c:v>1.662890408217251</c:v>
                </c:pt>
                <c:pt idx="545">
                  <c:v>1.666016142067284</c:v>
                </c:pt>
                <c:pt idx="546">
                  <c:v>1.669141875917316</c:v>
                </c:pt>
                <c:pt idx="547">
                  <c:v>1.672267609767348</c:v>
                </c:pt>
                <c:pt idx="548">
                  <c:v>1.675393343617381</c:v>
                </c:pt>
                <c:pt idx="549">
                  <c:v>1.678519077467413</c:v>
                </c:pt>
                <c:pt idx="550">
                  <c:v>1.681644811317446</c:v>
                </c:pt>
                <c:pt idx="551">
                  <c:v>1.684770545167478</c:v>
                </c:pt>
                <c:pt idx="552">
                  <c:v>1.687896279017511</c:v>
                </c:pt>
                <c:pt idx="553">
                  <c:v>1.691022012867543</c:v>
                </c:pt>
                <c:pt idx="554">
                  <c:v>1.694147746717576</c:v>
                </c:pt>
                <c:pt idx="555">
                  <c:v>1.697273480567608</c:v>
                </c:pt>
                <c:pt idx="556">
                  <c:v>1.70039921441764</c:v>
                </c:pt>
                <c:pt idx="557">
                  <c:v>1.703524948267673</c:v>
                </c:pt>
                <c:pt idx="558">
                  <c:v>1.706650682117705</c:v>
                </c:pt>
                <c:pt idx="559">
                  <c:v>1.709776415967738</c:v>
                </c:pt>
                <c:pt idx="560">
                  <c:v>1.71290214981777</c:v>
                </c:pt>
                <c:pt idx="561">
                  <c:v>1.716027883667802</c:v>
                </c:pt>
                <c:pt idx="562">
                  <c:v>1.719153617517835</c:v>
                </c:pt>
                <c:pt idx="563">
                  <c:v>1.722279351367867</c:v>
                </c:pt>
                <c:pt idx="564">
                  <c:v>1.7254050852179</c:v>
                </c:pt>
                <c:pt idx="565">
                  <c:v>1.728530819067932</c:v>
                </c:pt>
                <c:pt idx="566">
                  <c:v>1.731656552917965</c:v>
                </c:pt>
                <c:pt idx="567">
                  <c:v>1.734782286767997</c:v>
                </c:pt>
                <c:pt idx="568">
                  <c:v>1.737908020618029</c:v>
                </c:pt>
                <c:pt idx="569">
                  <c:v>1.741033754468062</c:v>
                </c:pt>
                <c:pt idx="570">
                  <c:v>1.744159488318094</c:v>
                </c:pt>
                <c:pt idx="571">
                  <c:v>1.747285222168127</c:v>
                </c:pt>
                <c:pt idx="572">
                  <c:v>1.75041095601816</c:v>
                </c:pt>
                <c:pt idx="573">
                  <c:v>1.753536689868192</c:v>
                </c:pt>
                <c:pt idx="574">
                  <c:v>1.756662423718224</c:v>
                </c:pt>
                <c:pt idx="575">
                  <c:v>1.759788157568256</c:v>
                </c:pt>
                <c:pt idx="576">
                  <c:v>1.762913891418289</c:v>
                </c:pt>
                <c:pt idx="577">
                  <c:v>1.766039625268321</c:v>
                </c:pt>
                <c:pt idx="578">
                  <c:v>1.769165359118354</c:v>
                </c:pt>
                <c:pt idx="579">
                  <c:v>1.772291092968386</c:v>
                </c:pt>
                <c:pt idx="580">
                  <c:v>1.775416826818418</c:v>
                </c:pt>
                <c:pt idx="581">
                  <c:v>1.778542560668451</c:v>
                </c:pt>
                <c:pt idx="582">
                  <c:v>1.781668294518483</c:v>
                </c:pt>
                <c:pt idx="583">
                  <c:v>1.784794028368516</c:v>
                </c:pt>
                <c:pt idx="584">
                  <c:v>1.787919762218548</c:v>
                </c:pt>
                <c:pt idx="585">
                  <c:v>1.79104549606858</c:v>
                </c:pt>
                <c:pt idx="586">
                  <c:v>1.794171229918613</c:v>
                </c:pt>
                <c:pt idx="587">
                  <c:v>1.797296963768645</c:v>
                </c:pt>
                <c:pt idx="588">
                  <c:v>1.800422697618678</c:v>
                </c:pt>
                <c:pt idx="589">
                  <c:v>1.80354843146871</c:v>
                </c:pt>
                <c:pt idx="590">
                  <c:v>1.806674165318743</c:v>
                </c:pt>
                <c:pt idx="591">
                  <c:v>1.809799899168775</c:v>
                </c:pt>
                <c:pt idx="592">
                  <c:v>1.812925633018807</c:v>
                </c:pt>
                <c:pt idx="593">
                  <c:v>1.81605136686884</c:v>
                </c:pt>
                <c:pt idx="594">
                  <c:v>1.819177100718872</c:v>
                </c:pt>
                <c:pt idx="595">
                  <c:v>1.822302834568905</c:v>
                </c:pt>
                <c:pt idx="596">
                  <c:v>1.825428568418937</c:v>
                </c:pt>
                <c:pt idx="597">
                  <c:v>1.82855430226897</c:v>
                </c:pt>
                <c:pt idx="598">
                  <c:v>1.831680036119002</c:v>
                </c:pt>
                <c:pt idx="599">
                  <c:v>1.834805769969034</c:v>
                </c:pt>
                <c:pt idx="600">
                  <c:v>1.837931503819067</c:v>
                </c:pt>
                <c:pt idx="601">
                  <c:v>1.841057237669099</c:v>
                </c:pt>
                <c:pt idx="602">
                  <c:v>1.844182971519132</c:v>
                </c:pt>
                <c:pt idx="603">
                  <c:v>1.847308705369164</c:v>
                </c:pt>
                <c:pt idx="604">
                  <c:v>1.850434439219197</c:v>
                </c:pt>
                <c:pt idx="605">
                  <c:v>1.853560173069229</c:v>
                </c:pt>
                <c:pt idx="606">
                  <c:v>1.856685906919262</c:v>
                </c:pt>
                <c:pt idx="607">
                  <c:v>1.859811640769294</c:v>
                </c:pt>
                <c:pt idx="608">
                  <c:v>1.862937374619326</c:v>
                </c:pt>
                <c:pt idx="609">
                  <c:v>1.866063108469359</c:v>
                </c:pt>
                <c:pt idx="610">
                  <c:v>1.869188842319391</c:v>
                </c:pt>
                <c:pt idx="611">
                  <c:v>1.872314576169424</c:v>
                </c:pt>
                <c:pt idx="612">
                  <c:v>1.875440310019456</c:v>
                </c:pt>
                <c:pt idx="613">
                  <c:v>1.878566043869488</c:v>
                </c:pt>
                <c:pt idx="614">
                  <c:v>1.881691777719521</c:v>
                </c:pt>
                <c:pt idx="615">
                  <c:v>1.884817511569553</c:v>
                </c:pt>
                <c:pt idx="616">
                  <c:v>1.887943245419586</c:v>
                </c:pt>
                <c:pt idx="617">
                  <c:v>1.891068979269618</c:v>
                </c:pt>
                <c:pt idx="618">
                  <c:v>1.894194713119651</c:v>
                </c:pt>
                <c:pt idx="619">
                  <c:v>1.897320446969683</c:v>
                </c:pt>
                <c:pt idx="620">
                  <c:v>1.900446180819715</c:v>
                </c:pt>
                <c:pt idx="621">
                  <c:v>1.903571914669748</c:v>
                </c:pt>
                <c:pt idx="622">
                  <c:v>1.90669764851978</c:v>
                </c:pt>
                <c:pt idx="623">
                  <c:v>1.909823382369813</c:v>
                </c:pt>
                <c:pt idx="624">
                  <c:v>1.912949116219845</c:v>
                </c:pt>
                <c:pt idx="625">
                  <c:v>1.916074850069878</c:v>
                </c:pt>
                <c:pt idx="626">
                  <c:v>1.91920058391991</c:v>
                </c:pt>
                <c:pt idx="627">
                  <c:v>1.922326317769943</c:v>
                </c:pt>
                <c:pt idx="628">
                  <c:v>1.925452051619975</c:v>
                </c:pt>
                <c:pt idx="629">
                  <c:v>1.928577785470007</c:v>
                </c:pt>
                <c:pt idx="630">
                  <c:v>1.93170351932004</c:v>
                </c:pt>
                <c:pt idx="631">
                  <c:v>1.934829253170072</c:v>
                </c:pt>
                <c:pt idx="632">
                  <c:v>1.937954987020105</c:v>
                </c:pt>
                <c:pt idx="633">
                  <c:v>1.941080720870137</c:v>
                </c:pt>
                <c:pt idx="634">
                  <c:v>1.94420645472017</c:v>
                </c:pt>
                <c:pt idx="635">
                  <c:v>1.947332188570202</c:v>
                </c:pt>
                <c:pt idx="636">
                  <c:v>1.950457922420234</c:v>
                </c:pt>
                <c:pt idx="637">
                  <c:v>1.953583656270267</c:v>
                </c:pt>
                <c:pt idx="638">
                  <c:v>1.956709390120299</c:v>
                </c:pt>
                <c:pt idx="639">
                  <c:v>1.959835123970332</c:v>
                </c:pt>
                <c:pt idx="640">
                  <c:v>1.962960857820364</c:v>
                </c:pt>
                <c:pt idx="641">
                  <c:v>1.966086591670397</c:v>
                </c:pt>
                <c:pt idx="642">
                  <c:v>1.969212325520429</c:v>
                </c:pt>
                <c:pt idx="643">
                  <c:v>1.972338059370461</c:v>
                </c:pt>
                <c:pt idx="644">
                  <c:v>1.975463793220494</c:v>
                </c:pt>
                <c:pt idx="645">
                  <c:v>1.978589527070526</c:v>
                </c:pt>
                <c:pt idx="646">
                  <c:v>1.981715260920559</c:v>
                </c:pt>
                <c:pt idx="647">
                  <c:v>1.984840994770591</c:v>
                </c:pt>
                <c:pt idx="648">
                  <c:v>1.987966728620623</c:v>
                </c:pt>
                <c:pt idx="649">
                  <c:v>1.991092462470656</c:v>
                </c:pt>
                <c:pt idx="650">
                  <c:v>1.994218196320688</c:v>
                </c:pt>
                <c:pt idx="651">
                  <c:v>1.997343930170721</c:v>
                </c:pt>
                <c:pt idx="652">
                  <c:v>2.000469664020753</c:v>
                </c:pt>
                <c:pt idx="653">
                  <c:v>2.003595397870786</c:v>
                </c:pt>
                <c:pt idx="654">
                  <c:v>2.006721131720818</c:v>
                </c:pt>
                <c:pt idx="655">
                  <c:v>2.009846865570851</c:v>
                </c:pt>
                <c:pt idx="656">
                  <c:v>2.012972599420883</c:v>
                </c:pt>
                <c:pt idx="657">
                  <c:v>2.016098333270915</c:v>
                </c:pt>
                <c:pt idx="658">
                  <c:v>2.019224067120948</c:v>
                </c:pt>
                <c:pt idx="659">
                  <c:v>2.02234980097098</c:v>
                </c:pt>
                <c:pt idx="660">
                  <c:v>2.025475534821013</c:v>
                </c:pt>
                <c:pt idx="661">
                  <c:v>2.028601268671045</c:v>
                </c:pt>
                <c:pt idx="662">
                  <c:v>2.031727002521077</c:v>
                </c:pt>
                <c:pt idx="663">
                  <c:v>2.03485273637111</c:v>
                </c:pt>
                <c:pt idx="664">
                  <c:v>2.037978470221142</c:v>
                </c:pt>
                <c:pt idx="665">
                  <c:v>2.041104204071175</c:v>
                </c:pt>
                <c:pt idx="666">
                  <c:v>2.044229937921207</c:v>
                </c:pt>
                <c:pt idx="667">
                  <c:v>2.04735567177124</c:v>
                </c:pt>
                <c:pt idx="668">
                  <c:v>2.050481405621272</c:v>
                </c:pt>
                <c:pt idx="669">
                  <c:v>2.053607139471305</c:v>
                </c:pt>
                <c:pt idx="670">
                  <c:v>2.056732873321337</c:v>
                </c:pt>
                <c:pt idx="671">
                  <c:v>2.059858607171369</c:v>
                </c:pt>
                <c:pt idx="672">
                  <c:v>2.062984341021402</c:v>
                </c:pt>
                <c:pt idx="673">
                  <c:v>2.066110074871434</c:v>
                </c:pt>
                <c:pt idx="674">
                  <c:v>2.069235808721466</c:v>
                </c:pt>
                <c:pt idx="675">
                  <c:v>2.0723615425715</c:v>
                </c:pt>
                <c:pt idx="676">
                  <c:v>2.075487276421532</c:v>
                </c:pt>
                <c:pt idx="677">
                  <c:v>2.078613010271564</c:v>
                </c:pt>
                <c:pt idx="678">
                  <c:v>2.081738744121596</c:v>
                </c:pt>
                <c:pt idx="679">
                  <c:v>2.084864477971629</c:v>
                </c:pt>
                <c:pt idx="680">
                  <c:v>2.087990211821661</c:v>
                </c:pt>
                <c:pt idx="681">
                  <c:v>2.091115945671694</c:v>
                </c:pt>
                <c:pt idx="682">
                  <c:v>2.094241679521726</c:v>
                </c:pt>
                <c:pt idx="683">
                  <c:v>2.097367413371759</c:v>
                </c:pt>
                <c:pt idx="684">
                  <c:v>2.100493147221791</c:v>
                </c:pt>
                <c:pt idx="685">
                  <c:v>2.103618881071823</c:v>
                </c:pt>
                <c:pt idx="686">
                  <c:v>2.106744614921856</c:v>
                </c:pt>
                <c:pt idx="687">
                  <c:v>2.109870348771888</c:v>
                </c:pt>
                <c:pt idx="688">
                  <c:v>2.112996082621921</c:v>
                </c:pt>
                <c:pt idx="689">
                  <c:v>2.116121816471953</c:v>
                </c:pt>
                <c:pt idx="690">
                  <c:v>2.119247550321986</c:v>
                </c:pt>
                <c:pt idx="691">
                  <c:v>2.122373284172018</c:v>
                </c:pt>
                <c:pt idx="692">
                  <c:v>2.12549901802205</c:v>
                </c:pt>
                <c:pt idx="693">
                  <c:v>2.128624751872083</c:v>
                </c:pt>
                <c:pt idx="694">
                  <c:v>2.131750485722115</c:v>
                </c:pt>
                <c:pt idx="695">
                  <c:v>2.134876219572148</c:v>
                </c:pt>
                <c:pt idx="696">
                  <c:v>2.13800195342218</c:v>
                </c:pt>
                <c:pt idx="697">
                  <c:v>2.141127687272212</c:v>
                </c:pt>
                <c:pt idx="698">
                  <c:v>2.144253421122245</c:v>
                </c:pt>
                <c:pt idx="699">
                  <c:v>2.147379154972277</c:v>
                </c:pt>
                <c:pt idx="700">
                  <c:v>2.15050488882231</c:v>
                </c:pt>
                <c:pt idx="701">
                  <c:v>2.153630622672342</c:v>
                </c:pt>
                <c:pt idx="702">
                  <c:v>2.156756356522374</c:v>
                </c:pt>
                <c:pt idx="703">
                  <c:v>2.159882090372407</c:v>
                </c:pt>
                <c:pt idx="704">
                  <c:v>2.16300782422244</c:v>
                </c:pt>
                <c:pt idx="705">
                  <c:v>2.166133558072471</c:v>
                </c:pt>
                <c:pt idx="706">
                  <c:v>2.169259291922504</c:v>
                </c:pt>
                <c:pt idx="707">
                  <c:v>2.172385025772537</c:v>
                </c:pt>
                <c:pt idx="708">
                  <c:v>2.175510759622569</c:v>
                </c:pt>
                <c:pt idx="709">
                  <c:v>2.178636493472601</c:v>
                </c:pt>
                <c:pt idx="710">
                  <c:v>2.181762227322634</c:v>
                </c:pt>
                <c:pt idx="711">
                  <c:v>2.184887961172666</c:v>
                </c:pt>
                <c:pt idx="712">
                  <c:v>2.188013695022699</c:v>
                </c:pt>
                <c:pt idx="713">
                  <c:v>2.191139428872731</c:v>
                </c:pt>
                <c:pt idx="714">
                  <c:v>2.194265162722763</c:v>
                </c:pt>
                <c:pt idx="715">
                  <c:v>2.197390896572796</c:v>
                </c:pt>
                <c:pt idx="716">
                  <c:v>2.200516630422829</c:v>
                </c:pt>
                <c:pt idx="717">
                  <c:v>2.203642364272861</c:v>
                </c:pt>
                <c:pt idx="718">
                  <c:v>2.206768098122893</c:v>
                </c:pt>
                <c:pt idx="719">
                  <c:v>2.209893831972926</c:v>
                </c:pt>
                <c:pt idx="720">
                  <c:v>2.213019565822958</c:v>
                </c:pt>
                <c:pt idx="721">
                  <c:v>2.21614529967299</c:v>
                </c:pt>
                <c:pt idx="722">
                  <c:v>2.219271033523023</c:v>
                </c:pt>
                <c:pt idx="723">
                  <c:v>2.222396767373055</c:v>
                </c:pt>
                <c:pt idx="724">
                  <c:v>2.225522501223088</c:v>
                </c:pt>
                <c:pt idx="725">
                  <c:v>2.22864823507312</c:v>
                </c:pt>
                <c:pt idx="726">
                  <c:v>2.231773968923153</c:v>
                </c:pt>
                <c:pt idx="727">
                  <c:v>2.234899702773185</c:v>
                </c:pt>
                <c:pt idx="728">
                  <c:v>2.238025436623217</c:v>
                </c:pt>
                <c:pt idx="729">
                  <c:v>2.24115117047325</c:v>
                </c:pt>
                <c:pt idx="730">
                  <c:v>2.244276904323283</c:v>
                </c:pt>
                <c:pt idx="731">
                  <c:v>2.247402638173315</c:v>
                </c:pt>
                <c:pt idx="732">
                  <c:v>2.250528372023347</c:v>
                </c:pt>
                <c:pt idx="733">
                  <c:v>2.25365410587338</c:v>
                </c:pt>
                <c:pt idx="734">
                  <c:v>2.256779839723412</c:v>
                </c:pt>
                <c:pt idx="735">
                  <c:v>2.259905573573445</c:v>
                </c:pt>
                <c:pt idx="736">
                  <c:v>2.263031307423477</c:v>
                </c:pt>
                <c:pt idx="737">
                  <c:v>2.26615704127351</c:v>
                </c:pt>
                <c:pt idx="738">
                  <c:v>2.269282775123542</c:v>
                </c:pt>
                <c:pt idx="739">
                  <c:v>2.272408508973574</c:v>
                </c:pt>
                <c:pt idx="740">
                  <c:v>2.275534242823606</c:v>
                </c:pt>
                <c:pt idx="741">
                  <c:v>2.278659976673639</c:v>
                </c:pt>
                <c:pt idx="742">
                  <c:v>2.281785710523672</c:v>
                </c:pt>
                <c:pt idx="743">
                  <c:v>2.284911444373704</c:v>
                </c:pt>
                <c:pt idx="744">
                  <c:v>2.288037178223736</c:v>
                </c:pt>
                <c:pt idx="745">
                  <c:v>2.291162912073769</c:v>
                </c:pt>
                <c:pt idx="746">
                  <c:v>2.294288645923801</c:v>
                </c:pt>
                <c:pt idx="747">
                  <c:v>2.297414379773834</c:v>
                </c:pt>
                <c:pt idx="748">
                  <c:v>2.300540113623866</c:v>
                </c:pt>
                <c:pt idx="749">
                  <c:v>2.303665847473899</c:v>
                </c:pt>
                <c:pt idx="750">
                  <c:v>2.306791581323931</c:v>
                </c:pt>
                <c:pt idx="751">
                  <c:v>2.309917315173963</c:v>
                </c:pt>
                <c:pt idx="752">
                  <c:v>2.313043049023996</c:v>
                </c:pt>
                <c:pt idx="753">
                  <c:v>2.316168782874028</c:v>
                </c:pt>
                <c:pt idx="754">
                  <c:v>2.319294516724061</c:v>
                </c:pt>
                <c:pt idx="755">
                  <c:v>2.322420250574093</c:v>
                </c:pt>
                <c:pt idx="756">
                  <c:v>2.325545984424126</c:v>
                </c:pt>
                <c:pt idx="757">
                  <c:v>2.328671718274158</c:v>
                </c:pt>
                <c:pt idx="758">
                  <c:v>2.33179745212419</c:v>
                </c:pt>
                <c:pt idx="759">
                  <c:v>2.334923185974223</c:v>
                </c:pt>
                <c:pt idx="760">
                  <c:v>2.338048919824256</c:v>
                </c:pt>
                <c:pt idx="761">
                  <c:v>2.341174653674288</c:v>
                </c:pt>
                <c:pt idx="762">
                  <c:v>2.34430038752432</c:v>
                </c:pt>
                <c:pt idx="763">
                  <c:v>2.347426121374353</c:v>
                </c:pt>
                <c:pt idx="764">
                  <c:v>2.350551855224385</c:v>
                </c:pt>
                <c:pt idx="765">
                  <c:v>2.353677589074417</c:v>
                </c:pt>
                <c:pt idx="766">
                  <c:v>2.35680332292445</c:v>
                </c:pt>
                <c:pt idx="767">
                  <c:v>2.359929056774482</c:v>
                </c:pt>
                <c:pt idx="768">
                  <c:v>2.363054790624515</c:v>
                </c:pt>
                <c:pt idx="769">
                  <c:v>2.366180524474547</c:v>
                </c:pt>
                <c:pt idx="770">
                  <c:v>2.36930625832458</c:v>
                </c:pt>
                <c:pt idx="771">
                  <c:v>2.372431992174612</c:v>
                </c:pt>
                <c:pt idx="772">
                  <c:v>2.375557726024644</c:v>
                </c:pt>
                <c:pt idx="773">
                  <c:v>2.378683459874677</c:v>
                </c:pt>
                <c:pt idx="774">
                  <c:v>2.381809193724709</c:v>
                </c:pt>
                <c:pt idx="775">
                  <c:v>2.384934927574742</c:v>
                </c:pt>
                <c:pt idx="776">
                  <c:v>2.388060661424774</c:v>
                </c:pt>
                <c:pt idx="777">
                  <c:v>2.391186395274806</c:v>
                </c:pt>
                <c:pt idx="778">
                  <c:v>2.394312129124839</c:v>
                </c:pt>
                <c:pt idx="779">
                  <c:v>2.397437862974872</c:v>
                </c:pt>
                <c:pt idx="780">
                  <c:v>2.400563596824904</c:v>
                </c:pt>
                <c:pt idx="781">
                  <c:v>2.403689330674936</c:v>
                </c:pt>
                <c:pt idx="782">
                  <c:v>2.406815064524969</c:v>
                </c:pt>
                <c:pt idx="783">
                  <c:v>2.409940798375001</c:v>
                </c:pt>
                <c:pt idx="784">
                  <c:v>2.413066532225034</c:v>
                </c:pt>
                <c:pt idx="785">
                  <c:v>2.416192266075066</c:v>
                </c:pt>
                <c:pt idx="786">
                  <c:v>2.419317999925099</c:v>
                </c:pt>
                <c:pt idx="787">
                  <c:v>2.422443733775131</c:v>
                </c:pt>
                <c:pt idx="788">
                  <c:v>2.425569467625163</c:v>
                </c:pt>
                <c:pt idx="789">
                  <c:v>2.428695201475196</c:v>
                </c:pt>
                <c:pt idx="790">
                  <c:v>2.431820935325228</c:v>
                </c:pt>
                <c:pt idx="791">
                  <c:v>2.434946669175261</c:v>
                </c:pt>
                <c:pt idx="792">
                  <c:v>2.438072403025293</c:v>
                </c:pt>
                <c:pt idx="793">
                  <c:v>2.441198136875326</c:v>
                </c:pt>
                <c:pt idx="794">
                  <c:v>2.444323870725357</c:v>
                </c:pt>
                <c:pt idx="795">
                  <c:v>2.44744960457539</c:v>
                </c:pt>
                <c:pt idx="796">
                  <c:v>2.450575338425423</c:v>
                </c:pt>
                <c:pt idx="797">
                  <c:v>2.453701072275455</c:v>
                </c:pt>
                <c:pt idx="798">
                  <c:v>2.456826806125488</c:v>
                </c:pt>
                <c:pt idx="799">
                  <c:v>2.45995253997552</c:v>
                </c:pt>
                <c:pt idx="800">
                  <c:v>2.463078273825553</c:v>
                </c:pt>
                <c:pt idx="801">
                  <c:v>2.466204007675585</c:v>
                </c:pt>
                <c:pt idx="802">
                  <c:v>2.469329741525617</c:v>
                </c:pt>
                <c:pt idx="803">
                  <c:v>2.47245547537565</c:v>
                </c:pt>
                <c:pt idx="804">
                  <c:v>2.475581209225682</c:v>
                </c:pt>
                <c:pt idx="805">
                  <c:v>2.478706943075715</c:v>
                </c:pt>
                <c:pt idx="806">
                  <c:v>2.481832676925747</c:v>
                </c:pt>
                <c:pt idx="807">
                  <c:v>2.484958410775779</c:v>
                </c:pt>
                <c:pt idx="808">
                  <c:v>2.488084144625812</c:v>
                </c:pt>
                <c:pt idx="809">
                  <c:v>2.491209878475844</c:v>
                </c:pt>
                <c:pt idx="810">
                  <c:v>2.494335612325877</c:v>
                </c:pt>
                <c:pt idx="811">
                  <c:v>2.49746134617591</c:v>
                </c:pt>
                <c:pt idx="812">
                  <c:v>2.500587080025942</c:v>
                </c:pt>
                <c:pt idx="813">
                  <c:v>2.503712813875974</c:v>
                </c:pt>
                <c:pt idx="814">
                  <c:v>2.506838547726006</c:v>
                </c:pt>
                <c:pt idx="815">
                  <c:v>2.50996428157604</c:v>
                </c:pt>
                <c:pt idx="816">
                  <c:v>2.513090015426072</c:v>
                </c:pt>
                <c:pt idx="817">
                  <c:v>2.516215749276104</c:v>
                </c:pt>
                <c:pt idx="818">
                  <c:v>2.519341483126136</c:v>
                </c:pt>
                <c:pt idx="819">
                  <c:v>2.522467216976169</c:v>
                </c:pt>
                <c:pt idx="820">
                  <c:v>2.525592950826201</c:v>
                </c:pt>
                <c:pt idx="821">
                  <c:v>2.528718684676234</c:v>
                </c:pt>
                <c:pt idx="822">
                  <c:v>2.531844418526266</c:v>
                </c:pt>
                <c:pt idx="823">
                  <c:v>2.534970152376299</c:v>
                </c:pt>
                <c:pt idx="824">
                  <c:v>2.538095886226331</c:v>
                </c:pt>
                <c:pt idx="825">
                  <c:v>2.541221620076363</c:v>
                </c:pt>
                <c:pt idx="826">
                  <c:v>2.544347353926395</c:v>
                </c:pt>
                <c:pt idx="827">
                  <c:v>2.547473087776428</c:v>
                </c:pt>
                <c:pt idx="828">
                  <c:v>2.55059882162646</c:v>
                </c:pt>
                <c:pt idx="829">
                  <c:v>2.553724555476492</c:v>
                </c:pt>
                <c:pt idx="830">
                  <c:v>2.556850289326525</c:v>
                </c:pt>
                <c:pt idx="831">
                  <c:v>2.559976023176557</c:v>
                </c:pt>
                <c:pt idx="832">
                  <c:v>2.56310175702659</c:v>
                </c:pt>
                <c:pt idx="833">
                  <c:v>2.566227490876622</c:v>
                </c:pt>
                <c:pt idx="834">
                  <c:v>2.569353224726655</c:v>
                </c:pt>
                <c:pt idx="835">
                  <c:v>2.572478958576687</c:v>
                </c:pt>
                <c:pt idx="836">
                  <c:v>2.57560469242672</c:v>
                </c:pt>
                <c:pt idx="837">
                  <c:v>2.578730426276752</c:v>
                </c:pt>
                <c:pt idx="838">
                  <c:v>2.581856160126784</c:v>
                </c:pt>
                <c:pt idx="839">
                  <c:v>2.584981893976817</c:v>
                </c:pt>
                <c:pt idx="840">
                  <c:v>2.58810762782685</c:v>
                </c:pt>
                <c:pt idx="841">
                  <c:v>2.591233361676882</c:v>
                </c:pt>
                <c:pt idx="842">
                  <c:v>2.594359095526914</c:v>
                </c:pt>
                <c:pt idx="843">
                  <c:v>2.597484829376947</c:v>
                </c:pt>
                <c:pt idx="844">
                  <c:v>2.600610563226979</c:v>
                </c:pt>
                <c:pt idx="845">
                  <c:v>2.603736297077011</c:v>
                </c:pt>
                <c:pt idx="846">
                  <c:v>2.606862030927044</c:v>
                </c:pt>
                <c:pt idx="847">
                  <c:v>2.609987764777076</c:v>
                </c:pt>
                <c:pt idx="848">
                  <c:v>2.613113498627109</c:v>
                </c:pt>
                <c:pt idx="849">
                  <c:v>2.616239232477141</c:v>
                </c:pt>
                <c:pt idx="850">
                  <c:v>2.619364966327174</c:v>
                </c:pt>
                <c:pt idx="851">
                  <c:v>2.622490700177206</c:v>
                </c:pt>
                <c:pt idx="852">
                  <c:v>2.625616434027238</c:v>
                </c:pt>
                <c:pt idx="853">
                  <c:v>2.628742167877271</c:v>
                </c:pt>
                <c:pt idx="854">
                  <c:v>2.631867901727303</c:v>
                </c:pt>
                <c:pt idx="855">
                  <c:v>2.634993635577336</c:v>
                </c:pt>
                <c:pt idx="856">
                  <c:v>2.638119369427368</c:v>
                </c:pt>
                <c:pt idx="857">
                  <c:v>2.641245103277401</c:v>
                </c:pt>
                <c:pt idx="858">
                  <c:v>2.644370837127432</c:v>
                </c:pt>
                <c:pt idx="859">
                  <c:v>2.647496570977465</c:v>
                </c:pt>
                <c:pt idx="860">
                  <c:v>2.650622304827498</c:v>
                </c:pt>
                <c:pt idx="861">
                  <c:v>2.65374803867753</c:v>
                </c:pt>
                <c:pt idx="862">
                  <c:v>2.656873772527563</c:v>
                </c:pt>
                <c:pt idx="863">
                  <c:v>2.659999506377595</c:v>
                </c:pt>
                <c:pt idx="864">
                  <c:v>2.663125240227627</c:v>
                </c:pt>
                <c:pt idx="865">
                  <c:v>2.66625097407766</c:v>
                </c:pt>
                <c:pt idx="866">
                  <c:v>2.669376707927692</c:v>
                </c:pt>
                <c:pt idx="867">
                  <c:v>2.672502441777725</c:v>
                </c:pt>
                <c:pt idx="868">
                  <c:v>2.675628175627757</c:v>
                </c:pt>
                <c:pt idx="869">
                  <c:v>2.67875390947779</c:v>
                </c:pt>
                <c:pt idx="870">
                  <c:v>2.681879643327822</c:v>
                </c:pt>
                <c:pt idx="871">
                  <c:v>2.685005377177854</c:v>
                </c:pt>
                <c:pt idx="872">
                  <c:v>2.688131111027887</c:v>
                </c:pt>
                <c:pt idx="873">
                  <c:v>2.69125684487792</c:v>
                </c:pt>
                <c:pt idx="874">
                  <c:v>2.694382578727951</c:v>
                </c:pt>
                <c:pt idx="875">
                  <c:v>2.697508312577984</c:v>
                </c:pt>
                <c:pt idx="876">
                  <c:v>2.700634046428016</c:v>
                </c:pt>
                <c:pt idx="877">
                  <c:v>2.703759780278049</c:v>
                </c:pt>
                <c:pt idx="878">
                  <c:v>2.706885514128082</c:v>
                </c:pt>
                <c:pt idx="879">
                  <c:v>2.710011247978114</c:v>
                </c:pt>
                <c:pt idx="880">
                  <c:v>2.713136981828147</c:v>
                </c:pt>
                <c:pt idx="881">
                  <c:v>2.716262715678179</c:v>
                </c:pt>
                <c:pt idx="882">
                  <c:v>2.719388449528211</c:v>
                </c:pt>
                <c:pt idx="883">
                  <c:v>2.722514183378244</c:v>
                </c:pt>
                <c:pt idx="884">
                  <c:v>2.725639917228276</c:v>
                </c:pt>
                <c:pt idx="885">
                  <c:v>2.728765651078309</c:v>
                </c:pt>
                <c:pt idx="886">
                  <c:v>2.731891384928341</c:v>
                </c:pt>
                <c:pt idx="887">
                  <c:v>2.735017118778374</c:v>
                </c:pt>
                <c:pt idx="888">
                  <c:v>2.738142852628406</c:v>
                </c:pt>
                <c:pt idx="889">
                  <c:v>2.741268586478438</c:v>
                </c:pt>
                <c:pt idx="890">
                  <c:v>2.744394320328471</c:v>
                </c:pt>
                <c:pt idx="891">
                  <c:v>2.747520054178503</c:v>
                </c:pt>
                <c:pt idx="892">
                  <c:v>2.750645788028536</c:v>
                </c:pt>
                <c:pt idx="893">
                  <c:v>2.753771521878568</c:v>
                </c:pt>
                <c:pt idx="894">
                  <c:v>2.7568972557286</c:v>
                </c:pt>
                <c:pt idx="895">
                  <c:v>2.760022989578633</c:v>
                </c:pt>
                <c:pt idx="896">
                  <c:v>2.763148723428665</c:v>
                </c:pt>
                <c:pt idx="897">
                  <c:v>2.766274457278698</c:v>
                </c:pt>
                <c:pt idx="898">
                  <c:v>2.76940019112873</c:v>
                </c:pt>
                <c:pt idx="899">
                  <c:v>2.772525924978763</c:v>
                </c:pt>
                <c:pt idx="900">
                  <c:v>2.775651658828795</c:v>
                </c:pt>
                <c:pt idx="901">
                  <c:v>2.778777392678827</c:v>
                </c:pt>
                <c:pt idx="902">
                  <c:v>2.78190312652886</c:v>
                </c:pt>
                <c:pt idx="903">
                  <c:v>2.785028860378893</c:v>
                </c:pt>
                <c:pt idx="904">
                  <c:v>2.788154594228925</c:v>
                </c:pt>
                <c:pt idx="905">
                  <c:v>2.791280328078957</c:v>
                </c:pt>
                <c:pt idx="906">
                  <c:v>2.79440606192899</c:v>
                </c:pt>
                <c:pt idx="907">
                  <c:v>2.797531795779022</c:v>
                </c:pt>
                <c:pt idx="908">
                  <c:v>2.800657529629055</c:v>
                </c:pt>
                <c:pt idx="909">
                  <c:v>2.803783263479087</c:v>
                </c:pt>
                <c:pt idx="910">
                  <c:v>2.80690899732912</c:v>
                </c:pt>
                <c:pt idx="911">
                  <c:v>2.810034731179152</c:v>
                </c:pt>
                <c:pt idx="912">
                  <c:v>2.813160465029184</c:v>
                </c:pt>
                <c:pt idx="913">
                  <c:v>2.816286198879217</c:v>
                </c:pt>
                <c:pt idx="914">
                  <c:v>2.819411932729249</c:v>
                </c:pt>
                <c:pt idx="915">
                  <c:v>2.822537666579282</c:v>
                </c:pt>
                <c:pt idx="916">
                  <c:v>2.825663400429314</c:v>
                </c:pt>
                <c:pt idx="917">
                  <c:v>2.828789134279346</c:v>
                </c:pt>
                <c:pt idx="918">
                  <c:v>2.831914868129379</c:v>
                </c:pt>
                <c:pt idx="919">
                  <c:v>2.835040601979411</c:v>
                </c:pt>
                <c:pt idx="920">
                  <c:v>2.838166335829444</c:v>
                </c:pt>
                <c:pt idx="921">
                  <c:v>2.841292069679476</c:v>
                </c:pt>
                <c:pt idx="922">
                  <c:v>2.844417803529509</c:v>
                </c:pt>
                <c:pt idx="923">
                  <c:v>2.847543537379541</c:v>
                </c:pt>
                <c:pt idx="924">
                  <c:v>2.850669271229573</c:v>
                </c:pt>
                <c:pt idx="925">
                  <c:v>2.853795005079606</c:v>
                </c:pt>
                <c:pt idx="926">
                  <c:v>2.856920738929638</c:v>
                </c:pt>
                <c:pt idx="927">
                  <c:v>2.860046472779671</c:v>
                </c:pt>
                <c:pt idx="928">
                  <c:v>2.863172206629703</c:v>
                </c:pt>
                <c:pt idx="929">
                  <c:v>2.866297940479736</c:v>
                </c:pt>
                <c:pt idx="930">
                  <c:v>2.869423674329768</c:v>
                </c:pt>
                <c:pt idx="931">
                  <c:v>2.8725494081798</c:v>
                </c:pt>
                <c:pt idx="932">
                  <c:v>2.875675142029833</c:v>
                </c:pt>
                <c:pt idx="933">
                  <c:v>2.878800875879865</c:v>
                </c:pt>
                <c:pt idx="934">
                  <c:v>2.881926609729898</c:v>
                </c:pt>
                <c:pt idx="935">
                  <c:v>2.88505234357993</c:v>
                </c:pt>
                <c:pt idx="936">
                  <c:v>2.888178077429963</c:v>
                </c:pt>
                <c:pt idx="937">
                  <c:v>2.891303811279995</c:v>
                </c:pt>
                <c:pt idx="938">
                  <c:v>2.894429545130027</c:v>
                </c:pt>
                <c:pt idx="939">
                  <c:v>2.89755527898006</c:v>
                </c:pt>
                <c:pt idx="940">
                  <c:v>2.900681012830092</c:v>
                </c:pt>
                <c:pt idx="941">
                  <c:v>2.903806746680125</c:v>
                </c:pt>
                <c:pt idx="942">
                  <c:v>2.906932480530157</c:v>
                </c:pt>
                <c:pt idx="943">
                  <c:v>2.91005821438019</c:v>
                </c:pt>
                <c:pt idx="944">
                  <c:v>2.913183948230222</c:v>
                </c:pt>
                <c:pt idx="945">
                  <c:v>2.916309682080255</c:v>
                </c:pt>
                <c:pt idx="946">
                  <c:v>2.919435415930287</c:v>
                </c:pt>
                <c:pt idx="947">
                  <c:v>2.92256114978032</c:v>
                </c:pt>
                <c:pt idx="948">
                  <c:v>2.925686883630352</c:v>
                </c:pt>
                <c:pt idx="949">
                  <c:v>2.928812617480384</c:v>
                </c:pt>
                <c:pt idx="950">
                  <c:v>2.931938351330416</c:v>
                </c:pt>
                <c:pt idx="951">
                  <c:v>2.935064085180449</c:v>
                </c:pt>
                <c:pt idx="952">
                  <c:v>2.938189819030481</c:v>
                </c:pt>
                <c:pt idx="953">
                  <c:v>2.941315552880513</c:v>
                </c:pt>
                <c:pt idx="954">
                  <c:v>2.944441286730546</c:v>
                </c:pt>
                <c:pt idx="955">
                  <c:v>2.947567020580578</c:v>
                </c:pt>
                <c:pt idx="956">
                  <c:v>2.950692754430611</c:v>
                </c:pt>
                <c:pt idx="957">
                  <c:v>2.953818488280643</c:v>
                </c:pt>
                <c:pt idx="958">
                  <c:v>2.956944222130676</c:v>
                </c:pt>
                <c:pt idx="959">
                  <c:v>2.960069955980708</c:v>
                </c:pt>
                <c:pt idx="960">
                  <c:v>2.963195689830741</c:v>
                </c:pt>
                <c:pt idx="961">
                  <c:v>2.966321423680773</c:v>
                </c:pt>
                <c:pt idx="962">
                  <c:v>2.969447157530805</c:v>
                </c:pt>
                <c:pt idx="963">
                  <c:v>2.972572891380838</c:v>
                </c:pt>
                <c:pt idx="964">
                  <c:v>2.97569862523087</c:v>
                </c:pt>
                <c:pt idx="965">
                  <c:v>2.978824359080903</c:v>
                </c:pt>
                <c:pt idx="966">
                  <c:v>2.981950092930935</c:v>
                </c:pt>
                <c:pt idx="967">
                  <c:v>2.985075826780968</c:v>
                </c:pt>
                <c:pt idx="968">
                  <c:v>2.988201560631</c:v>
                </c:pt>
                <c:pt idx="969">
                  <c:v>2.991327294481032</c:v>
                </c:pt>
                <c:pt idx="970">
                  <c:v>2.994453028331065</c:v>
                </c:pt>
                <c:pt idx="971">
                  <c:v>2.997578762181097</c:v>
                </c:pt>
                <c:pt idx="972">
                  <c:v>3.00070449603113</c:v>
                </c:pt>
                <c:pt idx="973">
                  <c:v>3.003830229881162</c:v>
                </c:pt>
                <c:pt idx="974">
                  <c:v>3.006955963731194</c:v>
                </c:pt>
                <c:pt idx="975">
                  <c:v>3.010081697581227</c:v>
                </c:pt>
                <c:pt idx="976">
                  <c:v>3.01320743143126</c:v>
                </c:pt>
                <c:pt idx="977">
                  <c:v>3.016333165281292</c:v>
                </c:pt>
                <c:pt idx="978">
                  <c:v>3.019458899131324</c:v>
                </c:pt>
                <c:pt idx="979">
                  <c:v>3.022584632981356</c:v>
                </c:pt>
                <c:pt idx="980">
                  <c:v>3.02571036683139</c:v>
                </c:pt>
                <c:pt idx="981">
                  <c:v>3.028836100681421</c:v>
                </c:pt>
                <c:pt idx="982">
                  <c:v>3.031961834531454</c:v>
                </c:pt>
                <c:pt idx="983">
                  <c:v>3.035087568381486</c:v>
                </c:pt>
                <c:pt idx="984">
                  <c:v>3.038213302231519</c:v>
                </c:pt>
                <c:pt idx="985">
                  <c:v>3.041339036081551</c:v>
                </c:pt>
                <c:pt idx="986">
                  <c:v>3.044464769931584</c:v>
                </c:pt>
                <c:pt idx="987">
                  <c:v>3.047590503781616</c:v>
                </c:pt>
                <c:pt idx="988">
                  <c:v>3.050716237631649</c:v>
                </c:pt>
                <c:pt idx="989">
                  <c:v>3.053841971481681</c:v>
                </c:pt>
                <c:pt idx="990">
                  <c:v>3.056967705331714</c:v>
                </c:pt>
                <c:pt idx="991">
                  <c:v>3.060093439181746</c:v>
                </c:pt>
                <c:pt idx="992">
                  <c:v>3.063219173031778</c:v>
                </c:pt>
                <c:pt idx="993">
                  <c:v>3.066344906881811</c:v>
                </c:pt>
                <c:pt idx="994">
                  <c:v>3.069470640731843</c:v>
                </c:pt>
                <c:pt idx="995">
                  <c:v>3.072596374581876</c:v>
                </c:pt>
                <c:pt idx="996">
                  <c:v>3.075722108431908</c:v>
                </c:pt>
                <c:pt idx="997">
                  <c:v>3.078847842281941</c:v>
                </c:pt>
                <c:pt idx="998">
                  <c:v>3.081973576131972</c:v>
                </c:pt>
                <c:pt idx="999">
                  <c:v>3.085099309982005</c:v>
                </c:pt>
                <c:pt idx="1000">
                  <c:v>3.088225043832038</c:v>
                </c:pt>
                <c:pt idx="1001">
                  <c:v>3.09135077768207</c:v>
                </c:pt>
                <c:pt idx="1002">
                  <c:v>3.094476511532103</c:v>
                </c:pt>
                <c:pt idx="1003">
                  <c:v>3.097602245382135</c:v>
                </c:pt>
                <c:pt idx="1004">
                  <c:v>3.100727979232167</c:v>
                </c:pt>
                <c:pt idx="1005">
                  <c:v>3.1038537130822</c:v>
                </c:pt>
                <c:pt idx="1006">
                  <c:v>3.106979446932232</c:v>
                </c:pt>
                <c:pt idx="1007">
                  <c:v>3.110105180782265</c:v>
                </c:pt>
                <c:pt idx="1008">
                  <c:v>3.113230914632297</c:v>
                </c:pt>
                <c:pt idx="1009">
                  <c:v>3.11635664848233</c:v>
                </c:pt>
                <c:pt idx="1010">
                  <c:v>3.119482382332362</c:v>
                </c:pt>
                <c:pt idx="1011">
                  <c:v>3.122608116182394</c:v>
                </c:pt>
                <c:pt idx="1012">
                  <c:v>3.125421276647423</c:v>
                </c:pt>
                <c:pt idx="1013">
                  <c:v>3.125702592693927</c:v>
                </c:pt>
                <c:pt idx="1014">
                  <c:v>3.125730724298577</c:v>
                </c:pt>
                <c:pt idx="1015">
                  <c:v>3.125733537459042</c:v>
                </c:pt>
                <c:pt idx="1016">
                  <c:v>3.125733818775088</c:v>
                </c:pt>
                <c:pt idx="1017">
                  <c:v>3.125733846906693</c:v>
                </c:pt>
                <c:pt idx="1018">
                  <c:v>3.125733849719853</c:v>
                </c:pt>
                <c:pt idx="1019">
                  <c:v>3.125733850032426</c:v>
                </c:pt>
              </c:numCache>
            </c:numRef>
          </c:xVal>
          <c:yVal>
            <c:numRef>
              <c:f>Sheet1!$W$25:$W$1044</c:f>
              <c:numCache>
                <c:formatCode>General</c:formatCode>
                <c:ptCount val="102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2.49700103768938E-251</c:v>
                </c:pt>
                <c:pt idx="12">
                  <c:v>4.31933093232067E-153</c:v>
                </c:pt>
                <c:pt idx="13">
                  <c:v>4.6938803234143E-61</c:v>
                </c:pt>
                <c:pt idx="14">
                  <c:v>7.17255286595891E-38</c:v>
                </c:pt>
                <c:pt idx="15">
                  <c:v>3.52886198635096E-26</c:v>
                </c:pt>
                <c:pt idx="16">
                  <c:v>7.02954356697128E-19</c:v>
                </c:pt>
                <c:pt idx="17">
                  <c:v>7.98193860016516E-14</c:v>
                </c:pt>
                <c:pt idx="18">
                  <c:v>4.28781747764677E-10</c:v>
                </c:pt>
                <c:pt idx="19">
                  <c:v>3.21197103565665E-7</c:v>
                </c:pt>
                <c:pt idx="20">
                  <c:v>6.21879593740417E-5</c:v>
                </c:pt>
                <c:pt idx="21">
                  <c:v>0.00453372755227636</c:v>
                </c:pt>
                <c:pt idx="22">
                  <c:v>0.137594721024776</c:v>
                </c:pt>
                <c:pt idx="23">
                  <c:v>0.12158568569195</c:v>
                </c:pt>
                <c:pt idx="24">
                  <c:v>4.72158198348129E-18</c:v>
                </c:pt>
                <c:pt idx="25">
                  <c:v>1.44471103076395E-175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</c:numCache>
            </c:numRef>
          </c:yVal>
          <c:smooth val="1"/>
        </c:ser>
        <c:ser>
          <c:idx val="1"/>
          <c:order val="1"/>
          <c:tx>
            <c:v>ga1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Sheet1!$Y$25:$Y$1044</c:f>
              <c:numCache>
                <c:formatCode>General</c:formatCode>
                <c:ptCount val="1020"/>
                <c:pt idx="0">
                  <c:v>3.125733850032426</c:v>
                </c:pt>
                <c:pt idx="1">
                  <c:v>3.125733850032423</c:v>
                </c:pt>
                <c:pt idx="2">
                  <c:v>3.125733850032395</c:v>
                </c:pt>
                <c:pt idx="3">
                  <c:v>3.125733850032114</c:v>
                </c:pt>
                <c:pt idx="4">
                  <c:v>3.125733850029301</c:v>
                </c:pt>
                <c:pt idx="5">
                  <c:v>3.12573385000117</c:v>
                </c:pt>
                <c:pt idx="6">
                  <c:v>3.125733849719853</c:v>
                </c:pt>
                <c:pt idx="7">
                  <c:v>3.125733846906693</c:v>
                </c:pt>
                <c:pt idx="8">
                  <c:v>3.125733818775088</c:v>
                </c:pt>
                <c:pt idx="9">
                  <c:v>3.125733537459042</c:v>
                </c:pt>
                <c:pt idx="10">
                  <c:v>3.125730724298577</c:v>
                </c:pt>
                <c:pt idx="11">
                  <c:v>3.125702592693927</c:v>
                </c:pt>
                <c:pt idx="12">
                  <c:v>3.125421276647423</c:v>
                </c:pt>
                <c:pt idx="13">
                  <c:v>3.122608116182394</c:v>
                </c:pt>
                <c:pt idx="14">
                  <c:v>3.119482382332362</c:v>
                </c:pt>
                <c:pt idx="15">
                  <c:v>3.11635664848233</c:v>
                </c:pt>
                <c:pt idx="16">
                  <c:v>3.113230914632297</c:v>
                </c:pt>
                <c:pt idx="17">
                  <c:v>3.110105180782265</c:v>
                </c:pt>
                <c:pt idx="18">
                  <c:v>3.106979446932232</c:v>
                </c:pt>
                <c:pt idx="19">
                  <c:v>3.1038537130822</c:v>
                </c:pt>
                <c:pt idx="20">
                  <c:v>3.100727979232167</c:v>
                </c:pt>
                <c:pt idx="21">
                  <c:v>3.097602245382135</c:v>
                </c:pt>
                <c:pt idx="22">
                  <c:v>3.094476511532103</c:v>
                </c:pt>
                <c:pt idx="23">
                  <c:v>3.09135077768207</c:v>
                </c:pt>
                <c:pt idx="24">
                  <c:v>3.088225043832038</c:v>
                </c:pt>
                <c:pt idx="25">
                  <c:v>3.085099309982005</c:v>
                </c:pt>
                <c:pt idx="26">
                  <c:v>3.081973576131972</c:v>
                </c:pt>
                <c:pt idx="27">
                  <c:v>3.078847842281941</c:v>
                </c:pt>
                <c:pt idx="28">
                  <c:v>3.075722108431908</c:v>
                </c:pt>
                <c:pt idx="29">
                  <c:v>3.072596374581876</c:v>
                </c:pt>
                <c:pt idx="30">
                  <c:v>3.069470640731843</c:v>
                </c:pt>
                <c:pt idx="31">
                  <c:v>3.066344906881811</c:v>
                </c:pt>
                <c:pt idx="32">
                  <c:v>3.063219173031778</c:v>
                </c:pt>
                <c:pt idx="33">
                  <c:v>3.060093439181746</c:v>
                </c:pt>
                <c:pt idx="34">
                  <c:v>3.056967705331714</c:v>
                </c:pt>
                <c:pt idx="35">
                  <c:v>3.053841971481681</c:v>
                </c:pt>
                <c:pt idx="36">
                  <c:v>3.050716237631649</c:v>
                </c:pt>
                <c:pt idx="37">
                  <c:v>3.047590503781616</c:v>
                </c:pt>
                <c:pt idx="38">
                  <c:v>3.044464769931584</c:v>
                </c:pt>
                <c:pt idx="39">
                  <c:v>3.041339036081551</c:v>
                </c:pt>
                <c:pt idx="40">
                  <c:v>3.03821330223152</c:v>
                </c:pt>
                <c:pt idx="41">
                  <c:v>3.035087568381486</c:v>
                </c:pt>
                <c:pt idx="42">
                  <c:v>3.031961834531454</c:v>
                </c:pt>
                <c:pt idx="43">
                  <c:v>3.028836100681422</c:v>
                </c:pt>
                <c:pt idx="44">
                  <c:v>3.02571036683139</c:v>
                </c:pt>
                <c:pt idx="45">
                  <c:v>3.022584632981356</c:v>
                </c:pt>
                <c:pt idx="46">
                  <c:v>3.019458899131324</c:v>
                </c:pt>
                <c:pt idx="47">
                  <c:v>3.016333165281292</c:v>
                </c:pt>
                <c:pt idx="48">
                  <c:v>3.01320743143126</c:v>
                </c:pt>
                <c:pt idx="49">
                  <c:v>3.010081697581227</c:v>
                </c:pt>
                <c:pt idx="50">
                  <c:v>3.006955963731195</c:v>
                </c:pt>
                <c:pt idx="51">
                  <c:v>3.003830229881162</c:v>
                </c:pt>
                <c:pt idx="52">
                  <c:v>3.00070449603113</c:v>
                </c:pt>
                <c:pt idx="53">
                  <c:v>2.997578762181097</c:v>
                </c:pt>
                <c:pt idx="54">
                  <c:v>2.994453028331065</c:v>
                </c:pt>
                <c:pt idx="55">
                  <c:v>2.991327294481032</c:v>
                </c:pt>
                <c:pt idx="56">
                  <c:v>2.988201560631</c:v>
                </c:pt>
                <c:pt idx="57">
                  <c:v>2.985075826780968</c:v>
                </c:pt>
                <c:pt idx="58">
                  <c:v>2.981950092930935</c:v>
                </c:pt>
                <c:pt idx="59">
                  <c:v>2.978824359080903</c:v>
                </c:pt>
                <c:pt idx="60">
                  <c:v>2.975698625230871</c:v>
                </c:pt>
                <c:pt idx="61">
                  <c:v>2.972572891380838</c:v>
                </c:pt>
                <c:pt idx="62">
                  <c:v>2.969447157530805</c:v>
                </c:pt>
                <c:pt idx="63">
                  <c:v>2.966321423680773</c:v>
                </c:pt>
                <c:pt idx="64">
                  <c:v>2.963195689830741</c:v>
                </c:pt>
                <c:pt idx="65">
                  <c:v>2.960069955980708</c:v>
                </c:pt>
                <c:pt idx="66">
                  <c:v>2.956944222130676</c:v>
                </c:pt>
                <c:pt idx="67">
                  <c:v>2.953818488280643</c:v>
                </c:pt>
                <c:pt idx="68">
                  <c:v>2.950692754430611</c:v>
                </c:pt>
                <c:pt idx="69">
                  <c:v>2.947567020580579</c:v>
                </c:pt>
                <c:pt idx="70">
                  <c:v>2.944441286730546</c:v>
                </c:pt>
                <c:pt idx="71">
                  <c:v>2.941315552880513</c:v>
                </c:pt>
                <c:pt idx="72">
                  <c:v>2.938189819030481</c:v>
                </c:pt>
                <c:pt idx="73">
                  <c:v>2.935064085180449</c:v>
                </c:pt>
                <c:pt idx="74">
                  <c:v>2.931938351330416</c:v>
                </c:pt>
                <c:pt idx="75">
                  <c:v>2.928812617480384</c:v>
                </c:pt>
                <c:pt idx="76">
                  <c:v>2.925686883630352</c:v>
                </c:pt>
                <c:pt idx="77">
                  <c:v>2.92256114978032</c:v>
                </c:pt>
                <c:pt idx="78">
                  <c:v>2.919435415930287</c:v>
                </c:pt>
                <c:pt idx="79">
                  <c:v>2.916309682080255</c:v>
                </c:pt>
                <c:pt idx="80">
                  <c:v>2.913183948230222</c:v>
                </c:pt>
                <c:pt idx="81">
                  <c:v>2.910058214380189</c:v>
                </c:pt>
                <c:pt idx="82">
                  <c:v>2.906932480530157</c:v>
                </c:pt>
                <c:pt idx="83">
                  <c:v>2.903806746680125</c:v>
                </c:pt>
                <c:pt idx="84">
                  <c:v>2.900681012830092</c:v>
                </c:pt>
                <c:pt idx="85">
                  <c:v>2.89755527898006</c:v>
                </c:pt>
                <c:pt idx="86">
                  <c:v>2.894429545130027</c:v>
                </c:pt>
                <c:pt idx="87">
                  <c:v>2.891303811279995</c:v>
                </c:pt>
                <c:pt idx="88">
                  <c:v>2.888178077429962</c:v>
                </c:pt>
                <c:pt idx="89">
                  <c:v>2.88505234357993</c:v>
                </c:pt>
                <c:pt idx="90">
                  <c:v>2.881926609729898</c:v>
                </c:pt>
                <c:pt idx="91">
                  <c:v>2.878800875879865</c:v>
                </c:pt>
                <c:pt idx="92">
                  <c:v>2.875675142029833</c:v>
                </c:pt>
                <c:pt idx="93">
                  <c:v>2.8725494081798</c:v>
                </c:pt>
                <c:pt idx="94">
                  <c:v>2.869423674329768</c:v>
                </c:pt>
                <c:pt idx="95">
                  <c:v>2.866297940479735</c:v>
                </c:pt>
                <c:pt idx="96">
                  <c:v>2.863172206629703</c:v>
                </c:pt>
                <c:pt idx="97">
                  <c:v>2.860046472779671</c:v>
                </c:pt>
                <c:pt idx="98">
                  <c:v>2.856920738929638</c:v>
                </c:pt>
                <c:pt idx="99">
                  <c:v>2.853795005079606</c:v>
                </c:pt>
                <c:pt idx="100">
                  <c:v>2.850669271229573</c:v>
                </c:pt>
                <c:pt idx="101">
                  <c:v>2.847543537379541</c:v>
                </c:pt>
                <c:pt idx="102">
                  <c:v>2.844417803529509</c:v>
                </c:pt>
                <c:pt idx="103">
                  <c:v>2.841292069679476</c:v>
                </c:pt>
                <c:pt idx="104">
                  <c:v>2.838166335829444</c:v>
                </c:pt>
                <c:pt idx="105">
                  <c:v>2.835040601979411</c:v>
                </c:pt>
                <c:pt idx="106">
                  <c:v>2.831914868129379</c:v>
                </c:pt>
                <c:pt idx="107">
                  <c:v>2.828789134279346</c:v>
                </c:pt>
                <c:pt idx="108">
                  <c:v>2.825663400429314</c:v>
                </c:pt>
                <c:pt idx="109">
                  <c:v>2.822537666579282</c:v>
                </c:pt>
                <c:pt idx="110">
                  <c:v>2.819411932729249</c:v>
                </c:pt>
                <c:pt idx="111">
                  <c:v>2.816286198879217</c:v>
                </c:pt>
                <c:pt idx="112">
                  <c:v>2.813160465029184</c:v>
                </c:pt>
                <c:pt idx="113">
                  <c:v>2.810034731179152</c:v>
                </c:pt>
                <c:pt idx="114">
                  <c:v>2.80690899732912</c:v>
                </c:pt>
                <c:pt idx="115">
                  <c:v>2.803783263479087</c:v>
                </c:pt>
                <c:pt idx="116">
                  <c:v>2.800657529629055</c:v>
                </c:pt>
                <c:pt idx="117">
                  <c:v>2.797531795779022</c:v>
                </c:pt>
                <c:pt idx="118">
                  <c:v>2.79440606192899</c:v>
                </c:pt>
                <c:pt idx="119">
                  <c:v>2.791280328078957</c:v>
                </c:pt>
                <c:pt idx="120">
                  <c:v>2.788154594228925</c:v>
                </c:pt>
                <c:pt idx="121">
                  <c:v>2.785028860378893</c:v>
                </c:pt>
                <c:pt idx="122">
                  <c:v>2.78190312652886</c:v>
                </c:pt>
                <c:pt idx="123">
                  <c:v>2.778777392678827</c:v>
                </c:pt>
                <c:pt idx="124">
                  <c:v>2.775651658828795</c:v>
                </c:pt>
                <c:pt idx="125">
                  <c:v>2.772525924978763</c:v>
                </c:pt>
                <c:pt idx="126">
                  <c:v>2.76940019112873</c:v>
                </c:pt>
                <c:pt idx="127">
                  <c:v>2.766274457278698</c:v>
                </c:pt>
                <c:pt idx="128">
                  <c:v>2.763148723428665</c:v>
                </c:pt>
                <c:pt idx="129">
                  <c:v>2.760022989578633</c:v>
                </c:pt>
                <c:pt idx="130">
                  <c:v>2.7568972557286</c:v>
                </c:pt>
                <c:pt idx="131">
                  <c:v>2.753771521878568</c:v>
                </c:pt>
                <c:pt idx="132">
                  <c:v>2.750645788028536</c:v>
                </c:pt>
                <c:pt idx="133">
                  <c:v>2.747520054178503</c:v>
                </c:pt>
                <c:pt idx="134">
                  <c:v>2.744394320328471</c:v>
                </c:pt>
                <c:pt idx="135">
                  <c:v>2.741268586478438</c:v>
                </c:pt>
                <c:pt idx="136">
                  <c:v>2.738142852628406</c:v>
                </c:pt>
                <c:pt idx="137">
                  <c:v>2.735017118778374</c:v>
                </c:pt>
                <c:pt idx="138">
                  <c:v>2.731891384928341</c:v>
                </c:pt>
                <c:pt idx="139">
                  <c:v>2.728765651078309</c:v>
                </c:pt>
                <c:pt idx="140">
                  <c:v>2.725639917228276</c:v>
                </c:pt>
                <c:pt idx="141">
                  <c:v>2.722514183378244</c:v>
                </c:pt>
                <c:pt idx="142">
                  <c:v>2.719388449528211</c:v>
                </c:pt>
                <c:pt idx="143">
                  <c:v>2.716262715678179</c:v>
                </c:pt>
                <c:pt idx="144">
                  <c:v>2.713136981828147</c:v>
                </c:pt>
                <c:pt idx="145">
                  <c:v>2.710011247978114</c:v>
                </c:pt>
                <c:pt idx="146">
                  <c:v>2.706885514128082</c:v>
                </c:pt>
                <c:pt idx="147">
                  <c:v>2.70375978027805</c:v>
                </c:pt>
                <c:pt idx="148">
                  <c:v>2.700634046428016</c:v>
                </c:pt>
                <c:pt idx="149">
                  <c:v>2.697508312577984</c:v>
                </c:pt>
                <c:pt idx="150">
                  <c:v>2.694382578727951</c:v>
                </c:pt>
                <c:pt idx="151">
                  <c:v>2.69125684487792</c:v>
                </c:pt>
                <c:pt idx="152">
                  <c:v>2.688131111027887</c:v>
                </c:pt>
                <c:pt idx="153">
                  <c:v>2.685005377177854</c:v>
                </c:pt>
                <c:pt idx="154">
                  <c:v>2.681879643327822</c:v>
                </c:pt>
                <c:pt idx="155">
                  <c:v>2.67875390947779</c:v>
                </c:pt>
                <c:pt idx="156">
                  <c:v>2.675628175627757</c:v>
                </c:pt>
                <c:pt idx="157">
                  <c:v>2.672502441777725</c:v>
                </c:pt>
                <c:pt idx="158">
                  <c:v>2.669376707927692</c:v>
                </c:pt>
                <c:pt idx="159">
                  <c:v>2.66625097407766</c:v>
                </c:pt>
                <c:pt idx="160">
                  <c:v>2.663125240227627</c:v>
                </c:pt>
                <c:pt idx="161">
                  <c:v>2.659999506377595</c:v>
                </c:pt>
                <c:pt idx="162">
                  <c:v>2.656873772527563</c:v>
                </c:pt>
                <c:pt idx="163">
                  <c:v>2.653748038677531</c:v>
                </c:pt>
                <c:pt idx="164">
                  <c:v>2.650622304827498</c:v>
                </c:pt>
                <c:pt idx="165">
                  <c:v>2.647496570977465</c:v>
                </c:pt>
                <c:pt idx="166">
                  <c:v>2.644370837127433</c:v>
                </c:pt>
                <c:pt idx="167">
                  <c:v>2.641245103277401</c:v>
                </c:pt>
                <c:pt idx="168">
                  <c:v>2.638119369427368</c:v>
                </c:pt>
                <c:pt idx="169">
                  <c:v>2.634993635577336</c:v>
                </c:pt>
                <c:pt idx="170">
                  <c:v>2.631867901727304</c:v>
                </c:pt>
                <c:pt idx="171">
                  <c:v>2.628742167877271</c:v>
                </c:pt>
                <c:pt idx="172">
                  <c:v>2.625616434027238</c:v>
                </c:pt>
                <c:pt idx="173">
                  <c:v>2.622490700177206</c:v>
                </c:pt>
                <c:pt idx="174">
                  <c:v>2.619364966327174</c:v>
                </c:pt>
                <c:pt idx="175">
                  <c:v>2.616239232477141</c:v>
                </c:pt>
                <c:pt idx="176">
                  <c:v>2.613113498627109</c:v>
                </c:pt>
                <c:pt idx="177">
                  <c:v>2.609987764777076</c:v>
                </c:pt>
                <c:pt idx="178">
                  <c:v>2.606862030927044</c:v>
                </c:pt>
                <c:pt idx="179">
                  <c:v>2.603736297077011</c:v>
                </c:pt>
                <c:pt idx="180">
                  <c:v>2.60061056322698</c:v>
                </c:pt>
                <c:pt idx="181">
                  <c:v>2.597484829376947</c:v>
                </c:pt>
                <c:pt idx="182">
                  <c:v>2.594359095526914</c:v>
                </c:pt>
                <c:pt idx="183">
                  <c:v>2.591233361676882</c:v>
                </c:pt>
                <c:pt idx="184">
                  <c:v>2.58810762782685</c:v>
                </c:pt>
                <c:pt idx="185">
                  <c:v>2.584981893976817</c:v>
                </c:pt>
                <c:pt idx="186">
                  <c:v>2.581856160126785</c:v>
                </c:pt>
                <c:pt idx="187">
                  <c:v>2.578730426276752</c:v>
                </c:pt>
                <c:pt idx="188">
                  <c:v>2.57560469242672</c:v>
                </c:pt>
                <c:pt idx="189">
                  <c:v>2.572478958576688</c:v>
                </c:pt>
                <c:pt idx="190">
                  <c:v>2.569353224726655</c:v>
                </c:pt>
                <c:pt idx="191">
                  <c:v>2.566227490876622</c:v>
                </c:pt>
                <c:pt idx="192">
                  <c:v>2.56310175702659</c:v>
                </c:pt>
                <c:pt idx="193">
                  <c:v>2.559976023176558</c:v>
                </c:pt>
                <c:pt idx="194">
                  <c:v>2.556850289326525</c:v>
                </c:pt>
                <c:pt idx="195">
                  <c:v>2.553724555476493</c:v>
                </c:pt>
                <c:pt idx="196">
                  <c:v>2.550598821626461</c:v>
                </c:pt>
                <c:pt idx="197">
                  <c:v>2.547473087776428</c:v>
                </c:pt>
                <c:pt idx="198">
                  <c:v>2.544347353926395</c:v>
                </c:pt>
                <c:pt idx="199">
                  <c:v>2.541221620076363</c:v>
                </c:pt>
                <c:pt idx="200">
                  <c:v>2.538095886226331</c:v>
                </c:pt>
                <c:pt idx="201">
                  <c:v>2.534970152376298</c:v>
                </c:pt>
                <c:pt idx="202">
                  <c:v>2.531844418526266</c:v>
                </c:pt>
                <c:pt idx="203">
                  <c:v>2.528718684676234</c:v>
                </c:pt>
                <c:pt idx="204">
                  <c:v>2.525592950826201</c:v>
                </c:pt>
                <c:pt idx="205">
                  <c:v>2.522467216976168</c:v>
                </c:pt>
                <c:pt idx="206">
                  <c:v>2.519341483126136</c:v>
                </c:pt>
                <c:pt idx="207">
                  <c:v>2.516215749276104</c:v>
                </c:pt>
                <c:pt idx="208">
                  <c:v>2.513090015426071</c:v>
                </c:pt>
                <c:pt idx="209">
                  <c:v>2.50996428157604</c:v>
                </c:pt>
                <c:pt idx="210">
                  <c:v>2.506838547726006</c:v>
                </c:pt>
                <c:pt idx="211">
                  <c:v>2.503712813875974</c:v>
                </c:pt>
                <c:pt idx="212">
                  <c:v>2.500587080025942</c:v>
                </c:pt>
                <c:pt idx="213">
                  <c:v>2.49746134617591</c:v>
                </c:pt>
                <c:pt idx="214">
                  <c:v>2.494335612325877</c:v>
                </c:pt>
                <c:pt idx="215">
                  <c:v>2.491209878475844</c:v>
                </c:pt>
                <c:pt idx="216">
                  <c:v>2.488084144625812</c:v>
                </c:pt>
                <c:pt idx="217">
                  <c:v>2.484958410775779</c:v>
                </c:pt>
                <c:pt idx="218">
                  <c:v>2.481832676925747</c:v>
                </c:pt>
                <c:pt idx="219">
                  <c:v>2.478706943075715</c:v>
                </c:pt>
                <c:pt idx="220">
                  <c:v>2.475581209225682</c:v>
                </c:pt>
                <c:pt idx="221">
                  <c:v>2.47245547537565</c:v>
                </c:pt>
                <c:pt idx="222">
                  <c:v>2.469329741525617</c:v>
                </c:pt>
                <c:pt idx="223">
                  <c:v>2.466204007675585</c:v>
                </c:pt>
                <c:pt idx="224">
                  <c:v>2.463078273825552</c:v>
                </c:pt>
                <c:pt idx="225">
                  <c:v>2.45995253997552</c:v>
                </c:pt>
                <c:pt idx="226">
                  <c:v>2.456826806125488</c:v>
                </c:pt>
                <c:pt idx="227">
                  <c:v>2.453701072275455</c:v>
                </c:pt>
                <c:pt idx="228">
                  <c:v>2.450575338425422</c:v>
                </c:pt>
                <c:pt idx="229">
                  <c:v>2.44744960457539</c:v>
                </c:pt>
                <c:pt idx="230">
                  <c:v>2.444323870725357</c:v>
                </c:pt>
                <c:pt idx="231">
                  <c:v>2.441198136875325</c:v>
                </c:pt>
                <c:pt idx="232">
                  <c:v>2.438072403025293</c:v>
                </c:pt>
                <c:pt idx="233">
                  <c:v>2.434946669175261</c:v>
                </c:pt>
                <c:pt idx="234">
                  <c:v>2.431820935325228</c:v>
                </c:pt>
                <c:pt idx="235">
                  <c:v>2.428695201475196</c:v>
                </c:pt>
                <c:pt idx="236">
                  <c:v>2.425569467625163</c:v>
                </c:pt>
                <c:pt idx="237">
                  <c:v>2.422443733775131</c:v>
                </c:pt>
                <c:pt idx="238">
                  <c:v>2.419317999925099</c:v>
                </c:pt>
                <c:pt idx="239">
                  <c:v>2.416192266075066</c:v>
                </c:pt>
                <c:pt idx="240">
                  <c:v>2.413066532225034</c:v>
                </c:pt>
                <c:pt idx="241">
                  <c:v>2.409940798375001</c:v>
                </c:pt>
                <c:pt idx="242">
                  <c:v>2.406815064524969</c:v>
                </c:pt>
                <c:pt idx="243">
                  <c:v>2.403689330674936</c:v>
                </c:pt>
                <c:pt idx="244">
                  <c:v>2.400563596824904</c:v>
                </c:pt>
                <c:pt idx="245">
                  <c:v>2.397437862974872</c:v>
                </c:pt>
                <c:pt idx="246">
                  <c:v>2.394312129124839</c:v>
                </c:pt>
                <c:pt idx="247">
                  <c:v>2.391186395274807</c:v>
                </c:pt>
                <c:pt idx="248">
                  <c:v>2.388060661424774</c:v>
                </c:pt>
                <c:pt idx="249">
                  <c:v>2.384934927574742</c:v>
                </c:pt>
                <c:pt idx="250">
                  <c:v>2.38180919372471</c:v>
                </c:pt>
                <c:pt idx="251">
                  <c:v>2.378683459874677</c:v>
                </c:pt>
                <c:pt idx="252">
                  <c:v>2.375557726024644</c:v>
                </c:pt>
                <c:pt idx="253">
                  <c:v>2.372431992174612</c:v>
                </c:pt>
                <c:pt idx="254">
                  <c:v>2.36930625832458</c:v>
                </c:pt>
                <c:pt idx="255">
                  <c:v>2.366180524474547</c:v>
                </c:pt>
                <c:pt idx="256">
                  <c:v>2.363054790624515</c:v>
                </c:pt>
                <c:pt idx="257">
                  <c:v>2.359929056774482</c:v>
                </c:pt>
                <c:pt idx="258">
                  <c:v>2.35680332292445</c:v>
                </c:pt>
                <c:pt idx="259">
                  <c:v>2.353677589074417</c:v>
                </c:pt>
                <c:pt idx="260">
                  <c:v>2.350551855224385</c:v>
                </c:pt>
                <c:pt idx="261">
                  <c:v>2.347426121374353</c:v>
                </c:pt>
                <c:pt idx="262">
                  <c:v>2.34430038752432</c:v>
                </c:pt>
                <c:pt idx="263">
                  <c:v>2.341174653674288</c:v>
                </c:pt>
                <c:pt idx="264">
                  <c:v>2.338048919824256</c:v>
                </c:pt>
                <c:pt idx="265">
                  <c:v>2.334923185974223</c:v>
                </c:pt>
                <c:pt idx="266">
                  <c:v>2.33179745212419</c:v>
                </c:pt>
                <c:pt idx="267">
                  <c:v>2.328671718274158</c:v>
                </c:pt>
                <c:pt idx="268">
                  <c:v>2.325545984424126</c:v>
                </c:pt>
                <c:pt idx="269">
                  <c:v>2.322420250574093</c:v>
                </c:pt>
                <c:pt idx="270">
                  <c:v>2.319294516724061</c:v>
                </c:pt>
                <c:pt idx="271">
                  <c:v>2.316168782874028</c:v>
                </c:pt>
                <c:pt idx="272">
                  <c:v>2.313043049023996</c:v>
                </c:pt>
                <c:pt idx="273">
                  <c:v>2.309917315173963</c:v>
                </c:pt>
                <c:pt idx="274">
                  <c:v>2.306791581323931</c:v>
                </c:pt>
                <c:pt idx="275">
                  <c:v>2.303665847473899</c:v>
                </c:pt>
                <c:pt idx="276">
                  <c:v>2.300540113623866</c:v>
                </c:pt>
                <c:pt idx="277">
                  <c:v>2.297414379773834</c:v>
                </c:pt>
                <c:pt idx="278">
                  <c:v>2.294288645923801</c:v>
                </c:pt>
                <c:pt idx="279">
                  <c:v>2.291162912073769</c:v>
                </c:pt>
                <c:pt idx="280">
                  <c:v>2.288037178223736</c:v>
                </c:pt>
                <c:pt idx="281">
                  <c:v>2.284911444373704</c:v>
                </c:pt>
                <c:pt idx="282">
                  <c:v>2.281785710523672</c:v>
                </c:pt>
                <c:pt idx="283">
                  <c:v>2.278659976673639</c:v>
                </c:pt>
                <c:pt idx="284">
                  <c:v>2.275534242823606</c:v>
                </c:pt>
                <c:pt idx="285">
                  <c:v>2.272408508973574</c:v>
                </c:pt>
                <c:pt idx="286">
                  <c:v>2.269282775123542</c:v>
                </c:pt>
                <c:pt idx="287">
                  <c:v>2.26615704127351</c:v>
                </c:pt>
                <c:pt idx="288">
                  <c:v>2.263031307423477</c:v>
                </c:pt>
                <c:pt idx="289">
                  <c:v>2.259905573573445</c:v>
                </c:pt>
                <c:pt idx="290">
                  <c:v>2.256779839723412</c:v>
                </c:pt>
                <c:pt idx="291">
                  <c:v>2.25365410587338</c:v>
                </c:pt>
                <c:pt idx="292">
                  <c:v>2.250528372023347</c:v>
                </c:pt>
                <c:pt idx="293">
                  <c:v>2.247402638173315</c:v>
                </c:pt>
                <c:pt idx="294">
                  <c:v>2.244276904323283</c:v>
                </c:pt>
                <c:pt idx="295">
                  <c:v>2.24115117047325</c:v>
                </c:pt>
                <c:pt idx="296">
                  <c:v>2.238025436623218</c:v>
                </c:pt>
                <c:pt idx="297">
                  <c:v>2.234899702773185</c:v>
                </c:pt>
                <c:pt idx="298">
                  <c:v>2.231773968923153</c:v>
                </c:pt>
                <c:pt idx="299">
                  <c:v>2.228648235073121</c:v>
                </c:pt>
                <c:pt idx="300">
                  <c:v>2.225522501223088</c:v>
                </c:pt>
                <c:pt idx="301">
                  <c:v>2.222396767373055</c:v>
                </c:pt>
                <c:pt idx="302">
                  <c:v>2.219271033523023</c:v>
                </c:pt>
                <c:pt idx="303">
                  <c:v>2.216145299672991</c:v>
                </c:pt>
                <c:pt idx="304">
                  <c:v>2.213019565822958</c:v>
                </c:pt>
                <c:pt idx="305">
                  <c:v>2.209893831972926</c:v>
                </c:pt>
                <c:pt idx="306">
                  <c:v>2.206768098122894</c:v>
                </c:pt>
                <c:pt idx="307">
                  <c:v>2.203642364272861</c:v>
                </c:pt>
                <c:pt idx="308">
                  <c:v>2.200516630422829</c:v>
                </c:pt>
                <c:pt idx="309">
                  <c:v>2.197390896572796</c:v>
                </c:pt>
                <c:pt idx="310">
                  <c:v>2.194265162722764</c:v>
                </c:pt>
                <c:pt idx="311">
                  <c:v>2.191139428872731</c:v>
                </c:pt>
                <c:pt idx="312">
                  <c:v>2.188013695022699</c:v>
                </c:pt>
                <c:pt idx="313">
                  <c:v>2.184887961172666</c:v>
                </c:pt>
                <c:pt idx="314">
                  <c:v>2.181762227322634</c:v>
                </c:pt>
                <c:pt idx="315">
                  <c:v>2.178636493472601</c:v>
                </c:pt>
                <c:pt idx="316">
                  <c:v>2.17551075962257</c:v>
                </c:pt>
                <c:pt idx="317">
                  <c:v>2.172385025772537</c:v>
                </c:pt>
                <c:pt idx="318">
                  <c:v>2.169259291922504</c:v>
                </c:pt>
                <c:pt idx="319">
                  <c:v>2.166133558072472</c:v>
                </c:pt>
                <c:pt idx="320">
                  <c:v>2.16300782422244</c:v>
                </c:pt>
                <c:pt idx="321">
                  <c:v>2.159882090372407</c:v>
                </c:pt>
                <c:pt idx="322">
                  <c:v>2.156756356522375</c:v>
                </c:pt>
                <c:pt idx="323">
                  <c:v>2.153630622672342</c:v>
                </c:pt>
                <c:pt idx="324">
                  <c:v>2.15050488882231</c:v>
                </c:pt>
                <c:pt idx="325">
                  <c:v>2.147379154972277</c:v>
                </c:pt>
                <c:pt idx="326">
                  <c:v>2.144253421122245</c:v>
                </c:pt>
                <c:pt idx="327">
                  <c:v>2.141127687272212</c:v>
                </c:pt>
                <c:pt idx="328">
                  <c:v>2.13800195342218</c:v>
                </c:pt>
                <c:pt idx="329">
                  <c:v>2.134876219572147</c:v>
                </c:pt>
                <c:pt idx="330">
                  <c:v>2.131750485722115</c:v>
                </c:pt>
                <c:pt idx="331">
                  <c:v>2.128624751872082</c:v>
                </c:pt>
                <c:pt idx="332">
                  <c:v>2.12549901802205</c:v>
                </c:pt>
                <c:pt idx="333">
                  <c:v>2.122373284172018</c:v>
                </c:pt>
                <c:pt idx="334">
                  <c:v>2.119247550321985</c:v>
                </c:pt>
                <c:pt idx="335">
                  <c:v>2.116121816471952</c:v>
                </c:pt>
                <c:pt idx="336">
                  <c:v>2.112996082621921</c:v>
                </c:pt>
                <c:pt idx="337">
                  <c:v>2.109870348771888</c:v>
                </c:pt>
                <c:pt idx="338">
                  <c:v>2.106744614921856</c:v>
                </c:pt>
                <c:pt idx="339">
                  <c:v>2.103618881071823</c:v>
                </c:pt>
                <c:pt idx="340">
                  <c:v>2.100493147221791</c:v>
                </c:pt>
                <c:pt idx="341">
                  <c:v>2.097367413371758</c:v>
                </c:pt>
                <c:pt idx="342">
                  <c:v>2.094241679521726</c:v>
                </c:pt>
                <c:pt idx="343">
                  <c:v>2.091115945671694</c:v>
                </c:pt>
                <c:pt idx="344">
                  <c:v>2.087990211821661</c:v>
                </c:pt>
                <c:pt idx="345">
                  <c:v>2.084864477971629</c:v>
                </c:pt>
                <c:pt idx="346">
                  <c:v>2.081738744121596</c:v>
                </c:pt>
                <c:pt idx="347">
                  <c:v>2.078613010271564</c:v>
                </c:pt>
                <c:pt idx="348">
                  <c:v>2.075487276421532</c:v>
                </c:pt>
                <c:pt idx="349">
                  <c:v>2.072361542571498</c:v>
                </c:pt>
                <c:pt idx="350">
                  <c:v>2.069235808721466</c:v>
                </c:pt>
                <c:pt idx="351">
                  <c:v>2.066110074871434</c:v>
                </c:pt>
                <c:pt idx="352">
                  <c:v>2.062984341021401</c:v>
                </c:pt>
                <c:pt idx="353">
                  <c:v>2.059858607171369</c:v>
                </c:pt>
                <c:pt idx="354">
                  <c:v>2.056732873321337</c:v>
                </c:pt>
                <c:pt idx="355">
                  <c:v>2.053607139471304</c:v>
                </c:pt>
                <c:pt idx="356">
                  <c:v>2.050481405621272</c:v>
                </c:pt>
                <c:pt idx="357">
                  <c:v>2.04735567177124</c:v>
                </c:pt>
                <c:pt idx="358">
                  <c:v>2.044229937921207</c:v>
                </c:pt>
                <c:pt idx="359">
                  <c:v>2.041104204071175</c:v>
                </c:pt>
                <c:pt idx="360">
                  <c:v>2.037978470221143</c:v>
                </c:pt>
                <c:pt idx="361">
                  <c:v>2.03485273637111</c:v>
                </c:pt>
                <c:pt idx="362">
                  <c:v>2.031727002521077</c:v>
                </c:pt>
                <c:pt idx="363">
                  <c:v>2.028601268671045</c:v>
                </c:pt>
                <c:pt idx="364">
                  <c:v>2.025475534821012</c:v>
                </c:pt>
                <c:pt idx="365">
                  <c:v>2.02234980097098</c:v>
                </c:pt>
                <c:pt idx="366">
                  <c:v>2.019224067120948</c:v>
                </c:pt>
                <c:pt idx="367">
                  <c:v>2.016098333270915</c:v>
                </c:pt>
                <c:pt idx="368">
                  <c:v>2.012972599420883</c:v>
                </c:pt>
                <c:pt idx="369">
                  <c:v>2.009846865570851</c:v>
                </c:pt>
                <c:pt idx="370">
                  <c:v>2.006721131720818</c:v>
                </c:pt>
                <c:pt idx="371">
                  <c:v>2.003595397870786</c:v>
                </c:pt>
                <c:pt idx="372">
                  <c:v>2.000469664020753</c:v>
                </c:pt>
                <c:pt idx="373">
                  <c:v>1.997343930170721</c:v>
                </c:pt>
                <c:pt idx="374">
                  <c:v>1.994218196320688</c:v>
                </c:pt>
                <c:pt idx="375">
                  <c:v>1.991092462470656</c:v>
                </c:pt>
                <c:pt idx="376">
                  <c:v>1.987966728620623</c:v>
                </c:pt>
                <c:pt idx="377">
                  <c:v>1.984840994770591</c:v>
                </c:pt>
                <c:pt idx="378">
                  <c:v>1.981715260920559</c:v>
                </c:pt>
                <c:pt idx="379">
                  <c:v>1.978589527070526</c:v>
                </c:pt>
                <c:pt idx="380">
                  <c:v>1.975463793220494</c:v>
                </c:pt>
                <c:pt idx="381">
                  <c:v>1.972338059370461</c:v>
                </c:pt>
                <c:pt idx="382">
                  <c:v>1.969212325520429</c:v>
                </c:pt>
                <c:pt idx="383">
                  <c:v>1.966086591670397</c:v>
                </c:pt>
                <c:pt idx="384">
                  <c:v>1.962960857820364</c:v>
                </c:pt>
                <c:pt idx="385">
                  <c:v>1.959835123970332</c:v>
                </c:pt>
                <c:pt idx="386">
                  <c:v>1.956709390120299</c:v>
                </c:pt>
                <c:pt idx="387">
                  <c:v>1.953583656270267</c:v>
                </c:pt>
                <c:pt idx="388">
                  <c:v>1.950457922420234</c:v>
                </c:pt>
                <c:pt idx="389">
                  <c:v>1.947332188570202</c:v>
                </c:pt>
                <c:pt idx="390">
                  <c:v>1.94420645472017</c:v>
                </c:pt>
                <c:pt idx="391">
                  <c:v>1.941080720870137</c:v>
                </c:pt>
                <c:pt idx="392">
                  <c:v>1.937954987020105</c:v>
                </c:pt>
                <c:pt idx="393">
                  <c:v>1.934829253170072</c:v>
                </c:pt>
                <c:pt idx="394">
                  <c:v>1.93170351932004</c:v>
                </c:pt>
                <c:pt idx="395">
                  <c:v>1.928577785470007</c:v>
                </c:pt>
                <c:pt idx="396">
                  <c:v>1.925452051619975</c:v>
                </c:pt>
                <c:pt idx="397">
                  <c:v>1.922326317769943</c:v>
                </c:pt>
                <c:pt idx="398">
                  <c:v>1.91920058391991</c:v>
                </c:pt>
                <c:pt idx="399">
                  <c:v>1.916074850069878</c:v>
                </c:pt>
                <c:pt idx="400">
                  <c:v>1.912949116219845</c:v>
                </c:pt>
                <c:pt idx="401">
                  <c:v>1.909823382369813</c:v>
                </c:pt>
                <c:pt idx="402">
                  <c:v>1.90669764851978</c:v>
                </c:pt>
                <c:pt idx="403">
                  <c:v>1.903571914669748</c:v>
                </c:pt>
                <c:pt idx="404">
                  <c:v>1.900446180819715</c:v>
                </c:pt>
                <c:pt idx="405">
                  <c:v>1.897320446969683</c:v>
                </c:pt>
                <c:pt idx="406">
                  <c:v>1.894194713119651</c:v>
                </c:pt>
                <c:pt idx="407">
                  <c:v>1.891068979269618</c:v>
                </c:pt>
                <c:pt idx="408">
                  <c:v>1.887943245419586</c:v>
                </c:pt>
                <c:pt idx="409">
                  <c:v>1.884817511569553</c:v>
                </c:pt>
                <c:pt idx="410">
                  <c:v>1.881691777719521</c:v>
                </c:pt>
                <c:pt idx="411">
                  <c:v>1.878566043869488</c:v>
                </c:pt>
                <c:pt idx="412">
                  <c:v>1.875440310019456</c:v>
                </c:pt>
                <c:pt idx="413">
                  <c:v>1.872314576169424</c:v>
                </c:pt>
                <c:pt idx="414">
                  <c:v>1.869188842319391</c:v>
                </c:pt>
                <c:pt idx="415">
                  <c:v>1.866063108469359</c:v>
                </c:pt>
                <c:pt idx="416">
                  <c:v>1.862937374619326</c:v>
                </c:pt>
                <c:pt idx="417">
                  <c:v>1.859811640769294</c:v>
                </c:pt>
                <c:pt idx="418">
                  <c:v>1.856685906919262</c:v>
                </c:pt>
                <c:pt idx="419">
                  <c:v>1.853560173069229</c:v>
                </c:pt>
                <c:pt idx="420">
                  <c:v>1.850434439219197</c:v>
                </c:pt>
                <c:pt idx="421">
                  <c:v>1.847308705369164</c:v>
                </c:pt>
                <c:pt idx="422">
                  <c:v>1.844182971519132</c:v>
                </c:pt>
                <c:pt idx="423">
                  <c:v>1.8410572376691</c:v>
                </c:pt>
                <c:pt idx="424">
                  <c:v>1.837931503819067</c:v>
                </c:pt>
                <c:pt idx="425">
                  <c:v>1.834805769969035</c:v>
                </c:pt>
                <c:pt idx="426">
                  <c:v>1.831680036119002</c:v>
                </c:pt>
                <c:pt idx="427">
                  <c:v>1.82855430226897</c:v>
                </c:pt>
                <c:pt idx="428">
                  <c:v>1.825428568418937</c:v>
                </c:pt>
                <c:pt idx="429">
                  <c:v>1.822302834568905</c:v>
                </c:pt>
                <c:pt idx="430">
                  <c:v>1.819177100718873</c:v>
                </c:pt>
                <c:pt idx="431">
                  <c:v>1.81605136686884</c:v>
                </c:pt>
                <c:pt idx="432">
                  <c:v>1.812925633018808</c:v>
                </c:pt>
                <c:pt idx="433">
                  <c:v>1.809799899168775</c:v>
                </c:pt>
                <c:pt idx="434">
                  <c:v>1.806674165318743</c:v>
                </c:pt>
                <c:pt idx="435">
                  <c:v>1.80354843146871</c:v>
                </c:pt>
                <c:pt idx="436">
                  <c:v>1.800422697618678</c:v>
                </c:pt>
                <c:pt idx="437">
                  <c:v>1.797296963768645</c:v>
                </c:pt>
                <c:pt idx="438">
                  <c:v>1.794171229918613</c:v>
                </c:pt>
                <c:pt idx="439">
                  <c:v>1.791045496068581</c:v>
                </c:pt>
                <c:pt idx="440">
                  <c:v>1.787919762218548</c:v>
                </c:pt>
                <c:pt idx="441">
                  <c:v>1.784794028368516</c:v>
                </c:pt>
                <c:pt idx="442">
                  <c:v>1.781668294518483</c:v>
                </c:pt>
                <c:pt idx="443">
                  <c:v>1.778542560668451</c:v>
                </c:pt>
                <c:pt idx="444">
                  <c:v>1.775416826818418</c:v>
                </c:pt>
                <c:pt idx="445">
                  <c:v>1.772291092968386</c:v>
                </c:pt>
                <c:pt idx="446">
                  <c:v>1.769165359118354</c:v>
                </c:pt>
                <c:pt idx="447">
                  <c:v>1.766039625268321</c:v>
                </c:pt>
                <c:pt idx="448">
                  <c:v>1.762913891418289</c:v>
                </c:pt>
                <c:pt idx="449">
                  <c:v>1.759788157568256</c:v>
                </c:pt>
                <c:pt idx="450">
                  <c:v>1.756662423718224</c:v>
                </c:pt>
                <c:pt idx="451">
                  <c:v>1.753536689868191</c:v>
                </c:pt>
                <c:pt idx="452">
                  <c:v>1.75041095601816</c:v>
                </c:pt>
                <c:pt idx="453">
                  <c:v>1.747285222168127</c:v>
                </c:pt>
                <c:pt idx="454">
                  <c:v>1.744159488318094</c:v>
                </c:pt>
                <c:pt idx="455">
                  <c:v>1.741033754468062</c:v>
                </c:pt>
                <c:pt idx="456">
                  <c:v>1.73790802061803</c:v>
                </c:pt>
                <c:pt idx="457">
                  <c:v>1.734782286767997</c:v>
                </c:pt>
                <c:pt idx="458">
                  <c:v>1.731656552917965</c:v>
                </c:pt>
                <c:pt idx="459">
                  <c:v>1.728530819067932</c:v>
                </c:pt>
                <c:pt idx="460">
                  <c:v>1.7254050852179</c:v>
                </c:pt>
                <c:pt idx="461">
                  <c:v>1.722279351367867</c:v>
                </c:pt>
                <c:pt idx="462">
                  <c:v>1.719153617517835</c:v>
                </c:pt>
                <c:pt idx="463">
                  <c:v>1.716027883667802</c:v>
                </c:pt>
                <c:pt idx="464">
                  <c:v>1.71290214981777</c:v>
                </c:pt>
                <c:pt idx="465">
                  <c:v>1.709776415967737</c:v>
                </c:pt>
                <c:pt idx="466">
                  <c:v>1.706650682117705</c:v>
                </c:pt>
                <c:pt idx="467">
                  <c:v>1.703524948267673</c:v>
                </c:pt>
                <c:pt idx="468">
                  <c:v>1.70039921441764</c:v>
                </c:pt>
                <c:pt idx="469">
                  <c:v>1.697273480567608</c:v>
                </c:pt>
                <c:pt idx="470">
                  <c:v>1.694147746717575</c:v>
                </c:pt>
                <c:pt idx="471">
                  <c:v>1.691022012867543</c:v>
                </c:pt>
                <c:pt idx="472">
                  <c:v>1.68789627901751</c:v>
                </c:pt>
                <c:pt idx="473">
                  <c:v>1.684770545167478</c:v>
                </c:pt>
                <c:pt idx="474">
                  <c:v>1.681644811317445</c:v>
                </c:pt>
                <c:pt idx="475">
                  <c:v>1.678519077467413</c:v>
                </c:pt>
                <c:pt idx="476">
                  <c:v>1.675393343617381</c:v>
                </c:pt>
                <c:pt idx="477">
                  <c:v>1.672267609767348</c:v>
                </c:pt>
                <c:pt idx="478">
                  <c:v>1.669141875917316</c:v>
                </c:pt>
                <c:pt idx="479">
                  <c:v>1.666016142067283</c:v>
                </c:pt>
                <c:pt idx="480">
                  <c:v>1.662890408217251</c:v>
                </c:pt>
                <c:pt idx="481">
                  <c:v>1.659764674367219</c:v>
                </c:pt>
                <c:pt idx="482">
                  <c:v>1.656638940517186</c:v>
                </c:pt>
                <c:pt idx="483">
                  <c:v>1.653513206667154</c:v>
                </c:pt>
                <c:pt idx="484">
                  <c:v>1.650387472817121</c:v>
                </c:pt>
                <c:pt idx="485">
                  <c:v>1.647261738967089</c:v>
                </c:pt>
                <c:pt idx="486">
                  <c:v>1.644136005117057</c:v>
                </c:pt>
                <c:pt idx="487">
                  <c:v>1.641010271267024</c:v>
                </c:pt>
                <c:pt idx="488">
                  <c:v>1.637884537416992</c:v>
                </c:pt>
                <c:pt idx="489">
                  <c:v>1.63475880356696</c:v>
                </c:pt>
                <c:pt idx="490">
                  <c:v>1.631633069716927</c:v>
                </c:pt>
                <c:pt idx="491">
                  <c:v>1.628507335866894</c:v>
                </c:pt>
                <c:pt idx="492">
                  <c:v>1.625381602016862</c:v>
                </c:pt>
                <c:pt idx="493">
                  <c:v>1.62225586816683</c:v>
                </c:pt>
                <c:pt idx="494">
                  <c:v>1.619130134316797</c:v>
                </c:pt>
                <c:pt idx="495">
                  <c:v>1.616004400466765</c:v>
                </c:pt>
                <c:pt idx="496">
                  <c:v>1.612878666616732</c:v>
                </c:pt>
                <c:pt idx="497">
                  <c:v>1.6097529327667</c:v>
                </c:pt>
                <c:pt idx="498">
                  <c:v>1.606627198916668</c:v>
                </c:pt>
                <c:pt idx="499">
                  <c:v>1.603501465066635</c:v>
                </c:pt>
                <c:pt idx="500">
                  <c:v>1.600375731216603</c:v>
                </c:pt>
                <c:pt idx="501">
                  <c:v>1.59724999736657</c:v>
                </c:pt>
                <c:pt idx="502">
                  <c:v>1.594124263516538</c:v>
                </c:pt>
                <c:pt idx="503">
                  <c:v>1.590998529666505</c:v>
                </c:pt>
                <c:pt idx="504">
                  <c:v>1.587872795816473</c:v>
                </c:pt>
                <c:pt idx="505">
                  <c:v>1.584747061966441</c:v>
                </c:pt>
                <c:pt idx="506">
                  <c:v>1.581621328116408</c:v>
                </c:pt>
                <c:pt idx="507">
                  <c:v>1.578495594266376</c:v>
                </c:pt>
                <c:pt idx="508">
                  <c:v>1.575369860416343</c:v>
                </c:pt>
                <c:pt idx="509">
                  <c:v>1.572244126566311</c:v>
                </c:pt>
                <c:pt idx="510">
                  <c:v>1.569118392716278</c:v>
                </c:pt>
                <c:pt idx="511">
                  <c:v>1.565992658866246</c:v>
                </c:pt>
                <c:pt idx="512">
                  <c:v>1.562866925016213</c:v>
                </c:pt>
                <c:pt idx="513">
                  <c:v>1.559741191166181</c:v>
                </c:pt>
                <c:pt idx="514">
                  <c:v>1.556615457316149</c:v>
                </c:pt>
                <c:pt idx="515">
                  <c:v>1.553489723466116</c:v>
                </c:pt>
                <c:pt idx="516">
                  <c:v>1.550363989616084</c:v>
                </c:pt>
                <c:pt idx="517">
                  <c:v>1.547238255766051</c:v>
                </c:pt>
                <c:pt idx="518">
                  <c:v>1.544112521916019</c:v>
                </c:pt>
                <c:pt idx="519">
                  <c:v>1.540986788065986</c:v>
                </c:pt>
                <c:pt idx="520">
                  <c:v>1.537861054215954</c:v>
                </c:pt>
                <c:pt idx="521">
                  <c:v>1.534735320365922</c:v>
                </c:pt>
                <c:pt idx="522">
                  <c:v>1.531609586515889</c:v>
                </c:pt>
                <c:pt idx="523">
                  <c:v>1.528483852665857</c:v>
                </c:pt>
                <c:pt idx="524">
                  <c:v>1.525358118815824</c:v>
                </c:pt>
                <c:pt idx="525">
                  <c:v>1.522232384965792</c:v>
                </c:pt>
                <c:pt idx="526">
                  <c:v>1.519106651115759</c:v>
                </c:pt>
                <c:pt idx="527">
                  <c:v>1.515980917265727</c:v>
                </c:pt>
                <c:pt idx="528">
                  <c:v>1.512855183415695</c:v>
                </c:pt>
                <c:pt idx="529">
                  <c:v>1.509729449565662</c:v>
                </c:pt>
                <c:pt idx="530">
                  <c:v>1.50660371571563</c:v>
                </c:pt>
                <c:pt idx="531">
                  <c:v>1.503477981865597</c:v>
                </c:pt>
                <c:pt idx="532">
                  <c:v>1.500352248015565</c:v>
                </c:pt>
                <c:pt idx="533">
                  <c:v>1.497226514165532</c:v>
                </c:pt>
                <c:pt idx="534">
                  <c:v>1.4941007803155</c:v>
                </c:pt>
                <c:pt idx="535">
                  <c:v>1.490975046465468</c:v>
                </c:pt>
                <c:pt idx="536">
                  <c:v>1.487849312615435</c:v>
                </c:pt>
                <c:pt idx="537">
                  <c:v>1.484723578765403</c:v>
                </c:pt>
                <c:pt idx="538">
                  <c:v>1.48159784491537</c:v>
                </c:pt>
                <c:pt idx="539">
                  <c:v>1.478472111065338</c:v>
                </c:pt>
                <c:pt idx="540">
                  <c:v>1.475346377215305</c:v>
                </c:pt>
                <c:pt idx="541">
                  <c:v>1.472220643365273</c:v>
                </c:pt>
                <c:pt idx="542">
                  <c:v>1.469094909515241</c:v>
                </c:pt>
                <c:pt idx="543">
                  <c:v>1.465969175665208</c:v>
                </c:pt>
                <c:pt idx="544">
                  <c:v>1.462843441815176</c:v>
                </c:pt>
                <c:pt idx="545">
                  <c:v>1.459717707965143</c:v>
                </c:pt>
                <c:pt idx="546">
                  <c:v>1.456591974115111</c:v>
                </c:pt>
                <c:pt idx="547">
                  <c:v>1.453466240265078</c:v>
                </c:pt>
                <c:pt idx="548">
                  <c:v>1.450340506415046</c:v>
                </c:pt>
                <c:pt idx="549">
                  <c:v>1.447214772565013</c:v>
                </c:pt>
                <c:pt idx="550">
                  <c:v>1.444089038714981</c:v>
                </c:pt>
                <c:pt idx="551">
                  <c:v>1.440963304864949</c:v>
                </c:pt>
                <c:pt idx="552">
                  <c:v>1.437837571014916</c:v>
                </c:pt>
                <c:pt idx="553">
                  <c:v>1.434711837164884</c:v>
                </c:pt>
                <c:pt idx="554">
                  <c:v>1.431586103314851</c:v>
                </c:pt>
                <c:pt idx="555">
                  <c:v>1.428460369464819</c:v>
                </c:pt>
                <c:pt idx="556">
                  <c:v>1.425334635614787</c:v>
                </c:pt>
                <c:pt idx="557">
                  <c:v>1.422208901764754</c:v>
                </c:pt>
                <c:pt idx="558">
                  <c:v>1.419083167914722</c:v>
                </c:pt>
                <c:pt idx="559">
                  <c:v>1.415957434064689</c:v>
                </c:pt>
                <c:pt idx="560">
                  <c:v>1.412831700214657</c:v>
                </c:pt>
                <c:pt idx="561">
                  <c:v>1.409705966364625</c:v>
                </c:pt>
                <c:pt idx="562">
                  <c:v>1.406580232514592</c:v>
                </c:pt>
                <c:pt idx="563">
                  <c:v>1.40345449866456</c:v>
                </c:pt>
                <c:pt idx="564">
                  <c:v>1.400328764814527</c:v>
                </c:pt>
                <c:pt idx="565">
                  <c:v>1.397203030964495</c:v>
                </c:pt>
                <c:pt idx="566">
                  <c:v>1.394077297114462</c:v>
                </c:pt>
                <c:pt idx="567">
                  <c:v>1.39095156326443</c:v>
                </c:pt>
                <c:pt idx="568">
                  <c:v>1.387825829414397</c:v>
                </c:pt>
                <c:pt idx="569">
                  <c:v>1.384700095564365</c:v>
                </c:pt>
                <c:pt idx="570">
                  <c:v>1.381574361714333</c:v>
                </c:pt>
                <c:pt idx="571">
                  <c:v>1.3784486278643</c:v>
                </c:pt>
                <c:pt idx="572">
                  <c:v>1.375322894014268</c:v>
                </c:pt>
                <c:pt idx="573">
                  <c:v>1.372197160164235</c:v>
                </c:pt>
                <c:pt idx="574">
                  <c:v>1.369071426314203</c:v>
                </c:pt>
                <c:pt idx="575">
                  <c:v>1.365945692464171</c:v>
                </c:pt>
                <c:pt idx="576">
                  <c:v>1.362819958614138</c:v>
                </c:pt>
                <c:pt idx="577">
                  <c:v>1.359694224764106</c:v>
                </c:pt>
                <c:pt idx="578">
                  <c:v>1.356568490914073</c:v>
                </c:pt>
                <c:pt idx="579">
                  <c:v>1.353442757064041</c:v>
                </c:pt>
                <c:pt idx="580">
                  <c:v>1.350317023214009</c:v>
                </c:pt>
                <c:pt idx="581">
                  <c:v>1.347191289363976</c:v>
                </c:pt>
                <c:pt idx="582">
                  <c:v>1.344065555513944</c:v>
                </c:pt>
                <c:pt idx="583">
                  <c:v>1.340939821663911</c:v>
                </c:pt>
                <c:pt idx="584">
                  <c:v>1.337814087813879</c:v>
                </c:pt>
                <c:pt idx="585">
                  <c:v>1.334688353963847</c:v>
                </c:pt>
                <c:pt idx="586">
                  <c:v>1.331562620113814</c:v>
                </c:pt>
                <c:pt idx="587">
                  <c:v>1.328436886263782</c:v>
                </c:pt>
                <c:pt idx="588">
                  <c:v>1.32531115241375</c:v>
                </c:pt>
                <c:pt idx="589">
                  <c:v>1.322185418563717</c:v>
                </c:pt>
                <c:pt idx="590">
                  <c:v>1.319059684713684</c:v>
                </c:pt>
                <c:pt idx="591">
                  <c:v>1.315933950863652</c:v>
                </c:pt>
                <c:pt idx="592">
                  <c:v>1.312808217013619</c:v>
                </c:pt>
                <c:pt idx="593">
                  <c:v>1.309682483163587</c:v>
                </c:pt>
                <c:pt idx="594">
                  <c:v>1.306556749313555</c:v>
                </c:pt>
                <c:pt idx="595">
                  <c:v>1.303431015463522</c:v>
                </c:pt>
                <c:pt idx="596">
                  <c:v>1.30030528161349</c:v>
                </c:pt>
                <c:pt idx="597">
                  <c:v>1.297179547763457</c:v>
                </c:pt>
                <c:pt idx="598">
                  <c:v>1.294053813913425</c:v>
                </c:pt>
                <c:pt idx="599">
                  <c:v>1.290928080063392</c:v>
                </c:pt>
                <c:pt idx="600">
                  <c:v>1.28780234621336</c:v>
                </c:pt>
                <c:pt idx="601">
                  <c:v>1.284676612363328</c:v>
                </c:pt>
                <c:pt idx="602">
                  <c:v>1.281550878513295</c:v>
                </c:pt>
                <c:pt idx="603">
                  <c:v>1.278425144663263</c:v>
                </c:pt>
                <c:pt idx="604">
                  <c:v>1.27529941081323</c:v>
                </c:pt>
                <c:pt idx="605">
                  <c:v>1.272173676963198</c:v>
                </c:pt>
                <c:pt idx="606">
                  <c:v>1.269047943113165</c:v>
                </c:pt>
                <c:pt idx="607">
                  <c:v>1.265922209263133</c:v>
                </c:pt>
                <c:pt idx="608">
                  <c:v>1.2627964754131</c:v>
                </c:pt>
                <c:pt idx="609">
                  <c:v>1.259670741563068</c:v>
                </c:pt>
                <c:pt idx="610">
                  <c:v>1.256545007713036</c:v>
                </c:pt>
                <c:pt idx="611">
                  <c:v>1.253419273863003</c:v>
                </c:pt>
                <c:pt idx="612">
                  <c:v>1.250293540012971</c:v>
                </c:pt>
                <c:pt idx="613">
                  <c:v>1.247167806162939</c:v>
                </c:pt>
                <c:pt idx="614">
                  <c:v>1.244042072312906</c:v>
                </c:pt>
                <c:pt idx="615">
                  <c:v>1.240916338462874</c:v>
                </c:pt>
                <c:pt idx="616">
                  <c:v>1.237790604612841</c:v>
                </c:pt>
                <c:pt idx="617">
                  <c:v>1.234664870762809</c:v>
                </c:pt>
                <c:pt idx="618">
                  <c:v>1.231539136912776</c:v>
                </c:pt>
                <c:pt idx="619">
                  <c:v>1.228413403062744</c:v>
                </c:pt>
                <c:pt idx="620">
                  <c:v>1.225287669212711</c:v>
                </c:pt>
                <c:pt idx="621">
                  <c:v>1.222161935362679</c:v>
                </c:pt>
                <c:pt idx="622">
                  <c:v>1.219036201512647</c:v>
                </c:pt>
                <c:pt idx="623">
                  <c:v>1.215910467662614</c:v>
                </c:pt>
                <c:pt idx="624">
                  <c:v>1.212784733812582</c:v>
                </c:pt>
                <c:pt idx="625">
                  <c:v>1.209658999962549</c:v>
                </c:pt>
                <c:pt idx="626">
                  <c:v>1.206533266112517</c:v>
                </c:pt>
                <c:pt idx="627">
                  <c:v>1.203407532262484</c:v>
                </c:pt>
                <c:pt idx="628">
                  <c:v>1.200281798412452</c:v>
                </c:pt>
                <c:pt idx="629">
                  <c:v>1.197156064562419</c:v>
                </c:pt>
                <c:pt idx="630">
                  <c:v>1.194030330712387</c:v>
                </c:pt>
                <c:pt idx="631">
                  <c:v>1.190904596862355</c:v>
                </c:pt>
                <c:pt idx="632">
                  <c:v>1.187778863012322</c:v>
                </c:pt>
                <c:pt idx="633">
                  <c:v>1.18465312916229</c:v>
                </c:pt>
                <c:pt idx="634">
                  <c:v>1.181527395312257</c:v>
                </c:pt>
                <c:pt idx="635">
                  <c:v>1.178401661462225</c:v>
                </c:pt>
                <c:pt idx="636">
                  <c:v>1.175275927612192</c:v>
                </c:pt>
                <c:pt idx="637">
                  <c:v>1.17215019376216</c:v>
                </c:pt>
                <c:pt idx="638">
                  <c:v>1.169024459912128</c:v>
                </c:pt>
                <c:pt idx="639">
                  <c:v>1.165898726062095</c:v>
                </c:pt>
                <c:pt idx="640">
                  <c:v>1.162772992212063</c:v>
                </c:pt>
                <c:pt idx="641">
                  <c:v>1.15964725836203</c:v>
                </c:pt>
                <c:pt idx="642">
                  <c:v>1.156521524511998</c:v>
                </c:pt>
                <c:pt idx="643">
                  <c:v>1.153395790661966</c:v>
                </c:pt>
                <c:pt idx="644">
                  <c:v>1.150270056811933</c:v>
                </c:pt>
                <c:pt idx="645">
                  <c:v>1.147144322961901</c:v>
                </c:pt>
                <c:pt idx="646">
                  <c:v>1.144018589111868</c:v>
                </c:pt>
                <c:pt idx="647">
                  <c:v>1.140892855261836</c:v>
                </c:pt>
                <c:pt idx="648">
                  <c:v>1.137767121411803</c:v>
                </c:pt>
                <c:pt idx="649">
                  <c:v>1.134641387561771</c:v>
                </c:pt>
                <c:pt idx="650">
                  <c:v>1.131515653711739</c:v>
                </c:pt>
                <c:pt idx="651">
                  <c:v>1.128389919861706</c:v>
                </c:pt>
                <c:pt idx="652">
                  <c:v>1.125264186011674</c:v>
                </c:pt>
                <c:pt idx="653">
                  <c:v>1.122138452161641</c:v>
                </c:pt>
                <c:pt idx="654">
                  <c:v>1.119012718311609</c:v>
                </c:pt>
                <c:pt idx="655">
                  <c:v>1.115886984461576</c:v>
                </c:pt>
                <c:pt idx="656">
                  <c:v>1.112761250611544</c:v>
                </c:pt>
                <c:pt idx="657">
                  <c:v>1.109635516761512</c:v>
                </c:pt>
                <c:pt idx="658">
                  <c:v>1.106509782911479</c:v>
                </c:pt>
                <c:pt idx="659">
                  <c:v>1.103384049061447</c:v>
                </c:pt>
                <c:pt idx="660">
                  <c:v>1.100258315211414</c:v>
                </c:pt>
                <c:pt idx="661">
                  <c:v>1.097132581361382</c:v>
                </c:pt>
                <c:pt idx="662">
                  <c:v>1.094006847511349</c:v>
                </c:pt>
                <c:pt idx="663">
                  <c:v>1.090881113661317</c:v>
                </c:pt>
                <c:pt idx="664">
                  <c:v>1.087755379811285</c:v>
                </c:pt>
                <c:pt idx="665">
                  <c:v>1.084629645961252</c:v>
                </c:pt>
                <c:pt idx="666">
                  <c:v>1.08150391211122</c:v>
                </c:pt>
                <c:pt idx="667">
                  <c:v>1.078378178261187</c:v>
                </c:pt>
                <c:pt idx="668">
                  <c:v>1.075252444411155</c:v>
                </c:pt>
                <c:pt idx="669">
                  <c:v>1.072126710561122</c:v>
                </c:pt>
                <c:pt idx="670">
                  <c:v>1.06900097671109</c:v>
                </c:pt>
                <c:pt idx="671">
                  <c:v>1.065875242861058</c:v>
                </c:pt>
                <c:pt idx="672">
                  <c:v>1.062749509011025</c:v>
                </c:pt>
                <c:pt idx="673">
                  <c:v>1.059623775160992</c:v>
                </c:pt>
                <c:pt idx="674">
                  <c:v>1.05649804131096</c:v>
                </c:pt>
                <c:pt idx="675">
                  <c:v>1.053372307460928</c:v>
                </c:pt>
                <c:pt idx="676">
                  <c:v>1.050246573610895</c:v>
                </c:pt>
                <c:pt idx="677">
                  <c:v>1.047120839760863</c:v>
                </c:pt>
                <c:pt idx="678">
                  <c:v>1.043995105910831</c:v>
                </c:pt>
                <c:pt idx="679">
                  <c:v>1.040869372060798</c:v>
                </c:pt>
                <c:pt idx="680">
                  <c:v>1.037743638210765</c:v>
                </c:pt>
                <c:pt idx="681">
                  <c:v>1.034617904360733</c:v>
                </c:pt>
                <c:pt idx="682">
                  <c:v>1.031492170510701</c:v>
                </c:pt>
                <c:pt idx="683">
                  <c:v>1.028366436660668</c:v>
                </c:pt>
                <c:pt idx="684">
                  <c:v>1.025240702810636</c:v>
                </c:pt>
                <c:pt idx="685">
                  <c:v>1.022114968960603</c:v>
                </c:pt>
                <c:pt idx="686">
                  <c:v>1.018989235110571</c:v>
                </c:pt>
                <c:pt idx="687">
                  <c:v>1.015863501260539</c:v>
                </c:pt>
                <c:pt idx="688">
                  <c:v>1.012737767410506</c:v>
                </c:pt>
                <c:pt idx="689">
                  <c:v>1.009612033560474</c:v>
                </c:pt>
                <c:pt idx="690">
                  <c:v>1.006486299710441</c:v>
                </c:pt>
                <c:pt idx="691">
                  <c:v>1.00336056586041</c:v>
                </c:pt>
                <c:pt idx="692">
                  <c:v>1.000234832010376</c:v>
                </c:pt>
                <c:pt idx="693">
                  <c:v>0.997109098160344</c:v>
                </c:pt>
                <c:pt idx="694">
                  <c:v>0.993983364310312</c:v>
                </c:pt>
                <c:pt idx="695">
                  <c:v>0.990857630460279</c:v>
                </c:pt>
                <c:pt idx="696">
                  <c:v>0.987731896610247</c:v>
                </c:pt>
                <c:pt idx="697">
                  <c:v>0.984606162760214</c:v>
                </c:pt>
                <c:pt idx="698">
                  <c:v>0.981480428910182</c:v>
                </c:pt>
                <c:pt idx="699">
                  <c:v>0.978354695060149</c:v>
                </c:pt>
                <c:pt idx="700">
                  <c:v>0.975228961210117</c:v>
                </c:pt>
                <c:pt idx="701">
                  <c:v>0.972103227360085</c:v>
                </c:pt>
                <c:pt idx="702">
                  <c:v>0.968977493510053</c:v>
                </c:pt>
                <c:pt idx="703">
                  <c:v>0.96585175966002</c:v>
                </c:pt>
                <c:pt idx="704">
                  <c:v>0.962726025809987</c:v>
                </c:pt>
                <c:pt idx="705">
                  <c:v>0.959600291959955</c:v>
                </c:pt>
                <c:pt idx="706">
                  <c:v>0.956474558109923</c:v>
                </c:pt>
                <c:pt idx="707">
                  <c:v>0.95334882425989</c:v>
                </c:pt>
                <c:pt idx="708">
                  <c:v>0.950223090409858</c:v>
                </c:pt>
                <c:pt idx="709">
                  <c:v>0.947097356559825</c:v>
                </c:pt>
                <c:pt idx="710">
                  <c:v>0.943971622709793</c:v>
                </c:pt>
                <c:pt idx="711">
                  <c:v>0.940845888859761</c:v>
                </c:pt>
                <c:pt idx="712">
                  <c:v>0.937720155009728</c:v>
                </c:pt>
                <c:pt idx="713">
                  <c:v>0.934594421159696</c:v>
                </c:pt>
                <c:pt idx="714">
                  <c:v>0.931468687309664</c:v>
                </c:pt>
                <c:pt idx="715">
                  <c:v>0.928342953459631</c:v>
                </c:pt>
                <c:pt idx="716">
                  <c:v>0.925217219609598</c:v>
                </c:pt>
                <c:pt idx="717">
                  <c:v>0.922091485759566</c:v>
                </c:pt>
                <c:pt idx="718">
                  <c:v>0.918965751909534</c:v>
                </c:pt>
                <c:pt idx="719">
                  <c:v>0.915840018059501</c:v>
                </c:pt>
                <c:pt idx="720">
                  <c:v>0.912714284209469</c:v>
                </c:pt>
                <c:pt idx="721">
                  <c:v>0.909588550359437</c:v>
                </c:pt>
                <c:pt idx="722">
                  <c:v>0.906462816509404</c:v>
                </c:pt>
                <c:pt idx="723">
                  <c:v>0.903337082659371</c:v>
                </c:pt>
                <c:pt idx="724">
                  <c:v>0.900211348809339</c:v>
                </c:pt>
                <c:pt idx="725">
                  <c:v>0.897085614959307</c:v>
                </c:pt>
                <c:pt idx="726">
                  <c:v>0.893959881109274</c:v>
                </c:pt>
                <c:pt idx="727">
                  <c:v>0.890834147259242</c:v>
                </c:pt>
                <c:pt idx="728">
                  <c:v>0.887708413409209</c:v>
                </c:pt>
                <c:pt idx="729">
                  <c:v>0.884582679559177</c:v>
                </c:pt>
                <c:pt idx="730">
                  <c:v>0.881456945709144</c:v>
                </c:pt>
                <c:pt idx="731">
                  <c:v>0.878331211859112</c:v>
                </c:pt>
                <c:pt idx="732">
                  <c:v>0.87520547800908</c:v>
                </c:pt>
                <c:pt idx="733">
                  <c:v>0.872079744159047</c:v>
                </c:pt>
                <c:pt idx="734">
                  <c:v>0.868954010309015</c:v>
                </c:pt>
                <c:pt idx="735">
                  <c:v>0.865828276458982</c:v>
                </c:pt>
                <c:pt idx="736">
                  <c:v>0.86270254260895</c:v>
                </c:pt>
                <c:pt idx="737">
                  <c:v>0.859576808758917</c:v>
                </c:pt>
                <c:pt idx="738">
                  <c:v>0.856451074908885</c:v>
                </c:pt>
                <c:pt idx="739">
                  <c:v>0.853325341058853</c:v>
                </c:pt>
                <c:pt idx="740">
                  <c:v>0.85019960720882</c:v>
                </c:pt>
                <c:pt idx="741">
                  <c:v>0.847073873358788</c:v>
                </c:pt>
                <c:pt idx="742">
                  <c:v>0.843948139508755</c:v>
                </c:pt>
                <c:pt idx="743">
                  <c:v>0.840822405658723</c:v>
                </c:pt>
                <c:pt idx="744">
                  <c:v>0.837696671808691</c:v>
                </c:pt>
                <c:pt idx="745">
                  <c:v>0.834570937958658</c:v>
                </c:pt>
                <c:pt idx="746">
                  <c:v>0.831445204108625</c:v>
                </c:pt>
                <c:pt idx="747">
                  <c:v>0.828319470258593</c:v>
                </c:pt>
                <c:pt idx="748">
                  <c:v>0.825193736408561</c:v>
                </c:pt>
                <c:pt idx="749">
                  <c:v>0.822068002558528</c:v>
                </c:pt>
                <c:pt idx="750">
                  <c:v>0.818942268708496</c:v>
                </c:pt>
                <c:pt idx="751">
                  <c:v>0.815816534858464</c:v>
                </c:pt>
                <c:pt idx="752">
                  <c:v>0.812690801008431</c:v>
                </c:pt>
                <c:pt idx="753">
                  <c:v>0.809565067158398</c:v>
                </c:pt>
                <c:pt idx="754">
                  <c:v>0.806439333308366</c:v>
                </c:pt>
                <c:pt idx="755">
                  <c:v>0.803313599458334</c:v>
                </c:pt>
                <c:pt idx="756">
                  <c:v>0.800187865608301</c:v>
                </c:pt>
                <c:pt idx="757">
                  <c:v>0.797062131758269</c:v>
                </c:pt>
                <c:pt idx="758">
                  <c:v>0.793936397908236</c:v>
                </c:pt>
                <c:pt idx="759">
                  <c:v>0.790810664058204</c:v>
                </c:pt>
                <c:pt idx="760">
                  <c:v>0.787684930208171</c:v>
                </c:pt>
                <c:pt idx="761">
                  <c:v>0.784559196358139</c:v>
                </c:pt>
                <c:pt idx="762">
                  <c:v>0.781433462508107</c:v>
                </c:pt>
                <c:pt idx="763">
                  <c:v>0.778307728658074</c:v>
                </c:pt>
                <c:pt idx="764">
                  <c:v>0.775181994808042</c:v>
                </c:pt>
                <c:pt idx="765">
                  <c:v>0.772056260958009</c:v>
                </c:pt>
                <c:pt idx="766">
                  <c:v>0.768930527107977</c:v>
                </c:pt>
                <c:pt idx="767">
                  <c:v>0.765804793257945</c:v>
                </c:pt>
                <c:pt idx="768">
                  <c:v>0.762679059407912</c:v>
                </c:pt>
                <c:pt idx="769">
                  <c:v>0.75955332555788</c:v>
                </c:pt>
                <c:pt idx="770">
                  <c:v>0.756427591707847</c:v>
                </c:pt>
                <c:pt idx="771">
                  <c:v>0.753301857857815</c:v>
                </c:pt>
                <c:pt idx="772">
                  <c:v>0.750176124007782</c:v>
                </c:pt>
                <c:pt idx="773">
                  <c:v>0.74705039015775</c:v>
                </c:pt>
                <c:pt idx="774">
                  <c:v>0.743924656307718</c:v>
                </c:pt>
                <c:pt idx="775">
                  <c:v>0.740798922457685</c:v>
                </c:pt>
                <c:pt idx="776">
                  <c:v>0.737673188607653</c:v>
                </c:pt>
                <c:pt idx="777">
                  <c:v>0.73454745475762</c:v>
                </c:pt>
                <c:pt idx="778">
                  <c:v>0.731421720907588</c:v>
                </c:pt>
                <c:pt idx="779">
                  <c:v>0.728295987057555</c:v>
                </c:pt>
                <c:pt idx="780">
                  <c:v>0.725170253207523</c:v>
                </c:pt>
                <c:pt idx="781">
                  <c:v>0.722044519357491</c:v>
                </c:pt>
                <c:pt idx="782">
                  <c:v>0.718918785507458</c:v>
                </c:pt>
                <c:pt idx="783">
                  <c:v>0.715793051657426</c:v>
                </c:pt>
                <c:pt idx="784">
                  <c:v>0.712667317807393</c:v>
                </c:pt>
                <c:pt idx="785">
                  <c:v>0.709541583957361</c:v>
                </c:pt>
                <c:pt idx="786">
                  <c:v>0.706415850107328</c:v>
                </c:pt>
                <c:pt idx="787">
                  <c:v>0.703290116257296</c:v>
                </c:pt>
                <c:pt idx="788">
                  <c:v>0.700164382407264</c:v>
                </c:pt>
                <c:pt idx="789">
                  <c:v>0.697038648557231</c:v>
                </c:pt>
                <c:pt idx="790">
                  <c:v>0.693912914707198</c:v>
                </c:pt>
                <c:pt idx="791">
                  <c:v>0.690787180857166</c:v>
                </c:pt>
                <c:pt idx="792">
                  <c:v>0.687661447007134</c:v>
                </c:pt>
                <c:pt idx="793">
                  <c:v>0.684535713157101</c:v>
                </c:pt>
                <c:pt idx="794">
                  <c:v>0.681409979307069</c:v>
                </c:pt>
                <c:pt idx="795">
                  <c:v>0.678284245457036</c:v>
                </c:pt>
                <c:pt idx="796">
                  <c:v>0.675158511607004</c:v>
                </c:pt>
                <c:pt idx="797">
                  <c:v>0.672032777756972</c:v>
                </c:pt>
                <c:pt idx="798">
                  <c:v>0.668907043906939</c:v>
                </c:pt>
                <c:pt idx="799">
                  <c:v>0.665781310056907</c:v>
                </c:pt>
                <c:pt idx="800">
                  <c:v>0.662655576206874</c:v>
                </c:pt>
                <c:pt idx="801">
                  <c:v>0.659529842356842</c:v>
                </c:pt>
                <c:pt idx="802">
                  <c:v>0.656404108506809</c:v>
                </c:pt>
                <c:pt idx="803">
                  <c:v>0.653278374656777</c:v>
                </c:pt>
                <c:pt idx="804">
                  <c:v>0.650152640806745</c:v>
                </c:pt>
                <c:pt idx="805">
                  <c:v>0.647026906956712</c:v>
                </c:pt>
                <c:pt idx="806">
                  <c:v>0.64390117310668</c:v>
                </c:pt>
                <c:pt idx="807">
                  <c:v>0.640775439256647</c:v>
                </c:pt>
                <c:pt idx="808">
                  <c:v>0.637649705406615</c:v>
                </c:pt>
                <c:pt idx="809">
                  <c:v>0.634523971556582</c:v>
                </c:pt>
                <c:pt idx="810">
                  <c:v>0.63139823770655</c:v>
                </c:pt>
                <c:pt idx="811">
                  <c:v>0.628272503856518</c:v>
                </c:pt>
                <c:pt idx="812">
                  <c:v>0.625146770006485</c:v>
                </c:pt>
                <c:pt idx="813">
                  <c:v>0.622021036156453</c:v>
                </c:pt>
                <c:pt idx="814">
                  <c:v>0.61889530230642</c:v>
                </c:pt>
                <c:pt idx="815">
                  <c:v>0.615769568456388</c:v>
                </c:pt>
                <c:pt idx="816">
                  <c:v>0.612643834606355</c:v>
                </c:pt>
                <c:pt idx="817">
                  <c:v>0.609518100756323</c:v>
                </c:pt>
                <c:pt idx="818">
                  <c:v>0.606392366906291</c:v>
                </c:pt>
                <c:pt idx="819">
                  <c:v>0.603266633056258</c:v>
                </c:pt>
                <c:pt idx="820">
                  <c:v>0.600140899206226</c:v>
                </c:pt>
                <c:pt idx="821">
                  <c:v>0.597015165356193</c:v>
                </c:pt>
                <c:pt idx="822">
                  <c:v>0.593889431506161</c:v>
                </c:pt>
                <c:pt idx="823">
                  <c:v>0.590763697656128</c:v>
                </c:pt>
                <c:pt idx="824">
                  <c:v>0.587637963806096</c:v>
                </c:pt>
                <c:pt idx="825">
                  <c:v>0.584512229956064</c:v>
                </c:pt>
                <c:pt idx="826">
                  <c:v>0.581386496106032</c:v>
                </c:pt>
                <c:pt idx="827">
                  <c:v>0.578260762255999</c:v>
                </c:pt>
                <c:pt idx="828">
                  <c:v>0.575135028405967</c:v>
                </c:pt>
                <c:pt idx="829">
                  <c:v>0.572009294555934</c:v>
                </c:pt>
                <c:pt idx="830">
                  <c:v>0.568883560705902</c:v>
                </c:pt>
                <c:pt idx="831">
                  <c:v>0.56575782685587</c:v>
                </c:pt>
                <c:pt idx="832">
                  <c:v>0.562632093005837</c:v>
                </c:pt>
                <c:pt idx="833">
                  <c:v>0.559506359155804</c:v>
                </c:pt>
                <c:pt idx="834">
                  <c:v>0.556380625305772</c:v>
                </c:pt>
                <c:pt idx="835">
                  <c:v>0.55325489145574</c:v>
                </c:pt>
                <c:pt idx="836">
                  <c:v>0.550129157605707</c:v>
                </c:pt>
                <c:pt idx="837">
                  <c:v>0.547003423755675</c:v>
                </c:pt>
                <c:pt idx="838">
                  <c:v>0.543877689905643</c:v>
                </c:pt>
                <c:pt idx="839">
                  <c:v>0.54075195605561</c:v>
                </c:pt>
                <c:pt idx="840">
                  <c:v>0.537626222205577</c:v>
                </c:pt>
                <c:pt idx="841">
                  <c:v>0.534500488355545</c:v>
                </c:pt>
                <c:pt idx="842">
                  <c:v>0.531374754505513</c:v>
                </c:pt>
                <c:pt idx="843">
                  <c:v>0.52824902065548</c:v>
                </c:pt>
                <c:pt idx="844">
                  <c:v>0.525123286805448</c:v>
                </c:pt>
                <c:pt idx="845">
                  <c:v>0.521997552955415</c:v>
                </c:pt>
                <c:pt idx="846">
                  <c:v>0.518871819105383</c:v>
                </c:pt>
                <c:pt idx="847">
                  <c:v>0.51574608525535</c:v>
                </c:pt>
                <c:pt idx="848">
                  <c:v>0.512620351405318</c:v>
                </c:pt>
                <c:pt idx="849">
                  <c:v>0.509494617555286</c:v>
                </c:pt>
                <c:pt idx="850">
                  <c:v>0.506368883705253</c:v>
                </c:pt>
                <c:pt idx="851">
                  <c:v>0.503243149855221</c:v>
                </c:pt>
                <c:pt idx="852">
                  <c:v>0.500117416005188</c:v>
                </c:pt>
                <c:pt idx="853">
                  <c:v>0.496991682155156</c:v>
                </c:pt>
                <c:pt idx="854">
                  <c:v>0.493865948305124</c:v>
                </c:pt>
                <c:pt idx="855">
                  <c:v>0.490740214455091</c:v>
                </c:pt>
                <c:pt idx="856">
                  <c:v>0.487614480605059</c:v>
                </c:pt>
                <c:pt idx="857">
                  <c:v>0.484488746755026</c:v>
                </c:pt>
                <c:pt idx="858">
                  <c:v>0.481363012904994</c:v>
                </c:pt>
                <c:pt idx="859">
                  <c:v>0.478237279054961</c:v>
                </c:pt>
                <c:pt idx="860">
                  <c:v>0.475111545204929</c:v>
                </c:pt>
                <c:pt idx="861">
                  <c:v>0.471985811354897</c:v>
                </c:pt>
                <c:pt idx="862">
                  <c:v>0.468860077504864</c:v>
                </c:pt>
                <c:pt idx="863">
                  <c:v>0.465734343654832</c:v>
                </c:pt>
                <c:pt idx="864">
                  <c:v>0.462608609804799</c:v>
                </c:pt>
                <c:pt idx="865">
                  <c:v>0.459482875954767</c:v>
                </c:pt>
                <c:pt idx="866">
                  <c:v>0.456357142104734</c:v>
                </c:pt>
                <c:pt idx="867">
                  <c:v>0.453231408254702</c:v>
                </c:pt>
                <c:pt idx="868">
                  <c:v>0.45010567440467</c:v>
                </c:pt>
                <c:pt idx="869">
                  <c:v>0.446979940554637</c:v>
                </c:pt>
                <c:pt idx="870">
                  <c:v>0.443854206704604</c:v>
                </c:pt>
                <c:pt idx="871">
                  <c:v>0.440728472854572</c:v>
                </c:pt>
                <c:pt idx="872">
                  <c:v>0.43760273900454</c:v>
                </c:pt>
                <c:pt idx="873">
                  <c:v>0.434477005154507</c:v>
                </c:pt>
                <c:pt idx="874">
                  <c:v>0.431351271304475</c:v>
                </c:pt>
                <c:pt idx="875">
                  <c:v>0.428225537454443</c:v>
                </c:pt>
                <c:pt idx="876">
                  <c:v>0.42509980360441</c:v>
                </c:pt>
                <c:pt idx="877">
                  <c:v>0.421974069754377</c:v>
                </c:pt>
                <c:pt idx="878">
                  <c:v>0.418848335904345</c:v>
                </c:pt>
                <c:pt idx="879">
                  <c:v>0.415722602054313</c:v>
                </c:pt>
                <c:pt idx="880">
                  <c:v>0.41259686820428</c:v>
                </c:pt>
                <c:pt idx="881">
                  <c:v>0.409471134354248</c:v>
                </c:pt>
                <c:pt idx="882">
                  <c:v>0.406345400504216</c:v>
                </c:pt>
                <c:pt idx="883">
                  <c:v>0.403219666654183</c:v>
                </c:pt>
                <c:pt idx="884">
                  <c:v>0.400093932804151</c:v>
                </c:pt>
                <c:pt idx="885">
                  <c:v>0.396968198954118</c:v>
                </c:pt>
                <c:pt idx="886">
                  <c:v>0.393842465104086</c:v>
                </c:pt>
                <c:pt idx="887">
                  <c:v>0.390716731254053</c:v>
                </c:pt>
                <c:pt idx="888">
                  <c:v>0.387590997404021</c:v>
                </c:pt>
                <c:pt idx="889">
                  <c:v>0.384465263553988</c:v>
                </c:pt>
                <c:pt idx="890">
                  <c:v>0.381339529703956</c:v>
                </c:pt>
                <c:pt idx="891">
                  <c:v>0.378213795853924</c:v>
                </c:pt>
                <c:pt idx="892">
                  <c:v>0.375088062003891</c:v>
                </c:pt>
                <c:pt idx="893">
                  <c:v>0.371962328153859</c:v>
                </c:pt>
                <c:pt idx="894">
                  <c:v>0.368836594303826</c:v>
                </c:pt>
                <c:pt idx="895">
                  <c:v>0.365710860453794</c:v>
                </c:pt>
                <c:pt idx="896">
                  <c:v>0.362585126603761</c:v>
                </c:pt>
                <c:pt idx="897">
                  <c:v>0.359459392753729</c:v>
                </c:pt>
                <c:pt idx="898">
                  <c:v>0.356333658903697</c:v>
                </c:pt>
                <c:pt idx="899">
                  <c:v>0.353207925053664</c:v>
                </c:pt>
                <c:pt idx="900">
                  <c:v>0.350082191203632</c:v>
                </c:pt>
                <c:pt idx="901">
                  <c:v>0.346956457353599</c:v>
                </c:pt>
                <c:pt idx="902">
                  <c:v>0.343830723503567</c:v>
                </c:pt>
                <c:pt idx="903">
                  <c:v>0.340704989653534</c:v>
                </c:pt>
                <c:pt idx="904">
                  <c:v>0.337579255803502</c:v>
                </c:pt>
                <c:pt idx="905">
                  <c:v>0.33445352195347</c:v>
                </c:pt>
                <c:pt idx="906">
                  <c:v>0.331327788103437</c:v>
                </c:pt>
                <c:pt idx="907">
                  <c:v>0.328202054253405</c:v>
                </c:pt>
                <c:pt idx="908">
                  <c:v>0.325076320403372</c:v>
                </c:pt>
                <c:pt idx="909">
                  <c:v>0.32195058655334</c:v>
                </c:pt>
                <c:pt idx="910">
                  <c:v>0.318824852703307</c:v>
                </c:pt>
                <c:pt idx="911">
                  <c:v>0.315699118853275</c:v>
                </c:pt>
                <c:pt idx="912">
                  <c:v>0.312573385003243</c:v>
                </c:pt>
                <c:pt idx="913">
                  <c:v>0.30944765115321</c:v>
                </c:pt>
                <c:pt idx="914">
                  <c:v>0.306321917303178</c:v>
                </c:pt>
                <c:pt idx="915">
                  <c:v>0.303196183453145</c:v>
                </c:pt>
                <c:pt idx="916">
                  <c:v>0.300070449603113</c:v>
                </c:pt>
                <c:pt idx="917">
                  <c:v>0.296944715753081</c:v>
                </c:pt>
                <c:pt idx="918">
                  <c:v>0.293818981903048</c:v>
                </c:pt>
                <c:pt idx="919">
                  <c:v>0.290693248053016</c:v>
                </c:pt>
                <c:pt idx="920">
                  <c:v>0.287567514202983</c:v>
                </c:pt>
                <c:pt idx="921">
                  <c:v>0.284441780352951</c:v>
                </c:pt>
                <c:pt idx="922">
                  <c:v>0.281316046502918</c:v>
                </c:pt>
                <c:pt idx="923">
                  <c:v>0.278190312652886</c:v>
                </c:pt>
                <c:pt idx="924">
                  <c:v>0.275064578802854</c:v>
                </c:pt>
                <c:pt idx="925">
                  <c:v>0.271938844952821</c:v>
                </c:pt>
                <c:pt idx="926">
                  <c:v>0.268813111102788</c:v>
                </c:pt>
                <c:pt idx="927">
                  <c:v>0.265687377252756</c:v>
                </c:pt>
                <c:pt idx="928">
                  <c:v>0.262561643402724</c:v>
                </c:pt>
                <c:pt idx="929">
                  <c:v>0.259435909552691</c:v>
                </c:pt>
                <c:pt idx="930">
                  <c:v>0.256310175702659</c:v>
                </c:pt>
                <c:pt idx="931">
                  <c:v>0.253184441852627</c:v>
                </c:pt>
                <c:pt idx="932">
                  <c:v>0.250058708002594</c:v>
                </c:pt>
                <c:pt idx="933">
                  <c:v>0.246932974152561</c:v>
                </c:pt>
                <c:pt idx="934">
                  <c:v>0.243807240302529</c:v>
                </c:pt>
                <c:pt idx="935">
                  <c:v>0.240681506452497</c:v>
                </c:pt>
                <c:pt idx="936">
                  <c:v>0.237555772602464</c:v>
                </c:pt>
                <c:pt idx="937">
                  <c:v>0.234430038752432</c:v>
                </c:pt>
                <c:pt idx="938">
                  <c:v>0.231304304902399</c:v>
                </c:pt>
                <c:pt idx="939">
                  <c:v>0.228178571052367</c:v>
                </c:pt>
                <c:pt idx="940">
                  <c:v>0.225052837202334</c:v>
                </c:pt>
                <c:pt idx="941">
                  <c:v>0.221927103352302</c:v>
                </c:pt>
                <c:pt idx="942">
                  <c:v>0.21880136950227</c:v>
                </c:pt>
                <c:pt idx="943">
                  <c:v>0.215675635652237</c:v>
                </c:pt>
                <c:pt idx="944">
                  <c:v>0.212549901802205</c:v>
                </c:pt>
                <c:pt idx="945">
                  <c:v>0.209424167952172</c:v>
                </c:pt>
                <c:pt idx="946">
                  <c:v>0.20629843410214</c:v>
                </c:pt>
                <c:pt idx="947">
                  <c:v>0.203172700252108</c:v>
                </c:pt>
                <c:pt idx="948">
                  <c:v>0.200046966402075</c:v>
                </c:pt>
                <c:pt idx="949">
                  <c:v>0.196921232552043</c:v>
                </c:pt>
                <c:pt idx="950">
                  <c:v>0.19379549870201</c:v>
                </c:pt>
                <c:pt idx="951">
                  <c:v>0.190669764851978</c:v>
                </c:pt>
                <c:pt idx="952">
                  <c:v>0.187544031001946</c:v>
                </c:pt>
                <c:pt idx="953">
                  <c:v>0.184418297151913</c:v>
                </c:pt>
                <c:pt idx="954">
                  <c:v>0.181292563301881</c:v>
                </c:pt>
                <c:pt idx="955">
                  <c:v>0.178166829451849</c:v>
                </c:pt>
                <c:pt idx="956">
                  <c:v>0.175041095601816</c:v>
                </c:pt>
                <c:pt idx="957">
                  <c:v>0.171915361751783</c:v>
                </c:pt>
                <c:pt idx="958">
                  <c:v>0.168789627901751</c:v>
                </c:pt>
                <c:pt idx="959">
                  <c:v>0.165663894051719</c:v>
                </c:pt>
                <c:pt idx="960">
                  <c:v>0.162538160201686</c:v>
                </c:pt>
                <c:pt idx="961">
                  <c:v>0.159412426351654</c:v>
                </c:pt>
                <c:pt idx="962">
                  <c:v>0.156286692501622</c:v>
                </c:pt>
                <c:pt idx="963">
                  <c:v>0.153160958651589</c:v>
                </c:pt>
                <c:pt idx="964">
                  <c:v>0.150035224801557</c:v>
                </c:pt>
                <c:pt idx="965">
                  <c:v>0.146909490951524</c:v>
                </c:pt>
                <c:pt idx="966">
                  <c:v>0.143783757101492</c:v>
                </c:pt>
                <c:pt idx="967">
                  <c:v>0.140658023251459</c:v>
                </c:pt>
                <c:pt idx="968">
                  <c:v>0.137532289401427</c:v>
                </c:pt>
                <c:pt idx="969">
                  <c:v>0.134406555551394</c:v>
                </c:pt>
                <c:pt idx="970">
                  <c:v>0.131280821701362</c:v>
                </c:pt>
                <c:pt idx="971">
                  <c:v>0.12815508785133</c:v>
                </c:pt>
                <c:pt idx="972">
                  <c:v>0.125029354001297</c:v>
                </c:pt>
                <c:pt idx="973">
                  <c:v>0.121903620151265</c:v>
                </c:pt>
                <c:pt idx="974">
                  <c:v>0.118777886301233</c:v>
                </c:pt>
                <c:pt idx="975">
                  <c:v>0.1156521524512</c:v>
                </c:pt>
                <c:pt idx="976">
                  <c:v>0.112526418601167</c:v>
                </c:pt>
                <c:pt idx="977">
                  <c:v>0.109400684751135</c:v>
                </c:pt>
                <c:pt idx="978">
                  <c:v>0.106274950901103</c:v>
                </c:pt>
                <c:pt idx="979">
                  <c:v>0.10314921705107</c:v>
                </c:pt>
                <c:pt idx="980">
                  <c:v>0.100023483201038</c:v>
                </c:pt>
                <c:pt idx="981">
                  <c:v>0.0968977493510055</c:v>
                </c:pt>
                <c:pt idx="982">
                  <c:v>0.0937720155009729</c:v>
                </c:pt>
                <c:pt idx="983">
                  <c:v>0.0906462816509403</c:v>
                </c:pt>
                <c:pt idx="984">
                  <c:v>0.0875205478009082</c:v>
                </c:pt>
                <c:pt idx="985">
                  <c:v>0.0843948139508757</c:v>
                </c:pt>
                <c:pt idx="986">
                  <c:v>0.0812690801008431</c:v>
                </c:pt>
                <c:pt idx="987">
                  <c:v>0.0781433462508105</c:v>
                </c:pt>
                <c:pt idx="988">
                  <c:v>0.0750176124007784</c:v>
                </c:pt>
                <c:pt idx="989">
                  <c:v>0.0718918785507459</c:v>
                </c:pt>
                <c:pt idx="990">
                  <c:v>0.0687661447007133</c:v>
                </c:pt>
                <c:pt idx="991">
                  <c:v>0.0656404108506812</c:v>
                </c:pt>
                <c:pt idx="992">
                  <c:v>0.0625146770006486</c:v>
                </c:pt>
                <c:pt idx="993">
                  <c:v>0.059388943150616</c:v>
                </c:pt>
                <c:pt idx="994">
                  <c:v>0.0562632093005839</c:v>
                </c:pt>
                <c:pt idx="995">
                  <c:v>0.0531374754505514</c:v>
                </c:pt>
                <c:pt idx="996">
                  <c:v>0.0500117416005188</c:v>
                </c:pt>
                <c:pt idx="997">
                  <c:v>0.0468860077504862</c:v>
                </c:pt>
                <c:pt idx="998">
                  <c:v>0.0437602739004541</c:v>
                </c:pt>
                <c:pt idx="999">
                  <c:v>0.0406345400504215</c:v>
                </c:pt>
                <c:pt idx="1000">
                  <c:v>0.037508806200389</c:v>
                </c:pt>
                <c:pt idx="1001">
                  <c:v>0.0343830723503569</c:v>
                </c:pt>
                <c:pt idx="1002">
                  <c:v>0.0312573385003243</c:v>
                </c:pt>
                <c:pt idx="1003">
                  <c:v>0.0281316046502917</c:v>
                </c:pt>
                <c:pt idx="1004">
                  <c:v>0.0250058708002596</c:v>
                </c:pt>
                <c:pt idx="1005">
                  <c:v>0.0218801369502271</c:v>
                </c:pt>
                <c:pt idx="1006">
                  <c:v>0.0187544031001945</c:v>
                </c:pt>
                <c:pt idx="1007">
                  <c:v>0.0156286692501619</c:v>
                </c:pt>
                <c:pt idx="1008">
                  <c:v>0.0125029354001298</c:v>
                </c:pt>
                <c:pt idx="1009">
                  <c:v>0.00937720155009724</c:v>
                </c:pt>
                <c:pt idx="1010">
                  <c:v>0.00625146770006468</c:v>
                </c:pt>
                <c:pt idx="1011">
                  <c:v>0.00312573385003256</c:v>
                </c:pt>
                <c:pt idx="1012">
                  <c:v>0.000312573385003123</c:v>
                </c:pt>
                <c:pt idx="1013">
                  <c:v>3.12573385001791E-5</c:v>
                </c:pt>
                <c:pt idx="1014">
                  <c:v>3.1257338499735E-6</c:v>
                </c:pt>
                <c:pt idx="1015">
                  <c:v>3.12573384952941E-7</c:v>
                </c:pt>
                <c:pt idx="1016">
                  <c:v>3.12573384952941E-8</c:v>
                </c:pt>
                <c:pt idx="1017">
                  <c:v>3.12573389393833E-9</c:v>
                </c:pt>
                <c:pt idx="1018">
                  <c:v>3.12573522620596E-10</c:v>
                </c:pt>
                <c:pt idx="1019">
                  <c:v>0.0</c:v>
                </c:pt>
              </c:numCache>
            </c:numRef>
          </c:xVal>
          <c:yVal>
            <c:numRef>
              <c:f>Sheet1!$AH$25:$AH$1044</c:f>
              <c:numCache>
                <c:formatCode>General</c:formatCode>
                <c:ptCount val="1020"/>
                <c:pt idx="0">
                  <c:v>2.52885299038905E-15</c:v>
                </c:pt>
                <c:pt idx="1">
                  <c:v>2.52885299043116E-16</c:v>
                </c:pt>
                <c:pt idx="2">
                  <c:v>2.52885299087308E-17</c:v>
                </c:pt>
                <c:pt idx="3">
                  <c:v>2.52885299532092E-18</c:v>
                </c:pt>
                <c:pt idx="4">
                  <c:v>2.52885303976358E-19</c:v>
                </c:pt>
                <c:pt idx="5">
                  <c:v>2.52885348416254E-20</c:v>
                </c:pt>
                <c:pt idx="6">
                  <c:v>2.52885792821264E-21</c:v>
                </c:pt>
                <c:pt idx="7">
                  <c:v>2.52890236909215E-22</c:v>
                </c:pt>
                <c:pt idx="8">
                  <c:v>2.52934681999024E-23</c:v>
                </c:pt>
                <c:pt idx="9">
                  <c:v>2.5337955405154E-24</c:v>
                </c:pt>
                <c:pt idx="10">
                  <c:v>2.57870653838214E-25</c:v>
                </c:pt>
                <c:pt idx="11">
                  <c:v>3.07295990171487E-26</c:v>
                </c:pt>
                <c:pt idx="12">
                  <c:v>1.71607671528139E-26</c:v>
                </c:pt>
                <c:pt idx="13">
                  <c:v>3.06896511165412E-21</c:v>
                </c:pt>
                <c:pt idx="14">
                  <c:v>1.85151679400167E-16</c:v>
                </c:pt>
                <c:pt idx="15">
                  <c:v>8.2146843694555E-13</c:v>
                </c:pt>
                <c:pt idx="16">
                  <c:v>5.89471756243386E-10</c:v>
                </c:pt>
                <c:pt idx="17">
                  <c:v>1.15578511831836E-7</c:v>
                </c:pt>
                <c:pt idx="18">
                  <c:v>8.74525147944863E-6</c:v>
                </c:pt>
                <c:pt idx="19">
                  <c:v>0.000322611326279086</c:v>
                </c:pt>
                <c:pt idx="20">
                  <c:v>0.00679402332743388</c:v>
                </c:pt>
                <c:pt idx="21">
                  <c:v>0.0853168827515455</c:v>
                </c:pt>
                <c:pt idx="22">
                  <c:v>0.366087993681282</c:v>
                </c:pt>
                <c:pt idx="23">
                  <c:v>0.00923300365966455</c:v>
                </c:pt>
                <c:pt idx="24">
                  <c:v>1.58181504646798E-15</c:v>
                </c:pt>
                <c:pt idx="25">
                  <c:v>8.29656582177621E-76</c:v>
                </c:pt>
                <c:pt idx="26">
                  <c:v>1.54441227868338E-307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</c:numCache>
            </c:numRef>
          </c:yVal>
          <c:smooth val="1"/>
        </c:ser>
        <c:ser>
          <c:idx val="2"/>
          <c:order val="2"/>
          <c:tx>
            <c:v>g_near_1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Sheet1!$D$25:$D$1044</c:f>
              <c:numCache>
                <c:formatCode>General</c:formatCode>
                <c:ptCount val="1020"/>
                <c:pt idx="0">
                  <c:v>3.12573385003243E-16</c:v>
                </c:pt>
                <c:pt idx="1">
                  <c:v>3.12573385003243E-15</c:v>
                </c:pt>
                <c:pt idx="2">
                  <c:v>3.12573385003243E-14</c:v>
                </c:pt>
                <c:pt idx="3">
                  <c:v>3.12573385003243E-13</c:v>
                </c:pt>
                <c:pt idx="4">
                  <c:v>3.12573385003243E-12</c:v>
                </c:pt>
                <c:pt idx="5">
                  <c:v>3.12573385003243E-11</c:v>
                </c:pt>
                <c:pt idx="6">
                  <c:v>3.12573385003243E-10</c:v>
                </c:pt>
                <c:pt idx="7">
                  <c:v>3.12573385003243E-9</c:v>
                </c:pt>
                <c:pt idx="8">
                  <c:v>3.12573385003243E-8</c:v>
                </c:pt>
                <c:pt idx="9">
                  <c:v>3.12573385003243E-7</c:v>
                </c:pt>
                <c:pt idx="10">
                  <c:v>3.12573385003243E-6</c:v>
                </c:pt>
                <c:pt idx="11">
                  <c:v>3.12573385003243E-5</c:v>
                </c:pt>
                <c:pt idx="12">
                  <c:v>0.000312573385003243</c:v>
                </c:pt>
                <c:pt idx="13">
                  <c:v>0.00312573385003243</c:v>
                </c:pt>
                <c:pt idx="14">
                  <c:v>0.00625146770006485</c:v>
                </c:pt>
                <c:pt idx="15">
                  <c:v>0.00937720155009728</c:v>
                </c:pt>
                <c:pt idx="16">
                  <c:v>0.0125029354001297</c:v>
                </c:pt>
                <c:pt idx="17">
                  <c:v>0.0156286692501621</c:v>
                </c:pt>
                <c:pt idx="18">
                  <c:v>0.0187544031001946</c:v>
                </c:pt>
                <c:pt idx="19">
                  <c:v>0.021880136950227</c:v>
                </c:pt>
                <c:pt idx="20">
                  <c:v>0.0250058708002594</c:v>
                </c:pt>
                <c:pt idx="21">
                  <c:v>0.0281316046502918</c:v>
                </c:pt>
                <c:pt idx="22">
                  <c:v>0.0312573385003243</c:v>
                </c:pt>
                <c:pt idx="23">
                  <c:v>0.0343830723503567</c:v>
                </c:pt>
                <c:pt idx="24">
                  <c:v>0.0375088062003891</c:v>
                </c:pt>
                <c:pt idx="25">
                  <c:v>0.0406345400504215</c:v>
                </c:pt>
                <c:pt idx="26">
                  <c:v>0.043760273900454</c:v>
                </c:pt>
                <c:pt idx="27">
                  <c:v>0.0468860077504864</c:v>
                </c:pt>
                <c:pt idx="28">
                  <c:v>0.0500117416005188</c:v>
                </c:pt>
                <c:pt idx="29">
                  <c:v>0.0531374754505512</c:v>
                </c:pt>
                <c:pt idx="30">
                  <c:v>0.0562632093005837</c:v>
                </c:pt>
                <c:pt idx="31">
                  <c:v>0.0593889431506161</c:v>
                </c:pt>
                <c:pt idx="32">
                  <c:v>0.0625146770006485</c:v>
                </c:pt>
                <c:pt idx="33">
                  <c:v>0.065640410850681</c:v>
                </c:pt>
                <c:pt idx="34">
                  <c:v>0.0687661447007134</c:v>
                </c:pt>
                <c:pt idx="35">
                  <c:v>0.0718918785507458</c:v>
                </c:pt>
                <c:pt idx="36">
                  <c:v>0.0750176124007782</c:v>
                </c:pt>
                <c:pt idx="37">
                  <c:v>0.0781433462508107</c:v>
                </c:pt>
                <c:pt idx="38">
                  <c:v>0.0812690801008431</c:v>
                </c:pt>
                <c:pt idx="39">
                  <c:v>0.0843948139508755</c:v>
                </c:pt>
                <c:pt idx="40">
                  <c:v>0.0875205478009079</c:v>
                </c:pt>
                <c:pt idx="41">
                  <c:v>0.0906462816509404</c:v>
                </c:pt>
                <c:pt idx="42">
                  <c:v>0.0937720155009728</c:v>
                </c:pt>
                <c:pt idx="43">
                  <c:v>0.0968977493510052</c:v>
                </c:pt>
                <c:pt idx="44">
                  <c:v>0.100023483201038</c:v>
                </c:pt>
                <c:pt idx="45">
                  <c:v>0.10314921705107</c:v>
                </c:pt>
                <c:pt idx="46">
                  <c:v>0.106274950901103</c:v>
                </c:pt>
                <c:pt idx="47">
                  <c:v>0.109400684751135</c:v>
                </c:pt>
                <c:pt idx="48">
                  <c:v>0.112526418601167</c:v>
                </c:pt>
                <c:pt idx="49">
                  <c:v>0.1156521524512</c:v>
                </c:pt>
                <c:pt idx="50">
                  <c:v>0.118777886301232</c:v>
                </c:pt>
                <c:pt idx="51">
                  <c:v>0.121903620151265</c:v>
                </c:pt>
                <c:pt idx="52">
                  <c:v>0.125029354001297</c:v>
                </c:pt>
                <c:pt idx="53">
                  <c:v>0.128155087851329</c:v>
                </c:pt>
                <c:pt idx="54">
                  <c:v>0.131280821701362</c:v>
                </c:pt>
                <c:pt idx="55">
                  <c:v>0.134406555551394</c:v>
                </c:pt>
                <c:pt idx="56">
                  <c:v>0.137532289401427</c:v>
                </c:pt>
                <c:pt idx="57">
                  <c:v>0.140658023251459</c:v>
                </c:pt>
                <c:pt idx="58">
                  <c:v>0.143783757101492</c:v>
                </c:pt>
                <c:pt idx="59">
                  <c:v>0.146909490951524</c:v>
                </c:pt>
                <c:pt idx="60">
                  <c:v>0.150035224801556</c:v>
                </c:pt>
                <c:pt idx="61">
                  <c:v>0.153160958651589</c:v>
                </c:pt>
                <c:pt idx="62">
                  <c:v>0.156286692501621</c:v>
                </c:pt>
                <c:pt idx="63">
                  <c:v>0.159412426351654</c:v>
                </c:pt>
                <c:pt idx="64">
                  <c:v>0.162538160201686</c:v>
                </c:pt>
                <c:pt idx="65">
                  <c:v>0.165663894051719</c:v>
                </c:pt>
                <c:pt idx="66">
                  <c:v>0.168789627901751</c:v>
                </c:pt>
                <c:pt idx="67">
                  <c:v>0.171915361751783</c:v>
                </c:pt>
                <c:pt idx="68">
                  <c:v>0.175041095601816</c:v>
                </c:pt>
                <c:pt idx="69">
                  <c:v>0.178166829451848</c:v>
                </c:pt>
                <c:pt idx="70">
                  <c:v>0.181292563301881</c:v>
                </c:pt>
                <c:pt idx="71">
                  <c:v>0.184418297151913</c:v>
                </c:pt>
                <c:pt idx="72">
                  <c:v>0.187544031001946</c:v>
                </c:pt>
                <c:pt idx="73">
                  <c:v>0.190669764851978</c:v>
                </c:pt>
                <c:pt idx="74">
                  <c:v>0.19379549870201</c:v>
                </c:pt>
                <c:pt idx="75">
                  <c:v>0.196921232552043</c:v>
                </c:pt>
                <c:pt idx="76">
                  <c:v>0.200046966402075</c:v>
                </c:pt>
                <c:pt idx="77">
                  <c:v>0.203172700252108</c:v>
                </c:pt>
                <c:pt idx="78">
                  <c:v>0.20629843410214</c:v>
                </c:pt>
                <c:pt idx="79">
                  <c:v>0.209424167952173</c:v>
                </c:pt>
                <c:pt idx="80">
                  <c:v>0.212549901802205</c:v>
                </c:pt>
                <c:pt idx="81">
                  <c:v>0.215675635652237</c:v>
                </c:pt>
                <c:pt idx="82">
                  <c:v>0.21880136950227</c:v>
                </c:pt>
                <c:pt idx="83">
                  <c:v>0.221927103352302</c:v>
                </c:pt>
                <c:pt idx="84">
                  <c:v>0.225052837202335</c:v>
                </c:pt>
                <c:pt idx="85">
                  <c:v>0.228178571052367</c:v>
                </c:pt>
                <c:pt idx="86">
                  <c:v>0.2313043049024</c:v>
                </c:pt>
                <c:pt idx="87">
                  <c:v>0.234430038752432</c:v>
                </c:pt>
                <c:pt idx="88">
                  <c:v>0.237555772602464</c:v>
                </c:pt>
                <c:pt idx="89">
                  <c:v>0.240681506452497</c:v>
                </c:pt>
                <c:pt idx="90">
                  <c:v>0.243807240302529</c:v>
                </c:pt>
                <c:pt idx="91">
                  <c:v>0.246932974152562</c:v>
                </c:pt>
                <c:pt idx="92">
                  <c:v>0.250058708002594</c:v>
                </c:pt>
                <c:pt idx="93">
                  <c:v>0.253184441852627</c:v>
                </c:pt>
                <c:pt idx="94">
                  <c:v>0.256310175702659</c:v>
                </c:pt>
                <c:pt idx="95">
                  <c:v>0.259435909552691</c:v>
                </c:pt>
                <c:pt idx="96">
                  <c:v>0.262561643402724</c:v>
                </c:pt>
                <c:pt idx="97">
                  <c:v>0.265687377252756</c:v>
                </c:pt>
                <c:pt idx="98">
                  <c:v>0.268813111102789</c:v>
                </c:pt>
                <c:pt idx="99">
                  <c:v>0.271938844952821</c:v>
                </c:pt>
                <c:pt idx="100">
                  <c:v>0.275064578802854</c:v>
                </c:pt>
                <c:pt idx="101">
                  <c:v>0.278190312652886</c:v>
                </c:pt>
                <c:pt idx="102">
                  <c:v>0.281316046502918</c:v>
                </c:pt>
                <c:pt idx="103">
                  <c:v>0.284441780352951</c:v>
                </c:pt>
                <c:pt idx="104">
                  <c:v>0.287567514202983</c:v>
                </c:pt>
                <c:pt idx="105">
                  <c:v>0.290693248053016</c:v>
                </c:pt>
                <c:pt idx="106">
                  <c:v>0.293818981903048</c:v>
                </c:pt>
                <c:pt idx="107">
                  <c:v>0.296944715753081</c:v>
                </c:pt>
                <c:pt idx="108">
                  <c:v>0.300070449603113</c:v>
                </c:pt>
                <c:pt idx="109">
                  <c:v>0.303196183453145</c:v>
                </c:pt>
                <c:pt idx="110">
                  <c:v>0.306321917303178</c:v>
                </c:pt>
                <c:pt idx="111">
                  <c:v>0.30944765115321</c:v>
                </c:pt>
                <c:pt idx="112">
                  <c:v>0.312573385003243</c:v>
                </c:pt>
                <c:pt idx="113">
                  <c:v>0.315699118853275</c:v>
                </c:pt>
                <c:pt idx="114">
                  <c:v>0.318824852703307</c:v>
                </c:pt>
                <c:pt idx="115">
                  <c:v>0.32195058655334</c:v>
                </c:pt>
                <c:pt idx="116">
                  <c:v>0.325076320403372</c:v>
                </c:pt>
                <c:pt idx="117">
                  <c:v>0.328202054253405</c:v>
                </c:pt>
                <c:pt idx="118">
                  <c:v>0.331327788103437</c:v>
                </c:pt>
                <c:pt idx="119">
                  <c:v>0.33445352195347</c:v>
                </c:pt>
                <c:pt idx="120">
                  <c:v>0.337579255803502</c:v>
                </c:pt>
                <c:pt idx="121">
                  <c:v>0.340704989653534</c:v>
                </c:pt>
                <c:pt idx="122">
                  <c:v>0.343830723503567</c:v>
                </c:pt>
                <c:pt idx="123">
                  <c:v>0.346956457353599</c:v>
                </c:pt>
                <c:pt idx="124">
                  <c:v>0.350082191203632</c:v>
                </c:pt>
                <c:pt idx="125">
                  <c:v>0.353207925053664</c:v>
                </c:pt>
                <c:pt idx="126">
                  <c:v>0.356333658903697</c:v>
                </c:pt>
                <c:pt idx="127">
                  <c:v>0.359459392753729</c:v>
                </c:pt>
                <c:pt idx="128">
                  <c:v>0.362585126603762</c:v>
                </c:pt>
                <c:pt idx="129">
                  <c:v>0.365710860453794</c:v>
                </c:pt>
                <c:pt idx="130">
                  <c:v>0.368836594303826</c:v>
                </c:pt>
                <c:pt idx="131">
                  <c:v>0.371962328153859</c:v>
                </c:pt>
                <c:pt idx="132">
                  <c:v>0.375088062003891</c:v>
                </c:pt>
                <c:pt idx="133">
                  <c:v>0.378213795853924</c:v>
                </c:pt>
                <c:pt idx="134">
                  <c:v>0.381339529703956</c:v>
                </c:pt>
                <c:pt idx="135">
                  <c:v>0.384465263553988</c:v>
                </c:pt>
                <c:pt idx="136">
                  <c:v>0.387590997404021</c:v>
                </c:pt>
                <c:pt idx="137">
                  <c:v>0.390716731254053</c:v>
                </c:pt>
                <c:pt idx="138">
                  <c:v>0.393842465104086</c:v>
                </c:pt>
                <c:pt idx="139">
                  <c:v>0.396968198954118</c:v>
                </c:pt>
                <c:pt idx="140">
                  <c:v>0.400093932804151</c:v>
                </c:pt>
                <c:pt idx="141">
                  <c:v>0.403219666654183</c:v>
                </c:pt>
                <c:pt idx="142">
                  <c:v>0.406345400504216</c:v>
                </c:pt>
                <c:pt idx="143">
                  <c:v>0.409471134354248</c:v>
                </c:pt>
                <c:pt idx="144">
                  <c:v>0.41259686820428</c:v>
                </c:pt>
                <c:pt idx="145">
                  <c:v>0.415722602054313</c:v>
                </c:pt>
                <c:pt idx="146">
                  <c:v>0.418848335904345</c:v>
                </c:pt>
                <c:pt idx="147">
                  <c:v>0.421974069754378</c:v>
                </c:pt>
                <c:pt idx="148">
                  <c:v>0.42509980360441</c:v>
                </c:pt>
                <c:pt idx="149">
                  <c:v>0.428225537454443</c:v>
                </c:pt>
                <c:pt idx="150">
                  <c:v>0.431351271304475</c:v>
                </c:pt>
                <c:pt idx="151">
                  <c:v>0.434477005154507</c:v>
                </c:pt>
                <c:pt idx="152">
                  <c:v>0.43760273900454</c:v>
                </c:pt>
                <c:pt idx="153">
                  <c:v>0.440728472854572</c:v>
                </c:pt>
                <c:pt idx="154">
                  <c:v>0.443854206704605</c:v>
                </c:pt>
                <c:pt idx="155">
                  <c:v>0.446979940554637</c:v>
                </c:pt>
                <c:pt idx="156">
                  <c:v>0.450105674404669</c:v>
                </c:pt>
                <c:pt idx="157">
                  <c:v>0.453231408254702</c:v>
                </c:pt>
                <c:pt idx="158">
                  <c:v>0.456357142104734</c:v>
                </c:pt>
                <c:pt idx="159">
                  <c:v>0.459482875954767</c:v>
                </c:pt>
                <c:pt idx="160">
                  <c:v>0.462608609804799</c:v>
                </c:pt>
                <c:pt idx="161">
                  <c:v>0.465734343654832</c:v>
                </c:pt>
                <c:pt idx="162">
                  <c:v>0.468860077504864</c:v>
                </c:pt>
                <c:pt idx="163">
                  <c:v>0.471985811354896</c:v>
                </c:pt>
                <c:pt idx="164">
                  <c:v>0.475111545204929</c:v>
                </c:pt>
                <c:pt idx="165">
                  <c:v>0.478237279054961</c:v>
                </c:pt>
                <c:pt idx="166">
                  <c:v>0.481363012904994</c:v>
                </c:pt>
                <c:pt idx="167">
                  <c:v>0.484488746755026</c:v>
                </c:pt>
                <c:pt idx="168">
                  <c:v>0.487614480605059</c:v>
                </c:pt>
                <c:pt idx="169">
                  <c:v>0.490740214455091</c:v>
                </c:pt>
                <c:pt idx="170">
                  <c:v>0.493865948305123</c:v>
                </c:pt>
                <c:pt idx="171">
                  <c:v>0.496991682155156</c:v>
                </c:pt>
                <c:pt idx="172">
                  <c:v>0.500117416005188</c:v>
                </c:pt>
                <c:pt idx="173">
                  <c:v>0.503243149855221</c:v>
                </c:pt>
                <c:pt idx="174">
                  <c:v>0.506368883705253</c:v>
                </c:pt>
                <c:pt idx="175">
                  <c:v>0.509494617555286</c:v>
                </c:pt>
                <c:pt idx="176">
                  <c:v>0.512620351405318</c:v>
                </c:pt>
                <c:pt idx="177">
                  <c:v>0.51574608525535</c:v>
                </c:pt>
                <c:pt idx="178">
                  <c:v>0.518871819105383</c:v>
                </c:pt>
                <c:pt idx="179">
                  <c:v>0.521997552955415</c:v>
                </c:pt>
                <c:pt idx="180">
                  <c:v>0.525123286805448</c:v>
                </c:pt>
                <c:pt idx="181">
                  <c:v>0.52824902065548</c:v>
                </c:pt>
                <c:pt idx="182">
                  <c:v>0.531374754505513</c:v>
                </c:pt>
                <c:pt idx="183">
                  <c:v>0.534500488355545</c:v>
                </c:pt>
                <c:pt idx="184">
                  <c:v>0.537626222205577</c:v>
                </c:pt>
                <c:pt idx="185">
                  <c:v>0.54075195605561</c:v>
                </c:pt>
                <c:pt idx="186">
                  <c:v>0.543877689905642</c:v>
                </c:pt>
                <c:pt idx="187">
                  <c:v>0.547003423755675</c:v>
                </c:pt>
                <c:pt idx="188">
                  <c:v>0.550129157605707</c:v>
                </c:pt>
                <c:pt idx="189">
                  <c:v>0.55325489145574</c:v>
                </c:pt>
                <c:pt idx="190">
                  <c:v>0.556380625305772</c:v>
                </c:pt>
                <c:pt idx="191">
                  <c:v>0.559506359155804</c:v>
                </c:pt>
                <c:pt idx="192">
                  <c:v>0.562632093005837</c:v>
                </c:pt>
                <c:pt idx="193">
                  <c:v>0.565757826855869</c:v>
                </c:pt>
                <c:pt idx="194">
                  <c:v>0.568883560705902</c:v>
                </c:pt>
                <c:pt idx="195">
                  <c:v>0.572009294555934</c:v>
                </c:pt>
                <c:pt idx="196">
                  <c:v>0.575135028405967</c:v>
                </c:pt>
                <c:pt idx="197">
                  <c:v>0.578260762255999</c:v>
                </c:pt>
                <c:pt idx="198">
                  <c:v>0.581386496106031</c:v>
                </c:pt>
                <c:pt idx="199">
                  <c:v>0.584512229956064</c:v>
                </c:pt>
                <c:pt idx="200">
                  <c:v>0.587637963806096</c:v>
                </c:pt>
                <c:pt idx="201">
                  <c:v>0.590763697656129</c:v>
                </c:pt>
                <c:pt idx="202">
                  <c:v>0.593889431506161</c:v>
                </c:pt>
                <c:pt idx="203">
                  <c:v>0.597015165356194</c:v>
                </c:pt>
                <c:pt idx="204">
                  <c:v>0.600140899206226</c:v>
                </c:pt>
                <c:pt idx="205">
                  <c:v>0.603266633056258</c:v>
                </c:pt>
                <c:pt idx="206">
                  <c:v>0.606392366906291</c:v>
                </c:pt>
                <c:pt idx="207">
                  <c:v>0.609518100756323</c:v>
                </c:pt>
                <c:pt idx="208">
                  <c:v>0.612643834606356</c:v>
                </c:pt>
                <c:pt idx="209">
                  <c:v>0.615769568456388</c:v>
                </c:pt>
                <c:pt idx="210">
                  <c:v>0.61889530230642</c:v>
                </c:pt>
                <c:pt idx="211">
                  <c:v>0.622021036156453</c:v>
                </c:pt>
                <c:pt idx="212">
                  <c:v>0.625146770006485</c:v>
                </c:pt>
                <c:pt idx="213">
                  <c:v>0.628272503856518</c:v>
                </c:pt>
                <c:pt idx="214">
                  <c:v>0.63139823770655</c:v>
                </c:pt>
                <c:pt idx="215">
                  <c:v>0.634523971556583</c:v>
                </c:pt>
                <c:pt idx="216">
                  <c:v>0.637649705406615</c:v>
                </c:pt>
                <c:pt idx="217">
                  <c:v>0.640775439256647</c:v>
                </c:pt>
                <c:pt idx="218">
                  <c:v>0.64390117310668</c:v>
                </c:pt>
                <c:pt idx="219">
                  <c:v>0.647026906956712</c:v>
                </c:pt>
                <c:pt idx="220">
                  <c:v>0.650152640806745</c:v>
                </c:pt>
                <c:pt idx="221">
                  <c:v>0.653278374656777</c:v>
                </c:pt>
                <c:pt idx="222">
                  <c:v>0.65640410850681</c:v>
                </c:pt>
                <c:pt idx="223">
                  <c:v>0.659529842356842</c:v>
                </c:pt>
                <c:pt idx="224">
                  <c:v>0.662655576206874</c:v>
                </c:pt>
                <c:pt idx="225">
                  <c:v>0.665781310056907</c:v>
                </c:pt>
                <c:pt idx="226">
                  <c:v>0.668907043906939</c:v>
                </c:pt>
                <c:pt idx="227">
                  <c:v>0.672032777756972</c:v>
                </c:pt>
                <c:pt idx="228">
                  <c:v>0.675158511607004</c:v>
                </c:pt>
                <c:pt idx="229">
                  <c:v>0.678284245457037</c:v>
                </c:pt>
                <c:pt idx="230">
                  <c:v>0.681409979307069</c:v>
                </c:pt>
                <c:pt idx="231">
                  <c:v>0.684535713157101</c:v>
                </c:pt>
                <c:pt idx="232">
                  <c:v>0.687661447007134</c:v>
                </c:pt>
                <c:pt idx="233">
                  <c:v>0.690787180857166</c:v>
                </c:pt>
                <c:pt idx="234">
                  <c:v>0.693912914707199</c:v>
                </c:pt>
                <c:pt idx="235">
                  <c:v>0.697038648557231</c:v>
                </c:pt>
                <c:pt idx="236">
                  <c:v>0.700164382407264</c:v>
                </c:pt>
                <c:pt idx="237">
                  <c:v>0.703290116257296</c:v>
                </c:pt>
                <c:pt idx="238">
                  <c:v>0.706415850107328</c:v>
                </c:pt>
                <c:pt idx="239">
                  <c:v>0.709541583957361</c:v>
                </c:pt>
                <c:pt idx="240">
                  <c:v>0.712667317807393</c:v>
                </c:pt>
                <c:pt idx="241">
                  <c:v>0.715793051657426</c:v>
                </c:pt>
                <c:pt idx="242">
                  <c:v>0.718918785507458</c:v>
                </c:pt>
                <c:pt idx="243">
                  <c:v>0.722044519357491</c:v>
                </c:pt>
                <c:pt idx="244">
                  <c:v>0.725170253207523</c:v>
                </c:pt>
                <c:pt idx="245">
                  <c:v>0.728295987057555</c:v>
                </c:pt>
                <c:pt idx="246">
                  <c:v>0.731421720907588</c:v>
                </c:pt>
                <c:pt idx="247">
                  <c:v>0.73454745475762</c:v>
                </c:pt>
                <c:pt idx="248">
                  <c:v>0.737673188607653</c:v>
                </c:pt>
                <c:pt idx="249">
                  <c:v>0.740798922457685</c:v>
                </c:pt>
                <c:pt idx="250">
                  <c:v>0.743924656307717</c:v>
                </c:pt>
                <c:pt idx="251">
                  <c:v>0.74705039015775</c:v>
                </c:pt>
                <c:pt idx="252">
                  <c:v>0.750176124007782</c:v>
                </c:pt>
                <c:pt idx="253">
                  <c:v>0.753301857857815</c:v>
                </c:pt>
                <c:pt idx="254">
                  <c:v>0.756427591707847</c:v>
                </c:pt>
                <c:pt idx="255">
                  <c:v>0.75955332555788</c:v>
                </c:pt>
                <c:pt idx="256">
                  <c:v>0.762679059407912</c:v>
                </c:pt>
                <c:pt idx="257">
                  <c:v>0.765804793257945</c:v>
                </c:pt>
                <c:pt idx="258">
                  <c:v>0.768930527107977</c:v>
                </c:pt>
                <c:pt idx="259">
                  <c:v>0.772056260958009</c:v>
                </c:pt>
                <c:pt idx="260">
                  <c:v>0.775181994808042</c:v>
                </c:pt>
                <c:pt idx="261">
                  <c:v>0.778307728658074</c:v>
                </c:pt>
                <c:pt idx="262">
                  <c:v>0.781433462508107</c:v>
                </c:pt>
                <c:pt idx="263">
                  <c:v>0.784559196358139</c:v>
                </c:pt>
                <c:pt idx="264">
                  <c:v>0.787684930208172</c:v>
                </c:pt>
                <c:pt idx="265">
                  <c:v>0.790810664058204</c:v>
                </c:pt>
                <c:pt idx="266">
                  <c:v>0.793936397908236</c:v>
                </c:pt>
                <c:pt idx="267">
                  <c:v>0.797062131758269</c:v>
                </c:pt>
                <c:pt idx="268">
                  <c:v>0.800187865608301</c:v>
                </c:pt>
                <c:pt idx="269">
                  <c:v>0.803313599458334</c:v>
                </c:pt>
                <c:pt idx="270">
                  <c:v>0.806439333308366</c:v>
                </c:pt>
                <c:pt idx="271">
                  <c:v>0.809565067158399</c:v>
                </c:pt>
                <c:pt idx="272">
                  <c:v>0.812690801008431</c:v>
                </c:pt>
                <c:pt idx="273">
                  <c:v>0.815816534858463</c:v>
                </c:pt>
                <c:pt idx="274">
                  <c:v>0.818942268708496</c:v>
                </c:pt>
                <c:pt idx="275">
                  <c:v>0.822068002558528</c:v>
                </c:pt>
                <c:pt idx="276">
                  <c:v>0.825193736408561</c:v>
                </c:pt>
                <c:pt idx="277">
                  <c:v>0.828319470258593</c:v>
                </c:pt>
                <c:pt idx="278">
                  <c:v>0.831445204108626</c:v>
                </c:pt>
                <c:pt idx="279">
                  <c:v>0.834570937958658</c:v>
                </c:pt>
                <c:pt idx="280">
                  <c:v>0.83769667180869</c:v>
                </c:pt>
                <c:pt idx="281">
                  <c:v>0.840822405658723</c:v>
                </c:pt>
                <c:pt idx="282">
                  <c:v>0.843948139508755</c:v>
                </c:pt>
                <c:pt idx="283">
                  <c:v>0.847073873358788</c:v>
                </c:pt>
                <c:pt idx="284">
                  <c:v>0.85019960720882</c:v>
                </c:pt>
                <c:pt idx="285">
                  <c:v>0.853325341058853</c:v>
                </c:pt>
                <c:pt idx="286">
                  <c:v>0.856451074908885</c:v>
                </c:pt>
                <c:pt idx="287">
                  <c:v>0.859576808758917</c:v>
                </c:pt>
                <c:pt idx="288">
                  <c:v>0.86270254260895</c:v>
                </c:pt>
                <c:pt idx="289">
                  <c:v>0.865828276458982</c:v>
                </c:pt>
                <c:pt idx="290">
                  <c:v>0.868954010309015</c:v>
                </c:pt>
                <c:pt idx="291">
                  <c:v>0.872079744159047</c:v>
                </c:pt>
                <c:pt idx="292">
                  <c:v>0.87520547800908</c:v>
                </c:pt>
                <c:pt idx="293">
                  <c:v>0.878331211859112</c:v>
                </c:pt>
                <c:pt idx="294">
                  <c:v>0.881456945709144</c:v>
                </c:pt>
                <c:pt idx="295">
                  <c:v>0.884582679559177</c:v>
                </c:pt>
                <c:pt idx="296">
                  <c:v>0.887708413409209</c:v>
                </c:pt>
                <c:pt idx="297">
                  <c:v>0.890834147259242</c:v>
                </c:pt>
                <c:pt idx="298">
                  <c:v>0.893959881109274</c:v>
                </c:pt>
                <c:pt idx="299">
                  <c:v>0.897085614959306</c:v>
                </c:pt>
                <c:pt idx="300">
                  <c:v>0.900211348809339</c:v>
                </c:pt>
                <c:pt idx="301">
                  <c:v>0.903337082659371</c:v>
                </c:pt>
                <c:pt idx="302">
                  <c:v>0.906462816509404</c:v>
                </c:pt>
                <c:pt idx="303">
                  <c:v>0.909588550359436</c:v>
                </c:pt>
                <c:pt idx="304">
                  <c:v>0.912714284209469</c:v>
                </c:pt>
                <c:pt idx="305">
                  <c:v>0.915840018059501</c:v>
                </c:pt>
                <c:pt idx="306">
                  <c:v>0.918965751909533</c:v>
                </c:pt>
                <c:pt idx="307">
                  <c:v>0.922091485759566</c:v>
                </c:pt>
                <c:pt idx="308">
                  <c:v>0.925217219609598</c:v>
                </c:pt>
                <c:pt idx="309">
                  <c:v>0.928342953459631</c:v>
                </c:pt>
                <c:pt idx="310">
                  <c:v>0.931468687309663</c:v>
                </c:pt>
                <c:pt idx="311">
                  <c:v>0.934594421159696</c:v>
                </c:pt>
                <c:pt idx="312">
                  <c:v>0.937720155009728</c:v>
                </c:pt>
                <c:pt idx="313">
                  <c:v>0.94084588885976</c:v>
                </c:pt>
                <c:pt idx="314">
                  <c:v>0.943971622709793</c:v>
                </c:pt>
                <c:pt idx="315">
                  <c:v>0.947097356559825</c:v>
                </c:pt>
                <c:pt idx="316">
                  <c:v>0.950223090409858</c:v>
                </c:pt>
                <c:pt idx="317">
                  <c:v>0.95334882425989</c:v>
                </c:pt>
                <c:pt idx="318">
                  <c:v>0.956474558109923</c:v>
                </c:pt>
                <c:pt idx="319">
                  <c:v>0.959600291959955</c:v>
                </c:pt>
                <c:pt idx="320">
                  <c:v>0.962726025809987</c:v>
                </c:pt>
                <c:pt idx="321">
                  <c:v>0.96585175966002</c:v>
                </c:pt>
                <c:pt idx="322">
                  <c:v>0.968977493510052</c:v>
                </c:pt>
                <c:pt idx="323">
                  <c:v>0.972103227360085</c:v>
                </c:pt>
                <c:pt idx="324">
                  <c:v>0.975228961210117</c:v>
                </c:pt>
                <c:pt idx="325">
                  <c:v>0.97835469506015</c:v>
                </c:pt>
                <c:pt idx="326">
                  <c:v>0.981480428910182</c:v>
                </c:pt>
                <c:pt idx="327">
                  <c:v>0.984606162760214</c:v>
                </c:pt>
                <c:pt idx="328">
                  <c:v>0.987731896610247</c:v>
                </c:pt>
                <c:pt idx="329">
                  <c:v>0.990857630460279</c:v>
                </c:pt>
                <c:pt idx="330">
                  <c:v>0.993983364310312</c:v>
                </c:pt>
                <c:pt idx="331">
                  <c:v>0.997109098160344</c:v>
                </c:pt>
                <c:pt idx="332">
                  <c:v>1.000234832010377</c:v>
                </c:pt>
                <c:pt idx="333">
                  <c:v>1.00336056586041</c:v>
                </c:pt>
                <c:pt idx="334">
                  <c:v>1.006486299710442</c:v>
                </c:pt>
                <c:pt idx="335">
                  <c:v>1.009612033560474</c:v>
                </c:pt>
                <c:pt idx="336">
                  <c:v>1.012737767410506</c:v>
                </c:pt>
                <c:pt idx="337">
                  <c:v>1.015863501260539</c:v>
                </c:pt>
                <c:pt idx="338">
                  <c:v>1.018989235110571</c:v>
                </c:pt>
                <c:pt idx="339">
                  <c:v>1.022114968960604</c:v>
                </c:pt>
                <c:pt idx="340">
                  <c:v>1.025240702810636</c:v>
                </c:pt>
                <c:pt idx="341">
                  <c:v>1.028366436660669</c:v>
                </c:pt>
                <c:pt idx="342">
                  <c:v>1.031492170510701</c:v>
                </c:pt>
                <c:pt idx="343">
                  <c:v>1.034617904360733</c:v>
                </c:pt>
                <c:pt idx="344">
                  <c:v>1.037743638210766</c:v>
                </c:pt>
                <c:pt idx="345">
                  <c:v>1.040869372060798</c:v>
                </c:pt>
                <c:pt idx="346">
                  <c:v>1.043995105910831</c:v>
                </c:pt>
                <c:pt idx="347">
                  <c:v>1.047120839760863</c:v>
                </c:pt>
                <c:pt idx="348">
                  <c:v>1.050246573610895</c:v>
                </c:pt>
                <c:pt idx="349">
                  <c:v>1.053372307460928</c:v>
                </c:pt>
                <c:pt idx="350">
                  <c:v>1.05649804131096</c:v>
                </c:pt>
                <c:pt idx="351">
                  <c:v>1.059623775160993</c:v>
                </c:pt>
                <c:pt idx="352">
                  <c:v>1.062749509011025</c:v>
                </c:pt>
                <c:pt idx="353">
                  <c:v>1.065875242861058</c:v>
                </c:pt>
                <c:pt idx="354">
                  <c:v>1.06900097671109</c:v>
                </c:pt>
                <c:pt idx="355">
                  <c:v>1.072126710561123</c:v>
                </c:pt>
                <c:pt idx="356">
                  <c:v>1.075252444411155</c:v>
                </c:pt>
                <c:pt idx="357">
                  <c:v>1.078378178261187</c:v>
                </c:pt>
                <c:pt idx="358">
                  <c:v>1.08150391211122</c:v>
                </c:pt>
                <c:pt idx="359">
                  <c:v>1.084629645961252</c:v>
                </c:pt>
                <c:pt idx="360">
                  <c:v>1.087755379811284</c:v>
                </c:pt>
                <c:pt idx="361">
                  <c:v>1.090881113661317</c:v>
                </c:pt>
                <c:pt idx="362">
                  <c:v>1.094006847511349</c:v>
                </c:pt>
                <c:pt idx="363">
                  <c:v>1.097132581361382</c:v>
                </c:pt>
                <c:pt idx="364">
                  <c:v>1.100258315211414</c:v>
                </c:pt>
                <c:pt idx="365">
                  <c:v>1.103384049061447</c:v>
                </c:pt>
                <c:pt idx="366">
                  <c:v>1.106509782911479</c:v>
                </c:pt>
                <c:pt idx="367">
                  <c:v>1.109635516761512</c:v>
                </c:pt>
                <c:pt idx="368">
                  <c:v>1.112761250611544</c:v>
                </c:pt>
                <c:pt idx="369">
                  <c:v>1.115886984461576</c:v>
                </c:pt>
                <c:pt idx="370">
                  <c:v>1.119012718311609</c:v>
                </c:pt>
                <c:pt idx="371">
                  <c:v>1.122138452161641</c:v>
                </c:pt>
                <c:pt idx="372">
                  <c:v>1.125264186011674</c:v>
                </c:pt>
                <c:pt idx="373">
                  <c:v>1.128389919861706</c:v>
                </c:pt>
                <c:pt idx="374">
                  <c:v>1.131515653711739</c:v>
                </c:pt>
                <c:pt idx="375">
                  <c:v>1.134641387561771</c:v>
                </c:pt>
                <c:pt idx="376">
                  <c:v>1.137767121411803</c:v>
                </c:pt>
                <c:pt idx="377">
                  <c:v>1.140892855261836</c:v>
                </c:pt>
                <c:pt idx="378">
                  <c:v>1.144018589111868</c:v>
                </c:pt>
                <c:pt idx="379">
                  <c:v>1.147144322961901</c:v>
                </c:pt>
                <c:pt idx="380">
                  <c:v>1.150270056811933</c:v>
                </c:pt>
                <c:pt idx="381">
                  <c:v>1.153395790661966</c:v>
                </c:pt>
                <c:pt idx="382">
                  <c:v>1.156521524511998</c:v>
                </c:pt>
                <c:pt idx="383">
                  <c:v>1.15964725836203</c:v>
                </c:pt>
                <c:pt idx="384">
                  <c:v>1.162772992212063</c:v>
                </c:pt>
                <c:pt idx="385">
                  <c:v>1.165898726062095</c:v>
                </c:pt>
                <c:pt idx="386">
                  <c:v>1.169024459912128</c:v>
                </c:pt>
                <c:pt idx="387">
                  <c:v>1.17215019376216</c:v>
                </c:pt>
                <c:pt idx="388">
                  <c:v>1.175275927612192</c:v>
                </c:pt>
                <c:pt idx="389">
                  <c:v>1.178401661462225</c:v>
                </c:pt>
                <c:pt idx="390">
                  <c:v>1.181527395312257</c:v>
                </c:pt>
                <c:pt idx="391">
                  <c:v>1.18465312916229</c:v>
                </c:pt>
                <c:pt idx="392">
                  <c:v>1.187778863012322</c:v>
                </c:pt>
                <c:pt idx="393">
                  <c:v>1.190904596862355</c:v>
                </c:pt>
                <c:pt idx="394">
                  <c:v>1.194030330712387</c:v>
                </c:pt>
                <c:pt idx="395">
                  <c:v>1.197156064562419</c:v>
                </c:pt>
                <c:pt idx="396">
                  <c:v>1.200281798412452</c:v>
                </c:pt>
                <c:pt idx="397">
                  <c:v>1.203407532262484</c:v>
                </c:pt>
                <c:pt idx="398">
                  <c:v>1.206533266112517</c:v>
                </c:pt>
                <c:pt idx="399">
                  <c:v>1.209658999962549</c:v>
                </c:pt>
                <c:pt idx="400">
                  <c:v>1.212784733812582</c:v>
                </c:pt>
                <c:pt idx="401">
                  <c:v>1.215910467662614</c:v>
                </c:pt>
                <c:pt idx="402">
                  <c:v>1.219036201512647</c:v>
                </c:pt>
                <c:pt idx="403">
                  <c:v>1.222161935362679</c:v>
                </c:pt>
                <c:pt idx="404">
                  <c:v>1.225287669212711</c:v>
                </c:pt>
                <c:pt idx="405">
                  <c:v>1.228413403062744</c:v>
                </c:pt>
                <c:pt idx="406">
                  <c:v>1.231539136912776</c:v>
                </c:pt>
                <c:pt idx="407">
                  <c:v>1.234664870762809</c:v>
                </c:pt>
                <c:pt idx="408">
                  <c:v>1.237790604612841</c:v>
                </c:pt>
                <c:pt idx="409">
                  <c:v>1.240916338462874</c:v>
                </c:pt>
                <c:pt idx="410">
                  <c:v>1.244042072312906</c:v>
                </c:pt>
                <c:pt idx="411">
                  <c:v>1.247167806162939</c:v>
                </c:pt>
                <c:pt idx="412">
                  <c:v>1.250293540012971</c:v>
                </c:pt>
                <c:pt idx="413">
                  <c:v>1.253419273863003</c:v>
                </c:pt>
                <c:pt idx="414">
                  <c:v>1.256545007713036</c:v>
                </c:pt>
                <c:pt idx="415">
                  <c:v>1.259670741563068</c:v>
                </c:pt>
                <c:pt idx="416">
                  <c:v>1.2627964754131</c:v>
                </c:pt>
                <c:pt idx="417">
                  <c:v>1.265922209263133</c:v>
                </c:pt>
                <c:pt idx="418">
                  <c:v>1.269047943113165</c:v>
                </c:pt>
                <c:pt idx="419">
                  <c:v>1.272173676963198</c:v>
                </c:pt>
                <c:pt idx="420">
                  <c:v>1.27529941081323</c:v>
                </c:pt>
                <c:pt idx="421">
                  <c:v>1.278425144663263</c:v>
                </c:pt>
                <c:pt idx="422">
                  <c:v>1.281550878513295</c:v>
                </c:pt>
                <c:pt idx="423">
                  <c:v>1.284676612363327</c:v>
                </c:pt>
                <c:pt idx="424">
                  <c:v>1.28780234621336</c:v>
                </c:pt>
                <c:pt idx="425">
                  <c:v>1.290928080063392</c:v>
                </c:pt>
                <c:pt idx="426">
                  <c:v>1.294053813913425</c:v>
                </c:pt>
                <c:pt idx="427">
                  <c:v>1.297179547763457</c:v>
                </c:pt>
                <c:pt idx="428">
                  <c:v>1.300305281613489</c:v>
                </c:pt>
                <c:pt idx="429">
                  <c:v>1.303431015463522</c:v>
                </c:pt>
                <c:pt idx="430">
                  <c:v>1.306556749313554</c:v>
                </c:pt>
                <c:pt idx="431">
                  <c:v>1.309682483163587</c:v>
                </c:pt>
                <c:pt idx="432">
                  <c:v>1.312808217013619</c:v>
                </c:pt>
                <c:pt idx="433">
                  <c:v>1.315933950863652</c:v>
                </c:pt>
                <c:pt idx="434">
                  <c:v>1.319059684713684</c:v>
                </c:pt>
                <c:pt idx="435">
                  <c:v>1.322185418563716</c:v>
                </c:pt>
                <c:pt idx="436">
                  <c:v>1.32531115241375</c:v>
                </c:pt>
                <c:pt idx="437">
                  <c:v>1.328436886263781</c:v>
                </c:pt>
                <c:pt idx="438">
                  <c:v>1.331562620113814</c:v>
                </c:pt>
                <c:pt idx="439">
                  <c:v>1.334688353963846</c:v>
                </c:pt>
                <c:pt idx="440">
                  <c:v>1.337814087813879</c:v>
                </c:pt>
                <c:pt idx="441">
                  <c:v>1.340939821663911</c:v>
                </c:pt>
                <c:pt idx="442">
                  <c:v>1.344065555513944</c:v>
                </c:pt>
                <c:pt idx="443">
                  <c:v>1.347191289363976</c:v>
                </c:pt>
                <c:pt idx="444">
                  <c:v>1.350317023214008</c:v>
                </c:pt>
                <c:pt idx="445">
                  <c:v>1.353442757064041</c:v>
                </c:pt>
                <c:pt idx="446">
                  <c:v>1.356568490914073</c:v>
                </c:pt>
                <c:pt idx="447">
                  <c:v>1.359694224764106</c:v>
                </c:pt>
                <c:pt idx="448">
                  <c:v>1.362819958614138</c:v>
                </c:pt>
                <c:pt idx="449">
                  <c:v>1.365945692464171</c:v>
                </c:pt>
                <c:pt idx="450">
                  <c:v>1.369071426314203</c:v>
                </c:pt>
                <c:pt idx="451">
                  <c:v>1.372197160164235</c:v>
                </c:pt>
                <c:pt idx="452">
                  <c:v>1.375322894014268</c:v>
                </c:pt>
                <c:pt idx="453">
                  <c:v>1.3784486278643</c:v>
                </c:pt>
                <c:pt idx="454">
                  <c:v>1.381574361714333</c:v>
                </c:pt>
                <c:pt idx="455">
                  <c:v>1.384700095564365</c:v>
                </c:pt>
                <c:pt idx="456">
                  <c:v>1.387825829414398</c:v>
                </c:pt>
                <c:pt idx="457">
                  <c:v>1.39095156326443</c:v>
                </c:pt>
                <c:pt idx="458">
                  <c:v>1.394077297114462</c:v>
                </c:pt>
                <c:pt idx="459">
                  <c:v>1.397203030964495</c:v>
                </c:pt>
                <c:pt idx="460">
                  <c:v>1.400328764814527</c:v>
                </c:pt>
                <c:pt idx="461">
                  <c:v>1.40345449866456</c:v>
                </c:pt>
                <c:pt idx="462">
                  <c:v>1.406580232514592</c:v>
                </c:pt>
                <c:pt idx="463">
                  <c:v>1.409705966364625</c:v>
                </c:pt>
                <c:pt idx="464">
                  <c:v>1.412831700214657</c:v>
                </c:pt>
                <c:pt idx="465">
                  <c:v>1.415957434064689</c:v>
                </c:pt>
                <c:pt idx="466">
                  <c:v>1.419083167914722</c:v>
                </c:pt>
                <c:pt idx="467">
                  <c:v>1.422208901764754</c:v>
                </c:pt>
                <c:pt idx="468">
                  <c:v>1.425334635614787</c:v>
                </c:pt>
                <c:pt idx="469">
                  <c:v>1.428460369464819</c:v>
                </c:pt>
                <c:pt idx="470">
                  <c:v>1.431586103314852</c:v>
                </c:pt>
                <c:pt idx="471">
                  <c:v>1.434711837164884</c:v>
                </c:pt>
                <c:pt idx="472">
                  <c:v>1.437837571014916</c:v>
                </c:pt>
                <c:pt idx="473">
                  <c:v>1.440963304864949</c:v>
                </c:pt>
                <c:pt idx="474">
                  <c:v>1.444089038714981</c:v>
                </c:pt>
                <c:pt idx="475">
                  <c:v>1.447214772565014</c:v>
                </c:pt>
                <c:pt idx="476">
                  <c:v>1.450340506415046</c:v>
                </c:pt>
                <c:pt idx="477">
                  <c:v>1.453466240265079</c:v>
                </c:pt>
                <c:pt idx="478">
                  <c:v>1.456591974115111</c:v>
                </c:pt>
                <c:pt idx="479">
                  <c:v>1.459717707965144</c:v>
                </c:pt>
                <c:pt idx="480">
                  <c:v>1.462843441815176</c:v>
                </c:pt>
                <c:pt idx="481">
                  <c:v>1.465969175665208</c:v>
                </c:pt>
                <c:pt idx="482">
                  <c:v>1.469094909515241</c:v>
                </c:pt>
                <c:pt idx="483">
                  <c:v>1.472220643365273</c:v>
                </c:pt>
                <c:pt idx="484">
                  <c:v>1.475346377215305</c:v>
                </c:pt>
                <c:pt idx="485">
                  <c:v>1.478472111065338</c:v>
                </c:pt>
                <c:pt idx="486">
                  <c:v>1.48159784491537</c:v>
                </c:pt>
                <c:pt idx="487">
                  <c:v>1.484723578765403</c:v>
                </c:pt>
                <c:pt idx="488">
                  <c:v>1.487849312615435</c:v>
                </c:pt>
                <c:pt idx="489">
                  <c:v>1.490975046465468</c:v>
                </c:pt>
                <c:pt idx="490">
                  <c:v>1.4941007803155</c:v>
                </c:pt>
                <c:pt idx="491">
                  <c:v>1.497226514165532</c:v>
                </c:pt>
                <c:pt idx="492">
                  <c:v>1.500352248015565</c:v>
                </c:pt>
                <c:pt idx="493">
                  <c:v>1.503477981865597</c:v>
                </c:pt>
                <c:pt idx="494">
                  <c:v>1.50660371571563</c:v>
                </c:pt>
                <c:pt idx="495">
                  <c:v>1.509729449565662</c:v>
                </c:pt>
                <c:pt idx="496">
                  <c:v>1.512855183415695</c:v>
                </c:pt>
                <c:pt idx="497">
                  <c:v>1.515980917265727</c:v>
                </c:pt>
                <c:pt idx="498">
                  <c:v>1.519106651115759</c:v>
                </c:pt>
                <c:pt idx="499">
                  <c:v>1.522232384965792</c:v>
                </c:pt>
                <c:pt idx="500">
                  <c:v>1.525358118815824</c:v>
                </c:pt>
                <c:pt idx="501">
                  <c:v>1.528483852665857</c:v>
                </c:pt>
                <c:pt idx="502">
                  <c:v>1.531609586515889</c:v>
                </c:pt>
                <c:pt idx="503">
                  <c:v>1.534735320365922</c:v>
                </c:pt>
                <c:pt idx="504">
                  <c:v>1.537861054215954</c:v>
                </c:pt>
                <c:pt idx="505">
                  <c:v>1.540986788065986</c:v>
                </c:pt>
                <c:pt idx="506">
                  <c:v>1.544112521916019</c:v>
                </c:pt>
                <c:pt idx="507">
                  <c:v>1.547238255766051</c:v>
                </c:pt>
                <c:pt idx="508">
                  <c:v>1.550363989616084</c:v>
                </c:pt>
                <c:pt idx="509">
                  <c:v>1.553489723466116</c:v>
                </c:pt>
                <c:pt idx="510">
                  <c:v>1.556615457316149</c:v>
                </c:pt>
                <c:pt idx="511">
                  <c:v>1.559741191166181</c:v>
                </c:pt>
                <c:pt idx="512">
                  <c:v>1.562866925016213</c:v>
                </c:pt>
                <c:pt idx="513">
                  <c:v>1.565992658866246</c:v>
                </c:pt>
                <c:pt idx="514">
                  <c:v>1.569118392716278</c:v>
                </c:pt>
                <c:pt idx="515">
                  <c:v>1.572244126566311</c:v>
                </c:pt>
                <c:pt idx="516">
                  <c:v>1.575369860416343</c:v>
                </c:pt>
                <c:pt idx="517">
                  <c:v>1.578495594266376</c:v>
                </c:pt>
                <c:pt idx="518">
                  <c:v>1.581621328116408</c:v>
                </c:pt>
                <c:pt idx="519">
                  <c:v>1.584747061966441</c:v>
                </c:pt>
                <c:pt idx="520">
                  <c:v>1.587872795816473</c:v>
                </c:pt>
                <c:pt idx="521">
                  <c:v>1.590998529666505</c:v>
                </c:pt>
                <c:pt idx="522">
                  <c:v>1.594124263516538</c:v>
                </c:pt>
                <c:pt idx="523">
                  <c:v>1.59724999736657</c:v>
                </c:pt>
                <c:pt idx="524">
                  <c:v>1.600375731216603</c:v>
                </c:pt>
                <c:pt idx="525">
                  <c:v>1.603501465066635</c:v>
                </c:pt>
                <c:pt idx="526">
                  <c:v>1.606627198916668</c:v>
                </c:pt>
                <c:pt idx="527">
                  <c:v>1.6097529327667</c:v>
                </c:pt>
                <c:pt idx="528">
                  <c:v>1.612878666616732</c:v>
                </c:pt>
                <c:pt idx="529">
                  <c:v>1.616004400466765</c:v>
                </c:pt>
                <c:pt idx="530">
                  <c:v>1.619130134316797</c:v>
                </c:pt>
                <c:pt idx="531">
                  <c:v>1.62225586816683</c:v>
                </c:pt>
                <c:pt idx="532">
                  <c:v>1.625381602016862</c:v>
                </c:pt>
                <c:pt idx="533">
                  <c:v>1.628507335866894</c:v>
                </c:pt>
                <c:pt idx="534">
                  <c:v>1.631633069716927</c:v>
                </c:pt>
                <c:pt idx="535">
                  <c:v>1.63475880356696</c:v>
                </c:pt>
                <c:pt idx="536">
                  <c:v>1.637884537416992</c:v>
                </c:pt>
                <c:pt idx="537">
                  <c:v>1.641010271267024</c:v>
                </c:pt>
                <c:pt idx="538">
                  <c:v>1.644136005117057</c:v>
                </c:pt>
                <c:pt idx="539">
                  <c:v>1.647261738967089</c:v>
                </c:pt>
                <c:pt idx="540">
                  <c:v>1.650387472817121</c:v>
                </c:pt>
                <c:pt idx="541">
                  <c:v>1.653513206667154</c:v>
                </c:pt>
                <c:pt idx="542">
                  <c:v>1.656638940517186</c:v>
                </c:pt>
                <c:pt idx="543">
                  <c:v>1.659764674367219</c:v>
                </c:pt>
                <c:pt idx="544">
                  <c:v>1.662890408217251</c:v>
                </c:pt>
                <c:pt idx="545">
                  <c:v>1.666016142067284</c:v>
                </c:pt>
                <c:pt idx="546">
                  <c:v>1.669141875917316</c:v>
                </c:pt>
                <c:pt idx="547">
                  <c:v>1.672267609767348</c:v>
                </c:pt>
                <c:pt idx="548">
                  <c:v>1.675393343617381</c:v>
                </c:pt>
                <c:pt idx="549">
                  <c:v>1.678519077467413</c:v>
                </c:pt>
                <c:pt idx="550">
                  <c:v>1.681644811317446</c:v>
                </c:pt>
                <c:pt idx="551">
                  <c:v>1.684770545167478</c:v>
                </c:pt>
                <c:pt idx="552">
                  <c:v>1.687896279017511</c:v>
                </c:pt>
                <c:pt idx="553">
                  <c:v>1.691022012867543</c:v>
                </c:pt>
                <c:pt idx="554">
                  <c:v>1.694147746717576</c:v>
                </c:pt>
                <c:pt idx="555">
                  <c:v>1.697273480567608</c:v>
                </c:pt>
                <c:pt idx="556">
                  <c:v>1.70039921441764</c:v>
                </c:pt>
                <c:pt idx="557">
                  <c:v>1.703524948267673</c:v>
                </c:pt>
                <c:pt idx="558">
                  <c:v>1.706650682117705</c:v>
                </c:pt>
                <c:pt idx="559">
                  <c:v>1.709776415967738</c:v>
                </c:pt>
                <c:pt idx="560">
                  <c:v>1.71290214981777</c:v>
                </c:pt>
                <c:pt idx="561">
                  <c:v>1.716027883667802</c:v>
                </c:pt>
                <c:pt idx="562">
                  <c:v>1.719153617517835</c:v>
                </c:pt>
                <c:pt idx="563">
                  <c:v>1.722279351367867</c:v>
                </c:pt>
                <c:pt idx="564">
                  <c:v>1.7254050852179</c:v>
                </c:pt>
                <c:pt idx="565">
                  <c:v>1.728530819067932</c:v>
                </c:pt>
                <c:pt idx="566">
                  <c:v>1.731656552917965</c:v>
                </c:pt>
                <c:pt idx="567">
                  <c:v>1.734782286767997</c:v>
                </c:pt>
                <c:pt idx="568">
                  <c:v>1.737908020618029</c:v>
                </c:pt>
                <c:pt idx="569">
                  <c:v>1.741033754468062</c:v>
                </c:pt>
                <c:pt idx="570">
                  <c:v>1.744159488318094</c:v>
                </c:pt>
                <c:pt idx="571">
                  <c:v>1.747285222168127</c:v>
                </c:pt>
                <c:pt idx="572">
                  <c:v>1.75041095601816</c:v>
                </c:pt>
                <c:pt idx="573">
                  <c:v>1.753536689868192</c:v>
                </c:pt>
                <c:pt idx="574">
                  <c:v>1.756662423718224</c:v>
                </c:pt>
                <c:pt idx="575">
                  <c:v>1.759788157568256</c:v>
                </c:pt>
                <c:pt idx="576">
                  <c:v>1.762913891418289</c:v>
                </c:pt>
                <c:pt idx="577">
                  <c:v>1.766039625268321</c:v>
                </c:pt>
                <c:pt idx="578">
                  <c:v>1.769165359118354</c:v>
                </c:pt>
                <c:pt idx="579">
                  <c:v>1.772291092968386</c:v>
                </c:pt>
                <c:pt idx="580">
                  <c:v>1.775416826818418</c:v>
                </c:pt>
                <c:pt idx="581">
                  <c:v>1.778542560668451</c:v>
                </c:pt>
                <c:pt idx="582">
                  <c:v>1.781668294518483</c:v>
                </c:pt>
                <c:pt idx="583">
                  <c:v>1.784794028368516</c:v>
                </c:pt>
                <c:pt idx="584">
                  <c:v>1.787919762218548</c:v>
                </c:pt>
                <c:pt idx="585">
                  <c:v>1.79104549606858</c:v>
                </c:pt>
                <c:pt idx="586">
                  <c:v>1.794171229918613</c:v>
                </c:pt>
                <c:pt idx="587">
                  <c:v>1.797296963768645</c:v>
                </c:pt>
                <c:pt idx="588">
                  <c:v>1.800422697618678</c:v>
                </c:pt>
                <c:pt idx="589">
                  <c:v>1.80354843146871</c:v>
                </c:pt>
                <c:pt idx="590">
                  <c:v>1.806674165318743</c:v>
                </c:pt>
                <c:pt idx="591">
                  <c:v>1.809799899168775</c:v>
                </c:pt>
                <c:pt idx="592">
                  <c:v>1.812925633018807</c:v>
                </c:pt>
                <c:pt idx="593">
                  <c:v>1.81605136686884</c:v>
                </c:pt>
                <c:pt idx="594">
                  <c:v>1.819177100718872</c:v>
                </c:pt>
                <c:pt idx="595">
                  <c:v>1.822302834568905</c:v>
                </c:pt>
                <c:pt idx="596">
                  <c:v>1.825428568418937</c:v>
                </c:pt>
                <c:pt idx="597">
                  <c:v>1.82855430226897</c:v>
                </c:pt>
                <c:pt idx="598">
                  <c:v>1.831680036119002</c:v>
                </c:pt>
                <c:pt idx="599">
                  <c:v>1.834805769969034</c:v>
                </c:pt>
                <c:pt idx="600">
                  <c:v>1.837931503819067</c:v>
                </c:pt>
                <c:pt idx="601">
                  <c:v>1.841057237669099</c:v>
                </c:pt>
                <c:pt idx="602">
                  <c:v>1.844182971519132</c:v>
                </c:pt>
                <c:pt idx="603">
                  <c:v>1.847308705369164</c:v>
                </c:pt>
                <c:pt idx="604">
                  <c:v>1.850434439219197</c:v>
                </c:pt>
                <c:pt idx="605">
                  <c:v>1.853560173069229</c:v>
                </c:pt>
                <c:pt idx="606">
                  <c:v>1.856685906919262</c:v>
                </c:pt>
                <c:pt idx="607">
                  <c:v>1.859811640769294</c:v>
                </c:pt>
                <c:pt idx="608">
                  <c:v>1.862937374619326</c:v>
                </c:pt>
                <c:pt idx="609">
                  <c:v>1.866063108469359</c:v>
                </c:pt>
                <c:pt idx="610">
                  <c:v>1.869188842319391</c:v>
                </c:pt>
                <c:pt idx="611">
                  <c:v>1.872314576169424</c:v>
                </c:pt>
                <c:pt idx="612">
                  <c:v>1.875440310019456</c:v>
                </c:pt>
                <c:pt idx="613">
                  <c:v>1.878566043869488</c:v>
                </c:pt>
                <c:pt idx="614">
                  <c:v>1.881691777719521</c:v>
                </c:pt>
                <c:pt idx="615">
                  <c:v>1.884817511569553</c:v>
                </c:pt>
                <c:pt idx="616">
                  <c:v>1.887943245419586</c:v>
                </c:pt>
                <c:pt idx="617">
                  <c:v>1.891068979269618</c:v>
                </c:pt>
                <c:pt idx="618">
                  <c:v>1.894194713119651</c:v>
                </c:pt>
                <c:pt idx="619">
                  <c:v>1.897320446969683</c:v>
                </c:pt>
                <c:pt idx="620">
                  <c:v>1.900446180819715</c:v>
                </c:pt>
                <c:pt idx="621">
                  <c:v>1.903571914669748</c:v>
                </c:pt>
                <c:pt idx="622">
                  <c:v>1.90669764851978</c:v>
                </c:pt>
                <c:pt idx="623">
                  <c:v>1.909823382369813</c:v>
                </c:pt>
                <c:pt idx="624">
                  <c:v>1.912949116219845</c:v>
                </c:pt>
                <c:pt idx="625">
                  <c:v>1.916074850069878</c:v>
                </c:pt>
                <c:pt idx="626">
                  <c:v>1.91920058391991</c:v>
                </c:pt>
                <c:pt idx="627">
                  <c:v>1.922326317769943</c:v>
                </c:pt>
                <c:pt idx="628">
                  <c:v>1.925452051619975</c:v>
                </c:pt>
                <c:pt idx="629">
                  <c:v>1.928577785470007</c:v>
                </c:pt>
                <c:pt idx="630">
                  <c:v>1.93170351932004</c:v>
                </c:pt>
                <c:pt idx="631">
                  <c:v>1.934829253170072</c:v>
                </c:pt>
                <c:pt idx="632">
                  <c:v>1.937954987020105</c:v>
                </c:pt>
                <c:pt idx="633">
                  <c:v>1.941080720870137</c:v>
                </c:pt>
                <c:pt idx="634">
                  <c:v>1.94420645472017</c:v>
                </c:pt>
                <c:pt idx="635">
                  <c:v>1.947332188570202</c:v>
                </c:pt>
                <c:pt idx="636">
                  <c:v>1.950457922420234</c:v>
                </c:pt>
                <c:pt idx="637">
                  <c:v>1.953583656270267</c:v>
                </c:pt>
                <c:pt idx="638">
                  <c:v>1.956709390120299</c:v>
                </c:pt>
                <c:pt idx="639">
                  <c:v>1.959835123970332</c:v>
                </c:pt>
                <c:pt idx="640">
                  <c:v>1.962960857820364</c:v>
                </c:pt>
                <c:pt idx="641">
                  <c:v>1.966086591670397</c:v>
                </c:pt>
                <c:pt idx="642">
                  <c:v>1.969212325520429</c:v>
                </c:pt>
                <c:pt idx="643">
                  <c:v>1.972338059370461</c:v>
                </c:pt>
                <c:pt idx="644">
                  <c:v>1.975463793220494</c:v>
                </c:pt>
                <c:pt idx="645">
                  <c:v>1.978589527070526</c:v>
                </c:pt>
                <c:pt idx="646">
                  <c:v>1.981715260920559</c:v>
                </c:pt>
                <c:pt idx="647">
                  <c:v>1.984840994770591</c:v>
                </c:pt>
                <c:pt idx="648">
                  <c:v>1.987966728620623</c:v>
                </c:pt>
                <c:pt idx="649">
                  <c:v>1.991092462470656</c:v>
                </c:pt>
                <c:pt idx="650">
                  <c:v>1.994218196320688</c:v>
                </c:pt>
                <c:pt idx="651">
                  <c:v>1.997343930170721</c:v>
                </c:pt>
                <c:pt idx="652">
                  <c:v>2.000469664020753</c:v>
                </c:pt>
                <c:pt idx="653">
                  <c:v>2.003595397870786</c:v>
                </c:pt>
                <c:pt idx="654">
                  <c:v>2.006721131720818</c:v>
                </c:pt>
                <c:pt idx="655">
                  <c:v>2.009846865570851</c:v>
                </c:pt>
                <c:pt idx="656">
                  <c:v>2.012972599420883</c:v>
                </c:pt>
                <c:pt idx="657">
                  <c:v>2.016098333270915</c:v>
                </c:pt>
                <c:pt idx="658">
                  <c:v>2.019224067120948</c:v>
                </c:pt>
                <c:pt idx="659">
                  <c:v>2.02234980097098</c:v>
                </c:pt>
                <c:pt idx="660">
                  <c:v>2.025475534821013</c:v>
                </c:pt>
                <c:pt idx="661">
                  <c:v>2.028601268671045</c:v>
                </c:pt>
                <c:pt idx="662">
                  <c:v>2.031727002521077</c:v>
                </c:pt>
                <c:pt idx="663">
                  <c:v>2.03485273637111</c:v>
                </c:pt>
                <c:pt idx="664">
                  <c:v>2.037978470221142</c:v>
                </c:pt>
                <c:pt idx="665">
                  <c:v>2.041104204071175</c:v>
                </c:pt>
                <c:pt idx="666">
                  <c:v>2.044229937921207</c:v>
                </c:pt>
                <c:pt idx="667">
                  <c:v>2.04735567177124</c:v>
                </c:pt>
                <c:pt idx="668">
                  <c:v>2.050481405621272</c:v>
                </c:pt>
                <c:pt idx="669">
                  <c:v>2.053607139471305</c:v>
                </c:pt>
                <c:pt idx="670">
                  <c:v>2.056732873321337</c:v>
                </c:pt>
                <c:pt idx="671">
                  <c:v>2.059858607171369</c:v>
                </c:pt>
                <c:pt idx="672">
                  <c:v>2.062984341021402</c:v>
                </c:pt>
                <c:pt idx="673">
                  <c:v>2.066110074871434</c:v>
                </c:pt>
                <c:pt idx="674">
                  <c:v>2.069235808721466</c:v>
                </c:pt>
                <c:pt idx="675">
                  <c:v>2.0723615425715</c:v>
                </c:pt>
                <c:pt idx="676">
                  <c:v>2.075487276421532</c:v>
                </c:pt>
                <c:pt idx="677">
                  <c:v>2.078613010271564</c:v>
                </c:pt>
                <c:pt idx="678">
                  <c:v>2.081738744121596</c:v>
                </c:pt>
                <c:pt idx="679">
                  <c:v>2.084864477971629</c:v>
                </c:pt>
                <c:pt idx="680">
                  <c:v>2.087990211821661</c:v>
                </c:pt>
                <c:pt idx="681">
                  <c:v>2.091115945671694</c:v>
                </c:pt>
                <c:pt idx="682">
                  <c:v>2.094241679521726</c:v>
                </c:pt>
                <c:pt idx="683">
                  <c:v>2.097367413371759</c:v>
                </c:pt>
                <c:pt idx="684">
                  <c:v>2.100493147221791</c:v>
                </c:pt>
                <c:pt idx="685">
                  <c:v>2.103618881071823</c:v>
                </c:pt>
                <c:pt idx="686">
                  <c:v>2.106744614921856</c:v>
                </c:pt>
                <c:pt idx="687">
                  <c:v>2.109870348771888</c:v>
                </c:pt>
                <c:pt idx="688">
                  <c:v>2.112996082621921</c:v>
                </c:pt>
                <c:pt idx="689">
                  <c:v>2.116121816471953</c:v>
                </c:pt>
                <c:pt idx="690">
                  <c:v>2.119247550321986</c:v>
                </c:pt>
                <c:pt idx="691">
                  <c:v>2.122373284172018</c:v>
                </c:pt>
                <c:pt idx="692">
                  <c:v>2.12549901802205</c:v>
                </c:pt>
                <c:pt idx="693">
                  <c:v>2.128624751872083</c:v>
                </c:pt>
                <c:pt idx="694">
                  <c:v>2.131750485722115</c:v>
                </c:pt>
                <c:pt idx="695">
                  <c:v>2.134876219572148</c:v>
                </c:pt>
                <c:pt idx="696">
                  <c:v>2.13800195342218</c:v>
                </c:pt>
                <c:pt idx="697">
                  <c:v>2.141127687272212</c:v>
                </c:pt>
                <c:pt idx="698">
                  <c:v>2.144253421122245</c:v>
                </c:pt>
                <c:pt idx="699">
                  <c:v>2.147379154972277</c:v>
                </c:pt>
                <c:pt idx="700">
                  <c:v>2.15050488882231</c:v>
                </c:pt>
                <c:pt idx="701">
                  <c:v>2.153630622672342</c:v>
                </c:pt>
                <c:pt idx="702">
                  <c:v>2.156756356522374</c:v>
                </c:pt>
                <c:pt idx="703">
                  <c:v>2.159882090372407</c:v>
                </c:pt>
                <c:pt idx="704">
                  <c:v>2.16300782422244</c:v>
                </c:pt>
                <c:pt idx="705">
                  <c:v>2.166133558072471</c:v>
                </c:pt>
                <c:pt idx="706">
                  <c:v>2.169259291922504</c:v>
                </c:pt>
                <c:pt idx="707">
                  <c:v>2.172385025772537</c:v>
                </c:pt>
                <c:pt idx="708">
                  <c:v>2.175510759622569</c:v>
                </c:pt>
                <c:pt idx="709">
                  <c:v>2.178636493472601</c:v>
                </c:pt>
                <c:pt idx="710">
                  <c:v>2.181762227322634</c:v>
                </c:pt>
                <c:pt idx="711">
                  <c:v>2.184887961172666</c:v>
                </c:pt>
                <c:pt idx="712">
                  <c:v>2.188013695022699</c:v>
                </c:pt>
                <c:pt idx="713">
                  <c:v>2.191139428872731</c:v>
                </c:pt>
                <c:pt idx="714">
                  <c:v>2.194265162722763</c:v>
                </c:pt>
                <c:pt idx="715">
                  <c:v>2.197390896572796</c:v>
                </c:pt>
                <c:pt idx="716">
                  <c:v>2.200516630422829</c:v>
                </c:pt>
                <c:pt idx="717">
                  <c:v>2.203642364272861</c:v>
                </c:pt>
                <c:pt idx="718">
                  <c:v>2.206768098122893</c:v>
                </c:pt>
                <c:pt idx="719">
                  <c:v>2.209893831972926</c:v>
                </c:pt>
                <c:pt idx="720">
                  <c:v>2.213019565822958</c:v>
                </c:pt>
                <c:pt idx="721">
                  <c:v>2.21614529967299</c:v>
                </c:pt>
                <c:pt idx="722">
                  <c:v>2.219271033523023</c:v>
                </c:pt>
                <c:pt idx="723">
                  <c:v>2.222396767373055</c:v>
                </c:pt>
                <c:pt idx="724">
                  <c:v>2.225522501223088</c:v>
                </c:pt>
                <c:pt idx="725">
                  <c:v>2.22864823507312</c:v>
                </c:pt>
                <c:pt idx="726">
                  <c:v>2.231773968923153</c:v>
                </c:pt>
                <c:pt idx="727">
                  <c:v>2.234899702773185</c:v>
                </c:pt>
                <c:pt idx="728">
                  <c:v>2.238025436623217</c:v>
                </c:pt>
                <c:pt idx="729">
                  <c:v>2.24115117047325</c:v>
                </c:pt>
                <c:pt idx="730">
                  <c:v>2.244276904323283</c:v>
                </c:pt>
                <c:pt idx="731">
                  <c:v>2.247402638173315</c:v>
                </c:pt>
                <c:pt idx="732">
                  <c:v>2.250528372023347</c:v>
                </c:pt>
                <c:pt idx="733">
                  <c:v>2.25365410587338</c:v>
                </c:pt>
                <c:pt idx="734">
                  <c:v>2.256779839723412</c:v>
                </c:pt>
                <c:pt idx="735">
                  <c:v>2.259905573573445</c:v>
                </c:pt>
                <c:pt idx="736">
                  <c:v>2.263031307423477</c:v>
                </c:pt>
                <c:pt idx="737">
                  <c:v>2.26615704127351</c:v>
                </c:pt>
                <c:pt idx="738">
                  <c:v>2.269282775123542</c:v>
                </c:pt>
                <c:pt idx="739">
                  <c:v>2.272408508973574</c:v>
                </c:pt>
                <c:pt idx="740">
                  <c:v>2.275534242823606</c:v>
                </c:pt>
                <c:pt idx="741">
                  <c:v>2.278659976673639</c:v>
                </c:pt>
                <c:pt idx="742">
                  <c:v>2.281785710523672</c:v>
                </c:pt>
                <c:pt idx="743">
                  <c:v>2.284911444373704</c:v>
                </c:pt>
                <c:pt idx="744">
                  <c:v>2.288037178223736</c:v>
                </c:pt>
                <c:pt idx="745">
                  <c:v>2.291162912073769</c:v>
                </c:pt>
                <c:pt idx="746">
                  <c:v>2.294288645923801</c:v>
                </c:pt>
                <c:pt idx="747">
                  <c:v>2.297414379773834</c:v>
                </c:pt>
                <c:pt idx="748">
                  <c:v>2.300540113623866</c:v>
                </c:pt>
                <c:pt idx="749">
                  <c:v>2.303665847473899</c:v>
                </c:pt>
                <c:pt idx="750">
                  <c:v>2.306791581323931</c:v>
                </c:pt>
                <c:pt idx="751">
                  <c:v>2.309917315173963</c:v>
                </c:pt>
                <c:pt idx="752">
                  <c:v>2.313043049023996</c:v>
                </c:pt>
                <c:pt idx="753">
                  <c:v>2.316168782874028</c:v>
                </c:pt>
                <c:pt idx="754">
                  <c:v>2.319294516724061</c:v>
                </c:pt>
                <c:pt idx="755">
                  <c:v>2.322420250574093</c:v>
                </c:pt>
                <c:pt idx="756">
                  <c:v>2.325545984424126</c:v>
                </c:pt>
                <c:pt idx="757">
                  <c:v>2.328671718274158</c:v>
                </c:pt>
                <c:pt idx="758">
                  <c:v>2.33179745212419</c:v>
                </c:pt>
                <c:pt idx="759">
                  <c:v>2.334923185974223</c:v>
                </c:pt>
                <c:pt idx="760">
                  <c:v>2.338048919824256</c:v>
                </c:pt>
                <c:pt idx="761">
                  <c:v>2.341174653674288</c:v>
                </c:pt>
                <c:pt idx="762">
                  <c:v>2.34430038752432</c:v>
                </c:pt>
                <c:pt idx="763">
                  <c:v>2.347426121374353</c:v>
                </c:pt>
                <c:pt idx="764">
                  <c:v>2.350551855224385</c:v>
                </c:pt>
                <c:pt idx="765">
                  <c:v>2.353677589074417</c:v>
                </c:pt>
                <c:pt idx="766">
                  <c:v>2.35680332292445</c:v>
                </c:pt>
                <c:pt idx="767">
                  <c:v>2.359929056774482</c:v>
                </c:pt>
                <c:pt idx="768">
                  <c:v>2.363054790624515</c:v>
                </c:pt>
                <c:pt idx="769">
                  <c:v>2.366180524474547</c:v>
                </c:pt>
                <c:pt idx="770">
                  <c:v>2.36930625832458</c:v>
                </c:pt>
                <c:pt idx="771">
                  <c:v>2.372431992174612</c:v>
                </c:pt>
                <c:pt idx="772">
                  <c:v>2.375557726024644</c:v>
                </c:pt>
                <c:pt idx="773">
                  <c:v>2.378683459874677</c:v>
                </c:pt>
                <c:pt idx="774">
                  <c:v>2.381809193724709</c:v>
                </c:pt>
                <c:pt idx="775">
                  <c:v>2.384934927574742</c:v>
                </c:pt>
                <c:pt idx="776">
                  <c:v>2.388060661424774</c:v>
                </c:pt>
                <c:pt idx="777">
                  <c:v>2.391186395274806</c:v>
                </c:pt>
                <c:pt idx="778">
                  <c:v>2.394312129124839</c:v>
                </c:pt>
                <c:pt idx="779">
                  <c:v>2.397437862974872</c:v>
                </c:pt>
                <c:pt idx="780">
                  <c:v>2.400563596824904</c:v>
                </c:pt>
                <c:pt idx="781">
                  <c:v>2.403689330674936</c:v>
                </c:pt>
                <c:pt idx="782">
                  <c:v>2.406815064524969</c:v>
                </c:pt>
                <c:pt idx="783">
                  <c:v>2.409940798375001</c:v>
                </c:pt>
                <c:pt idx="784">
                  <c:v>2.413066532225034</c:v>
                </c:pt>
                <c:pt idx="785">
                  <c:v>2.416192266075066</c:v>
                </c:pt>
                <c:pt idx="786">
                  <c:v>2.419317999925099</c:v>
                </c:pt>
                <c:pt idx="787">
                  <c:v>2.422443733775131</c:v>
                </c:pt>
                <c:pt idx="788">
                  <c:v>2.425569467625163</c:v>
                </c:pt>
                <c:pt idx="789">
                  <c:v>2.428695201475196</c:v>
                </c:pt>
                <c:pt idx="790">
                  <c:v>2.431820935325228</c:v>
                </c:pt>
                <c:pt idx="791">
                  <c:v>2.434946669175261</c:v>
                </c:pt>
                <c:pt idx="792">
                  <c:v>2.438072403025293</c:v>
                </c:pt>
                <c:pt idx="793">
                  <c:v>2.441198136875326</c:v>
                </c:pt>
                <c:pt idx="794">
                  <c:v>2.444323870725357</c:v>
                </c:pt>
                <c:pt idx="795">
                  <c:v>2.44744960457539</c:v>
                </c:pt>
                <c:pt idx="796">
                  <c:v>2.450575338425423</c:v>
                </c:pt>
                <c:pt idx="797">
                  <c:v>2.453701072275455</c:v>
                </c:pt>
                <c:pt idx="798">
                  <c:v>2.456826806125488</c:v>
                </c:pt>
                <c:pt idx="799">
                  <c:v>2.45995253997552</c:v>
                </c:pt>
                <c:pt idx="800">
                  <c:v>2.463078273825553</c:v>
                </c:pt>
                <c:pt idx="801">
                  <c:v>2.466204007675585</c:v>
                </c:pt>
                <c:pt idx="802">
                  <c:v>2.469329741525617</c:v>
                </c:pt>
                <c:pt idx="803">
                  <c:v>2.47245547537565</c:v>
                </c:pt>
                <c:pt idx="804">
                  <c:v>2.475581209225682</c:v>
                </c:pt>
                <c:pt idx="805">
                  <c:v>2.478706943075715</c:v>
                </c:pt>
                <c:pt idx="806">
                  <c:v>2.481832676925747</c:v>
                </c:pt>
                <c:pt idx="807">
                  <c:v>2.484958410775779</c:v>
                </c:pt>
                <c:pt idx="808">
                  <c:v>2.488084144625812</c:v>
                </c:pt>
                <c:pt idx="809">
                  <c:v>2.491209878475844</c:v>
                </c:pt>
                <c:pt idx="810">
                  <c:v>2.494335612325877</c:v>
                </c:pt>
                <c:pt idx="811">
                  <c:v>2.49746134617591</c:v>
                </c:pt>
                <c:pt idx="812">
                  <c:v>2.500587080025942</c:v>
                </c:pt>
                <c:pt idx="813">
                  <c:v>2.503712813875974</c:v>
                </c:pt>
                <c:pt idx="814">
                  <c:v>2.506838547726006</c:v>
                </c:pt>
                <c:pt idx="815">
                  <c:v>2.50996428157604</c:v>
                </c:pt>
                <c:pt idx="816">
                  <c:v>2.513090015426072</c:v>
                </c:pt>
                <c:pt idx="817">
                  <c:v>2.516215749276104</c:v>
                </c:pt>
                <c:pt idx="818">
                  <c:v>2.519341483126136</c:v>
                </c:pt>
                <c:pt idx="819">
                  <c:v>2.522467216976169</c:v>
                </c:pt>
                <c:pt idx="820">
                  <c:v>2.525592950826201</c:v>
                </c:pt>
                <c:pt idx="821">
                  <c:v>2.528718684676234</c:v>
                </c:pt>
                <c:pt idx="822">
                  <c:v>2.531844418526266</c:v>
                </c:pt>
                <c:pt idx="823">
                  <c:v>2.534970152376299</c:v>
                </c:pt>
                <c:pt idx="824">
                  <c:v>2.538095886226331</c:v>
                </c:pt>
                <c:pt idx="825">
                  <c:v>2.541221620076363</c:v>
                </c:pt>
                <c:pt idx="826">
                  <c:v>2.544347353926395</c:v>
                </c:pt>
                <c:pt idx="827">
                  <c:v>2.547473087776428</c:v>
                </c:pt>
                <c:pt idx="828">
                  <c:v>2.55059882162646</c:v>
                </c:pt>
                <c:pt idx="829">
                  <c:v>2.553724555476492</c:v>
                </c:pt>
                <c:pt idx="830">
                  <c:v>2.556850289326525</c:v>
                </c:pt>
                <c:pt idx="831">
                  <c:v>2.559976023176557</c:v>
                </c:pt>
                <c:pt idx="832">
                  <c:v>2.56310175702659</c:v>
                </c:pt>
                <c:pt idx="833">
                  <c:v>2.566227490876622</c:v>
                </c:pt>
                <c:pt idx="834">
                  <c:v>2.569353224726655</c:v>
                </c:pt>
                <c:pt idx="835">
                  <c:v>2.572478958576687</c:v>
                </c:pt>
                <c:pt idx="836">
                  <c:v>2.57560469242672</c:v>
                </c:pt>
                <c:pt idx="837">
                  <c:v>2.578730426276752</c:v>
                </c:pt>
                <c:pt idx="838">
                  <c:v>2.581856160126784</c:v>
                </c:pt>
                <c:pt idx="839">
                  <c:v>2.584981893976817</c:v>
                </c:pt>
                <c:pt idx="840">
                  <c:v>2.58810762782685</c:v>
                </c:pt>
                <c:pt idx="841">
                  <c:v>2.591233361676882</c:v>
                </c:pt>
                <c:pt idx="842">
                  <c:v>2.594359095526914</c:v>
                </c:pt>
                <c:pt idx="843">
                  <c:v>2.597484829376947</c:v>
                </c:pt>
                <c:pt idx="844">
                  <c:v>2.600610563226979</c:v>
                </c:pt>
                <c:pt idx="845">
                  <c:v>2.603736297077011</c:v>
                </c:pt>
                <c:pt idx="846">
                  <c:v>2.606862030927044</c:v>
                </c:pt>
                <c:pt idx="847">
                  <c:v>2.609987764777076</c:v>
                </c:pt>
                <c:pt idx="848">
                  <c:v>2.613113498627109</c:v>
                </c:pt>
                <c:pt idx="849">
                  <c:v>2.616239232477141</c:v>
                </c:pt>
                <c:pt idx="850">
                  <c:v>2.619364966327174</c:v>
                </c:pt>
                <c:pt idx="851">
                  <c:v>2.622490700177206</c:v>
                </c:pt>
                <c:pt idx="852">
                  <c:v>2.625616434027238</c:v>
                </c:pt>
                <c:pt idx="853">
                  <c:v>2.628742167877271</c:v>
                </c:pt>
                <c:pt idx="854">
                  <c:v>2.631867901727303</c:v>
                </c:pt>
                <c:pt idx="855">
                  <c:v>2.634993635577336</c:v>
                </c:pt>
                <c:pt idx="856">
                  <c:v>2.638119369427368</c:v>
                </c:pt>
                <c:pt idx="857">
                  <c:v>2.641245103277401</c:v>
                </c:pt>
                <c:pt idx="858">
                  <c:v>2.644370837127432</c:v>
                </c:pt>
                <c:pt idx="859">
                  <c:v>2.647496570977465</c:v>
                </c:pt>
                <c:pt idx="860">
                  <c:v>2.650622304827498</c:v>
                </c:pt>
                <c:pt idx="861">
                  <c:v>2.65374803867753</c:v>
                </c:pt>
                <c:pt idx="862">
                  <c:v>2.656873772527563</c:v>
                </c:pt>
                <c:pt idx="863">
                  <c:v>2.659999506377595</c:v>
                </c:pt>
                <c:pt idx="864">
                  <c:v>2.663125240227627</c:v>
                </c:pt>
                <c:pt idx="865">
                  <c:v>2.66625097407766</c:v>
                </c:pt>
                <c:pt idx="866">
                  <c:v>2.669376707927692</c:v>
                </c:pt>
                <c:pt idx="867">
                  <c:v>2.672502441777725</c:v>
                </c:pt>
                <c:pt idx="868">
                  <c:v>2.675628175627757</c:v>
                </c:pt>
                <c:pt idx="869">
                  <c:v>2.67875390947779</c:v>
                </c:pt>
                <c:pt idx="870">
                  <c:v>2.681879643327822</c:v>
                </c:pt>
                <c:pt idx="871">
                  <c:v>2.685005377177854</c:v>
                </c:pt>
                <c:pt idx="872">
                  <c:v>2.688131111027887</c:v>
                </c:pt>
                <c:pt idx="873">
                  <c:v>2.69125684487792</c:v>
                </c:pt>
                <c:pt idx="874">
                  <c:v>2.694382578727951</c:v>
                </c:pt>
                <c:pt idx="875">
                  <c:v>2.697508312577984</c:v>
                </c:pt>
                <c:pt idx="876">
                  <c:v>2.700634046428016</c:v>
                </c:pt>
                <c:pt idx="877">
                  <c:v>2.703759780278049</c:v>
                </c:pt>
                <c:pt idx="878">
                  <c:v>2.706885514128082</c:v>
                </c:pt>
                <c:pt idx="879">
                  <c:v>2.710011247978114</c:v>
                </c:pt>
                <c:pt idx="880">
                  <c:v>2.713136981828147</c:v>
                </c:pt>
                <c:pt idx="881">
                  <c:v>2.716262715678179</c:v>
                </c:pt>
                <c:pt idx="882">
                  <c:v>2.719388449528211</c:v>
                </c:pt>
                <c:pt idx="883">
                  <c:v>2.722514183378244</c:v>
                </c:pt>
                <c:pt idx="884">
                  <c:v>2.725639917228276</c:v>
                </c:pt>
                <c:pt idx="885">
                  <c:v>2.728765651078309</c:v>
                </c:pt>
                <c:pt idx="886">
                  <c:v>2.731891384928341</c:v>
                </c:pt>
                <c:pt idx="887">
                  <c:v>2.735017118778374</c:v>
                </c:pt>
                <c:pt idx="888">
                  <c:v>2.738142852628406</c:v>
                </c:pt>
                <c:pt idx="889">
                  <c:v>2.741268586478438</c:v>
                </c:pt>
                <c:pt idx="890">
                  <c:v>2.744394320328471</c:v>
                </c:pt>
                <c:pt idx="891">
                  <c:v>2.747520054178503</c:v>
                </c:pt>
                <c:pt idx="892">
                  <c:v>2.750645788028536</c:v>
                </c:pt>
                <c:pt idx="893">
                  <c:v>2.753771521878568</c:v>
                </c:pt>
                <c:pt idx="894">
                  <c:v>2.7568972557286</c:v>
                </c:pt>
                <c:pt idx="895">
                  <c:v>2.760022989578633</c:v>
                </c:pt>
                <c:pt idx="896">
                  <c:v>2.763148723428665</c:v>
                </c:pt>
                <c:pt idx="897">
                  <c:v>2.766274457278698</c:v>
                </c:pt>
                <c:pt idx="898">
                  <c:v>2.76940019112873</c:v>
                </c:pt>
                <c:pt idx="899">
                  <c:v>2.772525924978763</c:v>
                </c:pt>
                <c:pt idx="900">
                  <c:v>2.775651658828795</c:v>
                </c:pt>
                <c:pt idx="901">
                  <c:v>2.778777392678827</c:v>
                </c:pt>
                <c:pt idx="902">
                  <c:v>2.78190312652886</c:v>
                </c:pt>
                <c:pt idx="903">
                  <c:v>2.785028860378893</c:v>
                </c:pt>
                <c:pt idx="904">
                  <c:v>2.788154594228925</c:v>
                </c:pt>
                <c:pt idx="905">
                  <c:v>2.791280328078957</c:v>
                </c:pt>
                <c:pt idx="906">
                  <c:v>2.79440606192899</c:v>
                </c:pt>
                <c:pt idx="907">
                  <c:v>2.797531795779022</c:v>
                </c:pt>
                <c:pt idx="908">
                  <c:v>2.800657529629055</c:v>
                </c:pt>
                <c:pt idx="909">
                  <c:v>2.803783263479087</c:v>
                </c:pt>
                <c:pt idx="910">
                  <c:v>2.80690899732912</c:v>
                </c:pt>
                <c:pt idx="911">
                  <c:v>2.810034731179152</c:v>
                </c:pt>
                <c:pt idx="912">
                  <c:v>2.813160465029184</c:v>
                </c:pt>
                <c:pt idx="913">
                  <c:v>2.816286198879217</c:v>
                </c:pt>
                <c:pt idx="914">
                  <c:v>2.819411932729249</c:v>
                </c:pt>
                <c:pt idx="915">
                  <c:v>2.822537666579282</c:v>
                </c:pt>
                <c:pt idx="916">
                  <c:v>2.825663400429314</c:v>
                </c:pt>
                <c:pt idx="917">
                  <c:v>2.828789134279346</c:v>
                </c:pt>
                <c:pt idx="918">
                  <c:v>2.831914868129379</c:v>
                </c:pt>
                <c:pt idx="919">
                  <c:v>2.835040601979411</c:v>
                </c:pt>
                <c:pt idx="920">
                  <c:v>2.838166335829444</c:v>
                </c:pt>
                <c:pt idx="921">
                  <c:v>2.841292069679476</c:v>
                </c:pt>
                <c:pt idx="922">
                  <c:v>2.844417803529509</c:v>
                </c:pt>
                <c:pt idx="923">
                  <c:v>2.847543537379541</c:v>
                </c:pt>
                <c:pt idx="924">
                  <c:v>2.850669271229573</c:v>
                </c:pt>
                <c:pt idx="925">
                  <c:v>2.853795005079606</c:v>
                </c:pt>
                <c:pt idx="926">
                  <c:v>2.856920738929638</c:v>
                </c:pt>
                <c:pt idx="927">
                  <c:v>2.860046472779671</c:v>
                </c:pt>
                <c:pt idx="928">
                  <c:v>2.863172206629703</c:v>
                </c:pt>
                <c:pt idx="929">
                  <c:v>2.866297940479736</c:v>
                </c:pt>
                <c:pt idx="930">
                  <c:v>2.869423674329768</c:v>
                </c:pt>
                <c:pt idx="931">
                  <c:v>2.8725494081798</c:v>
                </c:pt>
                <c:pt idx="932">
                  <c:v>2.875675142029833</c:v>
                </c:pt>
                <c:pt idx="933">
                  <c:v>2.878800875879865</c:v>
                </c:pt>
                <c:pt idx="934">
                  <c:v>2.881926609729898</c:v>
                </c:pt>
                <c:pt idx="935">
                  <c:v>2.88505234357993</c:v>
                </c:pt>
                <c:pt idx="936">
                  <c:v>2.888178077429963</c:v>
                </c:pt>
                <c:pt idx="937">
                  <c:v>2.891303811279995</c:v>
                </c:pt>
                <c:pt idx="938">
                  <c:v>2.894429545130027</c:v>
                </c:pt>
                <c:pt idx="939">
                  <c:v>2.89755527898006</c:v>
                </c:pt>
                <c:pt idx="940">
                  <c:v>2.900681012830092</c:v>
                </c:pt>
                <c:pt idx="941">
                  <c:v>2.903806746680125</c:v>
                </c:pt>
                <c:pt idx="942">
                  <c:v>2.906932480530157</c:v>
                </c:pt>
                <c:pt idx="943">
                  <c:v>2.91005821438019</c:v>
                </c:pt>
                <c:pt idx="944">
                  <c:v>2.913183948230222</c:v>
                </c:pt>
                <c:pt idx="945">
                  <c:v>2.916309682080255</c:v>
                </c:pt>
                <c:pt idx="946">
                  <c:v>2.919435415930287</c:v>
                </c:pt>
                <c:pt idx="947">
                  <c:v>2.92256114978032</c:v>
                </c:pt>
                <c:pt idx="948">
                  <c:v>2.925686883630352</c:v>
                </c:pt>
                <c:pt idx="949">
                  <c:v>2.928812617480384</c:v>
                </c:pt>
                <c:pt idx="950">
                  <c:v>2.931938351330416</c:v>
                </c:pt>
                <c:pt idx="951">
                  <c:v>2.935064085180449</c:v>
                </c:pt>
                <c:pt idx="952">
                  <c:v>2.938189819030481</c:v>
                </c:pt>
                <c:pt idx="953">
                  <c:v>2.941315552880513</c:v>
                </c:pt>
                <c:pt idx="954">
                  <c:v>2.944441286730546</c:v>
                </c:pt>
                <c:pt idx="955">
                  <c:v>2.947567020580578</c:v>
                </c:pt>
                <c:pt idx="956">
                  <c:v>2.950692754430611</c:v>
                </c:pt>
                <c:pt idx="957">
                  <c:v>2.953818488280643</c:v>
                </c:pt>
                <c:pt idx="958">
                  <c:v>2.956944222130676</c:v>
                </c:pt>
                <c:pt idx="959">
                  <c:v>2.960069955980708</c:v>
                </c:pt>
                <c:pt idx="960">
                  <c:v>2.963195689830741</c:v>
                </c:pt>
                <c:pt idx="961">
                  <c:v>2.966321423680773</c:v>
                </c:pt>
                <c:pt idx="962">
                  <c:v>2.969447157530805</c:v>
                </c:pt>
                <c:pt idx="963">
                  <c:v>2.972572891380838</c:v>
                </c:pt>
                <c:pt idx="964">
                  <c:v>2.97569862523087</c:v>
                </c:pt>
                <c:pt idx="965">
                  <c:v>2.978824359080903</c:v>
                </c:pt>
                <c:pt idx="966">
                  <c:v>2.981950092930935</c:v>
                </c:pt>
                <c:pt idx="967">
                  <c:v>2.985075826780968</c:v>
                </c:pt>
                <c:pt idx="968">
                  <c:v>2.988201560631</c:v>
                </c:pt>
                <c:pt idx="969">
                  <c:v>2.991327294481032</c:v>
                </c:pt>
                <c:pt idx="970">
                  <c:v>2.994453028331065</c:v>
                </c:pt>
                <c:pt idx="971">
                  <c:v>2.997578762181097</c:v>
                </c:pt>
                <c:pt idx="972">
                  <c:v>3.00070449603113</c:v>
                </c:pt>
                <c:pt idx="973">
                  <c:v>3.003830229881162</c:v>
                </c:pt>
                <c:pt idx="974">
                  <c:v>3.006955963731194</c:v>
                </c:pt>
                <c:pt idx="975">
                  <c:v>3.010081697581227</c:v>
                </c:pt>
                <c:pt idx="976">
                  <c:v>3.01320743143126</c:v>
                </c:pt>
                <c:pt idx="977">
                  <c:v>3.016333165281292</c:v>
                </c:pt>
                <c:pt idx="978">
                  <c:v>3.019458899131324</c:v>
                </c:pt>
                <c:pt idx="979">
                  <c:v>3.022584632981356</c:v>
                </c:pt>
                <c:pt idx="980">
                  <c:v>3.02571036683139</c:v>
                </c:pt>
                <c:pt idx="981">
                  <c:v>3.028836100681421</c:v>
                </c:pt>
                <c:pt idx="982">
                  <c:v>3.031961834531454</c:v>
                </c:pt>
                <c:pt idx="983">
                  <c:v>3.035087568381486</c:v>
                </c:pt>
                <c:pt idx="984">
                  <c:v>3.038213302231519</c:v>
                </c:pt>
                <c:pt idx="985">
                  <c:v>3.041339036081551</c:v>
                </c:pt>
                <c:pt idx="986">
                  <c:v>3.044464769931584</c:v>
                </c:pt>
                <c:pt idx="987">
                  <c:v>3.047590503781616</c:v>
                </c:pt>
                <c:pt idx="988">
                  <c:v>3.050716237631649</c:v>
                </c:pt>
                <c:pt idx="989">
                  <c:v>3.053841971481681</c:v>
                </c:pt>
                <c:pt idx="990">
                  <c:v>3.056967705331714</c:v>
                </c:pt>
                <c:pt idx="991">
                  <c:v>3.060093439181746</c:v>
                </c:pt>
                <c:pt idx="992">
                  <c:v>3.063219173031778</c:v>
                </c:pt>
                <c:pt idx="993">
                  <c:v>3.066344906881811</c:v>
                </c:pt>
                <c:pt idx="994">
                  <c:v>3.069470640731843</c:v>
                </c:pt>
                <c:pt idx="995">
                  <c:v>3.072596374581876</c:v>
                </c:pt>
                <c:pt idx="996">
                  <c:v>3.075722108431908</c:v>
                </c:pt>
                <c:pt idx="997">
                  <c:v>3.078847842281941</c:v>
                </c:pt>
                <c:pt idx="998">
                  <c:v>3.081973576131972</c:v>
                </c:pt>
                <c:pt idx="999">
                  <c:v>3.085099309982005</c:v>
                </c:pt>
                <c:pt idx="1000">
                  <c:v>3.088225043832038</c:v>
                </c:pt>
                <c:pt idx="1001">
                  <c:v>3.09135077768207</c:v>
                </c:pt>
                <c:pt idx="1002">
                  <c:v>3.094476511532103</c:v>
                </c:pt>
                <c:pt idx="1003">
                  <c:v>3.097602245382135</c:v>
                </c:pt>
                <c:pt idx="1004">
                  <c:v>3.100727979232167</c:v>
                </c:pt>
                <c:pt idx="1005">
                  <c:v>3.1038537130822</c:v>
                </c:pt>
                <c:pt idx="1006">
                  <c:v>3.106979446932232</c:v>
                </c:pt>
                <c:pt idx="1007">
                  <c:v>3.110105180782265</c:v>
                </c:pt>
                <c:pt idx="1008">
                  <c:v>3.113230914632297</c:v>
                </c:pt>
                <c:pt idx="1009">
                  <c:v>3.11635664848233</c:v>
                </c:pt>
                <c:pt idx="1010">
                  <c:v>3.119482382332362</c:v>
                </c:pt>
                <c:pt idx="1011">
                  <c:v>3.122608116182394</c:v>
                </c:pt>
                <c:pt idx="1012">
                  <c:v>3.125421276647423</c:v>
                </c:pt>
                <c:pt idx="1013">
                  <c:v>3.125702592693927</c:v>
                </c:pt>
                <c:pt idx="1014">
                  <c:v>3.125730724298577</c:v>
                </c:pt>
                <c:pt idx="1015">
                  <c:v>3.125733537459042</c:v>
                </c:pt>
                <c:pt idx="1016">
                  <c:v>3.125733818775088</c:v>
                </c:pt>
                <c:pt idx="1017">
                  <c:v>3.125733846906693</c:v>
                </c:pt>
                <c:pt idx="1018">
                  <c:v>3.125733849719853</c:v>
                </c:pt>
                <c:pt idx="1019">
                  <c:v>3.125733850032426</c:v>
                </c:pt>
              </c:numCache>
            </c:numRef>
          </c:xVal>
          <c:yVal>
            <c:numRef>
              <c:f>Sheet1!$AW$25:$AW$1044</c:f>
              <c:numCache>
                <c:formatCode>General</c:formatCode>
                <c:ptCount val="102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2.4970010376891E-251</c:v>
                </c:pt>
                <c:pt idx="12">
                  <c:v>4.31933093232067E-153</c:v>
                </c:pt>
                <c:pt idx="13">
                  <c:v>4.69388032341403E-61</c:v>
                </c:pt>
                <c:pt idx="14">
                  <c:v>7.1725528659584E-38</c:v>
                </c:pt>
                <c:pt idx="15">
                  <c:v>3.52886198635101E-26</c:v>
                </c:pt>
                <c:pt idx="16">
                  <c:v>7.02954356697093E-19</c:v>
                </c:pt>
                <c:pt idx="17">
                  <c:v>7.98193860016523E-14</c:v>
                </c:pt>
                <c:pt idx="18">
                  <c:v>4.28781747764707E-10</c:v>
                </c:pt>
                <c:pt idx="19">
                  <c:v>3.2119710356569E-7</c:v>
                </c:pt>
                <c:pt idx="20">
                  <c:v>6.21879593740388E-5</c:v>
                </c:pt>
                <c:pt idx="21">
                  <c:v>0.0045337275522766</c:v>
                </c:pt>
                <c:pt idx="22">
                  <c:v>0.137594721024781</c:v>
                </c:pt>
                <c:pt idx="23">
                  <c:v>0.121585685691954</c:v>
                </c:pt>
                <c:pt idx="24">
                  <c:v>4.72158198348566E-18</c:v>
                </c:pt>
                <c:pt idx="25">
                  <c:v>1.4447110307786E-175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55709184"/>
        <c:axId val="-555705424"/>
      </c:scatterChart>
      <c:valAx>
        <c:axId val="-555709184"/>
        <c:scaling>
          <c:orientation val="minMax"/>
          <c:max val="3.2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Sheet1!$D$23</c:f>
              <c:strCache>
                <c:ptCount val="1"/>
                <c:pt idx="0">
                  <c:v>theta used = th_l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5705424"/>
        <c:crosses val="autoZero"/>
        <c:crossBetween val="midCat"/>
      </c:valAx>
      <c:valAx>
        <c:axId val="-5557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5709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251791</xdr:colOff>
      <xdr:row>0</xdr:row>
      <xdr:rowOff>46383</xdr:rowOff>
    </xdr:from>
    <xdr:to>
      <xdr:col>22</xdr:col>
      <xdr:colOff>258417</xdr:colOff>
      <xdr:row>20</xdr:row>
      <xdr:rowOff>6627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882" cy="62859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882" cy="62859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P1049"/>
  <sheetViews>
    <sheetView zoomScale="130" zoomScaleNormal="130" workbookViewId="0">
      <pane xSplit="4" ySplit="23" topLeftCell="AF1038" activePane="bottomRight" state="frozen"/>
      <selection pane="topRight" activeCell="E1" sqref="E1"/>
      <selection pane="bottomLeft" activeCell="A24" sqref="A24"/>
      <selection pane="bottomRight" activeCell="AG6" sqref="AG6"/>
    </sheetView>
  </sheetViews>
  <sheetFormatPr baseColWidth="10" defaultColWidth="8.83203125" defaultRowHeight="15" x14ac:dyDescent="0.2"/>
  <cols>
    <col min="1" max="1" width="17.33203125" customWidth="1"/>
    <col min="2" max="2" width="12.5" customWidth="1"/>
    <col min="3" max="3" width="12.6640625" customWidth="1"/>
    <col min="4" max="4" width="14.83203125" customWidth="1"/>
    <col min="5" max="5" width="13" bestFit="1" customWidth="1"/>
    <col min="6" max="6" width="13" customWidth="1"/>
    <col min="7" max="7" width="13" bestFit="1" customWidth="1"/>
    <col min="8" max="8" width="11.83203125" bestFit="1" customWidth="1"/>
    <col min="9" max="9" width="11.83203125" customWidth="1"/>
    <col min="10" max="10" width="11.83203125" bestFit="1" customWidth="1"/>
    <col min="11" max="11" width="12.33203125" bestFit="1" customWidth="1"/>
    <col min="14" max="14" width="24.33203125" customWidth="1"/>
    <col min="16" max="16" width="15" customWidth="1"/>
    <col min="17" max="17" width="12.6640625" bestFit="1" customWidth="1"/>
    <col min="19" max="19" width="10.6640625" bestFit="1" customWidth="1"/>
    <col min="20" max="20" width="13" bestFit="1" customWidth="1"/>
    <col min="21" max="21" width="8.83203125" style="9"/>
    <col min="24" max="24" width="12.33203125" bestFit="1" customWidth="1"/>
    <col min="26" max="26" width="13.1640625" bestFit="1" customWidth="1"/>
    <col min="27" max="27" width="10.33203125" customWidth="1"/>
    <col min="28" max="28" width="11.83203125" customWidth="1"/>
    <col min="30" max="30" width="13.83203125" customWidth="1"/>
    <col min="31" max="31" width="13" bestFit="1" customWidth="1"/>
    <col min="32" max="33" width="13" customWidth="1"/>
    <col min="34" max="34" width="11.83203125" bestFit="1" customWidth="1"/>
    <col min="35" max="35" width="12.1640625" bestFit="1" customWidth="1"/>
    <col min="37" max="37" width="13" bestFit="1" customWidth="1"/>
    <col min="38" max="38" width="12" customWidth="1"/>
    <col min="39" max="40" width="12.33203125" bestFit="1" customWidth="1"/>
    <col min="41" max="51" width="12.33203125" customWidth="1"/>
    <col min="52" max="52" width="17.5" customWidth="1"/>
    <col min="53" max="53" width="20" customWidth="1"/>
    <col min="54" max="54" width="14" bestFit="1" customWidth="1"/>
    <col min="55" max="55" width="11.1640625" customWidth="1"/>
    <col min="56" max="56" width="14" customWidth="1"/>
    <col min="57" max="57" width="0.5" customWidth="1"/>
    <col min="58" max="58" width="12.5" bestFit="1" customWidth="1"/>
    <col min="59" max="59" width="13" bestFit="1" customWidth="1"/>
    <col min="60" max="60" width="11.33203125" bestFit="1" customWidth="1"/>
    <col min="62" max="62" width="13" bestFit="1" customWidth="1"/>
  </cols>
  <sheetData>
    <row r="1" spans="1:63" x14ac:dyDescent="0.2">
      <c r="A1" t="s">
        <v>0</v>
      </c>
      <c r="B1" s="3">
        <v>-10</v>
      </c>
      <c r="C1" s="8">
        <f>IF(B1&lt;B6,-B1,B1)</f>
        <v>-10</v>
      </c>
      <c r="E1" t="str">
        <f>"Probability Density Function (alpha  = 1 + "&amp;TEXT(alpha_m_1,"0.00E+00")&amp;",  beta = "&amp;TEXT(beta,"0.00")&amp;",  x = "&amp;TEXT(x,"0.00E+00")&amp;")"</f>
        <v>Probability Density Function (alpha  = 1 + -1.00E-02,  beta = 0.50,  x = -1.00E+01)</v>
      </c>
      <c r="AA1" t="s">
        <v>57</v>
      </c>
      <c r="AB1" t="b">
        <f>B4&lt;0</f>
        <v>0</v>
      </c>
    </row>
    <row r="2" spans="1:63" x14ac:dyDescent="0.2">
      <c r="A2" t="s">
        <v>43</v>
      </c>
      <c r="B2" s="3">
        <v>-0.01</v>
      </c>
      <c r="C2" s="1"/>
    </row>
    <row r="3" spans="1:63" x14ac:dyDescent="0.2">
      <c r="A3" t="s">
        <v>1</v>
      </c>
      <c r="B3" s="6">
        <f>1+alpha_m_1</f>
        <v>0.99</v>
      </c>
      <c r="C3">
        <f>B3</f>
        <v>0.99</v>
      </c>
      <c r="G3" t="s">
        <v>63</v>
      </c>
      <c r="AA3" t="s">
        <v>2</v>
      </c>
      <c r="AB3">
        <f>IF(flip,-B4,B4)</f>
        <v>0.5</v>
      </c>
    </row>
    <row r="4" spans="1:63" x14ac:dyDescent="0.2">
      <c r="A4" t="s">
        <v>2</v>
      </c>
      <c r="B4" s="3">
        <v>0.5</v>
      </c>
      <c r="C4">
        <f>IF(B1&lt;B6,-B4,B4)</f>
        <v>0.5</v>
      </c>
      <c r="G4" t="s">
        <v>64</v>
      </c>
      <c r="AA4" t="s">
        <v>23</v>
      </c>
      <c r="AB4">
        <f>1/(2*AB3)</f>
        <v>1</v>
      </c>
    </row>
    <row r="5" spans="1:63" x14ac:dyDescent="0.2">
      <c r="A5" t="s">
        <v>68</v>
      </c>
      <c r="B5" s="12" t="b">
        <f>ABS(alpha_m_1)&lt;=0.02*ABS(B4)</f>
        <v>1</v>
      </c>
      <c r="D5" t="s">
        <v>70</v>
      </c>
    </row>
    <row r="6" spans="1:63" x14ac:dyDescent="0.2">
      <c r="A6" t="s">
        <v>3</v>
      </c>
      <c r="B6">
        <f>IF(alpha_near_1,B4*_xlfn.COT(PI()/2*alpha_m_1),-B4*TAN(PI()*alpha/2))</f>
        <v>-31.828370581435792</v>
      </c>
      <c r="C6">
        <f>IF(alpha_near_1,beta*_xlfn.COT(PI()/2*alpha_m_1),-beta*TAN(PI()*alpha/2))</f>
        <v>-31.828370581435792</v>
      </c>
      <c r="D6" s="10">
        <f>-beta*TAN(PI()*alpha/2)</f>
        <v>-31.828370581435848</v>
      </c>
      <c r="E6" t="s">
        <v>85</v>
      </c>
      <c r="G6" t="s">
        <v>65</v>
      </c>
      <c r="AA6" t="s">
        <v>24</v>
      </c>
      <c r="AB6">
        <f>PI()*AB4</f>
        <v>3.1415926535897931</v>
      </c>
      <c r="AJ6" s="11" t="s">
        <v>69</v>
      </c>
      <c r="AK6" t="b">
        <f>AND(alpha_near_1,ABS(x)&lt;0.5*ABS(zeta))</f>
        <v>1</v>
      </c>
    </row>
    <row r="7" spans="1:63" x14ac:dyDescent="0.2">
      <c r="A7" t="s">
        <v>4</v>
      </c>
      <c r="C7">
        <f>IF(alpha_near_1,PI()/2+(-alpha_m_1*PI()/2+ATAN(TAN(alpha_m_1*PI()/2)/beta))/alpha,ATAN(beta*TAN(PI()*alpha/2))/alpha)</f>
        <v>1.5549375232375302</v>
      </c>
      <c r="D7">
        <f>ATAN(-D6)/alpha</f>
        <v>1.5549375232375302</v>
      </c>
      <c r="G7" s="4" t="s">
        <v>66</v>
      </c>
      <c r="AA7" t="s">
        <v>25</v>
      </c>
      <c r="AB7" s="8">
        <f>-AB6*IF(flip,-B1,B1)</f>
        <v>31.415926535897931</v>
      </c>
      <c r="AJ7" s="8"/>
      <c r="BJ7" t="s">
        <v>34</v>
      </c>
      <c r="BK7" t="s">
        <v>3</v>
      </c>
    </row>
    <row r="8" spans="1:63" x14ac:dyDescent="0.2">
      <c r="A8" t="s">
        <v>8</v>
      </c>
      <c r="C8" s="7">
        <f>1/SQRT(1+zeta*zeta)</f>
        <v>3.1403015154074287E-2</v>
      </c>
      <c r="D8" s="5">
        <f>COS(alpha*D7)</f>
        <v>3.1403015154074336E-2</v>
      </c>
      <c r="O8" s="11" t="s">
        <v>100</v>
      </c>
      <c r="P8">
        <f>LN(2)*2^31</f>
        <v>1488522235.909786</v>
      </c>
      <c r="AB8" s="8"/>
      <c r="AK8">
        <f>-SIN(add_l)*_xlfn.COT(B25)</f>
        <v>50734130204389.266</v>
      </c>
      <c r="AL8">
        <f>-2*SIN(add_l/2)^2</f>
        <v>-1.2574818961265762E-4</v>
      </c>
      <c r="AM8">
        <f>alpha/alpha_m_1*log1p(AK8+AL8)</f>
        <v>-3124.2043779819569</v>
      </c>
      <c r="BJ8" t="s">
        <v>35</v>
      </c>
    </row>
    <row r="9" spans="1:63" x14ac:dyDescent="0.2">
      <c r="A9" t="s">
        <v>9</v>
      </c>
      <c r="C9">
        <f>ABS(x-zeta)</f>
        <v>21.828370581435792</v>
      </c>
      <c r="O9" s="11" t="s">
        <v>101</v>
      </c>
      <c r="P9">
        <f>LN(2)*2^10</f>
        <v>709.78271289338397</v>
      </c>
      <c r="AK9">
        <f>SIN(alpha_m_1*B25)*_xlfn.COT(B25)</f>
        <v>-0.01</v>
      </c>
      <c r="AL9">
        <f>-2*SIN(alpha_m_1*B25/2)^2</f>
        <v>-4.8851060506192702E-36</v>
      </c>
      <c r="AM9">
        <f>alpha/alpha_m_1*log1p(AK9+AL9)</f>
        <v>0.99498324949664274</v>
      </c>
      <c r="BJ9" t="s">
        <v>36</v>
      </c>
    </row>
    <row r="10" spans="1:63" x14ac:dyDescent="0.2">
      <c r="A10" t="s">
        <v>16</v>
      </c>
      <c r="C10">
        <f>alpha/(PI()*ABS(alpha_m_1)*x_m_zeta)</f>
        <v>1.4436569424469834</v>
      </c>
      <c r="AJ10" t="s">
        <v>60</v>
      </c>
      <c r="AM10">
        <f>AM8-AM9</f>
        <v>-3125.1993612314536</v>
      </c>
    </row>
    <row r="11" spans="1:63" x14ac:dyDescent="0.2">
      <c r="A11" t="s">
        <v>44</v>
      </c>
      <c r="C11">
        <f>PI()/2+theta0</f>
        <v>3.125733850032427</v>
      </c>
      <c r="D11" s="5">
        <f>PI()/2+D7</f>
        <v>3.125733850032427</v>
      </c>
      <c r="G11" t="s">
        <v>74</v>
      </c>
      <c r="H11" s="10"/>
      <c r="I11" s="10"/>
    </row>
    <row r="12" spans="1:63" x14ac:dyDescent="0.2">
      <c r="A12" t="s">
        <v>45</v>
      </c>
      <c r="C12" s="10">
        <f>IF(alpha_near_1,(-alpha_m_1*PI()/2+ATAN(TAN(alpha_m_1*PI()/2)/beta))/alpha,theta0-PI()/2)</f>
        <v>-1.5858803557366276E-2</v>
      </c>
      <c r="D12" s="10">
        <f>D7-PI()/2</f>
        <v>-1.5858803557366352E-2</v>
      </c>
      <c r="G12" t="s">
        <v>75</v>
      </c>
      <c r="AJ12" t="s">
        <v>53</v>
      </c>
      <c r="BB12" t="e">
        <f>-SIN(th)/COS(th)</f>
        <v>#NAME?</v>
      </c>
    </row>
    <row r="13" spans="1:63" x14ac:dyDescent="0.2">
      <c r="A13" s="13" t="s">
        <v>67</v>
      </c>
      <c r="C13" s="10">
        <f>IF(alpha_near_1,(-alpha_m_1*PI()/2-ATAN(1/zeta)),PI()-alpha*th_max)</f>
        <v>4.7116142057690547E-2</v>
      </c>
      <c r="D13" s="10">
        <f>PI()-alpha*D11</f>
        <v>4.7116142057690436E-2</v>
      </c>
      <c r="E13" s="13" t="s">
        <v>86</v>
      </c>
      <c r="F13" s="11"/>
      <c r="G13" s="4" t="s">
        <v>76</v>
      </c>
    </row>
    <row r="14" spans="1:63" x14ac:dyDescent="0.2">
      <c r="A14" t="s">
        <v>29</v>
      </c>
      <c r="B14" t="s">
        <v>30</v>
      </c>
      <c r="D14">
        <f>2*B4/(alpha_m_1)/PI()</f>
        <v>-31.830988618379067</v>
      </c>
      <c r="G14" s="4" t="s">
        <v>77</v>
      </c>
      <c r="AJ14" t="s">
        <v>54</v>
      </c>
    </row>
    <row r="15" spans="1:63" x14ac:dyDescent="0.2">
      <c r="A15" t="s">
        <v>37</v>
      </c>
      <c r="D15">
        <f>-0.5*log1p(ABS(zeta)^-2)</f>
        <v>-4.9331796297907989E-4</v>
      </c>
      <c r="E15">
        <f>-0.5/(zeta*zeta)</f>
        <v>-4.9356140564818898E-4</v>
      </c>
      <c r="G15" s="4" t="s">
        <v>78</v>
      </c>
      <c r="AJ15" t="s">
        <v>55</v>
      </c>
      <c r="BF15">
        <f>PI()/(2*beta)</f>
        <v>3.1415926535897931</v>
      </c>
    </row>
    <row r="16" spans="1:63" x14ac:dyDescent="0.2">
      <c r="AJ16" t="s">
        <v>61</v>
      </c>
    </row>
    <row r="17" spans="1:68" x14ac:dyDescent="0.2">
      <c r="A17" t="s">
        <v>31</v>
      </c>
      <c r="AZ17" t="s">
        <v>25</v>
      </c>
      <c r="BA17" t="s">
        <v>42</v>
      </c>
      <c r="BB17" t="s">
        <v>38</v>
      </c>
      <c r="BC17" s="4" t="s">
        <v>83</v>
      </c>
      <c r="BD17" t="s">
        <v>84</v>
      </c>
    </row>
    <row r="18" spans="1:68" x14ac:dyDescent="0.2">
      <c r="A18" t="s">
        <v>32</v>
      </c>
      <c r="D18">
        <f>alpha/(alpha_m_1)*log1p(-x/zeta)</f>
        <v>37.337604695554134</v>
      </c>
      <c r="E18">
        <f>-x/(2*beta/PI())</f>
        <v>31.415926535897931</v>
      </c>
      <c r="F18">
        <f>zeta</f>
        <v>-31.828370581435792</v>
      </c>
      <c r="AH18" t="s">
        <v>41</v>
      </c>
      <c r="AJ18" t="s">
        <v>25</v>
      </c>
      <c r="AK18" t="s">
        <v>42</v>
      </c>
      <c r="AL18" t="s">
        <v>38</v>
      </c>
      <c r="AM18" s="4" t="s">
        <v>39</v>
      </c>
    </row>
    <row r="19" spans="1:68" x14ac:dyDescent="0.2">
      <c r="O19" s="20" t="s">
        <v>97</v>
      </c>
      <c r="P19" t="b">
        <f>AND(alpha&lt;1,beta=1)</f>
        <v>0</v>
      </c>
      <c r="AZ19" t="s">
        <v>59</v>
      </c>
    </row>
    <row r="20" spans="1:68" x14ac:dyDescent="0.2">
      <c r="O20" s="20" t="s">
        <v>98</v>
      </c>
      <c r="P20" t="b">
        <f>AND(alpha&gt;1,beta=-1)</f>
        <v>0</v>
      </c>
      <c r="AG20">
        <f>SUMPRODUCT(AG25:AG1044,$AI$25:$AI$1044)/PI()</f>
        <v>8.7651215823840879E-3</v>
      </c>
      <c r="AJ20" t="s">
        <v>59</v>
      </c>
      <c r="BA20" t="s">
        <v>40</v>
      </c>
    </row>
    <row r="21" spans="1:68" x14ac:dyDescent="0.2">
      <c r="A21" t="s">
        <v>33</v>
      </c>
      <c r="D21">
        <f>LN(ABS(C6))+D15/(alpha_m_1)</f>
        <v>3.509689844997764</v>
      </c>
      <c r="H21">
        <f>alpha/alpha_m_1*LN(E25/H25)</f>
        <v>-3125.1993612314536</v>
      </c>
      <c r="I21">
        <f>alpha/alpha_m_1*(LN(F25)-LN(I25))</f>
        <v>-3065.3170523451649</v>
      </c>
      <c r="O21" t="s">
        <v>99</v>
      </c>
      <c r="P21">
        <f>(cat0*(x_m_zeta/alpha)^alpha)^(1/(alpha-1))*ABS(alpha-1)</f>
        <v>2030667811539911.5</v>
      </c>
      <c r="Z21" t="s">
        <v>22</v>
      </c>
      <c r="AG21">
        <f>IF(flip,1-AG20,AG20)</f>
        <v>8.7651215823840879E-3</v>
      </c>
      <c r="AH21">
        <f>SUMPRODUCT(AH25:AH1044,$AI$25:$AI$1044)/(2*ABS(AB3))</f>
        <v>1.4621038186890161E-3</v>
      </c>
      <c r="AK21" t="s">
        <v>40</v>
      </c>
      <c r="AP21" t="e">
        <f>STDEV(AP25:AP1044)</f>
        <v>#VALUE!</v>
      </c>
      <c r="AX21" t="s">
        <v>71</v>
      </c>
      <c r="BB21" s="4" t="s">
        <v>87</v>
      </c>
    </row>
    <row r="22" spans="1:68" x14ac:dyDescent="0.2">
      <c r="C22" t="s">
        <v>62</v>
      </c>
      <c r="D22" t="b">
        <f>SIGN(B1)=SIGN(B6)</f>
        <v>1</v>
      </c>
      <c r="P22">
        <f>1/SQRT(2*PI()*alpha*psi)*EXP(-psi)</f>
        <v>0</v>
      </c>
      <c r="AL22" t="s">
        <v>47</v>
      </c>
      <c r="BC22" s="4" t="s">
        <v>39</v>
      </c>
    </row>
    <row r="23" spans="1:68" x14ac:dyDescent="0.2">
      <c r="B23" t="s">
        <v>46</v>
      </c>
      <c r="C23" t="s">
        <v>58</v>
      </c>
      <c r="D23" t="str">
        <f>"theta used = "&amp;IF(use_th_l,B23,C23)</f>
        <v>theta used = th_l</v>
      </c>
      <c r="E23" t="s">
        <v>5</v>
      </c>
      <c r="F23" t="s">
        <v>73</v>
      </c>
      <c r="G23" t="s">
        <v>6</v>
      </c>
      <c r="H23" t="s">
        <v>7</v>
      </c>
      <c r="I23" t="s">
        <v>79</v>
      </c>
      <c r="J23" t="s">
        <v>10</v>
      </c>
      <c r="K23" t="s">
        <v>11</v>
      </c>
      <c r="L23" t="s">
        <v>12</v>
      </c>
      <c r="M23" t="s">
        <v>13</v>
      </c>
      <c r="N23" s="19" t="s">
        <v>14</v>
      </c>
      <c r="O23" t="s">
        <v>15</v>
      </c>
      <c r="P23" s="11" t="s">
        <v>96</v>
      </c>
      <c r="R23" t="s">
        <v>17</v>
      </c>
      <c r="S23" t="s">
        <v>18</v>
      </c>
      <c r="T23" t="s">
        <v>19</v>
      </c>
      <c r="U23" s="9" t="s">
        <v>20</v>
      </c>
      <c r="V23" t="s">
        <v>21</v>
      </c>
      <c r="W23" t="s">
        <v>15</v>
      </c>
      <c r="X23">
        <f>SUMSQ(X25:X1044)^0.5</f>
        <v>9.5779758166474286E-13</v>
      </c>
      <c r="Z23" t="s">
        <v>25</v>
      </c>
      <c r="AA23" t="s">
        <v>26</v>
      </c>
      <c r="AB23" t="s">
        <v>27</v>
      </c>
      <c r="AC23" t="s">
        <v>28</v>
      </c>
      <c r="AD23" t="s">
        <v>38</v>
      </c>
      <c r="AE23" s="4" t="s">
        <v>39</v>
      </c>
      <c r="AF23" s="14" t="s">
        <v>20</v>
      </c>
      <c r="AG23" s="14" t="s">
        <v>102</v>
      </c>
      <c r="AH23" t="s">
        <v>56</v>
      </c>
      <c r="AM23" s="4" t="s">
        <v>39</v>
      </c>
      <c r="AN23" s="9" t="s">
        <v>20</v>
      </c>
      <c r="AO23" t="s">
        <v>48</v>
      </c>
      <c r="AP23" t="s">
        <v>49</v>
      </c>
      <c r="AQ23" t="s">
        <v>50</v>
      </c>
      <c r="AR23" t="s">
        <v>51</v>
      </c>
      <c r="AS23" t="s">
        <v>52</v>
      </c>
      <c r="AU23" t="s">
        <v>48</v>
      </c>
      <c r="AV23" t="s">
        <v>49</v>
      </c>
      <c r="BA23">
        <f>alpha/alpha_m_1*(LN(SIN(C25)/H25))</f>
        <v>-3125.1993612314541</v>
      </c>
      <c r="BB23">
        <f>EXP(BB25)-2*ABS(beta)*(PI()/2*(1+1/beta)-C24)</f>
        <v>-1.0819164114744804</v>
      </c>
      <c r="BD23" s="4" t="s">
        <v>72</v>
      </c>
      <c r="BF23" s="9" t="s">
        <v>20</v>
      </c>
      <c r="BI23" t="s">
        <v>80</v>
      </c>
      <c r="BJ23" t="s">
        <v>81</v>
      </c>
      <c r="BK23" t="s">
        <v>82</v>
      </c>
      <c r="BM23" t="str">
        <f>AZ17</f>
        <v>ea</v>
      </c>
      <c r="BN23" t="str">
        <f t="shared" ref="BN23:BP23" si="0">BA17</f>
        <v>h_tanth</v>
      </c>
      <c r="BO23" t="str">
        <f t="shared" si="0"/>
        <v>ln(h2b)</v>
      </c>
      <c r="BP23" t="str">
        <f t="shared" si="0"/>
        <v>-ln(cos(th))</v>
      </c>
    </row>
    <row r="24" spans="1:68" x14ac:dyDescent="0.2">
      <c r="A24">
        <v>0</v>
      </c>
      <c r="B24">
        <f t="shared" ref="B24:B87" si="1">th_max*A24</f>
        <v>0</v>
      </c>
      <c r="C24">
        <f t="shared" ref="C24:C87" si="2">th_max-B24</f>
        <v>3.125733850032427</v>
      </c>
      <c r="D24">
        <f t="shared" ref="D24:D87" si="3">IF(use_th_l,B24,C24)</f>
        <v>0</v>
      </c>
      <c r="E24">
        <f t="shared" ref="E24:E88" si="4">SIN(B24-add_l)</f>
        <v>1.5858138813181211E-2</v>
      </c>
      <c r="F24">
        <f>SIN(C24)</f>
        <v>1.5858138813181186E-2</v>
      </c>
      <c r="G24">
        <f t="shared" ref="G24:G87" si="5">alpha*B24</f>
        <v>0</v>
      </c>
      <c r="H24">
        <f t="shared" ref="H24:H87" si="6">SIN(G24)</f>
        <v>0</v>
      </c>
      <c r="I24">
        <f t="shared" ref="I24:I87" si="7">SIN(alpha*C24+add_r)</f>
        <v>1.22514845490862E-16</v>
      </c>
      <c r="J24" t="e">
        <f t="shared" ref="J24:J100" si="8">x_m_zeta/H24</f>
        <v>#DIV/0!</v>
      </c>
      <c r="K24" t="e">
        <f t="shared" ref="K24:K100" si="9">(J24)^alpha</f>
        <v>#DIV/0!</v>
      </c>
      <c r="L24" t="e">
        <f>(cat0*E24*K24)^(1/(alpha-1))</f>
        <v>#DIV/0!</v>
      </c>
      <c r="M24">
        <f t="shared" ref="M24:M87" si="10">-SIN((alpha_m_1)*B24+add_l)</f>
        <v>1.5858138813181211E-2</v>
      </c>
      <c r="N24" s="17">
        <f>IF(alpha&lt;1,IF(beta=1,(cat0*(x_m_zeta/alpha)^alpha)^(1/(alpha-1))*ABS(alpha-1),0),1/0)</f>
        <v>0</v>
      </c>
      <c r="O24">
        <f>N24*EXP(-N24)</f>
        <v>0</v>
      </c>
      <c r="P24" s="18" t="e">
        <f t="shared" ref="P24:P87" si="11">IF($P$19,N24/$N$24,IF($P$20,N24/$N$1044,NA()))</f>
        <v>#N/A</v>
      </c>
      <c r="AB24">
        <f>TAN(A25*PI()-PI()/2)</f>
        <v>-3529801774533018</v>
      </c>
      <c r="AF24" s="9"/>
      <c r="AG24" s="9"/>
      <c r="AN24" s="9"/>
      <c r="BF24" s="9"/>
    </row>
    <row r="25" spans="1:68" x14ac:dyDescent="0.2">
      <c r="A25">
        <f t="shared" ref="A25:A26" si="12">A26/10</f>
        <v>1.0000000000000001E-16</v>
      </c>
      <c r="B25">
        <f t="shared" si="1"/>
        <v>3.1257338500324271E-16</v>
      </c>
      <c r="C25">
        <f t="shared" si="2"/>
        <v>3.1257338500324265</v>
      </c>
      <c r="D25">
        <f t="shared" si="3"/>
        <v>3.1257338500324271E-16</v>
      </c>
      <c r="E25">
        <f t="shared" si="4"/>
        <v>1.5858138813181523E-2</v>
      </c>
      <c r="F25">
        <f t="shared" ref="F25:F88" si="13">SIN(C25)</f>
        <v>1.585813881318163E-2</v>
      </c>
      <c r="G25">
        <f t="shared" si="5"/>
        <v>3.0944765115321028E-16</v>
      </c>
      <c r="H25">
        <f t="shared" si="6"/>
        <v>3.0944765115321028E-16</v>
      </c>
      <c r="I25">
        <f t="shared" si="7"/>
        <v>5.6660405534092462E-16</v>
      </c>
      <c r="J25">
        <f t="shared" si="8"/>
        <v>7.0539784354764328E+16</v>
      </c>
      <c r="K25">
        <f t="shared" si="9"/>
        <v>4.7857475577610112E+16</v>
      </c>
      <c r="L25">
        <f t="shared" ref="L25:L88" si="14">(cat0*E25*K25)^(1/(alpha_m_1))</f>
        <v>0</v>
      </c>
      <c r="M25">
        <f t="shared" si="10"/>
        <v>1.5858138813181214E-2</v>
      </c>
      <c r="N25" s="17">
        <f t="shared" ref="N25:N26" si="15">L25*M25</f>
        <v>0</v>
      </c>
      <c r="O25">
        <f t="shared" ref="O25:O30" si="16">N25*EXP(-N25)</f>
        <v>0</v>
      </c>
      <c r="P25" s="18" t="e">
        <f t="shared" si="11"/>
        <v>#N/A</v>
      </c>
      <c r="R25">
        <f t="shared" ref="R25:R88" si="17">alpha*LN(J25)</f>
        <v>38.407003730024243</v>
      </c>
      <c r="S25">
        <f t="shared" ref="S25:S88" si="18">(LN(cat0)+LN(E25)+R25)/(alpha_m_1)</f>
        <v>-3080.2079942702421</v>
      </c>
      <c r="T25">
        <f>LN(M25)</f>
        <v>-4.1440724206590032</v>
      </c>
      <c r="U25" s="9">
        <f t="shared" ref="U25:U88" si="19">IF(ABS(alpha_m_1)&gt;0.00000000000001,S25+T25,NA())</f>
        <v>-3084.3520666909012</v>
      </c>
      <c r="V25">
        <f>IFERROR(U25-EXP(U25),-1E+300)</f>
        <v>-3084.3520666909012</v>
      </c>
      <c r="W25">
        <f>EXP(V25)</f>
        <v>0</v>
      </c>
      <c r="X25">
        <f>IFERROR(U25-LN(N25),0)</f>
        <v>0</v>
      </c>
      <c r="Y25">
        <f t="shared" ref="Y25:Y88" si="20">C25</f>
        <v>3.1257338500324265</v>
      </c>
      <c r="Z25">
        <f t="shared" ref="Z25:Z88" si="21">ea</f>
        <v>31.415926535897931</v>
      </c>
      <c r="AA25">
        <f t="shared" ref="AA25:AA88" si="22">p2b+PI()/2-Y25</f>
        <v>1.5866551303522631</v>
      </c>
      <c r="AB25">
        <f>AA25*TAN(PI()/2-Y25)</f>
        <v>-100.04046691932039</v>
      </c>
      <c r="AC25">
        <f t="shared" ref="AC25:AC88" si="23">$AB$7+AB25</f>
        <v>-68.62454038342247</v>
      </c>
      <c r="AD25">
        <f>LN(AA25/$AB$6)</f>
        <v>-0.68310177708700226</v>
      </c>
      <c r="AE25">
        <f t="shared" ref="AE25:AE88" si="24">-LN(SIN(A25*PI()))</f>
        <v>35.696631602055334</v>
      </c>
      <c r="AF25" s="9">
        <f>AC25+AD25+AE25</f>
        <v>-33.61101055845414</v>
      </c>
      <c r="AG25" s="9">
        <f>IFERROR(EXP(-EXP(AF25)),0)</f>
        <v>0.99999999999999745</v>
      </c>
      <c r="AH25">
        <f>IFERROR(EXP(AF25)*EXP(-EXP(AF25)),0)</f>
        <v>2.5288529903890452E-15</v>
      </c>
      <c r="AI25">
        <f>0.5*(C24-C25)</f>
        <v>2.2204460492503131E-16</v>
      </c>
      <c r="AJ25">
        <f t="shared" ref="AJ25:AJ88" si="25">IF(use_alpha_near_1,$D$18,NA())</f>
        <v>37.337604695554134</v>
      </c>
      <c r="AK25">
        <f t="shared" ref="AK25:AK88" si="26">IF(use_alpha_near_1,alpha/(alpha_m_1)*(log1p(-SIN(add_l)*_xlfn.COT(B25)-2*SIN(add_l/2)^2)-log1p(SIN(alpha_m_1*B25)*_xlfn.COT(B25)-2*SIN(alpha_m_1*B25/2)^2)),NA())</f>
        <v>-3125.1993612314536</v>
      </c>
      <c r="AL25">
        <f t="shared" ref="AL25:AL88" si="27">IF(use_alpha_near_1,$D$21+LN(M25),NA())</f>
        <v>-0.63438257566123912</v>
      </c>
      <c r="AM25">
        <f t="shared" ref="AM25:AM88" si="28">IF(use_alpha_near_1,-LN(E25),NA())</f>
        <v>4.1440724206589836</v>
      </c>
      <c r="AN25" s="9">
        <f>SUM(AJ25:AM25)</f>
        <v>-3084.3520666909017</v>
      </c>
      <c r="AO25">
        <f t="shared" ref="AO25:AO88" si="29">AN25-U25</f>
        <v>0</v>
      </c>
      <c r="AP25">
        <f>AO25/AN25</f>
        <v>0</v>
      </c>
      <c r="AQ25">
        <f t="shared" ref="AQ25:AQ88" si="30">AJ25-Z25</f>
        <v>5.9216781596562029</v>
      </c>
      <c r="AR25">
        <f t="shared" ref="AR25:AR88" si="31">AK25-AB25</f>
        <v>-3025.1588943121333</v>
      </c>
      <c r="AS25">
        <f t="shared" ref="AS25:AS88" si="32">AL25-AD25</f>
        <v>4.8719201425763137E-2</v>
      </c>
      <c r="AT25">
        <f>AR25/AK25</f>
        <v>0.96798909274066269</v>
      </c>
      <c r="AU25">
        <f t="shared" ref="AU25:AU88" si="33">AN25-AF25</f>
        <v>-3050.7410561324477</v>
      </c>
      <c r="AV25">
        <f>AU25/AN25</f>
        <v>0.98910273216814903</v>
      </c>
      <c r="AW25">
        <f>IFERROR(EXP(AN25)*EXP(-EXP(AN25)),0)</f>
        <v>0</v>
      </c>
      <c r="AX25">
        <f t="shared" ref="AX25:AX88" si="34">alpha_m_1*C25+add_r</f>
        <v>1.5858803557366283E-2</v>
      </c>
      <c r="AY25" t="b">
        <f>(ABS(_xlfn.COT(C25)*SIN(AX25))&lt;0.00000001)</f>
        <v>0</v>
      </c>
      <c r="AZ25">
        <f t="shared" ref="AZ25:AZ88" si="35">IF(use_alpha_near_1,$D$18,NA())</f>
        <v>37.337604695554134</v>
      </c>
      <c r="BA25">
        <f t="shared" ref="BA25:BA88" si="36">-alpha/alpha_m_1*log1p(_xlfn.COT(C25)*SIN(AX25)-2*SIN(AX25/2)^2)</f>
        <v>-3096.4442904977614</v>
      </c>
      <c r="BB25">
        <f t="shared" ref="BB25:BB88" si="37">LN(ABS(zeta)*SIN(AX25))</f>
        <v>-0.68371437195914708</v>
      </c>
      <c r="BC25">
        <f t="shared" ref="BC25:BC88" si="38">-LN(SIN(C25))</f>
        <v>4.1440724206589774</v>
      </c>
      <c r="BD25">
        <f t="shared" ref="BD25:BD88" si="39">-log1p(zeta^-2)/(2*alpha_m_1)</f>
        <v>4.9331796297907987E-2</v>
      </c>
      <c r="BF25" s="15">
        <f>SUM(AZ25:BD25)</f>
        <v>-3055.5969959572094</v>
      </c>
      <c r="BG25" s="10">
        <f>BF25-AN25</f>
        <v>28.755070733692264</v>
      </c>
      <c r="BH25">
        <f>BF25-AF25</f>
        <v>-3021.9859853987555</v>
      </c>
      <c r="BI25">
        <f>AZ25-Z25</f>
        <v>5.9216781596562029</v>
      </c>
      <c r="BJ25">
        <f>BA25-AB25</f>
        <v>-2996.403823578441</v>
      </c>
      <c r="BK25">
        <f>BB25-AD25</f>
        <v>-6.1259487214482267E-4</v>
      </c>
      <c r="BM25">
        <f>AZ25-AJ25</f>
        <v>0</v>
      </c>
      <c r="BN25">
        <f t="shared" ref="BN25:BP25" si="40">BA25-AK25</f>
        <v>28.755070733692264</v>
      </c>
      <c r="BO25">
        <f>BB25+BD25-AL25</f>
        <v>0</v>
      </c>
      <c r="BP25">
        <f t="shared" si="40"/>
        <v>0</v>
      </c>
    </row>
    <row r="26" spans="1:68" x14ac:dyDescent="0.2">
      <c r="A26">
        <f t="shared" si="12"/>
        <v>1.0000000000000001E-15</v>
      </c>
      <c r="B26">
        <f t="shared" si="1"/>
        <v>3.1257338500324274E-15</v>
      </c>
      <c r="C26">
        <f t="shared" si="2"/>
        <v>3.1257338500324239</v>
      </c>
      <c r="D26">
        <f t="shared" si="3"/>
        <v>3.1257338500324274E-15</v>
      </c>
      <c r="E26">
        <f t="shared" si="4"/>
        <v>1.5858138813184337E-2</v>
      </c>
      <c r="F26">
        <f t="shared" si="13"/>
        <v>1.5858138813184295E-2</v>
      </c>
      <c r="G26">
        <f t="shared" si="5"/>
        <v>3.0944765115321032E-15</v>
      </c>
      <c r="H26">
        <f t="shared" si="6"/>
        <v>3.0944765115321032E-15</v>
      </c>
      <c r="I26">
        <f t="shared" si="7"/>
        <v>3.2311393144413003E-15</v>
      </c>
      <c r="J26">
        <f t="shared" si="8"/>
        <v>7053978435476432</v>
      </c>
      <c r="K26">
        <f t="shared" si="9"/>
        <v>4897221938681588</v>
      </c>
      <c r="L26">
        <f t="shared" si="14"/>
        <v>0</v>
      </c>
      <c r="M26">
        <f t="shared" si="10"/>
        <v>1.5858138813181242E-2</v>
      </c>
      <c r="N26" s="17">
        <f t="shared" si="15"/>
        <v>0</v>
      </c>
      <c r="O26">
        <f t="shared" si="16"/>
        <v>0</v>
      </c>
      <c r="P26" s="18" t="e">
        <f t="shared" si="11"/>
        <v>#N/A</v>
      </c>
      <c r="R26">
        <f t="shared" si="17"/>
        <v>36.12744448796014</v>
      </c>
      <c r="S26">
        <f t="shared" si="18"/>
        <v>-2852.2520700638497</v>
      </c>
      <c r="T26">
        <f t="shared" ref="T26:T89" si="41">LN(M26)</f>
        <v>-4.1440724206590014</v>
      </c>
      <c r="U26" s="9">
        <f t="shared" si="19"/>
        <v>-2856.3961424845088</v>
      </c>
      <c r="V26">
        <f t="shared" ref="V26:V89" si="42">IFERROR(U26-EXP(U26),-1E+300)</f>
        <v>-2856.3961424845088</v>
      </c>
      <c r="W26">
        <f t="shared" ref="W26:W89" si="43">EXP(V26)</f>
        <v>0</v>
      </c>
      <c r="X26">
        <f t="shared" ref="X26:X89" si="44">IFERROR(U26-LN(N26),0)</f>
        <v>0</v>
      </c>
      <c r="Y26">
        <f t="shared" si="20"/>
        <v>3.1257338500324239</v>
      </c>
      <c r="Z26">
        <f t="shared" si="21"/>
        <v>31.415926535897931</v>
      </c>
      <c r="AA26">
        <f t="shared" si="22"/>
        <v>1.5866551303522658</v>
      </c>
      <c r="AB26">
        <f t="shared" ref="AB26:AB89" si="45">AA26*TAN(PI()/2-Y26)</f>
        <v>-100.04046691930375</v>
      </c>
      <c r="AC26">
        <f t="shared" si="23"/>
        <v>-68.624540383405815</v>
      </c>
      <c r="AD26">
        <f t="shared" ref="AD26:AD89" si="46">LN(AA26/$AB$6)</f>
        <v>-0.68310177708700071</v>
      </c>
      <c r="AE26">
        <f t="shared" si="24"/>
        <v>33.394046509061283</v>
      </c>
      <c r="AF26" s="9">
        <f t="shared" ref="AF26:AF89" si="47">AC26+AD26+AE26</f>
        <v>-35.913595651431535</v>
      </c>
      <c r="AG26" s="9">
        <f t="shared" ref="AG26:AG89" si="48">IFERROR(EXP(-EXP(AF26)),0)</f>
        <v>0.99999999999999978</v>
      </c>
      <c r="AH26">
        <f t="shared" ref="AH26:AH89" si="49">IFERROR(EXP(AF26)*EXP(-EXP(AF26)),0)</f>
        <v>2.5288529904311578E-16</v>
      </c>
      <c r="AI26">
        <f>0.5*(C24-C26)</f>
        <v>1.5543122344752192E-15</v>
      </c>
      <c r="AJ26">
        <f t="shared" si="25"/>
        <v>37.337604695554134</v>
      </c>
      <c r="AK26">
        <f t="shared" si="26"/>
        <v>-2897.2434370250608</v>
      </c>
      <c r="AL26">
        <f t="shared" si="27"/>
        <v>-0.63438257566123735</v>
      </c>
      <c r="AM26">
        <f t="shared" si="28"/>
        <v>4.1440724206588069</v>
      </c>
      <c r="AN26" s="9">
        <f t="shared" ref="AN26:AN89" si="50">SUM(AJ26:AM26)</f>
        <v>-2856.3961424845093</v>
      </c>
      <c r="AO26">
        <f t="shared" si="29"/>
        <v>0</v>
      </c>
      <c r="AP26">
        <f t="shared" ref="AP26:AP89" si="51">AO26/AN26</f>
        <v>0</v>
      </c>
      <c r="AQ26">
        <f t="shared" si="30"/>
        <v>5.9216781596562029</v>
      </c>
      <c r="AR26">
        <f t="shared" si="31"/>
        <v>-2797.2029701057572</v>
      </c>
      <c r="AS26">
        <f t="shared" si="32"/>
        <v>4.8719201425763359E-2</v>
      </c>
      <c r="AT26">
        <f t="shared" ref="AT26:AT89" si="52">AR26/AK26</f>
        <v>0.96547046560159722</v>
      </c>
      <c r="AU26">
        <f t="shared" si="33"/>
        <v>-2820.4825468330778</v>
      </c>
      <c r="AV26">
        <f t="shared" ref="AV26:AV89" si="53">AU26/AN26</f>
        <v>0.98742695555519355</v>
      </c>
      <c r="AW26">
        <f t="shared" ref="AW26:AW89" si="54">IFERROR(EXP(AN26)*EXP(-EXP(AN26)),0)</f>
        <v>0</v>
      </c>
      <c r="AX26">
        <f t="shared" si="34"/>
        <v>1.5858803557366311E-2</v>
      </c>
      <c r="AY26" t="b">
        <f t="shared" ref="AY26:AY89" si="55">(ABS(_xlfn.COT(C26)*SIN(AX26))&lt;0.00000001)</f>
        <v>0</v>
      </c>
      <c r="AZ26">
        <f t="shared" si="35"/>
        <v>37.337604695554134</v>
      </c>
      <c r="BA26">
        <f t="shared" si="36"/>
        <v>-2898.6970795749176</v>
      </c>
      <c r="BB26">
        <f t="shared" si="37"/>
        <v>-0.68371437195914531</v>
      </c>
      <c r="BC26">
        <f t="shared" si="38"/>
        <v>4.1440724206588095</v>
      </c>
      <c r="BD26">
        <f t="shared" si="39"/>
        <v>4.9331796297907987E-2</v>
      </c>
      <c r="BF26" s="15">
        <f t="shared" ref="BF26:BF89" si="56">SUM(AZ26:BD26)</f>
        <v>-2857.8497850343661</v>
      </c>
      <c r="BG26" s="10">
        <f t="shared" ref="BG26:BG89" si="57">BF26-AN26</f>
        <v>-1.4536425498567951</v>
      </c>
      <c r="BH26">
        <f t="shared" ref="BH26:BH89" si="58">BF26-AF26</f>
        <v>-2821.9361893829346</v>
      </c>
      <c r="BI26">
        <f t="shared" ref="BI26:BI89" si="59">AZ26-Z26</f>
        <v>5.9216781596562029</v>
      </c>
      <c r="BJ26">
        <f t="shared" ref="BJ26:BJ89" si="60">BA26-AB26</f>
        <v>-2798.6566126556136</v>
      </c>
      <c r="BK26">
        <f t="shared" ref="BK26:BK89" si="61">BB26-AD26</f>
        <v>-6.1259487214460062E-4</v>
      </c>
      <c r="BM26">
        <f t="shared" ref="BM26:BM89" si="62">AZ26-AJ26</f>
        <v>0</v>
      </c>
      <c r="BN26">
        <f t="shared" ref="BN26:BN89" si="63">BA26-AK26</f>
        <v>-1.4536425498567951</v>
      </c>
      <c r="BO26">
        <f t="shared" ref="BO26:BO89" si="64">BB26+BD26-AL26</f>
        <v>0</v>
      </c>
      <c r="BP26">
        <f t="shared" ref="BP26:BP89" si="65">BC26-AM26</f>
        <v>0</v>
      </c>
    </row>
    <row r="27" spans="1:68" x14ac:dyDescent="0.2">
      <c r="A27">
        <f t="shared" ref="A27:A30" si="66">A28/10</f>
        <v>1.0000000000000002E-14</v>
      </c>
      <c r="B27">
        <f t="shared" si="1"/>
        <v>3.1257338500324273E-14</v>
      </c>
      <c r="C27">
        <f t="shared" si="2"/>
        <v>3.1257338500323959</v>
      </c>
      <c r="D27">
        <f t="shared" si="3"/>
        <v>3.1257338500324273E-14</v>
      </c>
      <c r="E27">
        <f t="shared" si="4"/>
        <v>1.5858138813212463E-2</v>
      </c>
      <c r="F27">
        <f t="shared" si="13"/>
        <v>1.5858138813212269E-2</v>
      </c>
      <c r="G27">
        <f t="shared" si="5"/>
        <v>3.0944765115321032E-14</v>
      </c>
      <c r="H27">
        <f t="shared" si="6"/>
        <v>3.0944765115321032E-14</v>
      </c>
      <c r="I27">
        <f t="shared" si="7"/>
        <v>3.0764670325145183E-14</v>
      </c>
      <c r="J27">
        <f t="shared" si="8"/>
        <v>705397843547643.12</v>
      </c>
      <c r="K27">
        <f t="shared" si="9"/>
        <v>501129289149645</v>
      </c>
      <c r="L27">
        <f t="shared" si="14"/>
        <v>0</v>
      </c>
      <c r="M27">
        <f t="shared" si="10"/>
        <v>1.5858138813181523E-2</v>
      </c>
      <c r="N27" s="17">
        <f t="shared" ref="N27:N30" si="67">L27*M27</f>
        <v>0</v>
      </c>
      <c r="O27">
        <f t="shared" si="16"/>
        <v>0</v>
      </c>
      <c r="P27" s="18" t="e">
        <f t="shared" si="11"/>
        <v>#N/A</v>
      </c>
      <c r="R27">
        <f t="shared" si="17"/>
        <v>33.847885245896038</v>
      </c>
      <c r="S27">
        <f t="shared" si="18"/>
        <v>-2624.2961458576169</v>
      </c>
      <c r="T27">
        <f t="shared" si="41"/>
        <v>-4.1440724206589836</v>
      </c>
      <c r="U27" s="9">
        <f t="shared" si="19"/>
        <v>-2628.440218278276</v>
      </c>
      <c r="V27">
        <f t="shared" si="42"/>
        <v>-2628.440218278276</v>
      </c>
      <c r="W27">
        <f t="shared" si="43"/>
        <v>0</v>
      </c>
      <c r="X27">
        <f t="shared" si="44"/>
        <v>0</v>
      </c>
      <c r="Y27">
        <f t="shared" si="20"/>
        <v>3.1257338500323959</v>
      </c>
      <c r="Z27">
        <f t="shared" si="21"/>
        <v>31.415926535897931</v>
      </c>
      <c r="AA27">
        <f t="shared" si="22"/>
        <v>1.5866551303522938</v>
      </c>
      <c r="AB27">
        <f t="shared" si="45"/>
        <v>-100.040466919129</v>
      </c>
      <c r="AC27">
        <f t="shared" si="23"/>
        <v>-68.624540383231079</v>
      </c>
      <c r="AD27">
        <f t="shared" si="46"/>
        <v>-0.68310177708698283</v>
      </c>
      <c r="AE27">
        <f t="shared" si="24"/>
        <v>31.09146141606724</v>
      </c>
      <c r="AF27" s="9">
        <f t="shared" si="47"/>
        <v>-38.216180744250828</v>
      </c>
      <c r="AG27" s="9">
        <f t="shared" si="48"/>
        <v>1</v>
      </c>
      <c r="AH27">
        <f t="shared" si="49"/>
        <v>2.5288529908730836E-17</v>
      </c>
      <c r="AI27">
        <f t="shared" ref="AI27:AI90" si="68">0.5*(C25-C27)</f>
        <v>1.532107773982716E-14</v>
      </c>
      <c r="AJ27">
        <f t="shared" si="25"/>
        <v>37.337604695554134</v>
      </c>
      <c r="AK27">
        <f t="shared" si="26"/>
        <v>-2669.2875128188257</v>
      </c>
      <c r="AL27">
        <f t="shared" si="27"/>
        <v>-0.63438257566121958</v>
      </c>
      <c r="AM27">
        <f t="shared" si="28"/>
        <v>4.1440724206570332</v>
      </c>
      <c r="AN27" s="9">
        <f t="shared" si="50"/>
        <v>-2628.440218278276</v>
      </c>
      <c r="AO27">
        <f t="shared" si="29"/>
        <v>0</v>
      </c>
      <c r="AP27">
        <f t="shared" si="51"/>
        <v>0</v>
      </c>
      <c r="AQ27">
        <f t="shared" si="30"/>
        <v>5.9216781596562029</v>
      </c>
      <c r="AR27">
        <f t="shared" si="31"/>
        <v>-2569.2470458996968</v>
      </c>
      <c r="AS27">
        <f t="shared" si="32"/>
        <v>4.8719201425763248E-2</v>
      </c>
      <c r="AT27">
        <f t="shared" si="52"/>
        <v>0.96252165926723865</v>
      </c>
      <c r="AU27">
        <f t="shared" si="33"/>
        <v>-2590.2240375340252</v>
      </c>
      <c r="AV27">
        <f t="shared" si="53"/>
        <v>0.98546050981928601</v>
      </c>
      <c r="AW27">
        <f t="shared" si="54"/>
        <v>0</v>
      </c>
      <c r="AX27">
        <f t="shared" si="34"/>
        <v>1.5858803557366588E-2</v>
      </c>
      <c r="AY27" t="b">
        <f t="shared" si="55"/>
        <v>0</v>
      </c>
      <c r="AZ27">
        <f t="shared" si="35"/>
        <v>37.337604695554134</v>
      </c>
      <c r="BA27">
        <f t="shared" si="36"/>
        <v>-2669.9157948311808</v>
      </c>
      <c r="BB27">
        <f t="shared" si="37"/>
        <v>-0.68371437195912799</v>
      </c>
      <c r="BC27">
        <f t="shared" si="38"/>
        <v>4.1440724206570456</v>
      </c>
      <c r="BD27">
        <f t="shared" si="39"/>
        <v>4.9331796297907987E-2</v>
      </c>
      <c r="BF27" s="15">
        <f t="shared" si="56"/>
        <v>-2629.0685002906307</v>
      </c>
      <c r="BG27" s="10">
        <f t="shared" si="57"/>
        <v>-0.6282820123547026</v>
      </c>
      <c r="BH27">
        <f t="shared" si="58"/>
        <v>-2590.8523195463799</v>
      </c>
      <c r="BI27">
        <f t="shared" si="59"/>
        <v>5.9216781596562029</v>
      </c>
      <c r="BJ27">
        <f t="shared" si="60"/>
        <v>-2569.8753279120519</v>
      </c>
      <c r="BK27">
        <f t="shared" si="61"/>
        <v>-6.1259487214515573E-4</v>
      </c>
      <c r="BM27">
        <f t="shared" si="62"/>
        <v>0</v>
      </c>
      <c r="BN27">
        <f t="shared" si="63"/>
        <v>-0.62828201235515735</v>
      </c>
      <c r="BO27">
        <f t="shared" si="64"/>
        <v>0</v>
      </c>
      <c r="BP27">
        <f t="shared" si="65"/>
        <v>1.2434497875801753E-14</v>
      </c>
    </row>
    <row r="28" spans="1:68" x14ac:dyDescent="0.2">
      <c r="A28">
        <f t="shared" si="66"/>
        <v>1.0000000000000002E-13</v>
      </c>
      <c r="B28">
        <f t="shared" si="1"/>
        <v>3.1257338500324275E-13</v>
      </c>
      <c r="C28">
        <f t="shared" si="2"/>
        <v>3.1257338500321143</v>
      </c>
      <c r="D28">
        <f t="shared" si="3"/>
        <v>3.1257338500324275E-13</v>
      </c>
      <c r="E28">
        <f t="shared" si="4"/>
        <v>1.5858138813493742E-2</v>
      </c>
      <c r="F28">
        <f t="shared" si="13"/>
        <v>1.5858138813493787E-2</v>
      </c>
      <c r="G28">
        <f t="shared" si="5"/>
        <v>3.094476511532103E-13</v>
      </c>
      <c r="H28">
        <f t="shared" si="6"/>
        <v>3.094476511532103E-13</v>
      </c>
      <c r="I28">
        <f t="shared" si="7"/>
        <v>3.0965269411098451E-13</v>
      </c>
      <c r="J28">
        <f t="shared" si="8"/>
        <v>70539784354764.328</v>
      </c>
      <c r="K28">
        <f t="shared" si="9"/>
        <v>51280208981346.688</v>
      </c>
      <c r="L28">
        <f t="shared" si="14"/>
        <v>0</v>
      </c>
      <c r="M28">
        <f t="shared" si="10"/>
        <v>1.5858138813184337E-2</v>
      </c>
      <c r="N28" s="17">
        <f t="shared" si="67"/>
        <v>0</v>
      </c>
      <c r="O28">
        <f t="shared" si="16"/>
        <v>0</v>
      </c>
      <c r="P28" s="18" t="e">
        <f t="shared" si="11"/>
        <v>#N/A</v>
      </c>
      <c r="R28">
        <f t="shared" si="17"/>
        <v>31.568326003831931</v>
      </c>
      <c r="S28">
        <f t="shared" si="18"/>
        <v>-2396.3402216529798</v>
      </c>
      <c r="T28">
        <f t="shared" si="41"/>
        <v>-4.1440724206588069</v>
      </c>
      <c r="U28" s="9">
        <f t="shared" si="19"/>
        <v>-2400.4842940736385</v>
      </c>
      <c r="V28">
        <f t="shared" si="42"/>
        <v>-2400.4842940736385</v>
      </c>
      <c r="W28">
        <f t="shared" si="43"/>
        <v>0</v>
      </c>
      <c r="X28">
        <f t="shared" si="44"/>
        <v>0</v>
      </c>
      <c r="Y28">
        <f t="shared" si="20"/>
        <v>3.1257338500321143</v>
      </c>
      <c r="Z28">
        <f t="shared" si="21"/>
        <v>31.415926535897931</v>
      </c>
      <c r="AA28">
        <f t="shared" si="22"/>
        <v>1.5866551303525753</v>
      </c>
      <c r="AB28">
        <f t="shared" si="45"/>
        <v>-100.04046691737037</v>
      </c>
      <c r="AC28">
        <f t="shared" si="23"/>
        <v>-68.624540381472428</v>
      </c>
      <c r="AD28">
        <f t="shared" si="46"/>
        <v>-0.68310177708680542</v>
      </c>
      <c r="AE28">
        <f t="shared" si="24"/>
        <v>28.788876323073193</v>
      </c>
      <c r="AF28" s="9">
        <f t="shared" si="47"/>
        <v>-40.518765835486036</v>
      </c>
      <c r="AG28" s="9">
        <f t="shared" si="48"/>
        <v>1</v>
      </c>
      <c r="AH28">
        <f t="shared" si="49"/>
        <v>2.5288529953209246E-18</v>
      </c>
      <c r="AI28">
        <f t="shared" si="68"/>
        <v>1.5476508963274682E-13</v>
      </c>
      <c r="AJ28">
        <f t="shared" si="25"/>
        <v>37.337604695554134</v>
      </c>
      <c r="AK28">
        <f t="shared" si="26"/>
        <v>-2441.3315886141713</v>
      </c>
      <c r="AL28">
        <f t="shared" si="27"/>
        <v>-0.63438257566104284</v>
      </c>
      <c r="AM28">
        <f t="shared" si="28"/>
        <v>4.1440724206392954</v>
      </c>
      <c r="AN28" s="9">
        <f t="shared" si="50"/>
        <v>-2400.4842940736394</v>
      </c>
      <c r="AO28">
        <f t="shared" si="29"/>
        <v>0</v>
      </c>
      <c r="AP28">
        <f t="shared" si="51"/>
        <v>0</v>
      </c>
      <c r="AQ28">
        <f t="shared" si="30"/>
        <v>5.9216781596562029</v>
      </c>
      <c r="AR28">
        <f t="shared" si="31"/>
        <v>-2341.2911216968009</v>
      </c>
      <c r="AS28">
        <f t="shared" si="32"/>
        <v>4.8719201425762582E-2</v>
      </c>
      <c r="AT28">
        <f t="shared" si="52"/>
        <v>0.95902217159523229</v>
      </c>
      <c r="AU28">
        <f t="shared" si="33"/>
        <v>-2359.9655282381532</v>
      </c>
      <c r="AV28">
        <f t="shared" si="53"/>
        <v>0.98312058698508475</v>
      </c>
      <c r="AW28">
        <f t="shared" si="54"/>
        <v>0</v>
      </c>
      <c r="AX28">
        <f t="shared" si="34"/>
        <v>1.5858803557369405E-2</v>
      </c>
      <c r="AY28" t="b">
        <f t="shared" si="55"/>
        <v>0</v>
      </c>
      <c r="AZ28">
        <f t="shared" si="35"/>
        <v>37.337604695554134</v>
      </c>
      <c r="BA28">
        <f t="shared" si="36"/>
        <v>-2441.3202692766863</v>
      </c>
      <c r="BB28">
        <f t="shared" si="37"/>
        <v>-0.68371437195895024</v>
      </c>
      <c r="BC28">
        <f t="shared" si="38"/>
        <v>4.1440724206392927</v>
      </c>
      <c r="BD28">
        <f t="shared" si="39"/>
        <v>4.9331796297907987E-2</v>
      </c>
      <c r="BF28" s="15">
        <f t="shared" si="56"/>
        <v>-2400.4729747361544</v>
      </c>
      <c r="BG28" s="10">
        <f t="shared" si="57"/>
        <v>1.1319337485019787E-2</v>
      </c>
      <c r="BH28">
        <f t="shared" si="58"/>
        <v>-2359.9542089006682</v>
      </c>
      <c r="BI28">
        <f t="shared" si="59"/>
        <v>5.9216781596562029</v>
      </c>
      <c r="BJ28">
        <f t="shared" si="60"/>
        <v>-2341.2798023593159</v>
      </c>
      <c r="BK28">
        <f t="shared" si="61"/>
        <v>-6.1259487214482267E-4</v>
      </c>
      <c r="BM28">
        <f t="shared" si="62"/>
        <v>0</v>
      </c>
      <c r="BN28">
        <f t="shared" si="63"/>
        <v>1.1319337485019787E-2</v>
      </c>
      <c r="BO28">
        <f t="shared" si="64"/>
        <v>0</v>
      </c>
      <c r="BP28">
        <f t="shared" si="65"/>
        <v>0</v>
      </c>
    </row>
    <row r="29" spans="1:68" x14ac:dyDescent="0.2">
      <c r="A29">
        <f t="shared" si="66"/>
        <v>1.0000000000000002E-12</v>
      </c>
      <c r="B29">
        <f t="shared" si="1"/>
        <v>3.1257338500324277E-12</v>
      </c>
      <c r="C29">
        <f t="shared" si="2"/>
        <v>3.125733850029301</v>
      </c>
      <c r="D29">
        <f t="shared" si="3"/>
        <v>3.1257338500324277E-12</v>
      </c>
      <c r="E29">
        <f t="shared" si="4"/>
        <v>1.5858138816306551E-2</v>
      </c>
      <c r="F29">
        <f t="shared" si="13"/>
        <v>1.5858138816306738E-2</v>
      </c>
      <c r="G29">
        <f t="shared" si="5"/>
        <v>3.0944765115321033E-12</v>
      </c>
      <c r="H29">
        <f t="shared" si="6"/>
        <v>3.0944765115321033E-12</v>
      </c>
      <c r="I29">
        <f t="shared" si="7"/>
        <v>3.0949802182905772E-12</v>
      </c>
      <c r="J29">
        <f t="shared" si="8"/>
        <v>7053978435476.4316</v>
      </c>
      <c r="K29">
        <f t="shared" si="9"/>
        <v>5247467849330.459</v>
      </c>
      <c r="L29">
        <f t="shared" si="14"/>
        <v>0</v>
      </c>
      <c r="M29">
        <f t="shared" si="10"/>
        <v>1.5858138813212463E-2</v>
      </c>
      <c r="N29" s="17">
        <f t="shared" si="67"/>
        <v>0</v>
      </c>
      <c r="O29">
        <f t="shared" si="16"/>
        <v>0</v>
      </c>
      <c r="P29" s="18" t="e">
        <f t="shared" si="11"/>
        <v>#N/A</v>
      </c>
      <c r="R29">
        <f t="shared" si="17"/>
        <v>29.288766761767825</v>
      </c>
      <c r="S29">
        <f t="shared" si="18"/>
        <v>-2168.3842974643067</v>
      </c>
      <c r="T29">
        <f t="shared" si="41"/>
        <v>-4.1440724206570332</v>
      </c>
      <c r="U29" s="9">
        <f t="shared" si="19"/>
        <v>-2172.5283698849635</v>
      </c>
      <c r="V29">
        <f t="shared" si="42"/>
        <v>-2172.5283698849635</v>
      </c>
      <c r="W29">
        <f t="shared" si="43"/>
        <v>0</v>
      </c>
      <c r="X29">
        <f t="shared" si="44"/>
        <v>0</v>
      </c>
      <c r="Y29">
        <f t="shared" si="20"/>
        <v>3.125733850029301</v>
      </c>
      <c r="Z29">
        <f t="shared" si="21"/>
        <v>31.415926535897931</v>
      </c>
      <c r="AA29">
        <f t="shared" si="22"/>
        <v>1.5866551303553886</v>
      </c>
      <c r="AB29">
        <f t="shared" si="45"/>
        <v>-100.04046689979789</v>
      </c>
      <c r="AC29">
        <f t="shared" si="23"/>
        <v>-68.624540363899968</v>
      </c>
      <c r="AD29">
        <f t="shared" si="46"/>
        <v>-0.68310177708503239</v>
      </c>
      <c r="AE29">
        <f t="shared" si="24"/>
        <v>26.486291230079146</v>
      </c>
      <c r="AF29" s="9">
        <f t="shared" si="47"/>
        <v>-42.821350910905849</v>
      </c>
      <c r="AG29" s="9">
        <f t="shared" si="48"/>
        <v>1</v>
      </c>
      <c r="AH29">
        <f t="shared" si="49"/>
        <v>2.5288530397635755E-19</v>
      </c>
      <c r="AI29">
        <f t="shared" si="68"/>
        <v>1.5474288517225432E-12</v>
      </c>
      <c r="AJ29">
        <f t="shared" si="25"/>
        <v>37.337604695554134</v>
      </c>
      <c r="AK29">
        <f t="shared" si="26"/>
        <v>-2213.3756644253208</v>
      </c>
      <c r="AL29">
        <f t="shared" si="27"/>
        <v>-0.63438257565926914</v>
      </c>
      <c r="AM29">
        <f t="shared" si="28"/>
        <v>4.1440724204619226</v>
      </c>
      <c r="AN29" s="9">
        <f t="shared" si="50"/>
        <v>-2172.5283698849644</v>
      </c>
      <c r="AO29">
        <f t="shared" si="29"/>
        <v>0</v>
      </c>
      <c r="AP29">
        <f t="shared" si="51"/>
        <v>0</v>
      </c>
      <c r="AQ29">
        <f t="shared" si="30"/>
        <v>5.9216781596562029</v>
      </c>
      <c r="AR29">
        <f t="shared" si="31"/>
        <v>-2113.3351975255227</v>
      </c>
      <c r="AS29">
        <f t="shared" si="32"/>
        <v>4.8719201425763248E-2</v>
      </c>
      <c r="AT29">
        <f t="shared" si="52"/>
        <v>0.95480185830733233</v>
      </c>
      <c r="AU29">
        <f t="shared" si="33"/>
        <v>-2129.7070189740584</v>
      </c>
      <c r="AV29">
        <f t="shared" si="53"/>
        <v>0.98028962405992726</v>
      </c>
      <c r="AW29">
        <f t="shared" si="54"/>
        <v>0</v>
      </c>
      <c r="AX29">
        <f t="shared" si="34"/>
        <v>1.5858803557397536E-2</v>
      </c>
      <c r="AY29" t="b">
        <f t="shared" si="55"/>
        <v>0</v>
      </c>
      <c r="AZ29">
        <f t="shared" si="35"/>
        <v>37.337604695554134</v>
      </c>
      <c r="BA29">
        <f t="shared" si="36"/>
        <v>-2213.3698645605859</v>
      </c>
      <c r="BB29">
        <f t="shared" si="37"/>
        <v>-0.68371437195717666</v>
      </c>
      <c r="BC29">
        <f t="shared" si="38"/>
        <v>4.144072420461911</v>
      </c>
      <c r="BD29">
        <f t="shared" si="39"/>
        <v>4.9331796297907987E-2</v>
      </c>
      <c r="BF29" s="15">
        <f t="shared" si="56"/>
        <v>-2172.5225700202295</v>
      </c>
      <c r="BG29" s="10">
        <f t="shared" si="57"/>
        <v>5.7998647348540544E-3</v>
      </c>
      <c r="BH29">
        <f t="shared" si="58"/>
        <v>-2129.7012191093236</v>
      </c>
      <c r="BI29">
        <f t="shared" si="59"/>
        <v>5.9216781596562029</v>
      </c>
      <c r="BJ29">
        <f t="shared" si="60"/>
        <v>-2113.3293976607879</v>
      </c>
      <c r="BK29">
        <f t="shared" si="61"/>
        <v>-6.1259487214426755E-4</v>
      </c>
      <c r="BM29">
        <f t="shared" si="62"/>
        <v>0</v>
      </c>
      <c r="BN29">
        <f t="shared" si="63"/>
        <v>5.7998647348540544E-3</v>
      </c>
      <c r="BO29">
        <f t="shared" si="64"/>
        <v>0</v>
      </c>
      <c r="BP29">
        <f t="shared" si="65"/>
        <v>-1.1546319456101628E-14</v>
      </c>
    </row>
    <row r="30" spans="1:68" x14ac:dyDescent="0.2">
      <c r="A30">
        <f t="shared" si="66"/>
        <v>1.0000000000000003E-11</v>
      </c>
      <c r="B30">
        <f t="shared" si="1"/>
        <v>3.1257338500324276E-11</v>
      </c>
      <c r="C30">
        <f t="shared" si="2"/>
        <v>3.1257338500011698</v>
      </c>
      <c r="D30">
        <f t="shared" si="3"/>
        <v>3.1257338500324276E-11</v>
      </c>
      <c r="E30">
        <f t="shared" si="4"/>
        <v>1.5858138844434617E-2</v>
      </c>
      <c r="F30">
        <f t="shared" si="13"/>
        <v>1.5858138844434475E-2</v>
      </c>
      <c r="G30">
        <f t="shared" si="5"/>
        <v>3.0944765115321032E-11</v>
      </c>
      <c r="H30">
        <f t="shared" si="6"/>
        <v>3.0944765115321032E-11</v>
      </c>
      <c r="I30">
        <f t="shared" si="7"/>
        <v>3.0944702746407704E-11</v>
      </c>
      <c r="J30">
        <f t="shared" si="8"/>
        <v>705397843547.64319</v>
      </c>
      <c r="K30">
        <f t="shared" si="9"/>
        <v>536969707743.84125</v>
      </c>
      <c r="L30">
        <f t="shared" si="14"/>
        <v>0</v>
      </c>
      <c r="M30">
        <f t="shared" si="10"/>
        <v>1.5858138813493742E-2</v>
      </c>
      <c r="N30" s="17">
        <f t="shared" si="67"/>
        <v>0</v>
      </c>
      <c r="O30">
        <f t="shared" si="16"/>
        <v>0</v>
      </c>
      <c r="P30" s="18" t="e">
        <f t="shared" si="11"/>
        <v>#N/A</v>
      </c>
      <c r="R30">
        <f t="shared" si="17"/>
        <v>27.009207519703718</v>
      </c>
      <c r="S30">
        <f t="shared" si="18"/>
        <v>-1940.4283734352691</v>
      </c>
      <c r="T30">
        <f t="shared" si="41"/>
        <v>-4.1440724206392954</v>
      </c>
      <c r="U30" s="9">
        <f t="shared" si="19"/>
        <v>-1944.5724458559084</v>
      </c>
      <c r="V30">
        <f t="shared" si="42"/>
        <v>-1944.5724458559084</v>
      </c>
      <c r="W30">
        <f t="shared" si="43"/>
        <v>0</v>
      </c>
      <c r="X30">
        <f t="shared" si="44"/>
        <v>0</v>
      </c>
      <c r="Y30">
        <f t="shared" si="20"/>
        <v>3.1257338500011698</v>
      </c>
      <c r="Z30">
        <f t="shared" si="21"/>
        <v>31.415926535897931</v>
      </c>
      <c r="AA30">
        <f t="shared" si="22"/>
        <v>1.5866551303835199</v>
      </c>
      <c r="AB30">
        <f t="shared" si="45"/>
        <v>-100.0404667240842</v>
      </c>
      <c r="AC30">
        <f t="shared" si="23"/>
        <v>-68.624540188186273</v>
      </c>
      <c r="AD30">
        <f t="shared" si="46"/>
        <v>-0.68310177706730257</v>
      </c>
      <c r="AE30">
        <f t="shared" si="24"/>
        <v>24.183706137085103</v>
      </c>
      <c r="AF30" s="9">
        <f t="shared" si="47"/>
        <v>-45.123935828168477</v>
      </c>
      <c r="AG30" s="9">
        <f t="shared" si="48"/>
        <v>1</v>
      </c>
      <c r="AH30">
        <f t="shared" si="49"/>
        <v>2.5288534841625444E-20</v>
      </c>
      <c r="AI30">
        <f t="shared" si="68"/>
        <v>1.5472290115781107E-11</v>
      </c>
      <c r="AJ30">
        <f t="shared" si="25"/>
        <v>37.337604695554134</v>
      </c>
      <c r="AK30">
        <f t="shared" si="26"/>
        <v>-1985.4197403945095</v>
      </c>
      <c r="AL30">
        <f t="shared" si="27"/>
        <v>-0.63438257564153133</v>
      </c>
      <c r="AM30">
        <f t="shared" si="28"/>
        <v>4.1440724186881921</v>
      </c>
      <c r="AN30" s="9">
        <f t="shared" si="50"/>
        <v>-1944.5724458559087</v>
      </c>
      <c r="AO30">
        <f t="shared" si="29"/>
        <v>0</v>
      </c>
      <c r="AP30">
        <f t="shared" si="51"/>
        <v>0</v>
      </c>
      <c r="AQ30">
        <f t="shared" si="30"/>
        <v>5.9216781596562029</v>
      </c>
      <c r="AR30">
        <f t="shared" si="31"/>
        <v>-1885.3792736704254</v>
      </c>
      <c r="AS30">
        <f t="shared" si="32"/>
        <v>4.8719201425771241E-2</v>
      </c>
      <c r="AT30">
        <f t="shared" si="52"/>
        <v>0.94961243474681789</v>
      </c>
      <c r="AU30">
        <f t="shared" si="33"/>
        <v>-1899.4485100277402</v>
      </c>
      <c r="AV30">
        <f t="shared" si="53"/>
        <v>0.97679493200454814</v>
      </c>
      <c r="AW30">
        <f t="shared" si="54"/>
        <v>0</v>
      </c>
      <c r="AX30">
        <f t="shared" si="34"/>
        <v>1.5858803557678845E-2</v>
      </c>
      <c r="AY30" t="b">
        <f t="shared" si="55"/>
        <v>0</v>
      </c>
      <c r="AZ30">
        <f t="shared" si="35"/>
        <v>37.337604695554134</v>
      </c>
      <c r="BA30">
        <f t="shared" si="36"/>
        <v>-1985.4201811281673</v>
      </c>
      <c r="BB30">
        <f t="shared" si="37"/>
        <v>-0.68371437193943996</v>
      </c>
      <c r="BC30">
        <f t="shared" si="38"/>
        <v>4.144072418688201</v>
      </c>
      <c r="BD30">
        <f t="shared" si="39"/>
        <v>4.9331796297907987E-2</v>
      </c>
      <c r="BF30" s="15">
        <f t="shared" si="56"/>
        <v>-1944.5728865895665</v>
      </c>
      <c r="BG30" s="10">
        <f t="shared" si="57"/>
        <v>-4.407336577969545E-4</v>
      </c>
      <c r="BH30">
        <f t="shared" si="58"/>
        <v>-1899.448950761398</v>
      </c>
      <c r="BI30">
        <f t="shared" si="59"/>
        <v>5.9216781596562029</v>
      </c>
      <c r="BJ30">
        <f t="shared" si="60"/>
        <v>-1885.3797144040832</v>
      </c>
      <c r="BK30">
        <f t="shared" si="61"/>
        <v>-6.1259487213738417E-4</v>
      </c>
      <c r="BM30">
        <f t="shared" si="62"/>
        <v>0</v>
      </c>
      <c r="BN30">
        <f t="shared" si="63"/>
        <v>-4.407336577969545E-4</v>
      </c>
      <c r="BO30">
        <f t="shared" si="64"/>
        <v>0</v>
      </c>
      <c r="BP30">
        <f t="shared" si="65"/>
        <v>8.8817841970012523E-15</v>
      </c>
    </row>
    <row r="31" spans="1:68" x14ac:dyDescent="0.2">
      <c r="A31">
        <f t="shared" ref="A31:A36" si="69">A32/10</f>
        <v>1.0000000000000003E-10</v>
      </c>
      <c r="B31">
        <f t="shared" si="1"/>
        <v>3.1257338500324278E-10</v>
      </c>
      <c r="C31">
        <f t="shared" si="2"/>
        <v>3.1257338497198535</v>
      </c>
      <c r="D31">
        <f t="shared" si="3"/>
        <v>3.1257338500324278E-10</v>
      </c>
      <c r="E31">
        <f t="shared" si="4"/>
        <v>1.5858139125715289E-2</v>
      </c>
      <c r="F31">
        <f t="shared" si="13"/>
        <v>1.5858139125715404E-2</v>
      </c>
      <c r="G31">
        <f t="shared" si="5"/>
        <v>3.0944765115321036E-10</v>
      </c>
      <c r="H31">
        <f t="shared" si="6"/>
        <v>3.0944765115321036E-10</v>
      </c>
      <c r="I31">
        <f t="shared" si="7"/>
        <v>3.0944770118730702E-10</v>
      </c>
      <c r="J31">
        <f t="shared" si="8"/>
        <v>70539784354.764313</v>
      </c>
      <c r="K31">
        <f t="shared" si="9"/>
        <v>54947733900.131859</v>
      </c>
      <c r="L31">
        <f t="shared" si="14"/>
        <v>0</v>
      </c>
      <c r="M31">
        <f t="shared" si="10"/>
        <v>1.5858138816306551E-2</v>
      </c>
      <c r="N31" s="17">
        <f t="shared" ref="N31:N37" si="70">L31*M31</f>
        <v>0</v>
      </c>
      <c r="O31">
        <f t="shared" ref="O31:O37" si="71">N31*EXP(-N31)</f>
        <v>0</v>
      </c>
      <c r="P31" s="18" t="e">
        <f t="shared" si="11"/>
        <v>#N/A</v>
      </c>
      <c r="R31">
        <f t="shared" si="17"/>
        <v>24.729648277639615</v>
      </c>
      <c r="S31">
        <f t="shared" si="18"/>
        <v>-1712.4724510025897</v>
      </c>
      <c r="T31">
        <f t="shared" si="41"/>
        <v>-4.1440724204619226</v>
      </c>
      <c r="U31" s="9">
        <f t="shared" si="19"/>
        <v>-1716.6165234230516</v>
      </c>
      <c r="V31">
        <f t="shared" si="42"/>
        <v>-1716.6165234230516</v>
      </c>
      <c r="W31">
        <f t="shared" si="43"/>
        <v>0</v>
      </c>
      <c r="X31">
        <f t="shared" si="44"/>
        <v>0</v>
      </c>
      <c r="Y31">
        <f t="shared" si="20"/>
        <v>3.1257338497198535</v>
      </c>
      <c r="Z31">
        <f t="shared" si="21"/>
        <v>31.415926535897931</v>
      </c>
      <c r="AA31">
        <f t="shared" si="22"/>
        <v>1.5866551306648362</v>
      </c>
      <c r="AB31">
        <f t="shared" si="45"/>
        <v>-100.04046496692514</v>
      </c>
      <c r="AC31">
        <f t="shared" si="23"/>
        <v>-68.624538431027219</v>
      </c>
      <c r="AD31">
        <f t="shared" si="46"/>
        <v>-0.68310177689000096</v>
      </c>
      <c r="AE31">
        <f t="shared" si="24"/>
        <v>21.881121044091056</v>
      </c>
      <c r="AF31" s="9">
        <f t="shared" si="47"/>
        <v>-47.426519163826157</v>
      </c>
      <c r="AG31" s="9">
        <f t="shared" si="48"/>
        <v>1</v>
      </c>
      <c r="AH31">
        <f t="shared" si="49"/>
        <v>2.5288579282126414E-21</v>
      </c>
      <c r="AI31">
        <f t="shared" si="68"/>
        <v>1.5472378933623077E-10</v>
      </c>
      <c r="AJ31">
        <f t="shared" si="25"/>
        <v>37.337604695554134</v>
      </c>
      <c r="AK31">
        <f t="shared" si="26"/>
        <v>-1757.4638179440922</v>
      </c>
      <c r="AL31">
        <f t="shared" si="27"/>
        <v>-0.63438257546415855</v>
      </c>
      <c r="AM31">
        <f t="shared" si="28"/>
        <v>4.1440724009508854</v>
      </c>
      <c r="AN31" s="9">
        <f t="shared" si="50"/>
        <v>-1716.6165234230514</v>
      </c>
      <c r="AO31">
        <f t="shared" si="29"/>
        <v>0</v>
      </c>
      <c r="AP31">
        <f t="shared" si="51"/>
        <v>0</v>
      </c>
      <c r="AQ31">
        <f t="shared" si="30"/>
        <v>5.9216781596562029</v>
      </c>
      <c r="AR31">
        <f t="shared" si="31"/>
        <v>-1657.423352977167</v>
      </c>
      <c r="AS31">
        <f t="shared" si="32"/>
        <v>4.8719201425842407E-2</v>
      </c>
      <c r="AT31">
        <f t="shared" si="52"/>
        <v>0.94307679967832625</v>
      </c>
      <c r="AU31">
        <f t="shared" si="33"/>
        <v>-1669.1900042592251</v>
      </c>
      <c r="AV31">
        <f t="shared" si="53"/>
        <v>0.97237209445633521</v>
      </c>
      <c r="AW31">
        <f t="shared" si="54"/>
        <v>0</v>
      </c>
      <c r="AX31">
        <f t="shared" si="34"/>
        <v>1.5858803560492012E-2</v>
      </c>
      <c r="AY31" t="b">
        <f t="shared" si="55"/>
        <v>0</v>
      </c>
      <c r="AZ31">
        <f t="shared" si="35"/>
        <v>37.337604695554134</v>
      </c>
      <c r="BA31">
        <f t="shared" si="36"/>
        <v>-1757.4637826541807</v>
      </c>
      <c r="BB31">
        <f t="shared" si="37"/>
        <v>-0.68371437176206629</v>
      </c>
      <c r="BC31">
        <f t="shared" si="38"/>
        <v>4.1440724009508783</v>
      </c>
      <c r="BD31">
        <f t="shared" si="39"/>
        <v>4.9331796297907987E-2</v>
      </c>
      <c r="BF31" s="15">
        <f t="shared" si="56"/>
        <v>-1716.6164881331399</v>
      </c>
      <c r="BG31" s="10">
        <f t="shared" si="57"/>
        <v>3.5289911465952173E-5</v>
      </c>
      <c r="BH31">
        <f t="shared" si="58"/>
        <v>-1669.1899689693137</v>
      </c>
      <c r="BI31">
        <f t="shared" si="59"/>
        <v>5.9216781596562029</v>
      </c>
      <c r="BJ31">
        <f t="shared" si="60"/>
        <v>-1657.4233176872556</v>
      </c>
      <c r="BK31">
        <f t="shared" si="61"/>
        <v>-6.125948720653307E-4</v>
      </c>
      <c r="BM31">
        <f t="shared" si="62"/>
        <v>0</v>
      </c>
      <c r="BN31">
        <f t="shared" si="63"/>
        <v>3.5289911465952173E-5</v>
      </c>
      <c r="BO31">
        <f t="shared" si="64"/>
        <v>0</v>
      </c>
      <c r="BP31">
        <f t="shared" si="65"/>
        <v>-7.1054273576010019E-15</v>
      </c>
    </row>
    <row r="32" spans="1:68" x14ac:dyDescent="0.2">
      <c r="A32">
        <f t="shared" si="69"/>
        <v>1.0000000000000003E-9</v>
      </c>
      <c r="B32">
        <f t="shared" si="1"/>
        <v>3.1257338500324277E-9</v>
      </c>
      <c r="C32">
        <f t="shared" si="2"/>
        <v>3.1257338469066931</v>
      </c>
      <c r="D32">
        <f t="shared" si="3"/>
        <v>3.1257338500324277E-9</v>
      </c>
      <c r="E32">
        <f t="shared" si="4"/>
        <v>1.5858141938522002E-2</v>
      </c>
      <c r="F32">
        <f t="shared" si="13"/>
        <v>1.5858141938522027E-2</v>
      </c>
      <c r="G32">
        <f t="shared" si="5"/>
        <v>3.0944765115321033E-9</v>
      </c>
      <c r="H32">
        <f t="shared" si="6"/>
        <v>3.0944765115321033E-9</v>
      </c>
      <c r="I32">
        <f t="shared" si="7"/>
        <v>3.0944767974178805E-9</v>
      </c>
      <c r="J32">
        <f t="shared" si="8"/>
        <v>7053978435.4764318</v>
      </c>
      <c r="K32">
        <f t="shared" si="9"/>
        <v>5622763104.1712494</v>
      </c>
      <c r="L32">
        <f t="shared" si="14"/>
        <v>0</v>
      </c>
      <c r="M32">
        <f t="shared" si="10"/>
        <v>1.5858138844434617E-2</v>
      </c>
      <c r="N32" s="17">
        <f t="shared" si="70"/>
        <v>0</v>
      </c>
      <c r="O32">
        <f t="shared" si="71"/>
        <v>0</v>
      </c>
      <c r="P32" s="18" t="e">
        <f t="shared" si="11"/>
        <v>#N/A</v>
      </c>
      <c r="R32">
        <f t="shared" si="17"/>
        <v>22.450089035575509</v>
      </c>
      <c r="S32">
        <f t="shared" si="18"/>
        <v>-1484.5165445334835</v>
      </c>
      <c r="T32">
        <f t="shared" si="41"/>
        <v>-4.1440724186881921</v>
      </c>
      <c r="U32" s="9">
        <f t="shared" si="19"/>
        <v>-1488.6606169521717</v>
      </c>
      <c r="V32">
        <f t="shared" si="42"/>
        <v>-1488.6606169521717</v>
      </c>
      <c r="W32">
        <f t="shared" si="43"/>
        <v>0</v>
      </c>
      <c r="X32">
        <f t="shared" si="44"/>
        <v>0</v>
      </c>
      <c r="Y32">
        <f t="shared" si="20"/>
        <v>3.1257338469066931</v>
      </c>
      <c r="Z32">
        <f t="shared" si="21"/>
        <v>31.415926535897931</v>
      </c>
      <c r="AA32">
        <f t="shared" si="22"/>
        <v>1.5866551334779966</v>
      </c>
      <c r="AB32">
        <f t="shared" si="45"/>
        <v>-100.04044739535466</v>
      </c>
      <c r="AC32">
        <f t="shared" si="23"/>
        <v>-68.624520859456737</v>
      </c>
      <c r="AD32">
        <f t="shared" si="46"/>
        <v>-0.683101775116988</v>
      </c>
      <c r="AE32">
        <f t="shared" si="24"/>
        <v>19.57853595109701</v>
      </c>
      <c r="AF32" s="9">
        <f t="shared" si="47"/>
        <v>-49.729086683476709</v>
      </c>
      <c r="AG32" s="9">
        <f t="shared" si="48"/>
        <v>1</v>
      </c>
      <c r="AH32">
        <f t="shared" si="49"/>
        <v>2.5289023690921474E-22</v>
      </c>
      <c r="AI32">
        <f t="shared" si="68"/>
        <v>1.5472383374515175E-9</v>
      </c>
      <c r="AJ32">
        <f t="shared" si="25"/>
        <v>37.337604695554134</v>
      </c>
      <c r="AK32">
        <f t="shared" si="26"/>
        <v>-1529.5079112976132</v>
      </c>
      <c r="AL32">
        <f t="shared" si="27"/>
        <v>-0.63438257369042805</v>
      </c>
      <c r="AM32">
        <f t="shared" si="28"/>
        <v>4.1440722235778384</v>
      </c>
      <c r="AN32" s="9">
        <f t="shared" si="50"/>
        <v>-1488.6606169521715</v>
      </c>
      <c r="AO32">
        <f t="shared" si="29"/>
        <v>0</v>
      </c>
      <c r="AP32">
        <f t="shared" si="51"/>
        <v>0</v>
      </c>
      <c r="AQ32">
        <f t="shared" si="30"/>
        <v>5.9216781596562029</v>
      </c>
      <c r="AR32">
        <f t="shared" si="31"/>
        <v>-1429.4674639022585</v>
      </c>
      <c r="AS32">
        <f t="shared" si="32"/>
        <v>4.8719201426559944E-2</v>
      </c>
      <c r="AT32">
        <f t="shared" si="52"/>
        <v>0.93459305005458793</v>
      </c>
      <c r="AU32">
        <f t="shared" si="33"/>
        <v>-1438.9315302686948</v>
      </c>
      <c r="AV32">
        <f t="shared" si="53"/>
        <v>0.96659474556041514</v>
      </c>
      <c r="AW32">
        <f t="shared" si="54"/>
        <v>0</v>
      </c>
      <c r="AX32">
        <f t="shared" si="34"/>
        <v>1.5858803588623613E-2</v>
      </c>
      <c r="AY32" t="b">
        <f t="shared" si="55"/>
        <v>0</v>
      </c>
      <c r="AZ32">
        <f t="shared" si="35"/>
        <v>37.337604695554134</v>
      </c>
      <c r="BA32">
        <f t="shared" si="36"/>
        <v>-1529.507910549501</v>
      </c>
      <c r="BB32">
        <f t="shared" si="37"/>
        <v>-0.6837143699883359</v>
      </c>
      <c r="BC32">
        <f t="shared" si="38"/>
        <v>4.1440722235778367</v>
      </c>
      <c r="BD32">
        <f t="shared" si="39"/>
        <v>4.9331796297907987E-2</v>
      </c>
      <c r="BF32" s="15">
        <f t="shared" si="56"/>
        <v>-1488.6606162040596</v>
      </c>
      <c r="BG32" s="10">
        <f t="shared" si="57"/>
        <v>7.4811191552726086E-7</v>
      </c>
      <c r="BH32">
        <f t="shared" si="58"/>
        <v>-1438.9315295205829</v>
      </c>
      <c r="BI32">
        <f t="shared" si="59"/>
        <v>5.9216781596562029</v>
      </c>
      <c r="BJ32">
        <f t="shared" si="60"/>
        <v>-1429.4674631541463</v>
      </c>
      <c r="BK32">
        <f t="shared" si="61"/>
        <v>-6.1259487134790458E-4</v>
      </c>
      <c r="BM32">
        <f t="shared" si="62"/>
        <v>0</v>
      </c>
      <c r="BN32">
        <f t="shared" si="63"/>
        <v>7.4811214290093631E-7</v>
      </c>
      <c r="BO32">
        <f t="shared" si="64"/>
        <v>0</v>
      </c>
      <c r="BP32">
        <f t="shared" si="65"/>
        <v>0</v>
      </c>
    </row>
    <row r="33" spans="1:68" x14ac:dyDescent="0.2">
      <c r="A33">
        <f t="shared" si="69"/>
        <v>1.0000000000000002E-8</v>
      </c>
      <c r="B33">
        <f t="shared" si="1"/>
        <v>3.1257338500324278E-8</v>
      </c>
      <c r="C33">
        <f t="shared" si="2"/>
        <v>3.1257338187750885</v>
      </c>
      <c r="D33">
        <f t="shared" si="3"/>
        <v>3.1257338500324278E-8</v>
      </c>
      <c r="E33">
        <f t="shared" si="4"/>
        <v>1.5858170066589149E-2</v>
      </c>
      <c r="F33">
        <f t="shared" si="13"/>
        <v>1.5858170066589121E-2</v>
      </c>
      <c r="G33">
        <f t="shared" si="5"/>
        <v>3.0944765115321032E-8</v>
      </c>
      <c r="H33">
        <f t="shared" si="6"/>
        <v>3.0944765115321026E-8</v>
      </c>
      <c r="I33">
        <f t="shared" si="7"/>
        <v>3.094476509518835E-8</v>
      </c>
      <c r="J33">
        <f t="shared" si="8"/>
        <v>705397843.5476433</v>
      </c>
      <c r="K33">
        <f t="shared" si="9"/>
        <v>575373408.17532122</v>
      </c>
      <c r="L33">
        <f t="shared" si="14"/>
        <v>0</v>
      </c>
      <c r="M33">
        <f t="shared" si="10"/>
        <v>1.5858139125715289E-2</v>
      </c>
      <c r="N33" s="17">
        <f t="shared" si="70"/>
        <v>0</v>
      </c>
      <c r="O33">
        <f t="shared" si="71"/>
        <v>0</v>
      </c>
      <c r="P33" s="18" t="e">
        <f t="shared" si="11"/>
        <v>#N/A</v>
      </c>
      <c r="R33">
        <f t="shared" si="17"/>
        <v>20.170529793511403</v>
      </c>
      <c r="S33">
        <f t="shared" si="18"/>
        <v>-1256.5607976999472</v>
      </c>
      <c r="T33">
        <f t="shared" si="41"/>
        <v>-4.1440724009508854</v>
      </c>
      <c r="U33" s="9">
        <f t="shared" si="19"/>
        <v>-1260.704870100898</v>
      </c>
      <c r="V33">
        <f t="shared" si="42"/>
        <v>-1260.704870100898</v>
      </c>
      <c r="W33">
        <f t="shared" si="43"/>
        <v>0</v>
      </c>
      <c r="X33">
        <f t="shared" si="44"/>
        <v>0</v>
      </c>
      <c r="Y33">
        <f t="shared" si="20"/>
        <v>3.1257338187750885</v>
      </c>
      <c r="Z33">
        <f t="shared" si="21"/>
        <v>31.415926535897931</v>
      </c>
      <c r="AA33">
        <f t="shared" si="22"/>
        <v>1.5866551616096012</v>
      </c>
      <c r="AB33">
        <f t="shared" si="45"/>
        <v>-100.0402716799872</v>
      </c>
      <c r="AC33">
        <f t="shared" si="23"/>
        <v>-68.624345144089261</v>
      </c>
      <c r="AD33">
        <f t="shared" si="46"/>
        <v>-0.6831017573868563</v>
      </c>
      <c r="AE33">
        <f t="shared" si="24"/>
        <v>17.275950858102966</v>
      </c>
      <c r="AF33" s="9">
        <f t="shared" si="47"/>
        <v>-52.031496043373146</v>
      </c>
      <c r="AG33" s="9">
        <f t="shared" si="48"/>
        <v>1</v>
      </c>
      <c r="AH33">
        <f t="shared" si="49"/>
        <v>2.5293468199902405E-23</v>
      </c>
      <c r="AI33">
        <f t="shared" si="68"/>
        <v>1.5472382486336755E-8</v>
      </c>
      <c r="AJ33">
        <f t="shared" si="25"/>
        <v>37.337604695554134</v>
      </c>
      <c r="AK33">
        <f t="shared" si="26"/>
        <v>-1301.5521626903485</v>
      </c>
      <c r="AL33">
        <f t="shared" si="27"/>
        <v>-0.63438255595312132</v>
      </c>
      <c r="AM33">
        <f t="shared" si="28"/>
        <v>4.1440704498490932</v>
      </c>
      <c r="AN33" s="9">
        <f t="shared" si="50"/>
        <v>-1260.7048701008985</v>
      </c>
      <c r="AO33">
        <f t="shared" si="29"/>
        <v>0</v>
      </c>
      <c r="AP33">
        <f t="shared" si="51"/>
        <v>0</v>
      </c>
      <c r="AQ33">
        <f t="shared" si="30"/>
        <v>5.9216781596562029</v>
      </c>
      <c r="AR33">
        <f t="shared" si="31"/>
        <v>-1201.5118910103613</v>
      </c>
      <c r="AS33">
        <f t="shared" si="32"/>
        <v>4.8719201433734982E-2</v>
      </c>
      <c r="AT33">
        <f t="shared" si="52"/>
        <v>0.92313771622245178</v>
      </c>
      <c r="AU33">
        <f t="shared" si="33"/>
        <v>-1208.6733740575253</v>
      </c>
      <c r="AV33">
        <f t="shared" si="53"/>
        <v>0.95872825014215346</v>
      </c>
      <c r="AW33">
        <f t="shared" si="54"/>
        <v>0</v>
      </c>
      <c r="AX33">
        <f t="shared" si="34"/>
        <v>1.585880386993966E-2</v>
      </c>
      <c r="AY33" t="b">
        <f t="shared" si="55"/>
        <v>0</v>
      </c>
      <c r="AZ33">
        <f t="shared" si="35"/>
        <v>37.337604695554134</v>
      </c>
      <c r="BA33">
        <f t="shared" si="36"/>
        <v>-1301.5521627738358</v>
      </c>
      <c r="BB33">
        <f t="shared" si="37"/>
        <v>-0.68371435225102939</v>
      </c>
      <c r="BC33">
        <f t="shared" si="38"/>
        <v>4.144070449849095</v>
      </c>
      <c r="BD33">
        <f t="shared" si="39"/>
        <v>4.9331796297907987E-2</v>
      </c>
      <c r="BF33" s="15">
        <f t="shared" si="56"/>
        <v>-1260.7048701843855</v>
      </c>
      <c r="BG33" s="10">
        <f t="shared" si="57"/>
        <v>-8.3487066149245948E-8</v>
      </c>
      <c r="BH33">
        <f t="shared" si="58"/>
        <v>-1208.6733741410123</v>
      </c>
      <c r="BI33">
        <f t="shared" si="59"/>
        <v>5.9216781596562029</v>
      </c>
      <c r="BJ33">
        <f t="shared" si="60"/>
        <v>-1201.5118910938486</v>
      </c>
      <c r="BK33">
        <f t="shared" si="61"/>
        <v>-6.1259486417308828E-4</v>
      </c>
      <c r="BM33">
        <f t="shared" si="62"/>
        <v>0</v>
      </c>
      <c r="BN33">
        <f t="shared" si="63"/>
        <v>-8.3487293522921391E-8</v>
      </c>
      <c r="BO33">
        <f t="shared" si="64"/>
        <v>0</v>
      </c>
      <c r="BP33">
        <f t="shared" si="65"/>
        <v>0</v>
      </c>
    </row>
    <row r="34" spans="1:68" x14ac:dyDescent="0.2">
      <c r="A34">
        <f t="shared" si="69"/>
        <v>1.0000000000000002E-7</v>
      </c>
      <c r="B34">
        <f t="shared" si="1"/>
        <v>3.1257338500324276E-7</v>
      </c>
      <c r="C34">
        <f t="shared" si="2"/>
        <v>3.125733537459042</v>
      </c>
      <c r="D34">
        <f t="shared" si="3"/>
        <v>3.1257338500324276E-7</v>
      </c>
      <c r="E34">
        <f t="shared" si="4"/>
        <v>1.58584513472599E-2</v>
      </c>
      <c r="F34">
        <f t="shared" si="13"/>
        <v>1.5858451347259828E-2</v>
      </c>
      <c r="G34">
        <f t="shared" si="5"/>
        <v>3.0944765115321032E-7</v>
      </c>
      <c r="H34">
        <f t="shared" si="6"/>
        <v>3.094476511532054E-7</v>
      </c>
      <c r="I34">
        <f t="shared" si="7"/>
        <v>3.0944765118151266E-7</v>
      </c>
      <c r="J34">
        <f t="shared" si="8"/>
        <v>70539784.354765445</v>
      </c>
      <c r="K34">
        <f t="shared" si="9"/>
        <v>58877557.653050996</v>
      </c>
      <c r="L34">
        <f t="shared" si="14"/>
        <v>0</v>
      </c>
      <c r="M34">
        <f t="shared" si="10"/>
        <v>1.5858141938522002E-2</v>
      </c>
      <c r="N34" s="17">
        <f t="shared" si="70"/>
        <v>0</v>
      </c>
      <c r="O34">
        <f t="shared" si="71"/>
        <v>0</v>
      </c>
      <c r="P34" s="18" t="e">
        <f t="shared" si="11"/>
        <v>#N/A</v>
      </c>
      <c r="R34">
        <f t="shared" si="17"/>
        <v>17.890970551447314</v>
      </c>
      <c r="S34">
        <f t="shared" si="18"/>
        <v>-1028.6066472049756</v>
      </c>
      <c r="T34">
        <f t="shared" si="41"/>
        <v>-4.1440722235778384</v>
      </c>
      <c r="U34" s="9">
        <f t="shared" si="19"/>
        <v>-1032.7507194285536</v>
      </c>
      <c r="V34">
        <f t="shared" si="42"/>
        <v>-1032.7507194285536</v>
      </c>
      <c r="W34">
        <f t="shared" si="43"/>
        <v>0</v>
      </c>
      <c r="X34">
        <f t="shared" si="44"/>
        <v>0</v>
      </c>
      <c r="Y34">
        <f t="shared" si="20"/>
        <v>3.125733537459042</v>
      </c>
      <c r="Z34">
        <f t="shared" si="21"/>
        <v>31.415926535897931</v>
      </c>
      <c r="AA34">
        <f t="shared" si="22"/>
        <v>1.5866554429256476</v>
      </c>
      <c r="AB34">
        <f t="shared" si="45"/>
        <v>-100.03851456059279</v>
      </c>
      <c r="AC34">
        <f t="shared" si="23"/>
        <v>-68.622588024694863</v>
      </c>
      <c r="AD34">
        <f t="shared" si="46"/>
        <v>-0.6831015800855571</v>
      </c>
      <c r="AE34">
        <f t="shared" si="24"/>
        <v>14.973365765108936</v>
      </c>
      <c r="AF34" s="9">
        <f t="shared" si="47"/>
        <v>-54.332323839671488</v>
      </c>
      <c r="AG34" s="9">
        <f t="shared" si="48"/>
        <v>1</v>
      </c>
      <c r="AH34">
        <f t="shared" si="49"/>
        <v>2.5337955405153976E-24</v>
      </c>
      <c r="AI34">
        <f t="shared" si="68"/>
        <v>1.5472382552950137E-7</v>
      </c>
      <c r="AJ34">
        <f t="shared" si="25"/>
        <v>37.337604695554134</v>
      </c>
      <c r="AK34">
        <f t="shared" si="26"/>
        <v>-1073.5979944582625</v>
      </c>
      <c r="AL34">
        <f t="shared" si="27"/>
        <v>-0.6343823785800744</v>
      </c>
      <c r="AM34">
        <f t="shared" si="28"/>
        <v>4.1440527127347204</v>
      </c>
      <c r="AN34" s="9">
        <f t="shared" si="50"/>
        <v>-1032.7507194285538</v>
      </c>
      <c r="AO34">
        <f t="shared" si="29"/>
        <v>0</v>
      </c>
      <c r="AP34">
        <f t="shared" si="51"/>
        <v>0</v>
      </c>
      <c r="AQ34">
        <f t="shared" si="30"/>
        <v>5.9216781596562029</v>
      </c>
      <c r="AR34">
        <f t="shared" si="31"/>
        <v>-973.55947989766969</v>
      </c>
      <c r="AS34">
        <f t="shared" si="32"/>
        <v>4.8719201505482701E-2</v>
      </c>
      <c r="AT34">
        <f t="shared" si="52"/>
        <v>0.90681939135786827</v>
      </c>
      <c r="AU34">
        <f t="shared" si="33"/>
        <v>-978.41839558888228</v>
      </c>
      <c r="AV34">
        <f t="shared" si="53"/>
        <v>0.94739066958023044</v>
      </c>
      <c r="AW34">
        <f t="shared" si="54"/>
        <v>0</v>
      </c>
      <c r="AX34">
        <f t="shared" si="34"/>
        <v>1.5858806683100128E-2</v>
      </c>
      <c r="AY34" t="b">
        <f t="shared" si="55"/>
        <v>0</v>
      </c>
      <c r="AZ34">
        <f t="shared" si="35"/>
        <v>37.337604695554134</v>
      </c>
      <c r="BA34">
        <f t="shared" si="36"/>
        <v>-1073.5979944819408</v>
      </c>
      <c r="BB34">
        <f t="shared" si="37"/>
        <v>-0.6837141748779817</v>
      </c>
      <c r="BC34">
        <f t="shared" si="38"/>
        <v>4.1440527127347249</v>
      </c>
      <c r="BD34">
        <f t="shared" si="39"/>
        <v>4.9331796297907987E-2</v>
      </c>
      <c r="BF34" s="15">
        <f t="shared" si="56"/>
        <v>-1032.7507194522318</v>
      </c>
      <c r="BG34" s="10">
        <f t="shared" si="57"/>
        <v>-2.3678012439631857E-8</v>
      </c>
      <c r="BH34">
        <f t="shared" si="58"/>
        <v>-978.41839561256029</v>
      </c>
      <c r="BI34">
        <f t="shared" si="59"/>
        <v>5.9216781596562029</v>
      </c>
      <c r="BJ34">
        <f t="shared" si="60"/>
        <v>-973.55947992134793</v>
      </c>
      <c r="BK34">
        <f t="shared" si="61"/>
        <v>-6.1259479242459225E-4</v>
      </c>
      <c r="BM34">
        <f t="shared" si="62"/>
        <v>0</v>
      </c>
      <c r="BN34">
        <f t="shared" si="63"/>
        <v>-2.36782398133073E-8</v>
      </c>
      <c r="BO34">
        <f t="shared" si="64"/>
        <v>0</v>
      </c>
      <c r="BP34">
        <f t="shared" si="65"/>
        <v>0</v>
      </c>
    </row>
    <row r="35" spans="1:68" x14ac:dyDescent="0.2">
      <c r="A35">
        <f t="shared" si="69"/>
        <v>1.0000000000000002E-6</v>
      </c>
      <c r="B35">
        <f t="shared" si="1"/>
        <v>3.1257338500324276E-6</v>
      </c>
      <c r="C35">
        <f t="shared" si="2"/>
        <v>3.125730724298577</v>
      </c>
      <c r="D35">
        <f t="shared" si="3"/>
        <v>3.1257338500324276E-6</v>
      </c>
      <c r="E35">
        <f t="shared" si="4"/>
        <v>1.5861264153898397E-2</v>
      </c>
      <c r="F35">
        <f t="shared" si="13"/>
        <v>1.5861264153898314E-2</v>
      </c>
      <c r="G35">
        <f t="shared" si="5"/>
        <v>3.0944765115321033E-6</v>
      </c>
      <c r="H35">
        <f t="shared" si="6"/>
        <v>3.0944765115271647E-6</v>
      </c>
      <c r="I35">
        <f t="shared" si="7"/>
        <v>3.094476511595782E-6</v>
      </c>
      <c r="J35">
        <f t="shared" si="8"/>
        <v>7053978.4354876895</v>
      </c>
      <c r="K35">
        <f t="shared" si="9"/>
        <v>6024899.2149067391</v>
      </c>
      <c r="L35">
        <f t="shared" si="14"/>
        <v>0</v>
      </c>
      <c r="M35">
        <f t="shared" si="10"/>
        <v>1.5858170066589149E-2</v>
      </c>
      <c r="N35" s="17">
        <f t="shared" si="70"/>
        <v>0</v>
      </c>
      <c r="O35">
        <f t="shared" si="71"/>
        <v>0</v>
      </c>
      <c r="P35" s="18" t="e">
        <f t="shared" si="11"/>
        <v>#N/A</v>
      </c>
      <c r="R35">
        <f t="shared" si="17"/>
        <v>15.611411309384772</v>
      </c>
      <c r="S35">
        <f t="shared" si="18"/>
        <v>-800.66845838254483</v>
      </c>
      <c r="T35">
        <f t="shared" si="41"/>
        <v>-4.1440704498490932</v>
      </c>
      <c r="U35" s="9">
        <f t="shared" si="19"/>
        <v>-804.81252883239392</v>
      </c>
      <c r="V35">
        <f t="shared" si="42"/>
        <v>-804.81252883239392</v>
      </c>
      <c r="W35">
        <f t="shared" si="43"/>
        <v>0</v>
      </c>
      <c r="X35">
        <f t="shared" si="44"/>
        <v>0</v>
      </c>
      <c r="Y35">
        <f t="shared" si="20"/>
        <v>3.125730724298577</v>
      </c>
      <c r="Z35">
        <f t="shared" si="21"/>
        <v>31.415926535897931</v>
      </c>
      <c r="AA35">
        <f t="shared" si="22"/>
        <v>1.5866582560861127</v>
      </c>
      <c r="AB35">
        <f t="shared" si="45"/>
        <v>-100.0209467942839</v>
      </c>
      <c r="AC35">
        <f t="shared" si="23"/>
        <v>-68.605020258385963</v>
      </c>
      <c r="AD35">
        <f t="shared" si="46"/>
        <v>-0.68309980707429396</v>
      </c>
      <c r="AE35">
        <f t="shared" si="24"/>
        <v>12.670780672116519</v>
      </c>
      <c r="AF35" s="9">
        <f t="shared" si="47"/>
        <v>-56.617339393343741</v>
      </c>
      <c r="AG35" s="9">
        <f t="shared" si="48"/>
        <v>1</v>
      </c>
      <c r="AH35">
        <f t="shared" si="49"/>
        <v>2.5787065383821375E-25</v>
      </c>
      <c r="AI35">
        <f t="shared" si="68"/>
        <v>1.5472382557391029E-6</v>
      </c>
      <c r="AJ35">
        <f t="shared" si="25"/>
        <v>37.337604695554134</v>
      </c>
      <c r="AK35">
        <f t="shared" si="26"/>
        <v>-845.65962828199326</v>
      </c>
      <c r="AL35">
        <f t="shared" si="27"/>
        <v>-0.63438060485132919</v>
      </c>
      <c r="AM35">
        <f t="shared" si="28"/>
        <v>4.1438753588964889</v>
      </c>
      <c r="AN35" s="9">
        <f t="shared" si="50"/>
        <v>-804.81252883239404</v>
      </c>
      <c r="AO35">
        <f t="shared" si="29"/>
        <v>0</v>
      </c>
      <c r="AP35">
        <f t="shared" si="51"/>
        <v>0</v>
      </c>
      <c r="AQ35">
        <f t="shared" si="30"/>
        <v>5.9216781596562029</v>
      </c>
      <c r="AR35">
        <f t="shared" si="31"/>
        <v>-745.63868148770939</v>
      </c>
      <c r="AS35">
        <f t="shared" si="32"/>
        <v>4.8719202222964775E-2</v>
      </c>
      <c r="AT35">
        <f t="shared" si="52"/>
        <v>0.88172434458355042</v>
      </c>
      <c r="AU35">
        <f t="shared" si="33"/>
        <v>-748.1951894390503</v>
      </c>
      <c r="AV35">
        <f t="shared" si="53"/>
        <v>0.92965151837846882</v>
      </c>
      <c r="AW35">
        <f t="shared" si="54"/>
        <v>0</v>
      </c>
      <c r="AX35">
        <f t="shared" si="34"/>
        <v>1.5858834814704778E-2</v>
      </c>
      <c r="AY35" t="b">
        <f t="shared" si="55"/>
        <v>0</v>
      </c>
      <c r="AZ35">
        <f t="shared" si="35"/>
        <v>37.337604695554134</v>
      </c>
      <c r="BA35">
        <f t="shared" si="36"/>
        <v>-845.6596282846607</v>
      </c>
      <c r="BB35">
        <f t="shared" si="37"/>
        <v>-0.68371240114923648</v>
      </c>
      <c r="BC35">
        <f t="shared" si="38"/>
        <v>4.1438753588964943</v>
      </c>
      <c r="BD35">
        <f t="shared" si="39"/>
        <v>4.9331796297907987E-2</v>
      </c>
      <c r="BF35" s="15">
        <f t="shared" si="56"/>
        <v>-804.81252883506147</v>
      </c>
      <c r="BG35" s="10">
        <f t="shared" si="57"/>
        <v>-2.6674342734622769E-9</v>
      </c>
      <c r="BH35">
        <f t="shared" si="58"/>
        <v>-748.19518944171773</v>
      </c>
      <c r="BI35">
        <f t="shared" si="59"/>
        <v>5.9216781596562029</v>
      </c>
      <c r="BJ35">
        <f t="shared" si="60"/>
        <v>-745.63868149037683</v>
      </c>
      <c r="BK35">
        <f t="shared" si="61"/>
        <v>-6.125940749425185E-4</v>
      </c>
      <c r="BM35">
        <f t="shared" si="62"/>
        <v>0</v>
      </c>
      <c r="BN35">
        <f t="shared" si="63"/>
        <v>-2.6674342734622769E-9</v>
      </c>
      <c r="BO35">
        <f t="shared" si="64"/>
        <v>0</v>
      </c>
      <c r="BP35">
        <f t="shared" si="65"/>
        <v>0</v>
      </c>
    </row>
    <row r="36" spans="1:68" x14ac:dyDescent="0.2">
      <c r="A36">
        <f t="shared" si="69"/>
        <v>1.0000000000000001E-5</v>
      </c>
      <c r="B36">
        <f t="shared" si="1"/>
        <v>3.125733850032427E-5</v>
      </c>
      <c r="C36">
        <f t="shared" si="2"/>
        <v>3.1257025926939268</v>
      </c>
      <c r="D36">
        <f t="shared" si="3"/>
        <v>3.125733850032427E-5</v>
      </c>
      <c r="E36">
        <f t="shared" si="4"/>
        <v>1.5889392213375847E-2</v>
      </c>
      <c r="F36">
        <f t="shared" si="13"/>
        <v>1.588939221337568E-2</v>
      </c>
      <c r="G36">
        <f t="shared" si="5"/>
        <v>3.0944765115321028E-5</v>
      </c>
      <c r="H36">
        <f t="shared" si="6"/>
        <v>3.0944765110382352E-5</v>
      </c>
      <c r="I36">
        <f t="shared" si="7"/>
        <v>3.0944765110409986E-5</v>
      </c>
      <c r="J36">
        <f t="shared" si="8"/>
        <v>705397.84366022225</v>
      </c>
      <c r="K36">
        <f t="shared" si="9"/>
        <v>616523.71467762568</v>
      </c>
      <c r="L36">
        <f t="shared" si="14"/>
        <v>1.5745554108729627E-249</v>
      </c>
      <c r="M36">
        <f t="shared" si="10"/>
        <v>1.58584513472599E-2</v>
      </c>
      <c r="N36" s="17">
        <f t="shared" si="70"/>
        <v>2.4970010376893704E-251</v>
      </c>
      <c r="O36">
        <f t="shared" si="71"/>
        <v>2.4970010376893704E-251</v>
      </c>
      <c r="P36" s="18" t="e">
        <f t="shared" si="11"/>
        <v>#N/A</v>
      </c>
      <c r="R36">
        <f t="shared" si="17"/>
        <v>13.331852067477088</v>
      </c>
      <c r="S36">
        <f t="shared" si="18"/>
        <v>-572.88971520189875</v>
      </c>
      <c r="T36">
        <f t="shared" si="41"/>
        <v>-4.1440527127347204</v>
      </c>
      <c r="U36" s="9">
        <f t="shared" si="19"/>
        <v>-577.03376791463347</v>
      </c>
      <c r="V36">
        <f t="shared" si="42"/>
        <v>-577.03376791463347</v>
      </c>
      <c r="W36">
        <f t="shared" si="43"/>
        <v>2.4970010376893882E-251</v>
      </c>
      <c r="X36">
        <f t="shared" si="44"/>
        <v>0</v>
      </c>
      <c r="Y36">
        <f t="shared" si="20"/>
        <v>3.1257025926939268</v>
      </c>
      <c r="Z36">
        <f t="shared" si="21"/>
        <v>31.415926535897931</v>
      </c>
      <c r="AA36">
        <f t="shared" si="22"/>
        <v>1.5866863876907629</v>
      </c>
      <c r="AB36">
        <f t="shared" si="45"/>
        <v>-99.84561122141028</v>
      </c>
      <c r="AC36">
        <f t="shared" si="23"/>
        <v>-68.429684685512342</v>
      </c>
      <c r="AD36">
        <f t="shared" si="46"/>
        <v>-0.68308207713455593</v>
      </c>
      <c r="AE36">
        <f t="shared" si="24"/>
        <v>10.368195579285322</v>
      </c>
      <c r="AF36" s="9">
        <f t="shared" si="47"/>
        <v>-58.744571183361579</v>
      </c>
      <c r="AG36" s="9">
        <f t="shared" si="48"/>
        <v>1</v>
      </c>
      <c r="AH36">
        <f t="shared" si="49"/>
        <v>3.0729599017148732E-26</v>
      </c>
      <c r="AI36">
        <f t="shared" si="68"/>
        <v>1.5472382557613074E-5</v>
      </c>
      <c r="AJ36">
        <f t="shared" si="25"/>
        <v>37.337604695554134</v>
      </c>
      <c r="AK36">
        <f t="shared" si="26"/>
        <v>-617.87911329124597</v>
      </c>
      <c r="AL36">
        <f t="shared" si="27"/>
        <v>-0.63436286773695638</v>
      </c>
      <c r="AM36">
        <f t="shared" si="28"/>
        <v>4.1421035487952658</v>
      </c>
      <c r="AN36" s="9">
        <f t="shared" si="50"/>
        <v>-577.03376791463359</v>
      </c>
      <c r="AO36">
        <f t="shared" si="29"/>
        <v>0</v>
      </c>
      <c r="AP36">
        <f t="shared" si="51"/>
        <v>0</v>
      </c>
      <c r="AQ36">
        <f t="shared" si="30"/>
        <v>5.9216781596562029</v>
      </c>
      <c r="AR36">
        <f t="shared" si="31"/>
        <v>-518.03350206983566</v>
      </c>
      <c r="AS36">
        <f t="shared" si="32"/>
        <v>4.871920939759955E-2</v>
      </c>
      <c r="AT36">
        <f t="shared" si="52"/>
        <v>0.83840591294700928</v>
      </c>
      <c r="AU36">
        <f t="shared" si="33"/>
        <v>-518.289196731272</v>
      </c>
      <c r="AV36">
        <f t="shared" si="53"/>
        <v>0.89819560925236486</v>
      </c>
      <c r="AW36">
        <f t="shared" si="54"/>
        <v>2.4970010376891045E-251</v>
      </c>
      <c r="AX36">
        <f t="shared" si="34"/>
        <v>1.5859116130751277E-2</v>
      </c>
      <c r="AY36" t="b">
        <f t="shared" si="55"/>
        <v>0</v>
      </c>
      <c r="AZ36">
        <f t="shared" si="35"/>
        <v>37.337604695554134</v>
      </c>
      <c r="BA36">
        <f t="shared" si="36"/>
        <v>-617.87911329178382</v>
      </c>
      <c r="BB36">
        <f t="shared" si="37"/>
        <v>-0.68369466403486467</v>
      </c>
      <c r="BC36">
        <f t="shared" si="38"/>
        <v>4.1421035487952764</v>
      </c>
      <c r="BD36">
        <f t="shared" si="39"/>
        <v>4.9331796297907987E-2</v>
      </c>
      <c r="BF36" s="15">
        <f t="shared" si="56"/>
        <v>-577.03376791517144</v>
      </c>
      <c r="BG36" s="10">
        <f t="shared" si="57"/>
        <v>-5.3785242926096544E-10</v>
      </c>
      <c r="BH36">
        <f t="shared" si="58"/>
        <v>-518.28919673180985</v>
      </c>
      <c r="BI36">
        <f t="shared" si="59"/>
        <v>5.9216781596562029</v>
      </c>
      <c r="BJ36">
        <f t="shared" si="60"/>
        <v>-518.03350207037352</v>
      </c>
      <c r="BK36">
        <f t="shared" si="61"/>
        <v>-6.1258690030874252E-4</v>
      </c>
      <c r="BM36">
        <f t="shared" si="62"/>
        <v>0</v>
      </c>
      <c r="BN36">
        <f t="shared" si="63"/>
        <v>-5.3785242926096544E-10</v>
      </c>
      <c r="BO36">
        <f t="shared" si="64"/>
        <v>0</v>
      </c>
      <c r="BP36">
        <f t="shared" si="65"/>
        <v>1.0658141036401503E-14</v>
      </c>
    </row>
    <row r="37" spans="1:68" x14ac:dyDescent="0.2">
      <c r="A37">
        <f>A38/10</f>
        <v>1E-4</v>
      </c>
      <c r="B37">
        <f t="shared" si="1"/>
        <v>3.1257338500324274E-4</v>
      </c>
      <c r="C37">
        <f t="shared" si="2"/>
        <v>3.1254212766474239</v>
      </c>
      <c r="D37">
        <f t="shared" si="3"/>
        <v>3.1257338500324274E-4</v>
      </c>
      <c r="E37">
        <f t="shared" si="4"/>
        <v>1.6170672112871067E-2</v>
      </c>
      <c r="F37">
        <f t="shared" si="13"/>
        <v>1.6170672112870925E-2</v>
      </c>
      <c r="G37">
        <f t="shared" si="5"/>
        <v>3.0944765115321031E-4</v>
      </c>
      <c r="H37">
        <f t="shared" si="6"/>
        <v>3.0944764621453676E-4</v>
      </c>
      <c r="I37">
        <f t="shared" si="7"/>
        <v>3.0944764621459862E-4</v>
      </c>
      <c r="J37">
        <f t="shared" si="8"/>
        <v>70539.785480553997</v>
      </c>
      <c r="K37">
        <f t="shared" si="9"/>
        <v>63088.440667283547</v>
      </c>
      <c r="L37">
        <f t="shared" si="14"/>
        <v>2.7231946271187589E-151</v>
      </c>
      <c r="M37">
        <f t="shared" si="10"/>
        <v>1.5861264153898397E-2</v>
      </c>
      <c r="N37" s="17">
        <f t="shared" si="70"/>
        <v>4.3193309323207483E-153</v>
      </c>
      <c r="O37">
        <f t="shared" si="71"/>
        <v>4.3193309323207483E-153</v>
      </c>
      <c r="P37" s="18" t="e">
        <f t="shared" si="11"/>
        <v>#N/A</v>
      </c>
      <c r="R37">
        <f t="shared" si="17"/>
        <v>11.052292841055028</v>
      </c>
      <c r="S37">
        <f t="shared" si="18"/>
        <v>-346.68854335570876</v>
      </c>
      <c r="T37">
        <f t="shared" si="41"/>
        <v>-4.1438753588964889</v>
      </c>
      <c r="U37" s="9">
        <f t="shared" si="19"/>
        <v>-350.83241871460524</v>
      </c>
      <c r="V37">
        <f t="shared" si="42"/>
        <v>-350.83241871460524</v>
      </c>
      <c r="W37">
        <f t="shared" si="43"/>
        <v>4.3193309323206719E-153</v>
      </c>
      <c r="X37">
        <f t="shared" si="44"/>
        <v>0</v>
      </c>
      <c r="Y37">
        <f t="shared" si="20"/>
        <v>3.1254212766474239</v>
      </c>
      <c r="Z37">
        <f t="shared" si="21"/>
        <v>31.415926535897931</v>
      </c>
      <c r="AA37">
        <f t="shared" si="22"/>
        <v>1.5869677037372658</v>
      </c>
      <c r="AB37">
        <f t="shared" si="45"/>
        <v>-98.125803955353476</v>
      </c>
      <c r="AC37">
        <f t="shared" si="23"/>
        <v>-66.709877419455552</v>
      </c>
      <c r="AD37">
        <f t="shared" si="46"/>
        <v>-0.68290479502432233</v>
      </c>
      <c r="AE37">
        <f t="shared" si="24"/>
        <v>8.0656105025761242</v>
      </c>
      <c r="AF37" s="9">
        <f t="shared" si="47"/>
        <v>-59.327171711903759</v>
      </c>
      <c r="AG37" s="9">
        <f t="shared" si="48"/>
        <v>1</v>
      </c>
      <c r="AH37">
        <f t="shared" si="49"/>
        <v>1.7160767152813904E-26</v>
      </c>
      <c r="AI37">
        <f t="shared" si="68"/>
        <v>1.5472382557657482E-4</v>
      </c>
      <c r="AJ37">
        <f t="shared" si="25"/>
        <v>37.337604695554134</v>
      </c>
      <c r="AK37">
        <f t="shared" si="26"/>
        <v>-391.66039393709576</v>
      </c>
      <c r="AL37">
        <f t="shared" si="27"/>
        <v>-0.63418551389872491</v>
      </c>
      <c r="AM37">
        <f t="shared" si="28"/>
        <v>4.1245560408351052</v>
      </c>
      <c r="AN37" s="9">
        <f t="shared" si="50"/>
        <v>-350.83241871460524</v>
      </c>
      <c r="AO37">
        <f t="shared" si="29"/>
        <v>0</v>
      </c>
      <c r="AP37">
        <f t="shared" si="51"/>
        <v>0</v>
      </c>
      <c r="AQ37">
        <f t="shared" si="30"/>
        <v>5.9216781596562029</v>
      </c>
      <c r="AR37">
        <f t="shared" si="31"/>
        <v>-293.53458998174227</v>
      </c>
      <c r="AS37">
        <f t="shared" si="32"/>
        <v>4.8719281125597425E-2</v>
      </c>
      <c r="AT37">
        <f t="shared" si="52"/>
        <v>0.7494620199684694</v>
      </c>
      <c r="AU37">
        <f t="shared" si="33"/>
        <v>-291.50524700270148</v>
      </c>
      <c r="AV37">
        <f t="shared" si="53"/>
        <v>0.83089598182155122</v>
      </c>
      <c r="AW37">
        <f t="shared" si="54"/>
        <v>4.3193309323206719E-153</v>
      </c>
      <c r="AX37">
        <f t="shared" si="34"/>
        <v>1.5861929291216305E-2</v>
      </c>
      <c r="AY37" t="b">
        <f t="shared" si="55"/>
        <v>0</v>
      </c>
      <c r="AZ37">
        <f t="shared" si="35"/>
        <v>37.337604695554134</v>
      </c>
      <c r="BA37">
        <f t="shared" si="36"/>
        <v>-391.6603939371393</v>
      </c>
      <c r="BB37">
        <f t="shared" si="37"/>
        <v>-0.68351731019663342</v>
      </c>
      <c r="BC37">
        <f t="shared" si="38"/>
        <v>4.1245560408351141</v>
      </c>
      <c r="BD37">
        <f t="shared" si="39"/>
        <v>4.9331796297907987E-2</v>
      </c>
      <c r="BF37" s="15">
        <f t="shared" si="56"/>
        <v>-350.83241871464878</v>
      </c>
      <c r="BG37" s="10">
        <f t="shared" si="57"/>
        <v>-4.3542058847378939E-11</v>
      </c>
      <c r="BH37">
        <f t="shared" si="58"/>
        <v>-291.50524700274502</v>
      </c>
      <c r="BI37">
        <f t="shared" si="59"/>
        <v>5.9216781596562029</v>
      </c>
      <c r="BJ37">
        <f t="shared" si="60"/>
        <v>-293.53458998178581</v>
      </c>
      <c r="BK37">
        <f t="shared" si="61"/>
        <v>-6.1251517231108998E-4</v>
      </c>
      <c r="BM37">
        <f t="shared" si="62"/>
        <v>0</v>
      </c>
      <c r="BN37">
        <f t="shared" si="63"/>
        <v>-4.3542058847378939E-11</v>
      </c>
      <c r="BO37">
        <f t="shared" si="64"/>
        <v>0</v>
      </c>
      <c r="BP37">
        <f t="shared" si="65"/>
        <v>8.8817841970012523E-15</v>
      </c>
    </row>
    <row r="38" spans="1:68" x14ac:dyDescent="0.2">
      <c r="A38">
        <f>ROUND(A24+1/1000,3)</f>
        <v>1E-3</v>
      </c>
      <c r="B38">
        <f t="shared" si="1"/>
        <v>3.1257338500324272E-3</v>
      </c>
      <c r="C38">
        <f t="shared" si="2"/>
        <v>3.1226081161823944</v>
      </c>
      <c r="D38">
        <f t="shared" si="3"/>
        <v>3.1257338500324272E-3</v>
      </c>
      <c r="E38">
        <f t="shared" si="4"/>
        <v>1.8983397050009402E-2</v>
      </c>
      <c r="F38">
        <f t="shared" si="13"/>
        <v>1.8983397050009513E-2</v>
      </c>
      <c r="G38">
        <f t="shared" si="5"/>
        <v>3.0944765115321028E-3</v>
      </c>
      <c r="H38">
        <f t="shared" si="6"/>
        <v>3.0944715728609021E-3</v>
      </c>
      <c r="I38">
        <f t="shared" si="7"/>
        <v>3.0944715728613062E-3</v>
      </c>
      <c r="J38">
        <f t="shared" si="8"/>
        <v>7053.9896933856844</v>
      </c>
      <c r="K38">
        <f t="shared" si="9"/>
        <v>6455.8060210710637</v>
      </c>
      <c r="L38">
        <f t="shared" si="14"/>
        <v>2.9540968341527323E-59</v>
      </c>
      <c r="M38">
        <f t="shared" si="10"/>
        <v>1.5889392213375847E-2</v>
      </c>
      <c r="N38" s="17">
        <f t="shared" ref="N38:N101" si="72">L38*M38</f>
        <v>4.6938803234144662E-61</v>
      </c>
      <c r="O38">
        <f t="shared" ref="O38:O101" si="73">N38*EXP(-N38)</f>
        <v>4.6938803234144662E-61</v>
      </c>
      <c r="P38" s="18" t="e">
        <f t="shared" si="11"/>
        <v>#N/A</v>
      </c>
      <c r="R38">
        <f t="shared" si="17"/>
        <v>8.7727351631958861</v>
      </c>
      <c r="S38">
        <f t="shared" si="18"/>
        <v>-134.76932752238869</v>
      </c>
      <c r="T38">
        <f t="shared" si="41"/>
        <v>-4.1421035487952658</v>
      </c>
      <c r="U38" s="9">
        <f t="shared" si="19"/>
        <v>-138.91143107118396</v>
      </c>
      <c r="V38">
        <f t="shared" si="42"/>
        <v>-138.91143107118396</v>
      </c>
      <c r="W38">
        <f t="shared" si="43"/>
        <v>4.6938803234142977E-61</v>
      </c>
      <c r="X38">
        <f t="shared" si="44"/>
        <v>-2.8421709430404007E-14</v>
      </c>
      <c r="Y38">
        <f t="shared" si="20"/>
        <v>3.1226081161823944</v>
      </c>
      <c r="Z38">
        <f t="shared" si="21"/>
        <v>31.415926535897931</v>
      </c>
      <c r="AA38">
        <f t="shared" si="22"/>
        <v>1.5897808642022953</v>
      </c>
      <c r="AB38">
        <f t="shared" si="45"/>
        <v>-83.730766418880322</v>
      </c>
      <c r="AC38">
        <f t="shared" si="23"/>
        <v>-52.31483988298239</v>
      </c>
      <c r="AD38">
        <f t="shared" si="46"/>
        <v>-0.68113370037190013</v>
      </c>
      <c r="AE38">
        <f t="shared" si="24"/>
        <v>5.763027038067345</v>
      </c>
      <c r="AF38" s="9">
        <f t="shared" si="47"/>
        <v>-47.23294654528695</v>
      </c>
      <c r="AG38" s="9">
        <f t="shared" si="48"/>
        <v>1</v>
      </c>
      <c r="AH38">
        <f t="shared" si="49"/>
        <v>3.0689651116541159E-21</v>
      </c>
      <c r="AI38">
        <f t="shared" si="68"/>
        <v>1.5472382557661923E-3</v>
      </c>
      <c r="AJ38">
        <f t="shared" si="25"/>
        <v>37.337604695554134</v>
      </c>
      <c r="AK38">
        <f t="shared" si="26"/>
        <v>-179.58081258424983</v>
      </c>
      <c r="AL38">
        <f t="shared" si="27"/>
        <v>-0.63241370379750173</v>
      </c>
      <c r="AM38">
        <f t="shared" si="28"/>
        <v>3.9641905213091642</v>
      </c>
      <c r="AN38" s="9">
        <f t="shared" si="50"/>
        <v>-138.91143107118401</v>
      </c>
      <c r="AO38">
        <f t="shared" si="29"/>
        <v>0</v>
      </c>
      <c r="AP38">
        <f t="shared" si="51"/>
        <v>0</v>
      </c>
      <c r="AQ38">
        <f t="shared" si="30"/>
        <v>5.9216781596562029</v>
      </c>
      <c r="AR38">
        <f t="shared" si="31"/>
        <v>-95.850046165369506</v>
      </c>
      <c r="AS38">
        <f t="shared" si="32"/>
        <v>4.8719996574398405E-2</v>
      </c>
      <c r="AT38">
        <f t="shared" si="52"/>
        <v>0.53374324787845429</v>
      </c>
      <c r="AU38">
        <f t="shared" si="33"/>
        <v>-91.678484525897062</v>
      </c>
      <c r="AV38">
        <f t="shared" si="53"/>
        <v>0.65997797171146544</v>
      </c>
      <c r="AW38">
        <f t="shared" si="54"/>
        <v>4.693880323414031E-61</v>
      </c>
      <c r="AX38">
        <f t="shared" si="34"/>
        <v>1.5890060895866601E-2</v>
      </c>
      <c r="AY38" t="b">
        <f t="shared" si="55"/>
        <v>0</v>
      </c>
      <c r="AZ38">
        <f t="shared" si="35"/>
        <v>37.337604695554134</v>
      </c>
      <c r="BA38">
        <f t="shared" si="36"/>
        <v>-179.58081258424687</v>
      </c>
      <c r="BB38">
        <f t="shared" si="37"/>
        <v>-0.68174550009540946</v>
      </c>
      <c r="BC38">
        <f t="shared" si="38"/>
        <v>3.9641905213091584</v>
      </c>
      <c r="BD38">
        <f t="shared" si="39"/>
        <v>4.9331796297907987E-2</v>
      </c>
      <c r="BF38" s="15">
        <f t="shared" si="56"/>
        <v>-138.91143107118108</v>
      </c>
      <c r="BG38" s="10">
        <f t="shared" si="57"/>
        <v>2.9274360713316128E-12</v>
      </c>
      <c r="BH38">
        <f t="shared" si="58"/>
        <v>-91.678484525894135</v>
      </c>
      <c r="BI38">
        <f t="shared" si="59"/>
        <v>5.9216781596562029</v>
      </c>
      <c r="BJ38">
        <f t="shared" si="60"/>
        <v>-95.85004616536655</v>
      </c>
      <c r="BK38">
        <f t="shared" si="61"/>
        <v>-6.1179972350933198E-4</v>
      </c>
      <c r="BM38">
        <f t="shared" si="62"/>
        <v>0</v>
      </c>
      <c r="BN38">
        <f t="shared" si="63"/>
        <v>2.9558577807620168E-12</v>
      </c>
      <c r="BO38">
        <f t="shared" si="64"/>
        <v>0</v>
      </c>
      <c r="BP38">
        <f t="shared" si="65"/>
        <v>-5.773159728050814E-15</v>
      </c>
    </row>
    <row r="39" spans="1:68" x14ac:dyDescent="0.2">
      <c r="A39">
        <f t="shared" ref="A39:A102" si="74">ROUND(A38+1/1000,3)</f>
        <v>2E-3</v>
      </c>
      <c r="B39">
        <f t="shared" si="1"/>
        <v>6.2514677000648543E-3</v>
      </c>
      <c r="C39">
        <f t="shared" si="2"/>
        <v>3.1194823823323623</v>
      </c>
      <c r="D39">
        <f t="shared" si="3"/>
        <v>6.2514677000648543E-3</v>
      </c>
      <c r="E39">
        <f t="shared" si="4"/>
        <v>2.2108469815173018E-2</v>
      </c>
      <c r="F39">
        <f t="shared" si="13"/>
        <v>2.2108469815172827E-2</v>
      </c>
      <c r="G39">
        <f t="shared" si="5"/>
        <v>6.1889530230642056E-3</v>
      </c>
      <c r="H39">
        <f t="shared" si="6"/>
        <v>6.1889135137513495E-3</v>
      </c>
      <c r="I39">
        <f t="shared" si="7"/>
        <v>6.1889135137511474E-3</v>
      </c>
      <c r="J39">
        <f t="shared" si="8"/>
        <v>3527.0117336321828</v>
      </c>
      <c r="K39">
        <f t="shared" si="9"/>
        <v>3250.3702582905753</v>
      </c>
      <c r="L39">
        <f t="shared" si="14"/>
        <v>4.5051897058995361E-36</v>
      </c>
      <c r="M39">
        <f t="shared" si="10"/>
        <v>1.5920645598046214E-2</v>
      </c>
      <c r="N39" s="17">
        <f t="shared" si="72"/>
        <v>7.172552865959257E-38</v>
      </c>
      <c r="O39">
        <f t="shared" si="73"/>
        <v>7.172552865959257E-38</v>
      </c>
      <c r="P39" s="18" t="e">
        <f t="shared" si="11"/>
        <v>#N/A</v>
      </c>
      <c r="R39">
        <f t="shared" si="17"/>
        <v>8.0865241944626209</v>
      </c>
      <c r="S39">
        <f t="shared" si="18"/>
        <v>-81.387833347534411</v>
      </c>
      <c r="T39">
        <f t="shared" si="41"/>
        <v>-4.1401385467470426</v>
      </c>
      <c r="U39" s="9">
        <f t="shared" si="19"/>
        <v>-85.52797189428145</v>
      </c>
      <c r="V39">
        <f t="shared" si="42"/>
        <v>-85.52797189428145</v>
      </c>
      <c r="W39">
        <f t="shared" si="43"/>
        <v>7.1725528659589125E-38</v>
      </c>
      <c r="X39">
        <f t="shared" si="44"/>
        <v>-4.2632564145606011E-14</v>
      </c>
      <c r="Y39">
        <f t="shared" si="20"/>
        <v>3.1194823823323623</v>
      </c>
      <c r="Z39">
        <f t="shared" si="21"/>
        <v>31.415926535897931</v>
      </c>
      <c r="AA39">
        <f t="shared" si="22"/>
        <v>1.5929065980523274</v>
      </c>
      <c r="AB39">
        <f t="shared" si="45"/>
        <v>-72.031998134929722</v>
      </c>
      <c r="AC39">
        <f t="shared" si="23"/>
        <v>-40.616071599031791</v>
      </c>
      <c r="AD39">
        <f t="shared" si="46"/>
        <v>-0.67916948937596788</v>
      </c>
      <c r="AE39">
        <f t="shared" si="24"/>
        <v>5.0698847923177173</v>
      </c>
      <c r="AF39" s="9">
        <f t="shared" si="47"/>
        <v>-36.225356296090041</v>
      </c>
      <c r="AG39" s="9">
        <f t="shared" si="48"/>
        <v>0.99999999999999978</v>
      </c>
      <c r="AH39">
        <f t="shared" si="49"/>
        <v>1.8515167940016738E-16</v>
      </c>
      <c r="AI39">
        <f t="shared" si="68"/>
        <v>2.9694471575307801E-3</v>
      </c>
      <c r="AJ39">
        <f t="shared" si="25"/>
        <v>37.337604695554134</v>
      </c>
      <c r="AK39">
        <f t="shared" si="26"/>
        <v>-126.04692238241083</v>
      </c>
      <c r="AL39">
        <f t="shared" si="27"/>
        <v>-0.63044870174927858</v>
      </c>
      <c r="AM39">
        <f t="shared" si="28"/>
        <v>3.8117944943244422</v>
      </c>
      <c r="AN39" s="9">
        <f t="shared" si="50"/>
        <v>-85.527971894281521</v>
      </c>
      <c r="AO39">
        <f t="shared" si="29"/>
        <v>0</v>
      </c>
      <c r="AP39">
        <f t="shared" si="51"/>
        <v>0</v>
      </c>
      <c r="AQ39">
        <f t="shared" si="30"/>
        <v>5.9216781596562029</v>
      </c>
      <c r="AR39">
        <f t="shared" si="31"/>
        <v>-54.014924247481105</v>
      </c>
      <c r="AS39">
        <f t="shared" si="32"/>
        <v>4.8720787626689299E-2</v>
      </c>
      <c r="AT39">
        <f t="shared" si="52"/>
        <v>0.42853029035970019</v>
      </c>
      <c r="AU39">
        <f t="shared" si="33"/>
        <v>-49.30261559819148</v>
      </c>
      <c r="AV39">
        <f t="shared" si="53"/>
        <v>0.57645018940859394</v>
      </c>
      <c r="AW39">
        <f t="shared" si="54"/>
        <v>7.1725528659584019E-38</v>
      </c>
      <c r="AX39">
        <f t="shared" si="34"/>
        <v>1.5921318234366922E-2</v>
      </c>
      <c r="AY39" t="b">
        <f t="shared" si="55"/>
        <v>0</v>
      </c>
      <c r="AZ39">
        <f t="shared" si="35"/>
        <v>37.337604695554134</v>
      </c>
      <c r="BA39">
        <f t="shared" si="36"/>
        <v>-126.04692238241307</v>
      </c>
      <c r="BB39">
        <f t="shared" si="37"/>
        <v>-0.67978049804718643</v>
      </c>
      <c r="BC39">
        <f t="shared" si="38"/>
        <v>3.8117944943244506</v>
      </c>
      <c r="BD39">
        <f t="shared" si="39"/>
        <v>4.9331796297907987E-2</v>
      </c>
      <c r="BF39" s="15">
        <f t="shared" si="56"/>
        <v>-85.527971894283766</v>
      </c>
      <c r="BG39" s="10">
        <f t="shared" si="57"/>
        <v>-2.2453150450019166E-12</v>
      </c>
      <c r="BH39">
        <f t="shared" si="58"/>
        <v>-49.302615598193725</v>
      </c>
      <c r="BI39">
        <f t="shared" si="59"/>
        <v>5.9216781596562029</v>
      </c>
      <c r="BJ39">
        <f t="shared" si="60"/>
        <v>-54.01492424748335</v>
      </c>
      <c r="BK39">
        <f t="shared" si="61"/>
        <v>-6.1100867121854918E-4</v>
      </c>
      <c r="BM39">
        <f t="shared" si="62"/>
        <v>0</v>
      </c>
      <c r="BN39">
        <f t="shared" si="63"/>
        <v>-2.2453150450019166E-12</v>
      </c>
      <c r="BO39">
        <f t="shared" si="64"/>
        <v>0</v>
      </c>
      <c r="BP39">
        <f t="shared" si="65"/>
        <v>8.4376949871511897E-15</v>
      </c>
    </row>
    <row r="40" spans="1:68" x14ac:dyDescent="0.2">
      <c r="A40">
        <f t="shared" si="74"/>
        <v>3.0000000000000001E-3</v>
      </c>
      <c r="B40">
        <f t="shared" si="1"/>
        <v>9.3772015500972819E-3</v>
      </c>
      <c r="C40">
        <f t="shared" si="2"/>
        <v>3.1163566484823297</v>
      </c>
      <c r="D40">
        <f t="shared" si="3"/>
        <v>9.3772015500972819E-3</v>
      </c>
      <c r="E40">
        <f t="shared" si="4"/>
        <v>2.5233326576073179E-2</v>
      </c>
      <c r="F40">
        <f t="shared" si="13"/>
        <v>2.523332657607312E-2</v>
      </c>
      <c r="G40">
        <f t="shared" si="5"/>
        <v>9.2834295345963092E-3</v>
      </c>
      <c r="H40">
        <f t="shared" si="6"/>
        <v>9.2832961909846377E-3</v>
      </c>
      <c r="I40">
        <f t="shared" si="7"/>
        <v>9.2832961909847175E-3</v>
      </c>
      <c r="J40">
        <f t="shared" si="8"/>
        <v>2351.3599191884186</v>
      </c>
      <c r="K40">
        <f t="shared" si="9"/>
        <v>2175.73460840997</v>
      </c>
      <c r="L40">
        <f t="shared" si="14"/>
        <v>2.2121892782893415E-24</v>
      </c>
      <c r="M40">
        <f t="shared" si="10"/>
        <v>1.595189896716177E-2</v>
      </c>
      <c r="N40" s="17">
        <f t="shared" si="72"/>
        <v>3.5288619863510088E-26</v>
      </c>
      <c r="O40">
        <f t="shared" si="73"/>
        <v>3.5288619863510088E-26</v>
      </c>
      <c r="P40" s="18" t="e">
        <f t="shared" si="11"/>
        <v>#N/A</v>
      </c>
      <c r="R40">
        <f t="shared" si="17"/>
        <v>7.6851216374908473</v>
      </c>
      <c r="S40">
        <f t="shared" si="18"/>
        <v>-54.468059583010927</v>
      </c>
      <c r="T40">
        <f t="shared" si="41"/>
        <v>-4.1381773993357598</v>
      </c>
      <c r="U40" s="9">
        <f t="shared" si="19"/>
        <v>-58.606236982346687</v>
      </c>
      <c r="V40">
        <f t="shared" si="42"/>
        <v>-58.606236982346687</v>
      </c>
      <c r="W40">
        <f t="shared" si="43"/>
        <v>3.5288619863509628E-26</v>
      </c>
      <c r="X40">
        <f t="shared" si="44"/>
        <v>-1.4210854715202004E-14</v>
      </c>
      <c r="Y40">
        <f t="shared" si="20"/>
        <v>3.1163566484823297</v>
      </c>
      <c r="Z40">
        <f t="shared" si="21"/>
        <v>31.415926535897931</v>
      </c>
      <c r="AA40">
        <f t="shared" si="22"/>
        <v>1.5960323319023599</v>
      </c>
      <c r="AB40">
        <f t="shared" si="45"/>
        <v>-63.230828195287906</v>
      </c>
      <c r="AC40">
        <f t="shared" si="23"/>
        <v>-31.814901659389974</v>
      </c>
      <c r="AD40">
        <f t="shared" si="46"/>
        <v>-0.67720912894278984</v>
      </c>
      <c r="AE40">
        <f t="shared" si="24"/>
        <v>4.6644279089150631</v>
      </c>
      <c r="AF40" s="9">
        <f t="shared" si="47"/>
        <v>-27.827682879417704</v>
      </c>
      <c r="AG40" s="9">
        <f t="shared" si="48"/>
        <v>0.99999999999917855</v>
      </c>
      <c r="AH40">
        <f t="shared" si="49"/>
        <v>8.2146843694554992E-13</v>
      </c>
      <c r="AI40">
        <f t="shared" si="68"/>
        <v>3.1257338500323417E-3</v>
      </c>
      <c r="AJ40">
        <f t="shared" si="25"/>
        <v>37.337604695554134</v>
      </c>
      <c r="AK40">
        <f t="shared" si="26"/>
        <v>-98.994943798560712</v>
      </c>
      <c r="AL40">
        <f t="shared" si="27"/>
        <v>-0.62848755433799575</v>
      </c>
      <c r="AM40">
        <f t="shared" si="28"/>
        <v>3.6795896749979029</v>
      </c>
      <c r="AN40" s="9">
        <f t="shared" si="50"/>
        <v>-58.606236982346672</v>
      </c>
      <c r="AO40">
        <f t="shared" si="29"/>
        <v>0</v>
      </c>
      <c r="AP40">
        <f t="shared" si="51"/>
        <v>0</v>
      </c>
      <c r="AQ40">
        <f t="shared" si="30"/>
        <v>5.9216781596562029</v>
      </c>
      <c r="AR40">
        <f t="shared" si="31"/>
        <v>-35.764115603272806</v>
      </c>
      <c r="AS40">
        <f t="shared" si="32"/>
        <v>4.8721574604794093E-2</v>
      </c>
      <c r="AT40">
        <f t="shared" si="52"/>
        <v>0.36127214412129177</v>
      </c>
      <c r="AU40">
        <f t="shared" si="33"/>
        <v>-30.778554102928968</v>
      </c>
      <c r="AV40">
        <f t="shared" si="53"/>
        <v>0.52517540261457263</v>
      </c>
      <c r="AW40">
        <f t="shared" si="54"/>
        <v>3.5288619863510134E-26</v>
      </c>
      <c r="AX40">
        <f t="shared" si="34"/>
        <v>1.5952575572867247E-2</v>
      </c>
      <c r="AY40" t="b">
        <f t="shared" si="55"/>
        <v>0</v>
      </c>
      <c r="AZ40">
        <f t="shared" si="35"/>
        <v>37.337604695554134</v>
      </c>
      <c r="BA40">
        <f t="shared" si="36"/>
        <v>-98.994943798561096</v>
      </c>
      <c r="BB40">
        <f t="shared" si="37"/>
        <v>-0.67781935063590415</v>
      </c>
      <c r="BC40">
        <f t="shared" si="38"/>
        <v>3.6795896749979051</v>
      </c>
      <c r="BD40">
        <f t="shared" si="39"/>
        <v>4.9331796297907987E-2</v>
      </c>
      <c r="BF40" s="15">
        <f t="shared" si="56"/>
        <v>-58.606236982347056</v>
      </c>
      <c r="BG40" s="10">
        <f t="shared" si="57"/>
        <v>-3.836930773104541E-13</v>
      </c>
      <c r="BH40">
        <f t="shared" si="58"/>
        <v>-30.778554102929352</v>
      </c>
      <c r="BI40">
        <f t="shared" si="59"/>
        <v>5.9216781596562029</v>
      </c>
      <c r="BJ40">
        <f t="shared" si="60"/>
        <v>-35.76411560327319</v>
      </c>
      <c r="BK40">
        <f t="shared" si="61"/>
        <v>-6.1022169311431007E-4</v>
      </c>
      <c r="BM40">
        <f t="shared" si="62"/>
        <v>0</v>
      </c>
      <c r="BN40">
        <f t="shared" si="63"/>
        <v>-3.836930773104541E-13</v>
      </c>
      <c r="BO40">
        <f t="shared" si="64"/>
        <v>0</v>
      </c>
      <c r="BP40">
        <f t="shared" si="65"/>
        <v>0</v>
      </c>
    </row>
    <row r="41" spans="1:68" x14ac:dyDescent="0.2">
      <c r="A41">
        <f t="shared" si="74"/>
        <v>4.0000000000000001E-3</v>
      </c>
      <c r="B41">
        <f t="shared" si="1"/>
        <v>1.2502935400129709E-2</v>
      </c>
      <c r="C41">
        <f t="shared" si="2"/>
        <v>3.1132309146322972</v>
      </c>
      <c r="D41">
        <f t="shared" si="3"/>
        <v>1.2502935400129709E-2</v>
      </c>
      <c r="E41">
        <f t="shared" si="4"/>
        <v>2.835793680222139E-2</v>
      </c>
      <c r="F41">
        <f t="shared" si="13"/>
        <v>2.8357936802221474E-2</v>
      </c>
      <c r="G41">
        <f t="shared" si="5"/>
        <v>1.2377906046128411E-2</v>
      </c>
      <c r="H41">
        <f t="shared" si="6"/>
        <v>1.2377589973441554E-2</v>
      </c>
      <c r="I41">
        <f t="shared" si="7"/>
        <v>1.2377589973441917E-2</v>
      </c>
      <c r="J41">
        <f t="shared" si="8"/>
        <v>1763.5396412607513</v>
      </c>
      <c r="K41">
        <f t="shared" si="9"/>
        <v>1636.5202140781596</v>
      </c>
      <c r="L41">
        <f t="shared" si="14"/>
        <v>4.3980958361202152E-17</v>
      </c>
      <c r="M41">
        <f t="shared" si="10"/>
        <v>1.598315232069198E-2</v>
      </c>
      <c r="N41" s="17">
        <f t="shared" si="72"/>
        <v>7.0295435669710549E-19</v>
      </c>
      <c r="O41">
        <f t="shared" si="73"/>
        <v>7.0295435669710549E-19</v>
      </c>
      <c r="P41" s="18" t="e">
        <f t="shared" si="11"/>
        <v>#N/A</v>
      </c>
      <c r="R41">
        <f t="shared" si="17"/>
        <v>7.400327445883379</v>
      </c>
      <c r="S41">
        <f t="shared" si="18"/>
        <v>-37.662774898162255</v>
      </c>
      <c r="T41">
        <f t="shared" si="41"/>
        <v>-4.1362200914719791</v>
      </c>
      <c r="U41" s="9">
        <f t="shared" si="19"/>
        <v>-41.798994989634231</v>
      </c>
      <c r="V41">
        <f t="shared" si="42"/>
        <v>-41.798994989634231</v>
      </c>
      <c r="W41">
        <f t="shared" si="43"/>
        <v>7.0295435669712783E-19</v>
      </c>
      <c r="X41">
        <f t="shared" si="44"/>
        <v>2.8421709430404007E-14</v>
      </c>
      <c r="Y41">
        <f t="shared" si="20"/>
        <v>3.1132309146322972</v>
      </c>
      <c r="Z41">
        <f t="shared" si="21"/>
        <v>31.415926535897931</v>
      </c>
      <c r="AA41">
        <f t="shared" si="22"/>
        <v>1.5991580657523925</v>
      </c>
      <c r="AB41">
        <f t="shared" si="45"/>
        <v>-56.369225590875693</v>
      </c>
      <c r="AC41">
        <f t="shared" si="23"/>
        <v>-24.953299054977762</v>
      </c>
      <c r="AD41">
        <f t="shared" si="46"/>
        <v>-0.6752526040049126</v>
      </c>
      <c r="AE41">
        <f t="shared" si="24"/>
        <v>4.3767573510964546</v>
      </c>
      <c r="AF41" s="9">
        <f t="shared" si="47"/>
        <v>-21.251794307886222</v>
      </c>
      <c r="AG41" s="9">
        <f t="shared" si="48"/>
        <v>0.9999999994105282</v>
      </c>
      <c r="AH41">
        <f t="shared" si="49"/>
        <v>5.8947175624338573E-10</v>
      </c>
      <c r="AI41">
        <f t="shared" si="68"/>
        <v>3.1257338500325638E-3</v>
      </c>
      <c r="AJ41">
        <f t="shared" si="25"/>
        <v>37.337604695554134</v>
      </c>
      <c r="AK41">
        <f t="shared" si="26"/>
        <v>-82.072917768953118</v>
      </c>
      <c r="AL41">
        <f t="shared" si="27"/>
        <v>-0.62653024647421507</v>
      </c>
      <c r="AM41">
        <f t="shared" si="28"/>
        <v>3.5628483302389209</v>
      </c>
      <c r="AN41" s="9">
        <f t="shared" si="50"/>
        <v>-41.798994989634281</v>
      </c>
      <c r="AO41">
        <f t="shared" si="29"/>
        <v>0</v>
      </c>
      <c r="AP41">
        <f t="shared" si="51"/>
        <v>0</v>
      </c>
      <c r="AQ41">
        <f t="shared" si="30"/>
        <v>5.9216781596562029</v>
      </c>
      <c r="AR41">
        <f t="shared" si="31"/>
        <v>-25.703692178077425</v>
      </c>
      <c r="AS41">
        <f t="shared" si="32"/>
        <v>4.8722357530697535E-2</v>
      </c>
      <c r="AT41">
        <f t="shared" si="52"/>
        <v>0.31318116714744998</v>
      </c>
      <c r="AU41">
        <f t="shared" si="33"/>
        <v>-20.547200681748059</v>
      </c>
      <c r="AV41">
        <f t="shared" si="53"/>
        <v>0.49157164393171543</v>
      </c>
      <c r="AW41">
        <f t="shared" si="54"/>
        <v>7.0295435669709287E-19</v>
      </c>
      <c r="AX41">
        <f t="shared" si="34"/>
        <v>1.5983832911367575E-2</v>
      </c>
      <c r="AY41" t="b">
        <f t="shared" si="55"/>
        <v>0</v>
      </c>
      <c r="AZ41">
        <f t="shared" si="35"/>
        <v>37.337604695554134</v>
      </c>
      <c r="BA41">
        <f t="shared" si="36"/>
        <v>-82.07291776895282</v>
      </c>
      <c r="BB41">
        <f t="shared" si="37"/>
        <v>-0.6758620427721227</v>
      </c>
      <c r="BC41">
        <f t="shared" si="38"/>
        <v>3.5628483302389178</v>
      </c>
      <c r="BD41">
        <f t="shared" si="39"/>
        <v>4.9331796297907987E-2</v>
      </c>
      <c r="BF41" s="15">
        <f t="shared" si="56"/>
        <v>-41.798994989633982</v>
      </c>
      <c r="BG41" s="10">
        <f t="shared" si="57"/>
        <v>2.9842794901924208E-13</v>
      </c>
      <c r="BH41">
        <f t="shared" si="58"/>
        <v>-20.547200681747761</v>
      </c>
      <c r="BI41">
        <f t="shared" si="59"/>
        <v>5.9216781596562029</v>
      </c>
      <c r="BJ41">
        <f t="shared" si="60"/>
        <v>-25.703692178077127</v>
      </c>
      <c r="BK41">
        <f t="shared" si="61"/>
        <v>-6.0943876721009094E-4</v>
      </c>
      <c r="BM41">
        <f t="shared" si="62"/>
        <v>0</v>
      </c>
      <c r="BN41">
        <f t="shared" si="63"/>
        <v>2.9842794901924208E-13</v>
      </c>
      <c r="BO41">
        <f t="shared" si="64"/>
        <v>0</v>
      </c>
      <c r="BP41">
        <f t="shared" si="65"/>
        <v>0</v>
      </c>
    </row>
    <row r="42" spans="1:68" x14ac:dyDescent="0.2">
      <c r="A42">
        <f t="shared" si="74"/>
        <v>5.0000000000000001E-3</v>
      </c>
      <c r="B42">
        <f t="shared" si="1"/>
        <v>1.5628669250162135E-2</v>
      </c>
      <c r="C42">
        <f t="shared" si="2"/>
        <v>3.1101051807822651</v>
      </c>
      <c r="D42">
        <f t="shared" si="3"/>
        <v>1.5628669250162135E-2</v>
      </c>
      <c r="E42">
        <f t="shared" si="4"/>
        <v>3.1482269965537872E-2</v>
      </c>
      <c r="F42">
        <f t="shared" si="13"/>
        <v>3.148226996553765E-2</v>
      </c>
      <c r="G42">
        <f t="shared" si="5"/>
        <v>1.5472382557660513E-2</v>
      </c>
      <c r="H42">
        <f t="shared" si="6"/>
        <v>1.5471765230854129E-2</v>
      </c>
      <c r="I42">
        <f t="shared" si="7"/>
        <v>1.5471765230853887E-2</v>
      </c>
      <c r="J42">
        <f t="shared" si="8"/>
        <v>1410.8519781508307</v>
      </c>
      <c r="K42">
        <f t="shared" si="9"/>
        <v>1312.1595237133756</v>
      </c>
      <c r="L42">
        <f t="shared" si="14"/>
        <v>4.9842240607138928E-12</v>
      </c>
      <c r="M42">
        <f t="shared" si="10"/>
        <v>1.6014405658606314E-2</v>
      </c>
      <c r="N42" s="17">
        <f t="shared" si="72"/>
        <v>7.9819386001658303E-14</v>
      </c>
      <c r="O42">
        <f t="shared" si="73"/>
        <v>7.9819386001651929E-14</v>
      </c>
      <c r="P42" s="18" t="e">
        <f t="shared" si="11"/>
        <v>#N/A</v>
      </c>
      <c r="R42">
        <f t="shared" si="17"/>
        <v>7.1794295503089591</v>
      </c>
      <c r="S42">
        <f t="shared" si="18"/>
        <v>-26.024743379451909</v>
      </c>
      <c r="T42">
        <f t="shared" si="41"/>
        <v>-4.1342666081546975</v>
      </c>
      <c r="U42" s="9">
        <f t="shared" si="19"/>
        <v>-30.159009987606606</v>
      </c>
      <c r="V42">
        <f t="shared" si="42"/>
        <v>-30.159009987606684</v>
      </c>
      <c r="W42">
        <f t="shared" si="43"/>
        <v>7.9819386001651614E-14</v>
      </c>
      <c r="X42">
        <f t="shared" si="44"/>
        <v>-7.1054273576010019E-15</v>
      </c>
      <c r="Y42">
        <f t="shared" si="20"/>
        <v>3.1101051807822651</v>
      </c>
      <c r="Z42">
        <f t="shared" si="21"/>
        <v>31.415926535897931</v>
      </c>
      <c r="AA42">
        <f t="shared" si="22"/>
        <v>1.6022837996024246</v>
      </c>
      <c r="AB42">
        <f t="shared" si="45"/>
        <v>-50.869570906919115</v>
      </c>
      <c r="AC42">
        <f t="shared" si="23"/>
        <v>-19.453644371021184</v>
      </c>
      <c r="AD42">
        <f t="shared" si="46"/>
        <v>-0.67329989958314918</v>
      </c>
      <c r="AE42">
        <f t="shared" si="24"/>
        <v>4.1536286043885386</v>
      </c>
      <c r="AF42" s="9">
        <f t="shared" si="47"/>
        <v>-15.973315666215795</v>
      </c>
      <c r="AG42" s="9">
        <f t="shared" si="48"/>
        <v>0.99999988442148147</v>
      </c>
      <c r="AH42">
        <f t="shared" si="49"/>
        <v>1.1557851183183567E-7</v>
      </c>
      <c r="AI42">
        <f t="shared" si="68"/>
        <v>3.1257338500323417E-3</v>
      </c>
      <c r="AJ42">
        <f t="shared" si="25"/>
        <v>37.337604695554134</v>
      </c>
      <c r="AK42">
        <f t="shared" si="26"/>
        <v>-70.330368669855403</v>
      </c>
      <c r="AL42">
        <f t="shared" si="27"/>
        <v>-0.62457676315693345</v>
      </c>
      <c r="AM42">
        <f t="shared" si="28"/>
        <v>3.4583307498516049</v>
      </c>
      <c r="AN42" s="9">
        <f t="shared" si="50"/>
        <v>-30.159009987606595</v>
      </c>
      <c r="AO42">
        <f t="shared" si="29"/>
        <v>0</v>
      </c>
      <c r="AP42">
        <f t="shared" si="51"/>
        <v>0</v>
      </c>
      <c r="AQ42">
        <f t="shared" si="30"/>
        <v>5.9216781596562029</v>
      </c>
      <c r="AR42">
        <f t="shared" si="31"/>
        <v>-19.460797762936288</v>
      </c>
      <c r="AS42">
        <f t="shared" si="32"/>
        <v>4.872313642621573E-2</v>
      </c>
      <c r="AT42">
        <f t="shared" si="52"/>
        <v>0.27670547063799855</v>
      </c>
      <c r="AU42">
        <f t="shared" si="33"/>
        <v>-14.1856943213908</v>
      </c>
      <c r="AV42">
        <f t="shared" si="53"/>
        <v>0.4703633947938014</v>
      </c>
      <c r="AW42">
        <f t="shared" si="54"/>
        <v>7.9819386001652333E-14</v>
      </c>
      <c r="AX42">
        <f t="shared" si="34"/>
        <v>1.6015090249867896E-2</v>
      </c>
      <c r="AY42" t="b">
        <f t="shared" si="55"/>
        <v>0</v>
      </c>
      <c r="AZ42">
        <f t="shared" si="35"/>
        <v>37.337604695554134</v>
      </c>
      <c r="BA42">
        <f t="shared" si="36"/>
        <v>-70.330368669856142</v>
      </c>
      <c r="BB42">
        <f t="shared" si="37"/>
        <v>-0.67390855945484163</v>
      </c>
      <c r="BC42">
        <f t="shared" si="38"/>
        <v>3.4583307498516116</v>
      </c>
      <c r="BD42">
        <f t="shared" si="39"/>
        <v>4.9331796297907987E-2</v>
      </c>
      <c r="BF42" s="15">
        <f t="shared" si="56"/>
        <v>-30.159009987607334</v>
      </c>
      <c r="BG42" s="10">
        <f t="shared" si="57"/>
        <v>-7.3896444519050419E-13</v>
      </c>
      <c r="BH42">
        <f t="shared" si="58"/>
        <v>-14.185694321391539</v>
      </c>
      <c r="BI42">
        <f t="shared" si="59"/>
        <v>5.9216781596562029</v>
      </c>
      <c r="BJ42">
        <f t="shared" si="60"/>
        <v>-19.460797762937027</v>
      </c>
      <c r="BK42">
        <f t="shared" si="61"/>
        <v>-6.0865987169245184E-4</v>
      </c>
      <c r="BM42">
        <f t="shared" si="62"/>
        <v>0</v>
      </c>
      <c r="BN42">
        <f t="shared" si="63"/>
        <v>-7.3896444519050419E-13</v>
      </c>
      <c r="BO42">
        <f t="shared" si="64"/>
        <v>0</v>
      </c>
      <c r="BP42">
        <f t="shared" si="65"/>
        <v>6.6613381477509392E-15</v>
      </c>
    </row>
    <row r="43" spans="1:68" x14ac:dyDescent="0.2">
      <c r="A43">
        <f t="shared" si="74"/>
        <v>6.0000000000000001E-3</v>
      </c>
      <c r="B43">
        <f t="shared" si="1"/>
        <v>1.8754403100194564E-2</v>
      </c>
      <c r="C43">
        <f t="shared" si="2"/>
        <v>3.1069794469322325</v>
      </c>
      <c r="D43">
        <f t="shared" si="3"/>
        <v>1.8754403100194564E-2</v>
      </c>
      <c r="E43">
        <f t="shared" si="4"/>
        <v>3.4606295540649805E-2</v>
      </c>
      <c r="F43">
        <f t="shared" si="13"/>
        <v>3.4606295540649715E-2</v>
      </c>
      <c r="G43">
        <f t="shared" si="5"/>
        <v>1.8566859069192618E-2</v>
      </c>
      <c r="H43">
        <f t="shared" si="6"/>
        <v>1.8565792334089361E-2</v>
      </c>
      <c r="I43">
        <f t="shared" si="7"/>
        <v>1.8565792334089396E-2</v>
      </c>
      <c r="J43">
        <f t="shared" si="8"/>
        <v>1175.7306226761939</v>
      </c>
      <c r="K43">
        <f t="shared" si="9"/>
        <v>1095.4807527110568</v>
      </c>
      <c r="L43">
        <f t="shared" si="14"/>
        <v>2.6722601325357887E-8</v>
      </c>
      <c r="M43">
        <f t="shared" si="10"/>
        <v>1.6045658980874233E-2</v>
      </c>
      <c r="N43" s="17">
        <f t="shared" si="72"/>
        <v>4.287817479485505E-10</v>
      </c>
      <c r="O43">
        <f t="shared" si="73"/>
        <v>4.2878174776469668E-10</v>
      </c>
      <c r="P43" s="18" t="e">
        <f t="shared" si="11"/>
        <v>#N/A</v>
      </c>
      <c r="R43">
        <f t="shared" si="17"/>
        <v>6.9989485894709142</v>
      </c>
      <c r="S43">
        <f t="shared" si="18"/>
        <v>-17.437756138025762</v>
      </c>
      <c r="T43">
        <f t="shared" si="41"/>
        <v>-4.1323169344706647</v>
      </c>
      <c r="U43" s="9">
        <f t="shared" si="19"/>
        <v>-21.570073072496427</v>
      </c>
      <c r="V43">
        <f t="shared" si="42"/>
        <v>-21.570073072925208</v>
      </c>
      <c r="W43">
        <f t="shared" si="43"/>
        <v>4.287817477646775E-10</v>
      </c>
      <c r="X43">
        <f t="shared" si="44"/>
        <v>-4.6185277824406512E-14</v>
      </c>
      <c r="Y43">
        <f t="shared" si="20"/>
        <v>3.1069794469322325</v>
      </c>
      <c r="Z43">
        <f t="shared" si="21"/>
        <v>31.415926535897931</v>
      </c>
      <c r="AA43">
        <f t="shared" si="22"/>
        <v>1.6054095334524572</v>
      </c>
      <c r="AB43">
        <f t="shared" si="45"/>
        <v>-46.362891624982758</v>
      </c>
      <c r="AC43">
        <f t="shared" si="23"/>
        <v>-14.946965089084827</v>
      </c>
      <c r="AD43">
        <f t="shared" si="46"/>
        <v>-0.67135100078589149</v>
      </c>
      <c r="AE43">
        <f t="shared" si="24"/>
        <v>3.9713251422324496</v>
      </c>
      <c r="AF43" s="9">
        <f t="shared" si="47"/>
        <v>-11.646990947638269</v>
      </c>
      <c r="AG43" s="9">
        <f t="shared" si="48"/>
        <v>0.99999125471028039</v>
      </c>
      <c r="AH43">
        <f t="shared" si="49"/>
        <v>8.7452514794486325E-6</v>
      </c>
      <c r="AI43">
        <f t="shared" si="68"/>
        <v>3.1257338500323417E-3</v>
      </c>
      <c r="AJ43">
        <f t="shared" si="25"/>
        <v>37.337604695554134</v>
      </c>
      <c r="AK43">
        <f t="shared" si="26"/>
        <v>-61.648770340005413</v>
      </c>
      <c r="AL43">
        <f t="shared" si="27"/>
        <v>-0.62262708947290069</v>
      </c>
      <c r="AM43">
        <f t="shared" si="28"/>
        <v>3.3637196614278215</v>
      </c>
      <c r="AN43" s="9">
        <f t="shared" si="50"/>
        <v>-21.570073072496356</v>
      </c>
      <c r="AO43">
        <f t="shared" si="29"/>
        <v>7.1054273576010019E-14</v>
      </c>
      <c r="AP43">
        <f t="shared" si="51"/>
        <v>-3.2941137165923721E-15</v>
      </c>
      <c r="AQ43">
        <f t="shared" si="30"/>
        <v>5.9216781596562029</v>
      </c>
      <c r="AR43">
        <f t="shared" si="31"/>
        <v>-15.285878715022655</v>
      </c>
      <c r="AS43">
        <f t="shared" si="32"/>
        <v>4.8723911312990809E-2</v>
      </c>
      <c r="AT43">
        <f t="shared" si="52"/>
        <v>0.24795107235258623</v>
      </c>
      <c r="AU43">
        <f t="shared" si="33"/>
        <v>-9.9230821248580874</v>
      </c>
      <c r="AV43">
        <f t="shared" si="53"/>
        <v>0.46003933744252568</v>
      </c>
      <c r="AW43">
        <f t="shared" si="54"/>
        <v>4.2878174776470743E-10</v>
      </c>
      <c r="AX43">
        <f t="shared" si="34"/>
        <v>1.6046347588368221E-2</v>
      </c>
      <c r="AY43" t="b">
        <f t="shared" si="55"/>
        <v>0</v>
      </c>
      <c r="AZ43">
        <f t="shared" si="35"/>
        <v>37.337604695554134</v>
      </c>
      <c r="BA43">
        <f t="shared" si="36"/>
        <v>-61.64877034000564</v>
      </c>
      <c r="BB43">
        <f t="shared" si="37"/>
        <v>-0.67195888577080853</v>
      </c>
      <c r="BC43">
        <f t="shared" si="38"/>
        <v>3.3637196614278242</v>
      </c>
      <c r="BD43">
        <f t="shared" si="39"/>
        <v>4.9331796297907987E-2</v>
      </c>
      <c r="BF43" s="15">
        <f t="shared" si="56"/>
        <v>-21.570073072496584</v>
      </c>
      <c r="BG43" s="10">
        <f t="shared" si="57"/>
        <v>-2.2737367544323206E-13</v>
      </c>
      <c r="BH43">
        <f t="shared" si="58"/>
        <v>-9.9230821248583148</v>
      </c>
      <c r="BI43">
        <f t="shared" si="59"/>
        <v>5.9216781596562029</v>
      </c>
      <c r="BJ43">
        <f t="shared" si="60"/>
        <v>-15.285878715022882</v>
      </c>
      <c r="BK43">
        <f t="shared" si="61"/>
        <v>-6.0788498491703979E-4</v>
      </c>
      <c r="BM43">
        <f t="shared" si="62"/>
        <v>0</v>
      </c>
      <c r="BN43">
        <f t="shared" si="63"/>
        <v>-2.2737367544323206E-13</v>
      </c>
      <c r="BO43">
        <f t="shared" si="64"/>
        <v>0</v>
      </c>
      <c r="BP43">
        <f t="shared" si="65"/>
        <v>0</v>
      </c>
    </row>
    <row r="44" spans="1:68" x14ac:dyDescent="0.2">
      <c r="A44">
        <f t="shared" si="74"/>
        <v>7.0000000000000001E-3</v>
      </c>
      <c r="B44">
        <f t="shared" si="1"/>
        <v>2.1880136950226989E-2</v>
      </c>
      <c r="C44">
        <f t="shared" si="2"/>
        <v>3.1038537130821999</v>
      </c>
      <c r="D44">
        <f t="shared" si="3"/>
        <v>2.1880136950226989E-2</v>
      </c>
      <c r="E44">
        <f t="shared" si="4"/>
        <v>3.7729983005189545E-2</v>
      </c>
      <c r="F44">
        <f t="shared" si="13"/>
        <v>3.7729983005189587E-2</v>
      </c>
      <c r="G44">
        <f t="shared" si="5"/>
        <v>2.1661335580724719E-2</v>
      </c>
      <c r="H44">
        <f t="shared" si="6"/>
        <v>2.1659641655432927E-2</v>
      </c>
      <c r="I44">
        <f t="shared" si="7"/>
        <v>2.1659641655433246E-2</v>
      </c>
      <c r="J44">
        <f t="shared" si="8"/>
        <v>1007.7900146589241</v>
      </c>
      <c r="K44">
        <f t="shared" si="9"/>
        <v>940.45138522836987</v>
      </c>
      <c r="L44">
        <f t="shared" si="14"/>
        <v>1.9978787032616149E-5</v>
      </c>
      <c r="M44">
        <f t="shared" si="10"/>
        <v>1.6076912287465203E-2</v>
      </c>
      <c r="N44" s="17">
        <f t="shared" si="72"/>
        <v>3.2119720673331705E-7</v>
      </c>
      <c r="O44">
        <f t="shared" si="73"/>
        <v>3.2119710356568801E-7</v>
      </c>
      <c r="P44" s="18" t="e">
        <f t="shared" si="11"/>
        <v>#N/A</v>
      </c>
      <c r="R44">
        <f t="shared" si="17"/>
        <v>6.8463599570577989</v>
      </c>
      <c r="S44">
        <f t="shared" si="18"/>
        <v>-10.82083949566508</v>
      </c>
      <c r="T44">
        <f t="shared" si="41"/>
        <v>-4.1303710555936926</v>
      </c>
      <c r="U44" s="9">
        <f t="shared" si="19"/>
        <v>-14.951210551258772</v>
      </c>
      <c r="V44">
        <f t="shared" si="42"/>
        <v>-14.951210872455979</v>
      </c>
      <c r="W44">
        <f t="shared" si="43"/>
        <v>3.2119710356566498E-7</v>
      </c>
      <c r="X44">
        <f t="shared" si="44"/>
        <v>-7.1054273576010019E-14</v>
      </c>
      <c r="Y44">
        <f t="shared" si="20"/>
        <v>3.1038537130821999</v>
      </c>
      <c r="Z44">
        <f t="shared" si="21"/>
        <v>31.415926535897931</v>
      </c>
      <c r="AA44">
        <f t="shared" si="22"/>
        <v>1.6085352673024897</v>
      </c>
      <c r="AB44">
        <f t="shared" si="45"/>
        <v>-42.602456058311709</v>
      </c>
      <c r="AC44">
        <f t="shared" si="23"/>
        <v>-11.186529522413778</v>
      </c>
      <c r="AD44">
        <f t="shared" si="46"/>
        <v>-0.66940589280842933</v>
      </c>
      <c r="AE44">
        <f t="shared" si="24"/>
        <v>3.8171958471460683</v>
      </c>
      <c r="AF44" s="9">
        <f t="shared" si="47"/>
        <v>-8.0387395680761387</v>
      </c>
      <c r="AG44" s="9">
        <f t="shared" si="48"/>
        <v>0.9996773366122903</v>
      </c>
      <c r="AH44">
        <f t="shared" si="49"/>
        <v>3.2261132627908604E-4</v>
      </c>
      <c r="AI44">
        <f t="shared" si="68"/>
        <v>3.1257338500325638E-3</v>
      </c>
      <c r="AJ44">
        <f t="shared" si="25"/>
        <v>37.337604695554134</v>
      </c>
      <c r="AK44">
        <f t="shared" si="26"/>
        <v>-54.945434231655213</v>
      </c>
      <c r="AL44">
        <f t="shared" si="27"/>
        <v>-0.62068121059592851</v>
      </c>
      <c r="AM44">
        <f t="shared" si="28"/>
        <v>3.2773001954383134</v>
      </c>
      <c r="AN44" s="9">
        <f t="shared" si="50"/>
        <v>-14.951210551258695</v>
      </c>
      <c r="AO44">
        <f t="shared" si="29"/>
        <v>7.638334409421077E-14</v>
      </c>
      <c r="AP44">
        <f t="shared" si="51"/>
        <v>-5.1088401057786116E-15</v>
      </c>
      <c r="AQ44">
        <f t="shared" si="30"/>
        <v>5.9216781596562029</v>
      </c>
      <c r="AR44">
        <f t="shared" si="31"/>
        <v>-12.342978173343504</v>
      </c>
      <c r="AS44">
        <f t="shared" si="32"/>
        <v>4.8724682212500814E-2</v>
      </c>
      <c r="AT44">
        <f t="shared" si="52"/>
        <v>0.2246406520568083</v>
      </c>
      <c r="AU44">
        <f t="shared" si="33"/>
        <v>-6.9124709831825566</v>
      </c>
      <c r="AV44">
        <f t="shared" si="53"/>
        <v>0.46233520419526281</v>
      </c>
      <c r="AW44">
        <f t="shared" si="54"/>
        <v>3.2119710356568975E-7</v>
      </c>
      <c r="AX44">
        <f t="shared" si="34"/>
        <v>1.6077604926868546E-2</v>
      </c>
      <c r="AY44" t="b">
        <f t="shared" si="55"/>
        <v>0</v>
      </c>
      <c r="AZ44">
        <f t="shared" si="35"/>
        <v>37.337604695554134</v>
      </c>
      <c r="BA44">
        <f t="shared" si="36"/>
        <v>-54.945434231655113</v>
      </c>
      <c r="BB44">
        <f t="shared" si="37"/>
        <v>-0.67001300689383636</v>
      </c>
      <c r="BC44">
        <f t="shared" si="38"/>
        <v>3.2773001954383125</v>
      </c>
      <c r="BD44">
        <f t="shared" si="39"/>
        <v>4.9331796297907987E-2</v>
      </c>
      <c r="BF44" s="15">
        <f t="shared" si="56"/>
        <v>-14.951210551258594</v>
      </c>
      <c r="BG44" s="10">
        <f t="shared" si="57"/>
        <v>1.0125233984581428E-13</v>
      </c>
      <c r="BH44">
        <f t="shared" si="58"/>
        <v>-6.9124709831824553</v>
      </c>
      <c r="BI44">
        <f t="shared" si="59"/>
        <v>5.9216781596562029</v>
      </c>
      <c r="BJ44">
        <f t="shared" si="60"/>
        <v>-12.342978173343404</v>
      </c>
      <c r="BK44">
        <f t="shared" si="61"/>
        <v>-6.0711408540703449E-4</v>
      </c>
      <c r="BM44">
        <f t="shared" si="62"/>
        <v>0</v>
      </c>
      <c r="BN44">
        <f t="shared" si="63"/>
        <v>9.9475983006414026E-14</v>
      </c>
      <c r="BO44">
        <f t="shared" si="64"/>
        <v>0</v>
      </c>
      <c r="BP44">
        <f t="shared" si="65"/>
        <v>0</v>
      </c>
    </row>
    <row r="45" spans="1:68" x14ac:dyDescent="0.2">
      <c r="A45">
        <f t="shared" si="74"/>
        <v>8.0000000000000002E-3</v>
      </c>
      <c r="B45">
        <f t="shared" si="1"/>
        <v>2.5005870800259417E-2</v>
      </c>
      <c r="C45">
        <f t="shared" si="2"/>
        <v>3.1007279792321674</v>
      </c>
      <c r="D45">
        <f t="shared" si="3"/>
        <v>2.5005870800259417E-2</v>
      </c>
      <c r="E45">
        <f t="shared" si="4"/>
        <v>4.0853301840092886E-2</v>
      </c>
      <c r="F45">
        <f t="shared" si="13"/>
        <v>4.0853301840093059E-2</v>
      </c>
      <c r="G45">
        <f t="shared" si="5"/>
        <v>2.4755812092256822E-2</v>
      </c>
      <c r="H45">
        <f t="shared" si="6"/>
        <v>2.4753283568872925E-2</v>
      </c>
      <c r="I45">
        <f t="shared" si="7"/>
        <v>2.4753283568873085E-2</v>
      </c>
      <c r="J45">
        <f t="shared" si="8"/>
        <v>881.83737404781357</v>
      </c>
      <c r="K45">
        <f t="shared" si="9"/>
        <v>824.01404880270559</v>
      </c>
      <c r="L45">
        <f t="shared" si="14"/>
        <v>3.8608882417201346E-3</v>
      </c>
      <c r="M45">
        <f t="shared" si="10"/>
        <v>1.6108165578348689E-2</v>
      </c>
      <c r="N45" s="17">
        <f t="shared" si="72"/>
        <v>6.2191827077127463E-5</v>
      </c>
      <c r="O45">
        <f t="shared" si="73"/>
        <v>6.2187959374043281E-5</v>
      </c>
      <c r="P45" s="18" t="e">
        <f t="shared" si="11"/>
        <v>#N/A</v>
      </c>
      <c r="R45">
        <f t="shared" si="17"/>
        <v>6.714187579281977</v>
      </c>
      <c r="S45">
        <f t="shared" si="18"/>
        <v>-5.5568580075424201</v>
      </c>
      <c r="T45">
        <f t="shared" si="41"/>
        <v>-4.1284289567839849</v>
      </c>
      <c r="U45" s="9">
        <f t="shared" si="19"/>
        <v>-9.685286964326405</v>
      </c>
      <c r="V45">
        <f t="shared" si="42"/>
        <v>-9.6853491561534817</v>
      </c>
      <c r="W45">
        <f t="shared" si="43"/>
        <v>6.2187959374041736E-5</v>
      </c>
      <c r="X45">
        <f t="shared" si="44"/>
        <v>-2.4868995751603507E-14</v>
      </c>
      <c r="Y45">
        <f t="shared" si="20"/>
        <v>3.1007279792321674</v>
      </c>
      <c r="Z45">
        <f t="shared" si="21"/>
        <v>31.415926535897931</v>
      </c>
      <c r="AA45">
        <f t="shared" si="22"/>
        <v>1.6116610011525223</v>
      </c>
      <c r="AB45">
        <f t="shared" si="45"/>
        <v>-39.417022421886564</v>
      </c>
      <c r="AC45">
        <f t="shared" si="23"/>
        <v>-8.001095885988633</v>
      </c>
      <c r="AD45">
        <f t="shared" si="46"/>
        <v>-0.66746456093227435</v>
      </c>
      <c r="AE45">
        <f t="shared" si="24"/>
        <v>3.6836891294498662</v>
      </c>
      <c r="AF45" s="9">
        <f t="shared" si="47"/>
        <v>-4.9848713174710406</v>
      </c>
      <c r="AG45" s="9">
        <f t="shared" si="48"/>
        <v>0.99318268579870939</v>
      </c>
      <c r="AH45">
        <f t="shared" si="49"/>
        <v>6.7940233274338801E-3</v>
      </c>
      <c r="AI45">
        <f t="shared" si="68"/>
        <v>3.1257338500325638E-3</v>
      </c>
      <c r="AJ45">
        <f t="shared" si="25"/>
        <v>37.337604695554134</v>
      </c>
      <c r="AK45">
        <f t="shared" si="26"/>
        <v>-49.601920180638082</v>
      </c>
      <c r="AL45">
        <f t="shared" si="27"/>
        <v>-0.61873911178622087</v>
      </c>
      <c r="AM45">
        <f t="shared" si="28"/>
        <v>3.1977676325437177</v>
      </c>
      <c r="AN45" s="9">
        <f t="shared" si="50"/>
        <v>-9.6852869643264512</v>
      </c>
      <c r="AO45">
        <f t="shared" si="29"/>
        <v>-4.6185277824406512E-14</v>
      </c>
      <c r="AP45">
        <f t="shared" si="51"/>
        <v>4.7686019004413052E-15</v>
      </c>
      <c r="AQ45">
        <f t="shared" si="30"/>
        <v>5.9216781596562029</v>
      </c>
      <c r="AR45">
        <f t="shared" si="31"/>
        <v>-10.184897758751518</v>
      </c>
      <c r="AS45">
        <f t="shared" si="32"/>
        <v>4.8725449146053479E-2</v>
      </c>
      <c r="AT45">
        <f t="shared" si="52"/>
        <v>0.20533273150838932</v>
      </c>
      <c r="AU45">
        <f t="shared" si="33"/>
        <v>-4.7004156468554106</v>
      </c>
      <c r="AV45">
        <f t="shared" si="53"/>
        <v>0.48531506233819621</v>
      </c>
      <c r="AW45">
        <f t="shared" si="54"/>
        <v>6.2187959374038836E-5</v>
      </c>
      <c r="AX45">
        <f t="shared" si="34"/>
        <v>1.6108862265368871E-2</v>
      </c>
      <c r="AY45" t="b">
        <f t="shared" si="55"/>
        <v>0</v>
      </c>
      <c r="AZ45">
        <f t="shared" si="35"/>
        <v>37.337604695554134</v>
      </c>
      <c r="BA45">
        <f t="shared" si="36"/>
        <v>-49.601920180637784</v>
      </c>
      <c r="BB45">
        <f t="shared" si="37"/>
        <v>-0.6680709080841285</v>
      </c>
      <c r="BC45">
        <f t="shared" si="38"/>
        <v>3.1977676325437132</v>
      </c>
      <c r="BD45">
        <f t="shared" si="39"/>
        <v>4.9331796297907987E-2</v>
      </c>
      <c r="BF45" s="15">
        <f t="shared" si="56"/>
        <v>-9.6852869643261581</v>
      </c>
      <c r="BG45" s="10">
        <f t="shared" si="57"/>
        <v>2.9309887850104133E-13</v>
      </c>
      <c r="BH45">
        <f t="shared" si="58"/>
        <v>-4.7004156468551175</v>
      </c>
      <c r="BI45">
        <f t="shared" si="59"/>
        <v>5.9216781596562029</v>
      </c>
      <c r="BJ45">
        <f t="shared" si="60"/>
        <v>-10.184897758751219</v>
      </c>
      <c r="BK45">
        <f t="shared" si="61"/>
        <v>-6.0634715185414745E-4</v>
      </c>
      <c r="BM45">
        <f t="shared" si="62"/>
        <v>0</v>
      </c>
      <c r="BN45">
        <f t="shared" si="63"/>
        <v>2.9842794901924208E-13</v>
      </c>
      <c r="BO45">
        <f t="shared" si="64"/>
        <v>0</v>
      </c>
      <c r="BP45">
        <f t="shared" si="65"/>
        <v>-4.4408920985006262E-15</v>
      </c>
    </row>
    <row r="46" spans="1:68" x14ac:dyDescent="0.2">
      <c r="A46">
        <f t="shared" si="74"/>
        <v>8.9999999999999993E-3</v>
      </c>
      <c r="B46">
        <f t="shared" si="1"/>
        <v>2.8131604650291842E-2</v>
      </c>
      <c r="C46">
        <f t="shared" si="2"/>
        <v>3.0976022453821352</v>
      </c>
      <c r="D46">
        <f t="shared" si="3"/>
        <v>2.8131604650291842E-2</v>
      </c>
      <c r="E46">
        <f t="shared" si="4"/>
        <v>4.3976221529897178E-2</v>
      </c>
      <c r="F46">
        <f t="shared" si="13"/>
        <v>4.3976221529897053E-2</v>
      </c>
      <c r="G46">
        <f t="shared" si="5"/>
        <v>2.7850288603788922E-2</v>
      </c>
      <c r="H46">
        <f t="shared" si="6"/>
        <v>2.784668845038353E-2</v>
      </c>
      <c r="I46">
        <f t="shared" si="7"/>
        <v>2.7846688450383527E-2</v>
      </c>
      <c r="J46">
        <f t="shared" si="8"/>
        <v>783.87671195908933</v>
      </c>
      <c r="K46">
        <f t="shared" si="9"/>
        <v>733.33984875298768</v>
      </c>
      <c r="L46">
        <f t="shared" si="14"/>
        <v>0.28219251262257822</v>
      </c>
      <c r="M46">
        <f t="shared" si="10"/>
        <v>1.6139418853494156E-2</v>
      </c>
      <c r="N46" s="17">
        <f t="shared" si="72"/>
        <v>4.5544231585357264E-3</v>
      </c>
      <c r="O46">
        <f t="shared" si="73"/>
        <v>4.5337275522766051E-3</v>
      </c>
      <c r="P46" s="18" t="e">
        <f t="shared" si="11"/>
        <v>#N/A</v>
      </c>
      <c r="R46">
        <f t="shared" si="17"/>
        <v>6.5976092353019942</v>
      </c>
      <c r="S46">
        <f t="shared" si="18"/>
        <v>-1.2651657720820886</v>
      </c>
      <c r="T46">
        <f t="shared" si="41"/>
        <v>-4.1264906233874621</v>
      </c>
      <c r="U46" s="9">
        <f t="shared" si="19"/>
        <v>-5.3916563954695507</v>
      </c>
      <c r="V46">
        <f t="shared" si="42"/>
        <v>-5.3962108186280862</v>
      </c>
      <c r="W46">
        <f t="shared" si="43"/>
        <v>4.533727552276357E-3</v>
      </c>
      <c r="X46">
        <f t="shared" si="44"/>
        <v>-5.5067062021407764E-14</v>
      </c>
      <c r="Y46">
        <f t="shared" si="20"/>
        <v>3.0976022453821352</v>
      </c>
      <c r="Z46">
        <f t="shared" si="21"/>
        <v>31.415926535897931</v>
      </c>
      <c r="AA46">
        <f t="shared" si="22"/>
        <v>1.6147867350025544</v>
      </c>
      <c r="AB46">
        <f t="shared" si="45"/>
        <v>-36.684019197080126</v>
      </c>
      <c r="AC46">
        <f t="shared" si="23"/>
        <v>-5.2680926611821945</v>
      </c>
      <c r="AD46">
        <f t="shared" si="46"/>
        <v>-0.6655269905244936</v>
      </c>
      <c r="AE46">
        <f t="shared" si="24"/>
        <v>3.5659340590066742</v>
      </c>
      <c r="AF46" s="9">
        <f t="shared" si="47"/>
        <v>-2.3676855927000138</v>
      </c>
      <c r="AG46" s="9">
        <f t="shared" si="48"/>
        <v>0.91055831985155822</v>
      </c>
      <c r="AH46">
        <f t="shared" si="49"/>
        <v>8.5316882751545517E-2</v>
      </c>
      <c r="AI46">
        <f t="shared" si="68"/>
        <v>3.1257338500323417E-3</v>
      </c>
      <c r="AJ46">
        <f t="shared" si="25"/>
        <v>37.337604695554134</v>
      </c>
      <c r="AK46">
        <f t="shared" si="26"/>
        <v>-45.23656652355227</v>
      </c>
      <c r="AL46">
        <f t="shared" si="27"/>
        <v>-0.61680077838969805</v>
      </c>
      <c r="AM46">
        <f t="shared" si="28"/>
        <v>3.1241062109183386</v>
      </c>
      <c r="AN46" s="9">
        <f t="shared" si="50"/>
        <v>-5.3916563954694965</v>
      </c>
      <c r="AO46">
        <f t="shared" si="29"/>
        <v>5.4178883601707639E-14</v>
      </c>
      <c r="AP46">
        <f t="shared" si="51"/>
        <v>-1.0048652886566194E-14</v>
      </c>
      <c r="AQ46">
        <f t="shared" si="30"/>
        <v>5.9216781596562029</v>
      </c>
      <c r="AR46">
        <f t="shared" si="31"/>
        <v>-8.5525473264721441</v>
      </c>
      <c r="AS46">
        <f t="shared" si="32"/>
        <v>4.8726212134795555E-2</v>
      </c>
      <c r="AT46">
        <f t="shared" si="52"/>
        <v>0.18906269824919822</v>
      </c>
      <c r="AU46">
        <f t="shared" si="33"/>
        <v>-3.0239708027694827</v>
      </c>
      <c r="AV46">
        <f t="shared" si="53"/>
        <v>0.56086118642695149</v>
      </c>
      <c r="AW46">
        <f t="shared" si="54"/>
        <v>4.5337275522766025E-3</v>
      </c>
      <c r="AX46">
        <f t="shared" si="34"/>
        <v>1.6140119603869192E-2</v>
      </c>
      <c r="AY46" t="b">
        <f t="shared" si="55"/>
        <v>0</v>
      </c>
      <c r="AZ46">
        <f t="shared" si="35"/>
        <v>37.337604695554134</v>
      </c>
      <c r="BA46">
        <f t="shared" si="36"/>
        <v>-45.236566523552398</v>
      </c>
      <c r="BB46">
        <f t="shared" si="37"/>
        <v>-0.66613257468760656</v>
      </c>
      <c r="BC46">
        <f t="shared" si="38"/>
        <v>3.1241062109183413</v>
      </c>
      <c r="BD46">
        <f t="shared" si="39"/>
        <v>4.9331796297907987E-2</v>
      </c>
      <c r="BF46" s="15">
        <f t="shared" si="56"/>
        <v>-5.3916563954696208</v>
      </c>
      <c r="BG46" s="10">
        <f t="shared" si="57"/>
        <v>-1.2434497875801753E-13</v>
      </c>
      <c r="BH46">
        <f t="shared" si="58"/>
        <v>-3.0239708027696071</v>
      </c>
      <c r="BI46">
        <f t="shared" si="59"/>
        <v>5.9216781596562029</v>
      </c>
      <c r="BJ46">
        <f t="shared" si="60"/>
        <v>-8.552547326472272</v>
      </c>
      <c r="BK46">
        <f t="shared" si="61"/>
        <v>-6.0558416311295993E-4</v>
      </c>
      <c r="BM46">
        <f t="shared" si="62"/>
        <v>0</v>
      </c>
      <c r="BN46">
        <f t="shared" si="63"/>
        <v>-1.2789769243681803E-13</v>
      </c>
      <c r="BO46">
        <f t="shared" si="64"/>
        <v>0</v>
      </c>
      <c r="BP46">
        <f t="shared" si="65"/>
        <v>0</v>
      </c>
    </row>
    <row r="47" spans="1:68" x14ac:dyDescent="0.2">
      <c r="A47">
        <f t="shared" si="74"/>
        <v>0.01</v>
      </c>
      <c r="B47">
        <f t="shared" si="1"/>
        <v>3.1257338500324271E-2</v>
      </c>
      <c r="C47">
        <f t="shared" si="2"/>
        <v>3.0944765115321027</v>
      </c>
      <c r="D47">
        <f t="shared" si="3"/>
        <v>3.1257338500324271E-2</v>
      </c>
      <c r="E47">
        <f t="shared" si="4"/>
        <v>4.709871156303954E-2</v>
      </c>
      <c r="F47">
        <f t="shared" si="13"/>
        <v>4.7098711563039554E-2</v>
      </c>
      <c r="G47">
        <f t="shared" si="5"/>
        <v>3.0944765115321026E-2</v>
      </c>
      <c r="H47">
        <f t="shared" si="6"/>
        <v>3.0939826678208687E-2</v>
      </c>
      <c r="I47">
        <f t="shared" si="7"/>
        <v>3.0939826678208965E-2</v>
      </c>
      <c r="J47">
        <f t="shared" si="8"/>
        <v>705.51043509270175</v>
      </c>
      <c r="K47">
        <f t="shared" si="9"/>
        <v>660.72145168166799</v>
      </c>
      <c r="L47">
        <f t="shared" si="14"/>
        <v>10.002803188255395</v>
      </c>
      <c r="M47">
        <f t="shared" si="10"/>
        <v>1.6170672112871067E-2</v>
      </c>
      <c r="N47" s="17">
        <f t="shared" si="72"/>
        <v>0.16175205056685932</v>
      </c>
      <c r="O47">
        <f t="shared" si="73"/>
        <v>0.1375947210247758</v>
      </c>
      <c r="P47" s="18" t="e">
        <f t="shared" si="11"/>
        <v>#N/A</v>
      </c>
      <c r="R47">
        <f t="shared" si="17"/>
        <v>6.4933323466208677</v>
      </c>
      <c r="S47">
        <f t="shared" si="18"/>
        <v>2.3028653725376103</v>
      </c>
      <c r="T47">
        <f t="shared" si="41"/>
        <v>-4.1245560408351052</v>
      </c>
      <c r="U47" s="9">
        <f t="shared" si="19"/>
        <v>-1.8216906682974949</v>
      </c>
      <c r="V47">
        <f t="shared" si="42"/>
        <v>-1.9834427188643553</v>
      </c>
      <c r="W47">
        <f t="shared" si="43"/>
        <v>0.13759472102477649</v>
      </c>
      <c r="X47">
        <f t="shared" si="44"/>
        <v>6.2172489379008766E-15</v>
      </c>
      <c r="Y47">
        <f t="shared" si="20"/>
        <v>3.0944765115321027</v>
      </c>
      <c r="Z47">
        <f t="shared" si="21"/>
        <v>31.415926535897931</v>
      </c>
      <c r="AA47">
        <f t="shared" si="22"/>
        <v>1.617912468852587</v>
      </c>
      <c r="AB47">
        <f t="shared" si="45"/>
        <v>-34.31340095126756</v>
      </c>
      <c r="AC47">
        <f t="shared" si="23"/>
        <v>-2.8974744153696292</v>
      </c>
      <c r="AD47">
        <f t="shared" si="46"/>
        <v>-0.66359316703704596</v>
      </c>
      <c r="AE47">
        <f t="shared" si="24"/>
        <v>3.4606047989573314</v>
      </c>
      <c r="AF47" s="9">
        <f t="shared" si="47"/>
        <v>-0.1004627834493439</v>
      </c>
      <c r="AG47" s="9">
        <f t="shared" si="48"/>
        <v>0.40477708487019648</v>
      </c>
      <c r="AH47">
        <f t="shared" si="49"/>
        <v>0.3660879936812817</v>
      </c>
      <c r="AI47">
        <f t="shared" si="68"/>
        <v>3.1257338500323417E-3</v>
      </c>
      <c r="AJ47">
        <f t="shared" si="25"/>
        <v>37.337604695554134</v>
      </c>
      <c r="AK47">
        <f t="shared" si="26"/>
        <v>-41.599938801697661</v>
      </c>
      <c r="AL47">
        <f t="shared" si="27"/>
        <v>-0.61486619583734115</v>
      </c>
      <c r="AM47">
        <f t="shared" si="28"/>
        <v>3.0555096336834082</v>
      </c>
      <c r="AN47" s="9">
        <f t="shared" si="50"/>
        <v>-1.8216906682974598</v>
      </c>
      <c r="AO47">
        <f t="shared" si="29"/>
        <v>3.5083047578154947E-14</v>
      </c>
      <c r="AP47">
        <f t="shared" si="51"/>
        <v>-1.9258509794609276E-14</v>
      </c>
      <c r="AQ47">
        <f t="shared" si="30"/>
        <v>5.9216781596562029</v>
      </c>
      <c r="AR47">
        <f t="shared" si="31"/>
        <v>-7.2865378504301006</v>
      </c>
      <c r="AS47">
        <f t="shared" si="32"/>
        <v>4.8726971199704816E-2</v>
      </c>
      <c r="AT47">
        <f t="shared" si="52"/>
        <v>0.17515741754246866</v>
      </c>
      <c r="AU47">
        <f t="shared" si="33"/>
        <v>-1.721227884848116</v>
      </c>
      <c r="AV47">
        <f t="shared" si="53"/>
        <v>0.94485189763680588</v>
      </c>
      <c r="AW47">
        <f t="shared" si="54"/>
        <v>0.13759472102478054</v>
      </c>
      <c r="AX47">
        <f t="shared" si="34"/>
        <v>1.617137694236952E-2</v>
      </c>
      <c r="AY47" t="b">
        <f t="shared" si="55"/>
        <v>0</v>
      </c>
      <c r="AZ47">
        <f t="shared" si="35"/>
        <v>37.337604695554134</v>
      </c>
      <c r="BA47">
        <f t="shared" si="36"/>
        <v>-41.599938801697654</v>
      </c>
      <c r="BB47">
        <f t="shared" si="37"/>
        <v>-0.66419799213524888</v>
      </c>
      <c r="BC47">
        <f t="shared" si="38"/>
        <v>3.0555096336834082</v>
      </c>
      <c r="BD47">
        <f t="shared" si="39"/>
        <v>4.9331796297907987E-2</v>
      </c>
      <c r="BF47" s="15">
        <f t="shared" si="56"/>
        <v>-1.8216906682974527</v>
      </c>
      <c r="BG47" s="10">
        <f t="shared" si="57"/>
        <v>7.1054273576010019E-15</v>
      </c>
      <c r="BH47">
        <f t="shared" si="58"/>
        <v>-1.7212278848481088</v>
      </c>
      <c r="BI47">
        <f t="shared" si="59"/>
        <v>5.9216781596562029</v>
      </c>
      <c r="BJ47">
        <f t="shared" si="60"/>
        <v>-7.2865378504300935</v>
      </c>
      <c r="BK47">
        <f t="shared" si="61"/>
        <v>-6.048250982029213E-4</v>
      </c>
      <c r="BM47">
        <f t="shared" si="62"/>
        <v>0</v>
      </c>
      <c r="BN47">
        <f t="shared" si="63"/>
        <v>0</v>
      </c>
      <c r="BO47">
        <f t="shared" si="64"/>
        <v>0</v>
      </c>
      <c r="BP47">
        <f t="shared" si="65"/>
        <v>0</v>
      </c>
    </row>
    <row r="48" spans="1:68" x14ac:dyDescent="0.2">
      <c r="A48">
        <f t="shared" si="74"/>
        <v>1.0999999999999999E-2</v>
      </c>
      <c r="B48">
        <f t="shared" si="1"/>
        <v>3.4383072350356696E-2</v>
      </c>
      <c r="C48">
        <f t="shared" si="2"/>
        <v>3.0913507776820701</v>
      </c>
      <c r="D48">
        <f t="shared" si="3"/>
        <v>3.4383072350356696E-2</v>
      </c>
      <c r="E48">
        <f t="shared" si="4"/>
        <v>5.0220741432154895E-2</v>
      </c>
      <c r="F48">
        <f t="shared" si="13"/>
        <v>5.022074143215504E-2</v>
      </c>
      <c r="G48">
        <f t="shared" si="5"/>
        <v>3.403924162685313E-2</v>
      </c>
      <c r="H48">
        <f t="shared" si="6"/>
        <v>3.403266863314576E-2</v>
      </c>
      <c r="I48">
        <f t="shared" si="7"/>
        <v>3.4032668633145871E-2</v>
      </c>
      <c r="J48">
        <f t="shared" si="8"/>
        <v>641.39462046700271</v>
      </c>
      <c r="K48">
        <f t="shared" si="9"/>
        <v>601.24857481675008</v>
      </c>
      <c r="L48">
        <f t="shared" si="14"/>
        <v>203.7732241454396</v>
      </c>
      <c r="M48">
        <f t="shared" si="10"/>
        <v>1.620192535644889E-2</v>
      </c>
      <c r="N48" s="17">
        <f t="shared" si="72"/>
        <v>3.3015185672473413</v>
      </c>
      <c r="O48">
        <f t="shared" si="73"/>
        <v>0.12158568569193674</v>
      </c>
      <c r="P48" s="18" t="e">
        <f t="shared" si="11"/>
        <v>#N/A</v>
      </c>
      <c r="R48">
        <f t="shared" si="17"/>
        <v>6.39900845105001</v>
      </c>
      <c r="S48">
        <f t="shared" si="18"/>
        <v>5.3170077291611939</v>
      </c>
      <c r="T48">
        <f t="shared" si="41"/>
        <v>-4.1226251946422892</v>
      </c>
      <c r="U48" s="9">
        <f t="shared" si="19"/>
        <v>1.1943825345189047</v>
      </c>
      <c r="V48">
        <f t="shared" si="42"/>
        <v>-2.1071360327282767</v>
      </c>
      <c r="W48">
        <f t="shared" si="43"/>
        <v>0.12158568569195029</v>
      </c>
      <c r="X48">
        <f t="shared" si="44"/>
        <v>-4.8405723873656825E-14</v>
      </c>
      <c r="Y48">
        <f t="shared" si="20"/>
        <v>3.0913507776820701</v>
      </c>
      <c r="Z48">
        <f t="shared" si="21"/>
        <v>31.415926535897931</v>
      </c>
      <c r="AA48">
        <f t="shared" si="22"/>
        <v>1.6210382027026196</v>
      </c>
      <c r="AB48">
        <f t="shared" si="45"/>
        <v>-32.23753049426103</v>
      </c>
      <c r="AC48">
        <f t="shared" si="23"/>
        <v>-0.82160395836309874</v>
      </c>
      <c r="AD48">
        <f t="shared" si="46"/>
        <v>-0.66166307600612762</v>
      </c>
      <c r="AE48">
        <f t="shared" si="24"/>
        <v>3.3653291652802033</v>
      </c>
      <c r="AF48" s="9">
        <f t="shared" si="47"/>
        <v>1.8820621309109771</v>
      </c>
      <c r="AG48" s="9">
        <f t="shared" si="48"/>
        <v>1.4059627342653876E-3</v>
      </c>
      <c r="AH48">
        <f t="shared" si="49"/>
        <v>9.2330036596645487E-3</v>
      </c>
      <c r="AI48">
        <f t="shared" si="68"/>
        <v>3.1257338500325638E-3</v>
      </c>
      <c r="AJ48">
        <f t="shared" si="25"/>
        <v>37.337604695554134</v>
      </c>
      <c r="AK48">
        <f t="shared" si="26"/>
        <v>-38.521613973069506</v>
      </c>
      <c r="AL48">
        <f t="shared" si="27"/>
        <v>-0.61293534964452512</v>
      </c>
      <c r="AM48">
        <f t="shared" si="28"/>
        <v>2.9913271616787869</v>
      </c>
      <c r="AN48" s="9">
        <f t="shared" si="50"/>
        <v>1.1943825345188896</v>
      </c>
      <c r="AO48">
        <f t="shared" si="29"/>
        <v>-1.5099033134902129E-14</v>
      </c>
      <c r="AP48">
        <f t="shared" si="51"/>
        <v>-1.2641706236088076E-14</v>
      </c>
      <c r="AQ48">
        <f t="shared" si="30"/>
        <v>5.9216781596562029</v>
      </c>
      <c r="AR48">
        <f t="shared" si="31"/>
        <v>-6.2840834788084763</v>
      </c>
      <c r="AS48">
        <f t="shared" si="32"/>
        <v>4.8727726361602497E-2</v>
      </c>
      <c r="AT48">
        <f t="shared" si="52"/>
        <v>0.16313136524346267</v>
      </c>
      <c r="AU48">
        <f t="shared" si="33"/>
        <v>-0.68767959639208742</v>
      </c>
      <c r="AV48">
        <f t="shared" si="53"/>
        <v>-0.57576159774396929</v>
      </c>
      <c r="AW48">
        <f t="shared" si="54"/>
        <v>0.12158568569195449</v>
      </c>
      <c r="AX48">
        <f t="shared" si="34"/>
        <v>1.6202634280869845E-2</v>
      </c>
      <c r="AY48" t="b">
        <f t="shared" si="55"/>
        <v>0</v>
      </c>
      <c r="AZ48">
        <f t="shared" si="35"/>
        <v>37.337604695554134</v>
      </c>
      <c r="BA48">
        <f t="shared" si="36"/>
        <v>-38.521613973069364</v>
      </c>
      <c r="BB48">
        <f t="shared" si="37"/>
        <v>-0.66226714594243286</v>
      </c>
      <c r="BC48">
        <f t="shared" si="38"/>
        <v>2.9913271616787842</v>
      </c>
      <c r="BD48">
        <f t="shared" si="39"/>
        <v>4.9331796297907987E-2</v>
      </c>
      <c r="BF48" s="15">
        <f t="shared" si="56"/>
        <v>1.1943825345190295</v>
      </c>
      <c r="BG48" s="10">
        <f t="shared" si="57"/>
        <v>1.3988810110276972E-13</v>
      </c>
      <c r="BH48">
        <f t="shared" si="58"/>
        <v>-0.68767959639194753</v>
      </c>
      <c r="BI48">
        <f t="shared" si="59"/>
        <v>5.9216781596562029</v>
      </c>
      <c r="BJ48">
        <f t="shared" si="60"/>
        <v>-6.2840834788083342</v>
      </c>
      <c r="BK48">
        <f t="shared" si="61"/>
        <v>-6.0406993630524042E-4</v>
      </c>
      <c r="BM48">
        <f t="shared" si="62"/>
        <v>0</v>
      </c>
      <c r="BN48">
        <f t="shared" si="63"/>
        <v>1.4210854715202004E-13</v>
      </c>
      <c r="BO48">
        <f t="shared" si="64"/>
        <v>0</v>
      </c>
      <c r="BP48">
        <f t="shared" si="65"/>
        <v>0</v>
      </c>
    </row>
    <row r="49" spans="1:68" x14ac:dyDescent="0.2">
      <c r="A49">
        <f t="shared" si="74"/>
        <v>1.2E-2</v>
      </c>
      <c r="B49">
        <f t="shared" si="1"/>
        <v>3.7508806200389128E-2</v>
      </c>
      <c r="C49">
        <f t="shared" si="2"/>
        <v>3.088225043832038</v>
      </c>
      <c r="D49">
        <f t="shared" si="3"/>
        <v>3.7508806200389128E-2</v>
      </c>
      <c r="E49">
        <f t="shared" si="4"/>
        <v>5.3342280634374073E-2</v>
      </c>
      <c r="F49">
        <f t="shared" si="13"/>
        <v>5.3342280634373906E-2</v>
      </c>
      <c r="G49">
        <f t="shared" si="5"/>
        <v>3.7133718138385237E-2</v>
      </c>
      <c r="H49">
        <f t="shared" si="6"/>
        <v>3.7125184698829146E-2</v>
      </c>
      <c r="I49">
        <f t="shared" si="7"/>
        <v>3.7125184698829097E-2</v>
      </c>
      <c r="J49">
        <f t="shared" si="8"/>
        <v>587.96665278608612</v>
      </c>
      <c r="K49">
        <f t="shared" si="9"/>
        <v>551.64434219728957</v>
      </c>
      <c r="L49">
        <f t="shared" si="14"/>
        <v>2690.2355254853551</v>
      </c>
      <c r="M49">
        <f t="shared" si="10"/>
        <v>1.6233178584197087E-2</v>
      </c>
      <c r="N49" s="17">
        <f t="shared" si="72"/>
        <v>43.671073718755061</v>
      </c>
      <c r="O49">
        <f t="shared" si="73"/>
        <v>4.7215819834885141E-18</v>
      </c>
      <c r="P49" s="18" t="e">
        <f t="shared" si="11"/>
        <v>#N/A</v>
      </c>
      <c r="R49">
        <f t="shared" si="17"/>
        <v>6.3129035310081383</v>
      </c>
      <c r="S49">
        <f t="shared" si="18"/>
        <v>7.8973840247056337</v>
      </c>
      <c r="T49">
        <f t="shared" si="41"/>
        <v>-4.1206980704081406</v>
      </c>
      <c r="U49" s="9">
        <f t="shared" si="19"/>
        <v>3.7766859542974931</v>
      </c>
      <c r="V49">
        <f t="shared" si="42"/>
        <v>-39.894387764459132</v>
      </c>
      <c r="W49">
        <f t="shared" si="43"/>
        <v>4.7215819834812941E-18</v>
      </c>
      <c r="X49">
        <f t="shared" si="44"/>
        <v>3.5971225997855072E-14</v>
      </c>
      <c r="Y49">
        <f t="shared" si="20"/>
        <v>3.088225043832038</v>
      </c>
      <c r="Z49">
        <f t="shared" si="21"/>
        <v>31.415926535897931</v>
      </c>
      <c r="AA49">
        <f t="shared" si="22"/>
        <v>1.6241639365526517</v>
      </c>
      <c r="AB49">
        <f t="shared" si="45"/>
        <v>-30.404616639303722</v>
      </c>
      <c r="AC49">
        <f t="shared" si="23"/>
        <v>1.0113098965942093</v>
      </c>
      <c r="AD49">
        <f t="shared" si="46"/>
        <v>-0.65973670305152332</v>
      </c>
      <c r="AE49">
        <f t="shared" si="24"/>
        <v>3.2783556250729027</v>
      </c>
      <c r="AF49" s="9">
        <f t="shared" si="47"/>
        <v>3.6299288186155887</v>
      </c>
      <c r="AG49" s="9">
        <f t="shared" si="48"/>
        <v>4.1946685189766655E-17</v>
      </c>
      <c r="AH49">
        <f t="shared" si="49"/>
        <v>1.5818150464679761E-15</v>
      </c>
      <c r="AI49">
        <f t="shared" si="68"/>
        <v>3.1257338500323417E-3</v>
      </c>
      <c r="AJ49">
        <f t="shared" si="25"/>
        <v>37.337604695554134</v>
      </c>
      <c r="AK49">
        <f t="shared" si="26"/>
        <v>-35.880936520438645</v>
      </c>
      <c r="AL49">
        <f t="shared" si="27"/>
        <v>-0.61100822541037658</v>
      </c>
      <c r="AM49">
        <f t="shared" si="28"/>
        <v>2.9310260045923591</v>
      </c>
      <c r="AN49" s="9">
        <f t="shared" si="50"/>
        <v>3.7766859542974713</v>
      </c>
      <c r="AO49">
        <f t="shared" si="29"/>
        <v>-2.1760371282653068E-14</v>
      </c>
      <c r="AP49">
        <f t="shared" si="51"/>
        <v>-5.7617635000580485E-15</v>
      </c>
      <c r="AQ49">
        <f t="shared" si="30"/>
        <v>5.9216781596562029</v>
      </c>
      <c r="AR49">
        <f t="shared" si="31"/>
        <v>-5.4763198811349234</v>
      </c>
      <c r="AS49">
        <f t="shared" si="32"/>
        <v>4.8728477641146739E-2</v>
      </c>
      <c r="AT49">
        <f t="shared" si="52"/>
        <v>0.15262477549925377</v>
      </c>
      <c r="AU49">
        <f t="shared" si="33"/>
        <v>0.14675713568188264</v>
      </c>
      <c r="AV49">
        <f t="shared" si="53"/>
        <v>3.8858707728898788E-2</v>
      </c>
      <c r="AW49">
        <f t="shared" si="54"/>
        <v>4.7215819834856614E-18</v>
      </c>
      <c r="AX49">
        <f t="shared" si="34"/>
        <v>1.6233891619370167E-2</v>
      </c>
      <c r="AY49" t="b">
        <f t="shared" si="55"/>
        <v>0</v>
      </c>
      <c r="AZ49">
        <f t="shared" si="35"/>
        <v>37.337604695554134</v>
      </c>
      <c r="BA49">
        <f t="shared" si="36"/>
        <v>-35.880936520438766</v>
      </c>
      <c r="BB49">
        <f t="shared" si="37"/>
        <v>-0.66034002170828465</v>
      </c>
      <c r="BC49">
        <f t="shared" si="38"/>
        <v>2.9310260045923622</v>
      </c>
      <c r="BD49">
        <f t="shared" si="39"/>
        <v>4.9331796297907987E-2</v>
      </c>
      <c r="BF49" s="15">
        <f t="shared" si="56"/>
        <v>3.7766859542973537</v>
      </c>
      <c r="BG49" s="10">
        <f t="shared" si="57"/>
        <v>-1.1768364061026659E-13</v>
      </c>
      <c r="BH49">
        <f t="shared" si="58"/>
        <v>0.14675713568176496</v>
      </c>
      <c r="BI49">
        <f t="shared" si="59"/>
        <v>5.9216781596562029</v>
      </c>
      <c r="BJ49">
        <f t="shared" si="60"/>
        <v>-5.4763198811350442</v>
      </c>
      <c r="BK49">
        <f t="shared" si="61"/>
        <v>-6.0331865676133134E-4</v>
      </c>
      <c r="BM49">
        <f t="shared" si="62"/>
        <v>0</v>
      </c>
      <c r="BN49">
        <f t="shared" si="63"/>
        <v>-1.2079226507921703E-13</v>
      </c>
      <c r="BO49">
        <f t="shared" si="64"/>
        <v>0</v>
      </c>
      <c r="BP49">
        <f t="shared" si="65"/>
        <v>0</v>
      </c>
    </row>
    <row r="50" spans="1:68" x14ac:dyDescent="0.2">
      <c r="A50">
        <f t="shared" si="74"/>
        <v>1.2999999999999999E-2</v>
      </c>
      <c r="B50">
        <f t="shared" si="1"/>
        <v>4.0634540050421546E-2</v>
      </c>
      <c r="C50">
        <f t="shared" si="2"/>
        <v>3.0850993099820054</v>
      </c>
      <c r="D50">
        <f t="shared" si="3"/>
        <v>4.0634540050421546E-2</v>
      </c>
      <c r="E50">
        <f t="shared" si="4"/>
        <v>5.6463298671621802E-2</v>
      </c>
      <c r="F50">
        <f t="shared" si="13"/>
        <v>5.6463298671621781E-2</v>
      </c>
      <c r="G50">
        <f t="shared" si="5"/>
        <v>4.022819464991733E-2</v>
      </c>
      <c r="H50">
        <f t="shared" si="6"/>
        <v>4.0217345262013884E-2</v>
      </c>
      <c r="I50">
        <f t="shared" si="7"/>
        <v>4.0217345262014127E-2</v>
      </c>
      <c r="J50">
        <f t="shared" si="8"/>
        <v>542.76010609912487</v>
      </c>
      <c r="K50">
        <f t="shared" si="9"/>
        <v>509.63804316845733</v>
      </c>
      <c r="L50">
        <f t="shared" si="14"/>
        <v>25122.132573242579</v>
      </c>
      <c r="M50">
        <f t="shared" si="10"/>
        <v>1.6264431796085128E-2</v>
      </c>
      <c r="N50" s="17">
        <f t="shared" si="72"/>
        <v>408.59721180971252</v>
      </c>
      <c r="O50">
        <f t="shared" si="73"/>
        <v>1.4447110307423104E-175</v>
      </c>
      <c r="P50" s="18" t="e">
        <f t="shared" si="11"/>
        <v>#N/A</v>
      </c>
      <c r="R50">
        <f t="shared" si="17"/>
        <v>6.2337007544708847</v>
      </c>
      <c r="S50">
        <f t="shared" si="18"/>
        <v>10.131504512410316</v>
      </c>
      <c r="T50">
        <f t="shared" si="41"/>
        <v>-4.1187746538148895</v>
      </c>
      <c r="U50" s="9">
        <f t="shared" si="19"/>
        <v>6.012729858595427</v>
      </c>
      <c r="V50">
        <f t="shared" si="42"/>
        <v>-402.58448195110208</v>
      </c>
      <c r="W50">
        <f t="shared" si="43"/>
        <v>1.4447110307639494E-175</v>
      </c>
      <c r="X50">
        <f t="shared" si="44"/>
        <v>-3.6415315207705135E-14</v>
      </c>
      <c r="Y50">
        <f t="shared" si="20"/>
        <v>3.0850993099820054</v>
      </c>
      <c r="Z50">
        <f t="shared" si="21"/>
        <v>31.415926535897931</v>
      </c>
      <c r="AA50">
        <f t="shared" si="22"/>
        <v>1.6272896704026842</v>
      </c>
      <c r="AB50">
        <f t="shared" si="45"/>
        <v>-28.77433046630339</v>
      </c>
      <c r="AC50">
        <f t="shared" si="23"/>
        <v>2.6415960695945415</v>
      </c>
      <c r="AD50">
        <f t="shared" si="46"/>
        <v>-0.6578140338759626</v>
      </c>
      <c r="AE50">
        <f t="shared" si="24"/>
        <v>3.1983540449862513</v>
      </c>
      <c r="AF50" s="9">
        <f t="shared" si="47"/>
        <v>5.1821360807048302</v>
      </c>
      <c r="AG50" s="9">
        <f t="shared" si="48"/>
        <v>4.6593491828545749E-78</v>
      </c>
      <c r="AH50">
        <f t="shared" si="49"/>
        <v>8.2965658217762101E-76</v>
      </c>
      <c r="AI50">
        <f t="shared" si="68"/>
        <v>3.1257338500323417E-3</v>
      </c>
      <c r="AJ50">
        <f t="shared" si="25"/>
        <v>37.337604695554134</v>
      </c>
      <c r="AK50">
        <f t="shared" si="26"/>
        <v>-33.589954461073759</v>
      </c>
      <c r="AL50">
        <f t="shared" si="27"/>
        <v>-0.60908480881712546</v>
      </c>
      <c r="AM50">
        <f t="shared" si="28"/>
        <v>2.8741644329321527</v>
      </c>
      <c r="AN50" s="9">
        <f t="shared" si="50"/>
        <v>6.0127298585954021</v>
      </c>
      <c r="AO50">
        <f t="shared" si="29"/>
        <v>-2.4868995751603507E-14</v>
      </c>
      <c r="AP50">
        <f t="shared" si="51"/>
        <v>-4.1360573876527034E-15</v>
      </c>
      <c r="AQ50">
        <f t="shared" si="30"/>
        <v>5.9216781596562029</v>
      </c>
      <c r="AR50">
        <f t="shared" si="31"/>
        <v>-4.8156239947703696</v>
      </c>
      <c r="AS50">
        <f t="shared" si="32"/>
        <v>4.8729225058837145E-2</v>
      </c>
      <c r="AT50">
        <f t="shared" si="52"/>
        <v>0.14336500516400016</v>
      </c>
      <c r="AU50">
        <f t="shared" si="33"/>
        <v>0.83059377789057187</v>
      </c>
      <c r="AV50">
        <f t="shared" si="53"/>
        <v>0.13813921420454467</v>
      </c>
      <c r="AW50">
        <f t="shared" si="54"/>
        <v>1.4447110307786017E-175</v>
      </c>
      <c r="AX50">
        <f t="shared" si="34"/>
        <v>1.6265148957870491E-2</v>
      </c>
      <c r="AY50" t="b">
        <f t="shared" si="55"/>
        <v>0</v>
      </c>
      <c r="AZ50">
        <f t="shared" si="35"/>
        <v>37.337604695554134</v>
      </c>
      <c r="BA50">
        <f t="shared" si="36"/>
        <v>-33.589954461073788</v>
      </c>
      <c r="BB50">
        <f t="shared" si="37"/>
        <v>-0.6584166051150333</v>
      </c>
      <c r="BC50">
        <f t="shared" si="38"/>
        <v>2.8741644329321532</v>
      </c>
      <c r="BD50">
        <f t="shared" si="39"/>
        <v>4.9331796297907987E-2</v>
      </c>
      <c r="BF50" s="15">
        <f t="shared" si="56"/>
        <v>6.0127298585953746</v>
      </c>
      <c r="BG50" s="10">
        <f t="shared" si="57"/>
        <v>-2.7533531010703882E-14</v>
      </c>
      <c r="BH50">
        <f t="shared" si="58"/>
        <v>0.83059377789054434</v>
      </c>
      <c r="BI50">
        <f t="shared" si="59"/>
        <v>5.9216781596562029</v>
      </c>
      <c r="BJ50">
        <f t="shared" si="60"/>
        <v>-4.815623994770398</v>
      </c>
      <c r="BK50">
        <f t="shared" si="61"/>
        <v>-6.0257123907070387E-4</v>
      </c>
      <c r="BM50">
        <f t="shared" si="62"/>
        <v>0</v>
      </c>
      <c r="BN50">
        <f t="shared" si="63"/>
        <v>0</v>
      </c>
      <c r="BO50">
        <f t="shared" si="64"/>
        <v>0</v>
      </c>
      <c r="BP50">
        <f t="shared" si="65"/>
        <v>0</v>
      </c>
    </row>
    <row r="51" spans="1:68" x14ac:dyDescent="0.2">
      <c r="A51">
        <f t="shared" si="74"/>
        <v>1.4E-2</v>
      </c>
      <c r="B51">
        <f t="shared" si="1"/>
        <v>4.3760273900453978E-2</v>
      </c>
      <c r="C51">
        <f t="shared" si="2"/>
        <v>3.0819735761319729</v>
      </c>
      <c r="D51">
        <f t="shared" si="3"/>
        <v>4.3760273900453978E-2</v>
      </c>
      <c r="E51">
        <f t="shared" si="4"/>
        <v>5.9583765050914735E-2</v>
      </c>
      <c r="F51">
        <f t="shared" si="13"/>
        <v>5.9583765050914853E-2</v>
      </c>
      <c r="G51">
        <f t="shared" si="5"/>
        <v>4.3322671161449437E-2</v>
      </c>
      <c r="H51">
        <f t="shared" si="6"/>
        <v>4.3309120712859264E-2</v>
      </c>
      <c r="I51">
        <f t="shared" si="7"/>
        <v>4.3309120712859334E-2</v>
      </c>
      <c r="J51">
        <f t="shared" si="8"/>
        <v>504.01324760570702</v>
      </c>
      <c r="K51">
        <f t="shared" si="9"/>
        <v>473.60636691352767</v>
      </c>
      <c r="L51">
        <f t="shared" si="14"/>
        <v>177140.41504864147</v>
      </c>
      <c r="M51">
        <f t="shared" si="10"/>
        <v>1.629568499208247E-2</v>
      </c>
      <c r="N51" s="17">
        <f t="shared" si="72"/>
        <v>2886.6244029994064</v>
      </c>
      <c r="O51">
        <f t="shared" si="73"/>
        <v>0</v>
      </c>
      <c r="P51" s="18" t="e">
        <f t="shared" si="11"/>
        <v>#N/A</v>
      </c>
      <c r="R51">
        <f t="shared" si="17"/>
        <v>6.1603765271313051</v>
      </c>
      <c r="S51">
        <f t="shared" si="18"/>
        <v>12.084698002415095</v>
      </c>
      <c r="T51">
        <f t="shared" si="41"/>
        <v>-4.1168549306272313</v>
      </c>
      <c r="U51" s="9">
        <f t="shared" si="19"/>
        <v>7.9678430717878639</v>
      </c>
      <c r="V51">
        <f t="shared" si="42"/>
        <v>-2878.6565599274754</v>
      </c>
      <c r="W51">
        <f t="shared" si="43"/>
        <v>0</v>
      </c>
      <c r="X51">
        <f t="shared" si="44"/>
        <v>-4.9737991503207013E-14</v>
      </c>
      <c r="Y51">
        <f t="shared" si="20"/>
        <v>3.0819735761319729</v>
      </c>
      <c r="Z51">
        <f t="shared" si="21"/>
        <v>31.415926535897931</v>
      </c>
      <c r="AA51">
        <f t="shared" si="22"/>
        <v>1.6304154042527168</v>
      </c>
      <c r="AB51">
        <f t="shared" si="45"/>
        <v>-27.314800579341352</v>
      </c>
      <c r="AC51">
        <f t="shared" si="23"/>
        <v>4.1011259565565794</v>
      </c>
      <c r="AD51">
        <f t="shared" si="46"/>
        <v>-0.65589505426448358</v>
      </c>
      <c r="AE51">
        <f t="shared" si="24"/>
        <v>3.1242904913863989</v>
      </c>
      <c r="AF51" s="9">
        <f t="shared" si="47"/>
        <v>6.5695213936784942</v>
      </c>
      <c r="AG51" s="9">
        <f t="shared" si="48"/>
        <v>0</v>
      </c>
      <c r="AH51">
        <f t="shared" si="49"/>
        <v>1.544412278683383E-307</v>
      </c>
      <c r="AI51">
        <f t="shared" si="68"/>
        <v>3.1257338500325638E-3</v>
      </c>
      <c r="AJ51">
        <f t="shared" si="25"/>
        <v>37.337604695554134</v>
      </c>
      <c r="AK51">
        <f t="shared" si="26"/>
        <v>-31.58296867862942</v>
      </c>
      <c r="AL51">
        <f t="shared" si="27"/>
        <v>-0.60716508562946725</v>
      </c>
      <c r="AM51">
        <f t="shared" si="28"/>
        <v>2.8203721404926214</v>
      </c>
      <c r="AN51" s="9">
        <f t="shared" si="50"/>
        <v>7.9678430717878683</v>
      </c>
      <c r="AO51">
        <f t="shared" si="29"/>
        <v>0</v>
      </c>
      <c r="AP51">
        <f t="shared" si="51"/>
        <v>0</v>
      </c>
      <c r="AQ51">
        <f t="shared" si="30"/>
        <v>5.9216781596562029</v>
      </c>
      <c r="AR51">
        <f t="shared" si="31"/>
        <v>-4.2681680992880686</v>
      </c>
      <c r="AS51">
        <f t="shared" si="32"/>
        <v>4.872996863501633E-2</v>
      </c>
      <c r="AT51">
        <f t="shared" si="52"/>
        <v>0.13514144736419664</v>
      </c>
      <c r="AU51">
        <f t="shared" si="33"/>
        <v>1.3983216781093741</v>
      </c>
      <c r="AV51">
        <f t="shared" si="53"/>
        <v>0.17549563483001818</v>
      </c>
      <c r="AW51">
        <f t="shared" si="54"/>
        <v>0</v>
      </c>
      <c r="AX51">
        <f t="shared" si="34"/>
        <v>1.6296406296370816E-2</v>
      </c>
      <c r="AY51" t="b">
        <f t="shared" si="55"/>
        <v>0</v>
      </c>
      <c r="AZ51">
        <f t="shared" si="35"/>
        <v>37.337604695554134</v>
      </c>
      <c r="BA51">
        <f t="shared" si="36"/>
        <v>-31.582968678629346</v>
      </c>
      <c r="BB51">
        <f t="shared" si="37"/>
        <v>-0.65649688192737499</v>
      </c>
      <c r="BC51">
        <f t="shared" si="38"/>
        <v>2.8203721404926192</v>
      </c>
      <c r="BD51">
        <f t="shared" si="39"/>
        <v>4.9331796297907987E-2</v>
      </c>
      <c r="BF51" s="15">
        <f t="shared" si="56"/>
        <v>7.9678430717879403</v>
      </c>
      <c r="BG51" s="10">
        <f t="shared" si="57"/>
        <v>7.1942451995710144E-14</v>
      </c>
      <c r="BH51">
        <f t="shared" si="58"/>
        <v>1.3983216781094461</v>
      </c>
      <c r="BI51">
        <f t="shared" si="59"/>
        <v>5.9216781596562029</v>
      </c>
      <c r="BJ51">
        <f t="shared" si="60"/>
        <v>-4.268168099287994</v>
      </c>
      <c r="BK51">
        <f t="shared" si="61"/>
        <v>-6.0182766289140766E-4</v>
      </c>
      <c r="BM51">
        <f t="shared" si="62"/>
        <v>0</v>
      </c>
      <c r="BN51">
        <f t="shared" si="63"/>
        <v>7.460698725481052E-14</v>
      </c>
      <c r="BO51">
        <f t="shared" si="64"/>
        <v>0</v>
      </c>
      <c r="BP51">
        <f t="shared" si="65"/>
        <v>0</v>
      </c>
    </row>
    <row r="52" spans="1:68" x14ac:dyDescent="0.2">
      <c r="A52">
        <f t="shared" si="74"/>
        <v>1.4999999999999999E-2</v>
      </c>
      <c r="B52">
        <f t="shared" si="1"/>
        <v>4.6886007750486403E-2</v>
      </c>
      <c r="C52">
        <f t="shared" si="2"/>
        <v>3.0788478422819407</v>
      </c>
      <c r="D52">
        <f t="shared" si="3"/>
        <v>4.6886007750486403E-2</v>
      </c>
      <c r="E52">
        <f t="shared" si="4"/>
        <v>6.2703649284659296E-2</v>
      </c>
      <c r="F52">
        <f t="shared" si="13"/>
        <v>6.2703649284659116E-2</v>
      </c>
      <c r="G52">
        <f t="shared" si="5"/>
        <v>4.6417147672981537E-2</v>
      </c>
      <c r="H52">
        <f t="shared" si="6"/>
        <v>4.6400481445212263E-2</v>
      </c>
      <c r="I52">
        <f t="shared" si="7"/>
        <v>4.640048144521218E-2</v>
      </c>
      <c r="J52">
        <f t="shared" si="8"/>
        <v>470.43413993903948</v>
      </c>
      <c r="K52">
        <f t="shared" si="9"/>
        <v>442.35795649669751</v>
      </c>
      <c r="L52">
        <f t="shared" si="14"/>
        <v>991286.30271096842</v>
      </c>
      <c r="M52">
        <f t="shared" si="10"/>
        <v>1.6326938172158585E-2</v>
      </c>
      <c r="N52" s="17">
        <f t="shared" si="72"/>
        <v>16184.670175269661</v>
      </c>
      <c r="O52">
        <f t="shared" si="73"/>
        <v>0</v>
      </c>
      <c r="P52" s="18" t="e">
        <f t="shared" si="11"/>
        <v>#N/A</v>
      </c>
      <c r="R52">
        <f t="shared" si="17"/>
        <v>6.0921194106483778</v>
      </c>
      <c r="S52">
        <f t="shared" si="18"/>
        <v>13.806758674424202</v>
      </c>
      <c r="T52">
        <f t="shared" si="41"/>
        <v>-4.1149388866916947</v>
      </c>
      <c r="U52" s="9">
        <f t="shared" si="19"/>
        <v>9.6918197877325074</v>
      </c>
      <c r="V52">
        <f t="shared" si="42"/>
        <v>-16174.978355481418</v>
      </c>
      <c r="W52">
        <f t="shared" si="43"/>
        <v>0</v>
      </c>
      <c r="X52">
        <f t="shared" si="44"/>
        <v>-3.1974423109204508E-14</v>
      </c>
      <c r="Y52">
        <f t="shared" si="20"/>
        <v>3.0788478422819407</v>
      </c>
      <c r="Z52">
        <f t="shared" si="21"/>
        <v>31.415926535897931</v>
      </c>
      <c r="AA52">
        <f t="shared" si="22"/>
        <v>1.6335411381027489</v>
      </c>
      <c r="AB52">
        <f t="shared" si="45"/>
        <v>-26.000506480704331</v>
      </c>
      <c r="AC52">
        <f t="shared" si="23"/>
        <v>5.4154200551936</v>
      </c>
      <c r="AD52">
        <f t="shared" si="46"/>
        <v>-0.65397975008380305</v>
      </c>
      <c r="AE52">
        <f t="shared" si="24"/>
        <v>3.0553453295957378</v>
      </c>
      <c r="AF52" s="9">
        <f t="shared" si="47"/>
        <v>7.8167856347055356</v>
      </c>
      <c r="AG52" s="9">
        <f t="shared" si="48"/>
        <v>0</v>
      </c>
      <c r="AH52">
        <f t="shared" si="49"/>
        <v>0</v>
      </c>
      <c r="AI52">
        <f t="shared" si="68"/>
        <v>3.1257338500323417E-3</v>
      </c>
      <c r="AJ52">
        <f t="shared" si="25"/>
        <v>37.337604695554134</v>
      </c>
      <c r="AK52">
        <f t="shared" si="26"/>
        <v>-29.809871496857486</v>
      </c>
      <c r="AL52">
        <f t="shared" si="27"/>
        <v>-0.60524904169393068</v>
      </c>
      <c r="AM52">
        <f t="shared" si="28"/>
        <v>2.7693356307297847</v>
      </c>
      <c r="AN52" s="9">
        <f t="shared" si="50"/>
        <v>9.6918197877325021</v>
      </c>
      <c r="AO52">
        <f t="shared" si="29"/>
        <v>0</v>
      </c>
      <c r="AP52">
        <f t="shared" si="51"/>
        <v>0</v>
      </c>
      <c r="AQ52">
        <f t="shared" si="30"/>
        <v>5.9216781596562029</v>
      </c>
      <c r="AR52">
        <f t="shared" si="31"/>
        <v>-3.8093650161531549</v>
      </c>
      <c r="AS52">
        <f t="shared" si="32"/>
        <v>4.8730708389872368E-2</v>
      </c>
      <c r="AT52">
        <f t="shared" si="52"/>
        <v>0.1277887097418294</v>
      </c>
      <c r="AU52">
        <f t="shared" si="33"/>
        <v>1.8750341530269665</v>
      </c>
      <c r="AV52">
        <f t="shared" si="53"/>
        <v>0.19346564361424734</v>
      </c>
      <c r="AW52">
        <f t="shared" si="54"/>
        <v>0</v>
      </c>
      <c r="AX52">
        <f t="shared" si="34"/>
        <v>1.6327663634871138E-2</v>
      </c>
      <c r="AY52" t="b">
        <f t="shared" si="55"/>
        <v>0</v>
      </c>
      <c r="AZ52">
        <f t="shared" si="35"/>
        <v>37.337604695554134</v>
      </c>
      <c r="BA52">
        <f t="shared" si="36"/>
        <v>-29.809871496857603</v>
      </c>
      <c r="BB52">
        <f t="shared" si="37"/>
        <v>-0.65458083799183864</v>
      </c>
      <c r="BC52">
        <f t="shared" si="38"/>
        <v>2.7693356307297878</v>
      </c>
      <c r="BD52">
        <f t="shared" si="39"/>
        <v>4.9331796297907987E-2</v>
      </c>
      <c r="BF52" s="15">
        <f t="shared" si="56"/>
        <v>9.6918197877323884</v>
      </c>
      <c r="BG52" s="10">
        <f t="shared" si="57"/>
        <v>-1.1368683772161603E-13</v>
      </c>
      <c r="BH52">
        <f t="shared" si="58"/>
        <v>1.8750341530268528</v>
      </c>
      <c r="BI52">
        <f t="shared" si="59"/>
        <v>5.9216781596562029</v>
      </c>
      <c r="BJ52">
        <f t="shared" si="60"/>
        <v>-3.8093650161532722</v>
      </c>
      <c r="BK52">
        <f t="shared" si="61"/>
        <v>-6.0108790803559131E-4</v>
      </c>
      <c r="BM52">
        <f t="shared" si="62"/>
        <v>0</v>
      </c>
      <c r="BN52">
        <f t="shared" si="63"/>
        <v>-1.1723955140041653E-13</v>
      </c>
      <c r="BO52">
        <f t="shared" si="64"/>
        <v>0</v>
      </c>
      <c r="BP52">
        <f t="shared" si="65"/>
        <v>0</v>
      </c>
    </row>
    <row r="53" spans="1:68" x14ac:dyDescent="0.2">
      <c r="A53">
        <f t="shared" si="74"/>
        <v>1.6E-2</v>
      </c>
      <c r="B53">
        <f t="shared" si="1"/>
        <v>5.0011741600518834E-2</v>
      </c>
      <c r="C53">
        <f t="shared" si="2"/>
        <v>3.0757221084319082</v>
      </c>
      <c r="D53">
        <f t="shared" si="3"/>
        <v>5.0011741600518834E-2</v>
      </c>
      <c r="E53">
        <f t="shared" si="4"/>
        <v>6.5822920890949627E-2</v>
      </c>
      <c r="F53">
        <f t="shared" si="13"/>
        <v>6.5822920890949571E-2</v>
      </c>
      <c r="G53">
        <f t="shared" si="5"/>
        <v>4.9511624184513645E-2</v>
      </c>
      <c r="H53">
        <f t="shared" si="6"/>
        <v>4.9491397856891162E-2</v>
      </c>
      <c r="I53">
        <f t="shared" si="7"/>
        <v>4.9491397856891356E-2</v>
      </c>
      <c r="J53">
        <f t="shared" si="8"/>
        <v>441.05383009294854</v>
      </c>
      <c r="K53">
        <f t="shared" si="9"/>
        <v>414.99864799561669</v>
      </c>
      <c r="L53">
        <f t="shared" si="14"/>
        <v>4575956.8297417648</v>
      </c>
      <c r="M53">
        <f t="shared" si="10"/>
        <v>1.6358191336282933E-2</v>
      </c>
      <c r="N53" s="17">
        <f t="shared" si="72"/>
        <v>74854.37736748645</v>
      </c>
      <c r="O53">
        <f t="shared" si="73"/>
        <v>0</v>
      </c>
      <c r="P53" s="18" t="e">
        <f t="shared" si="11"/>
        <v>#N/A</v>
      </c>
      <c r="R53">
        <f t="shared" si="17"/>
        <v>6.0282752623835041</v>
      </c>
      <c r="S53">
        <f t="shared" si="18"/>
        <v>15.336326377937315</v>
      </c>
      <c r="T53">
        <f t="shared" si="41"/>
        <v>-4.1130265079360173</v>
      </c>
      <c r="U53" s="9">
        <f t="shared" si="19"/>
        <v>11.223299870001298</v>
      </c>
      <c r="V53">
        <f t="shared" si="42"/>
        <v>-74843.154067614581</v>
      </c>
      <c r="W53">
        <f t="shared" si="43"/>
        <v>0</v>
      </c>
      <c r="X53">
        <f t="shared" si="44"/>
        <v>-2.4868995751603507E-14</v>
      </c>
      <c r="Y53">
        <f t="shared" si="20"/>
        <v>3.0757221084319082</v>
      </c>
      <c r="Z53">
        <f t="shared" si="21"/>
        <v>31.415926535897931</v>
      </c>
      <c r="AA53">
        <f t="shared" si="22"/>
        <v>1.6366668719527815</v>
      </c>
      <c r="AB53">
        <f t="shared" si="45"/>
        <v>-24.8107717351944</v>
      </c>
      <c r="AC53">
        <f t="shared" si="23"/>
        <v>6.6051548007035308</v>
      </c>
      <c r="AD53">
        <f t="shared" si="46"/>
        <v>-0.65206810728169029</v>
      </c>
      <c r="AE53">
        <f t="shared" si="24"/>
        <v>2.9908578094853269</v>
      </c>
      <c r="AF53" s="9">
        <f t="shared" si="47"/>
        <v>8.9439445029071685</v>
      </c>
      <c r="AG53" s="9">
        <f t="shared" si="48"/>
        <v>0</v>
      </c>
      <c r="AH53">
        <f t="shared" si="49"/>
        <v>0</v>
      </c>
      <c r="AI53">
        <f t="shared" si="68"/>
        <v>3.1257338500323417E-3</v>
      </c>
      <c r="AJ53">
        <f t="shared" si="25"/>
        <v>37.337604695554134</v>
      </c>
      <c r="AK53">
        <f t="shared" si="26"/>
        <v>-28.231755322114665</v>
      </c>
      <c r="AL53">
        <f t="shared" si="27"/>
        <v>-0.60333666293825328</v>
      </c>
      <c r="AM53">
        <f t="shared" si="28"/>
        <v>2.7207871595000421</v>
      </c>
      <c r="AN53" s="9">
        <f t="shared" si="50"/>
        <v>11.223299870001256</v>
      </c>
      <c r="AO53">
        <f t="shared" si="29"/>
        <v>-4.2632564145606011E-14</v>
      </c>
      <c r="AP53">
        <f t="shared" si="51"/>
        <v>-3.7985765897210447E-15</v>
      </c>
      <c r="AQ53">
        <f t="shared" si="30"/>
        <v>5.9216781596562029</v>
      </c>
      <c r="AR53">
        <f t="shared" si="31"/>
        <v>-3.4209835869202649</v>
      </c>
      <c r="AS53">
        <f t="shared" si="32"/>
        <v>4.8731444343437014E-2</v>
      </c>
      <c r="AT53">
        <f t="shared" si="52"/>
        <v>0.12117502251942938</v>
      </c>
      <c r="AU53">
        <f t="shared" si="33"/>
        <v>2.2793553670940874</v>
      </c>
      <c r="AV53">
        <f t="shared" si="53"/>
        <v>0.20309137183321399</v>
      </c>
      <c r="AW53">
        <f t="shared" si="54"/>
        <v>0</v>
      </c>
      <c r="AX53">
        <f t="shared" si="34"/>
        <v>1.6358920973371462E-2</v>
      </c>
      <c r="AY53" t="b">
        <f t="shared" si="55"/>
        <v>0</v>
      </c>
      <c r="AZ53">
        <f t="shared" si="35"/>
        <v>37.337604695554134</v>
      </c>
      <c r="BA53">
        <f t="shared" si="36"/>
        <v>-28.231755322114676</v>
      </c>
      <c r="BB53">
        <f t="shared" si="37"/>
        <v>-0.65266845923616146</v>
      </c>
      <c r="BC53">
        <f t="shared" si="38"/>
        <v>2.720787159500043</v>
      </c>
      <c r="BD53">
        <f t="shared" si="39"/>
        <v>4.9331796297907987E-2</v>
      </c>
      <c r="BF53" s="15">
        <f t="shared" si="56"/>
        <v>11.223299870001247</v>
      </c>
      <c r="BG53" s="10">
        <f t="shared" si="57"/>
        <v>0</v>
      </c>
      <c r="BH53">
        <f t="shared" si="58"/>
        <v>2.2793553670940785</v>
      </c>
      <c r="BI53">
        <f t="shared" si="59"/>
        <v>5.9216781596562029</v>
      </c>
      <c r="BJ53">
        <f t="shared" si="60"/>
        <v>-3.4209835869202756</v>
      </c>
      <c r="BK53">
        <f t="shared" si="61"/>
        <v>-6.0035195447116774E-4</v>
      </c>
      <c r="BM53">
        <f t="shared" si="62"/>
        <v>0</v>
      </c>
      <c r="BN53">
        <f t="shared" si="63"/>
        <v>0</v>
      </c>
      <c r="BO53">
        <f t="shared" si="64"/>
        <v>0</v>
      </c>
      <c r="BP53">
        <f t="shared" si="65"/>
        <v>0</v>
      </c>
    </row>
    <row r="54" spans="1:68" x14ac:dyDescent="0.2">
      <c r="A54">
        <f t="shared" si="74"/>
        <v>1.7000000000000001E-2</v>
      </c>
      <c r="B54">
        <f t="shared" si="1"/>
        <v>5.3137475450551259E-2</v>
      </c>
      <c r="C54">
        <f t="shared" si="2"/>
        <v>3.0725963745818756</v>
      </c>
      <c r="D54">
        <f t="shared" si="3"/>
        <v>5.3137475450551259E-2</v>
      </c>
      <c r="E54">
        <f t="shared" si="4"/>
        <v>6.8941549393865334E-2</v>
      </c>
      <c r="F54">
        <f t="shared" si="13"/>
        <v>6.8941549393865417E-2</v>
      </c>
      <c r="G54">
        <f t="shared" si="5"/>
        <v>5.2606100696045745E-2</v>
      </c>
      <c r="H54">
        <f t="shared" si="6"/>
        <v>5.2581840349968927E-2</v>
      </c>
      <c r="I54">
        <f t="shared" si="7"/>
        <v>5.2581840349968954E-2</v>
      </c>
      <c r="J54">
        <f t="shared" si="8"/>
        <v>415.13135402170627</v>
      </c>
      <c r="K54">
        <f t="shared" si="9"/>
        <v>390.84420816970351</v>
      </c>
      <c r="L54">
        <f t="shared" si="14"/>
        <v>17963588.887448508</v>
      </c>
      <c r="M54">
        <f t="shared" si="10"/>
        <v>1.6389444484424979E-2</v>
      </c>
      <c r="N54" s="17">
        <f t="shared" si="72"/>
        <v>294413.24281187082</v>
      </c>
      <c r="O54">
        <f t="shared" si="73"/>
        <v>0</v>
      </c>
      <c r="P54" s="18" t="e">
        <f t="shared" si="11"/>
        <v>#N/A</v>
      </c>
      <c r="R54">
        <f t="shared" si="17"/>
        <v>5.9683090360064694</v>
      </c>
      <c r="S54">
        <f t="shared" si="18"/>
        <v>16.703857427570945</v>
      </c>
      <c r="T54">
        <f t="shared" si="41"/>
        <v>-4.1111177803685246</v>
      </c>
      <c r="U54" s="9">
        <f t="shared" si="19"/>
        <v>12.592739647202421</v>
      </c>
      <c r="V54">
        <f t="shared" si="42"/>
        <v>-294400.65007221221</v>
      </c>
      <c r="W54">
        <f t="shared" si="43"/>
        <v>0</v>
      </c>
      <c r="X54">
        <f t="shared" si="44"/>
        <v>-3.907985046680551E-14</v>
      </c>
      <c r="Y54">
        <f t="shared" si="20"/>
        <v>3.0725963745818756</v>
      </c>
      <c r="Z54">
        <f t="shared" si="21"/>
        <v>31.415926535897931</v>
      </c>
      <c r="AA54">
        <f t="shared" si="22"/>
        <v>1.6397926058028141</v>
      </c>
      <c r="AB54">
        <f t="shared" si="45"/>
        <v>-23.728666718904062</v>
      </c>
      <c r="AC54">
        <f t="shared" si="23"/>
        <v>7.6872598169938691</v>
      </c>
      <c r="AD54">
        <f t="shared" si="46"/>
        <v>-0.65016011188635037</v>
      </c>
      <c r="AE54">
        <f t="shared" si="24"/>
        <v>2.9302874802283863</v>
      </c>
      <c r="AF54" s="9">
        <f t="shared" si="47"/>
        <v>9.9673871853359053</v>
      </c>
      <c r="AG54" s="9">
        <f t="shared" si="48"/>
        <v>0</v>
      </c>
      <c r="AH54">
        <f t="shared" si="49"/>
        <v>0</v>
      </c>
      <c r="AI54">
        <f t="shared" si="68"/>
        <v>3.1257338500325638E-3</v>
      </c>
      <c r="AJ54">
        <f t="shared" si="25"/>
        <v>37.337604695554134</v>
      </c>
      <c r="AK54">
        <f t="shared" si="26"/>
        <v>-26.817933356600367</v>
      </c>
      <c r="AL54">
        <f t="shared" si="27"/>
        <v>-0.60142793537076056</v>
      </c>
      <c r="AM54">
        <f t="shared" si="28"/>
        <v>2.6744962436193438</v>
      </c>
      <c r="AN54" s="9">
        <f t="shared" si="50"/>
        <v>12.59273964720235</v>
      </c>
      <c r="AO54">
        <f t="shared" si="29"/>
        <v>-7.1054273576010019E-14</v>
      </c>
      <c r="AP54">
        <f t="shared" si="51"/>
        <v>-5.6424793624472101E-15</v>
      </c>
      <c r="AQ54">
        <f t="shared" si="30"/>
        <v>5.9216781596562029</v>
      </c>
      <c r="AR54">
        <f t="shared" si="31"/>
        <v>-3.0892666376963049</v>
      </c>
      <c r="AS54">
        <f t="shared" si="32"/>
        <v>4.8732176515589809E-2</v>
      </c>
      <c r="AT54">
        <f t="shared" si="52"/>
        <v>0.11519406050488905</v>
      </c>
      <c r="AU54">
        <f t="shared" si="33"/>
        <v>2.625352461866445</v>
      </c>
      <c r="AV54">
        <f t="shared" si="53"/>
        <v>0.20848143735344382</v>
      </c>
      <c r="AW54">
        <f t="shared" si="54"/>
        <v>0</v>
      </c>
      <c r="AX54">
        <f t="shared" si="34"/>
        <v>1.6390178311871791E-2</v>
      </c>
      <c r="AY54" t="b">
        <f t="shared" si="55"/>
        <v>0</v>
      </c>
      <c r="AZ54">
        <f t="shared" si="35"/>
        <v>37.337604695554134</v>
      </c>
      <c r="BA54">
        <f t="shared" si="36"/>
        <v>-26.817933356600332</v>
      </c>
      <c r="BB54">
        <f t="shared" si="37"/>
        <v>-0.65075973166866796</v>
      </c>
      <c r="BC54">
        <f t="shared" si="38"/>
        <v>2.6744962436193429</v>
      </c>
      <c r="BD54">
        <f t="shared" si="39"/>
        <v>4.9331796297907987E-2</v>
      </c>
      <c r="BF54" s="15">
        <f t="shared" si="56"/>
        <v>12.592739647202386</v>
      </c>
      <c r="BG54" s="10">
        <f t="shared" si="57"/>
        <v>3.5527136788005009E-14</v>
      </c>
      <c r="BH54">
        <f t="shared" si="58"/>
        <v>2.6253524618664805</v>
      </c>
      <c r="BI54">
        <f t="shared" si="59"/>
        <v>5.9216781596562029</v>
      </c>
      <c r="BJ54">
        <f t="shared" si="60"/>
        <v>-3.0892666376962694</v>
      </c>
      <c r="BK54">
        <f t="shared" si="61"/>
        <v>-5.9961978231759527E-4</v>
      </c>
      <c r="BM54">
        <f t="shared" si="62"/>
        <v>0</v>
      </c>
      <c r="BN54">
        <f t="shared" si="63"/>
        <v>3.5527136788005009E-14</v>
      </c>
      <c r="BO54">
        <f t="shared" si="64"/>
        <v>0</v>
      </c>
      <c r="BP54">
        <f t="shared" si="65"/>
        <v>0</v>
      </c>
    </row>
    <row r="55" spans="1:68" x14ac:dyDescent="0.2">
      <c r="A55">
        <f t="shared" si="74"/>
        <v>1.7999999999999999E-2</v>
      </c>
      <c r="B55">
        <f t="shared" si="1"/>
        <v>5.6263209300583684E-2</v>
      </c>
      <c r="C55">
        <f t="shared" si="2"/>
        <v>3.0694706407318435</v>
      </c>
      <c r="D55">
        <f t="shared" si="3"/>
        <v>5.6263209300583684E-2</v>
      </c>
      <c r="E55">
        <f t="shared" si="4"/>
        <v>7.2059504323769286E-2</v>
      </c>
      <c r="F55">
        <f t="shared" si="13"/>
        <v>7.2059504323769064E-2</v>
      </c>
      <c r="G55">
        <f t="shared" si="5"/>
        <v>5.5700577207577845E-2</v>
      </c>
      <c r="H55">
        <f t="shared" si="6"/>
        <v>5.5671779331056673E-2</v>
      </c>
      <c r="I55">
        <f t="shared" si="7"/>
        <v>5.5671779331056548E-2</v>
      </c>
      <c r="J55">
        <f t="shared" si="8"/>
        <v>392.09040637324784</v>
      </c>
      <c r="K55">
        <f t="shared" si="9"/>
        <v>369.36211979533743</v>
      </c>
      <c r="L55">
        <f t="shared" si="14"/>
        <v>61447282.635672383</v>
      </c>
      <c r="M55">
        <f t="shared" si="10"/>
        <v>1.6420697616554191E-2</v>
      </c>
      <c r="N55" s="17">
        <f t="shared" si="72"/>
        <v>1009007.2475193172</v>
      </c>
      <c r="O55">
        <f t="shared" si="73"/>
        <v>0</v>
      </c>
      <c r="P55" s="18" t="e">
        <f t="shared" si="11"/>
        <v>#N/A</v>
      </c>
      <c r="R55">
        <f t="shared" si="17"/>
        <v>5.9117775172859508</v>
      </c>
      <c r="S55">
        <f t="shared" si="18"/>
        <v>17.933690172260874</v>
      </c>
      <c r="T55">
        <f t="shared" si="41"/>
        <v>-4.1092126900775128</v>
      </c>
      <c r="U55" s="9">
        <f t="shared" si="19"/>
        <v>13.824477482183362</v>
      </c>
      <c r="V55">
        <f t="shared" si="42"/>
        <v>-1008993.4230417907</v>
      </c>
      <c r="W55">
        <f t="shared" si="43"/>
        <v>0</v>
      </c>
      <c r="X55">
        <f t="shared" si="44"/>
        <v>-4.4408920985006262E-14</v>
      </c>
      <c r="Y55">
        <f t="shared" si="20"/>
        <v>3.0694706407318435</v>
      </c>
      <c r="Z55">
        <f t="shared" si="21"/>
        <v>31.415926535897931</v>
      </c>
      <c r="AA55">
        <f t="shared" si="22"/>
        <v>1.6429183396528462</v>
      </c>
      <c r="AB55">
        <f t="shared" si="45"/>
        <v>-22.740196694077643</v>
      </c>
      <c r="AC55">
        <f t="shared" si="23"/>
        <v>8.6757298418202886</v>
      </c>
      <c r="AD55">
        <f t="shared" si="46"/>
        <v>-0.64825575000580982</v>
      </c>
      <c r="AE55">
        <f t="shared" si="24"/>
        <v>2.8731866506947497</v>
      </c>
      <c r="AF55" s="9">
        <f t="shared" si="47"/>
        <v>10.900660742509229</v>
      </c>
      <c r="AG55" s="9">
        <f t="shared" si="48"/>
        <v>0</v>
      </c>
      <c r="AH55">
        <f t="shared" si="49"/>
        <v>0</v>
      </c>
      <c r="AI55">
        <f t="shared" si="68"/>
        <v>3.1257338500323417E-3</v>
      </c>
      <c r="AJ55">
        <f t="shared" si="25"/>
        <v>37.337604695554134</v>
      </c>
      <c r="AK55">
        <f t="shared" si="26"/>
        <v>-25.543867420636744</v>
      </c>
      <c r="AL55">
        <f t="shared" si="27"/>
        <v>-0.59952284507974873</v>
      </c>
      <c r="AM55">
        <f t="shared" si="28"/>
        <v>2.6302630523457244</v>
      </c>
      <c r="AN55" s="9">
        <f t="shared" si="50"/>
        <v>13.824477482183365</v>
      </c>
      <c r="AO55">
        <f t="shared" si="29"/>
        <v>0</v>
      </c>
      <c r="AP55">
        <f t="shared" si="51"/>
        <v>0</v>
      </c>
      <c r="AQ55">
        <f t="shared" si="30"/>
        <v>5.9216781596562029</v>
      </c>
      <c r="AR55">
        <f t="shared" si="31"/>
        <v>-2.8036707265591012</v>
      </c>
      <c r="AS55">
        <f t="shared" si="32"/>
        <v>4.8732904926061082E-2</v>
      </c>
      <c r="AT55">
        <f t="shared" si="52"/>
        <v>0.10975905411621545</v>
      </c>
      <c r="AU55">
        <f t="shared" si="33"/>
        <v>2.9238167396741357</v>
      </c>
      <c r="AV55">
        <f t="shared" si="53"/>
        <v>0.21149564194684944</v>
      </c>
      <c r="AW55">
        <f t="shared" si="54"/>
        <v>0</v>
      </c>
      <c r="AX55">
        <f t="shared" si="34"/>
        <v>1.6421435650372112E-2</v>
      </c>
      <c r="AY55" t="b">
        <f t="shared" si="55"/>
        <v>0</v>
      </c>
      <c r="AZ55">
        <f t="shared" si="35"/>
        <v>37.337604695554134</v>
      </c>
      <c r="BA55">
        <f t="shared" si="36"/>
        <v>-25.543867420636822</v>
      </c>
      <c r="BB55">
        <f t="shared" si="37"/>
        <v>-0.64885464137765669</v>
      </c>
      <c r="BC55">
        <f t="shared" si="38"/>
        <v>2.6302630523457275</v>
      </c>
      <c r="BD55">
        <f t="shared" si="39"/>
        <v>4.9331796297907987E-2</v>
      </c>
      <c r="BF55" s="15">
        <f t="shared" si="56"/>
        <v>13.824477482183291</v>
      </c>
      <c r="BG55" s="10">
        <f t="shared" si="57"/>
        <v>-7.460698725481052E-14</v>
      </c>
      <c r="BH55">
        <f t="shared" si="58"/>
        <v>2.9238167396740611</v>
      </c>
      <c r="BI55">
        <f t="shared" si="59"/>
        <v>5.9216781596562029</v>
      </c>
      <c r="BJ55">
        <f t="shared" si="60"/>
        <v>-2.8036707265591794</v>
      </c>
      <c r="BK55">
        <f t="shared" si="61"/>
        <v>-5.9889137184687691E-4</v>
      </c>
      <c r="BM55">
        <f t="shared" si="62"/>
        <v>0</v>
      </c>
      <c r="BN55">
        <f t="shared" si="63"/>
        <v>-7.815970093361102E-14</v>
      </c>
      <c r="BO55">
        <f t="shared" si="64"/>
        <v>0</v>
      </c>
      <c r="BP55">
        <f t="shared" si="65"/>
        <v>0</v>
      </c>
    </row>
    <row r="56" spans="1:68" x14ac:dyDescent="0.2">
      <c r="A56">
        <f t="shared" si="74"/>
        <v>1.9E-2</v>
      </c>
      <c r="B56">
        <f t="shared" si="1"/>
        <v>5.9388943150616109E-2</v>
      </c>
      <c r="C56">
        <f t="shared" si="2"/>
        <v>3.0663449068818109</v>
      </c>
      <c r="D56">
        <f t="shared" si="3"/>
        <v>5.9388943150616109E-2</v>
      </c>
      <c r="E56">
        <f t="shared" si="4"/>
        <v>7.5176755217605293E-2</v>
      </c>
      <c r="F56">
        <f t="shared" si="13"/>
        <v>7.517675521760521E-2</v>
      </c>
      <c r="G56">
        <f t="shared" si="5"/>
        <v>5.8795053719109945E-2</v>
      </c>
      <c r="H56">
        <f t="shared" si="6"/>
        <v>5.876118521158704E-2</v>
      </c>
      <c r="I56">
        <f t="shared" si="7"/>
        <v>5.87611852115872E-2</v>
      </c>
      <c r="J56">
        <f t="shared" si="8"/>
        <v>371.47600925400468</v>
      </c>
      <c r="K56">
        <f t="shared" si="9"/>
        <v>350.13172512586692</v>
      </c>
      <c r="L56">
        <f t="shared" si="14"/>
        <v>186793211.85599288</v>
      </c>
      <c r="M56">
        <f t="shared" si="10"/>
        <v>1.6451950732640035E-2</v>
      </c>
      <c r="N56" s="17">
        <f t="shared" si="72"/>
        <v>3073112.7186463876</v>
      </c>
      <c r="O56">
        <f t="shared" si="73"/>
        <v>0</v>
      </c>
      <c r="P56" s="18" t="e">
        <f t="shared" si="11"/>
        <v>#N/A</v>
      </c>
      <c r="R56">
        <f t="shared" si="17"/>
        <v>5.8583094411812162</v>
      </c>
      <c r="S56">
        <f t="shared" si="18"/>
        <v>19.045512743998039</v>
      </c>
      <c r="T56">
        <f t="shared" si="41"/>
        <v>-4.1073112232306466</v>
      </c>
      <c r="U56" s="9">
        <f t="shared" si="19"/>
        <v>14.938201520767393</v>
      </c>
      <c r="V56">
        <f t="shared" si="42"/>
        <v>-3073097.7804448195</v>
      </c>
      <c r="W56">
        <f t="shared" si="43"/>
        <v>0</v>
      </c>
      <c r="X56">
        <f t="shared" si="44"/>
        <v>-1.5987211554602254E-14</v>
      </c>
      <c r="Y56">
        <f t="shared" si="20"/>
        <v>3.0663449068818109</v>
      </c>
      <c r="Z56">
        <f t="shared" si="21"/>
        <v>31.415926535897931</v>
      </c>
      <c r="AA56">
        <f t="shared" si="22"/>
        <v>1.6460440735028787</v>
      </c>
      <c r="AB56">
        <f t="shared" si="45"/>
        <v>-21.833692244468654</v>
      </c>
      <c r="AC56">
        <f t="shared" si="23"/>
        <v>9.5822342914292769</v>
      </c>
      <c r="AD56">
        <f t="shared" si="46"/>
        <v>-0.64635500782731026</v>
      </c>
      <c r="AE56">
        <f t="shared" si="24"/>
        <v>2.8191803057051099</v>
      </c>
      <c r="AF56" s="9">
        <f t="shared" si="47"/>
        <v>11.755059589307077</v>
      </c>
      <c r="AG56" s="9">
        <f t="shared" si="48"/>
        <v>0</v>
      </c>
      <c r="AH56">
        <f t="shared" si="49"/>
        <v>0</v>
      </c>
      <c r="AI56">
        <f t="shared" si="68"/>
        <v>3.1257338500323417E-3</v>
      </c>
      <c r="AJ56">
        <f t="shared" si="25"/>
        <v>37.337604695554134</v>
      </c>
      <c r="AK56">
        <f t="shared" si="26"/>
        <v>-24.389694998512212</v>
      </c>
      <c r="AL56">
        <f t="shared" si="27"/>
        <v>-0.59762137823288253</v>
      </c>
      <c r="AM56">
        <f t="shared" si="28"/>
        <v>2.5879132019583615</v>
      </c>
      <c r="AN56" s="9">
        <f t="shared" si="50"/>
        <v>14.9382015207674</v>
      </c>
      <c r="AO56">
        <f t="shared" si="29"/>
        <v>0</v>
      </c>
      <c r="AP56">
        <f t="shared" si="51"/>
        <v>0</v>
      </c>
      <c r="AQ56">
        <f t="shared" si="30"/>
        <v>5.9216781596562029</v>
      </c>
      <c r="AR56">
        <f t="shared" si="31"/>
        <v>-2.5560027540435577</v>
      </c>
      <c r="AS56">
        <f t="shared" si="32"/>
        <v>4.873362959442773E-2</v>
      </c>
      <c r="AT56">
        <f t="shared" si="52"/>
        <v>0.10479847141177762</v>
      </c>
      <c r="AU56">
        <f t="shared" si="33"/>
        <v>3.1831419314603231</v>
      </c>
      <c r="AV56">
        <f t="shared" si="53"/>
        <v>0.21308736041852513</v>
      </c>
      <c r="AW56">
        <f t="shared" si="54"/>
        <v>0</v>
      </c>
      <c r="AX56">
        <f t="shared" si="34"/>
        <v>1.6452692988872437E-2</v>
      </c>
      <c r="AY56" t="b">
        <f t="shared" si="55"/>
        <v>0</v>
      </c>
      <c r="AZ56">
        <f t="shared" si="35"/>
        <v>37.337604695554134</v>
      </c>
      <c r="BA56">
        <f t="shared" si="36"/>
        <v>-24.389694998512237</v>
      </c>
      <c r="BB56">
        <f t="shared" si="37"/>
        <v>-0.64695317453079015</v>
      </c>
      <c r="BC56">
        <f t="shared" si="38"/>
        <v>2.5879132019583624</v>
      </c>
      <c r="BD56">
        <f t="shared" si="39"/>
        <v>4.9331796297907987E-2</v>
      </c>
      <c r="BF56" s="15">
        <f t="shared" si="56"/>
        <v>14.938201520767377</v>
      </c>
      <c r="BG56" s="10">
        <f t="shared" si="57"/>
        <v>-2.3092638912203256E-14</v>
      </c>
      <c r="BH56">
        <f t="shared" si="58"/>
        <v>3.1831419314603</v>
      </c>
      <c r="BI56">
        <f t="shared" si="59"/>
        <v>5.9216781596562029</v>
      </c>
      <c r="BJ56">
        <f t="shared" si="60"/>
        <v>-2.5560027540435826</v>
      </c>
      <c r="BK56">
        <f t="shared" si="61"/>
        <v>-5.9816670347989653E-4</v>
      </c>
      <c r="BM56">
        <f t="shared" si="62"/>
        <v>0</v>
      </c>
      <c r="BN56">
        <f t="shared" si="63"/>
        <v>0</v>
      </c>
      <c r="BO56">
        <f t="shared" si="64"/>
        <v>0</v>
      </c>
      <c r="BP56">
        <f t="shared" si="65"/>
        <v>0</v>
      </c>
    </row>
    <row r="57" spans="1:68" x14ac:dyDescent="0.2">
      <c r="A57">
        <f t="shared" si="74"/>
        <v>0.02</v>
      </c>
      <c r="B57">
        <f t="shared" si="1"/>
        <v>6.2514677000648541E-2</v>
      </c>
      <c r="C57">
        <f t="shared" si="2"/>
        <v>3.0632191730317784</v>
      </c>
      <c r="D57">
        <f t="shared" si="3"/>
        <v>6.2514677000648541E-2</v>
      </c>
      <c r="E57">
        <f t="shared" si="4"/>
        <v>7.8293271619195776E-2</v>
      </c>
      <c r="F57">
        <f t="shared" si="13"/>
        <v>7.8293271619195817E-2</v>
      </c>
      <c r="G57">
        <f t="shared" si="5"/>
        <v>6.1889530230642052E-2</v>
      </c>
      <c r="H57">
        <f t="shared" si="6"/>
        <v>6.1850028408097522E-2</v>
      </c>
      <c r="I57">
        <f t="shared" si="7"/>
        <v>6.1850028408097515E-2</v>
      </c>
      <c r="J57">
        <f t="shared" si="8"/>
        <v>352.9241803642887</v>
      </c>
      <c r="K57">
        <f t="shared" si="9"/>
        <v>332.8163095762248</v>
      </c>
      <c r="L57">
        <f t="shared" si="14"/>
        <v>512815261.55272013</v>
      </c>
      <c r="M57">
        <f t="shared" si="10"/>
        <v>1.6483203832651977E-2</v>
      </c>
      <c r="N57" s="17">
        <f t="shared" si="72"/>
        <v>8452838.4846682232</v>
      </c>
      <c r="O57">
        <f t="shared" si="73"/>
        <v>0</v>
      </c>
      <c r="P57" s="18" t="e">
        <f t="shared" si="11"/>
        <v>#N/A</v>
      </c>
      <c r="R57">
        <f t="shared" si="17"/>
        <v>5.8075907148863415</v>
      </c>
      <c r="S57">
        <f t="shared" si="18"/>
        <v>20.055426224346107</v>
      </c>
      <c r="T57">
        <f t="shared" si="41"/>
        <v>-4.1054133660743508</v>
      </c>
      <c r="U57" s="9">
        <f t="shared" si="19"/>
        <v>15.950012858271755</v>
      </c>
      <c r="V57">
        <f t="shared" si="42"/>
        <v>-8452822.53465515</v>
      </c>
      <c r="W57">
        <f t="shared" si="43"/>
        <v>0</v>
      </c>
      <c r="X57">
        <f t="shared" si="44"/>
        <v>-2.4868995751603507E-14</v>
      </c>
      <c r="Y57">
        <f t="shared" si="20"/>
        <v>3.0632191730317784</v>
      </c>
      <c r="Z57">
        <f t="shared" si="21"/>
        <v>31.415926535897931</v>
      </c>
      <c r="AA57">
        <f t="shared" si="22"/>
        <v>1.6491698073529113</v>
      </c>
      <c r="AB57">
        <f t="shared" si="45"/>
        <v>-20.999345576633232</v>
      </c>
      <c r="AC57">
        <f t="shared" si="23"/>
        <v>10.416580959264699</v>
      </c>
      <c r="AD57">
        <f t="shared" si="46"/>
        <v>-0.64445787161670842</v>
      </c>
      <c r="AE57">
        <f t="shared" si="24"/>
        <v>2.7679511798130538</v>
      </c>
      <c r="AF57" s="9">
        <f t="shared" si="47"/>
        <v>12.540074267461044</v>
      </c>
      <c r="AG57" s="9">
        <f t="shared" si="48"/>
        <v>0</v>
      </c>
      <c r="AH57">
        <f t="shared" si="49"/>
        <v>0</v>
      </c>
      <c r="AI57">
        <f t="shared" si="68"/>
        <v>3.1257338500325638E-3</v>
      </c>
      <c r="AJ57">
        <f t="shared" si="25"/>
        <v>37.337604695554134</v>
      </c>
      <c r="AK57">
        <f t="shared" si="26"/>
        <v>-23.339161926672734</v>
      </c>
      <c r="AL57">
        <f t="shared" si="27"/>
        <v>-0.59572352107658677</v>
      </c>
      <c r="AM57">
        <f t="shared" si="28"/>
        <v>2.5472936104669675</v>
      </c>
      <c r="AN57" s="9">
        <f t="shared" si="50"/>
        <v>15.950012858271782</v>
      </c>
      <c r="AO57">
        <f t="shared" si="29"/>
        <v>2.6645352591003757E-14</v>
      </c>
      <c r="AP57">
        <f t="shared" si="51"/>
        <v>1.6705536746439236E-15</v>
      </c>
      <c r="AQ57">
        <f t="shared" si="30"/>
        <v>5.9216781596562029</v>
      </c>
      <c r="AR57">
        <f t="shared" si="31"/>
        <v>-2.3398163500395022</v>
      </c>
      <c r="AS57">
        <f t="shared" si="32"/>
        <v>4.8734350540121651E-2</v>
      </c>
      <c r="AT57">
        <f t="shared" si="52"/>
        <v>0.1002528007385512</v>
      </c>
      <c r="AU57">
        <f t="shared" si="33"/>
        <v>3.4099385908107376</v>
      </c>
      <c r="AV57">
        <f t="shared" si="53"/>
        <v>0.21378908099389532</v>
      </c>
      <c r="AW57">
        <f t="shared" si="54"/>
        <v>0</v>
      </c>
      <c r="AX57">
        <f t="shared" si="34"/>
        <v>1.6483950327372762E-2</v>
      </c>
      <c r="AY57" t="b">
        <f t="shared" si="55"/>
        <v>0</v>
      </c>
      <c r="AZ57">
        <f t="shared" si="35"/>
        <v>37.337604695554134</v>
      </c>
      <c r="BA57">
        <f t="shared" si="36"/>
        <v>-23.339161926672723</v>
      </c>
      <c r="BB57">
        <f t="shared" si="37"/>
        <v>-0.64505531737449462</v>
      </c>
      <c r="BC57">
        <f t="shared" si="38"/>
        <v>2.547293610466967</v>
      </c>
      <c r="BD57">
        <f t="shared" si="39"/>
        <v>4.9331796297907987E-2</v>
      </c>
      <c r="BF57" s="15">
        <f t="shared" si="56"/>
        <v>15.950012858271792</v>
      </c>
      <c r="BG57" s="10">
        <f t="shared" si="57"/>
        <v>0</v>
      </c>
      <c r="BH57">
        <f t="shared" si="58"/>
        <v>3.4099385908107482</v>
      </c>
      <c r="BI57">
        <f t="shared" si="59"/>
        <v>5.9216781596562029</v>
      </c>
      <c r="BJ57">
        <f t="shared" si="60"/>
        <v>-2.3398163500394915</v>
      </c>
      <c r="BK57">
        <f t="shared" si="61"/>
        <v>-5.9744575778619691E-4</v>
      </c>
      <c r="BM57">
        <f t="shared" si="62"/>
        <v>0</v>
      </c>
      <c r="BN57">
        <f t="shared" si="63"/>
        <v>0</v>
      </c>
      <c r="BO57">
        <f t="shared" si="64"/>
        <v>0</v>
      </c>
      <c r="BP57">
        <f t="shared" si="65"/>
        <v>0</v>
      </c>
    </row>
    <row r="58" spans="1:68" x14ac:dyDescent="0.2">
      <c r="A58">
        <f t="shared" si="74"/>
        <v>2.1000000000000001E-2</v>
      </c>
      <c r="B58">
        <f t="shared" si="1"/>
        <v>6.5640410850680966E-2</v>
      </c>
      <c r="C58">
        <f t="shared" si="2"/>
        <v>3.0600934391817458</v>
      </c>
      <c r="D58">
        <f t="shared" si="3"/>
        <v>6.5640410850680966E-2</v>
      </c>
      <c r="E58">
        <f t="shared" si="4"/>
        <v>8.1409023079539219E-2</v>
      </c>
      <c r="F58">
        <f t="shared" si="13"/>
        <v>8.14090230795394E-2</v>
      </c>
      <c r="G58">
        <f t="shared" si="5"/>
        <v>6.4984006742174152E-2</v>
      </c>
      <c r="H58">
        <f t="shared" si="6"/>
        <v>6.4938279342513727E-2</v>
      </c>
      <c r="I58">
        <f t="shared" si="7"/>
        <v>6.4938279342514005E-2</v>
      </c>
      <c r="J58">
        <f t="shared" si="8"/>
        <v>336.14026738070987</v>
      </c>
      <c r="K58">
        <f t="shared" si="9"/>
        <v>317.14315022379412</v>
      </c>
      <c r="L58">
        <f t="shared" si="14"/>
        <v>1288478651.8597219</v>
      </c>
      <c r="M58">
        <f t="shared" si="10"/>
        <v>1.6514456916559474E-2</v>
      </c>
      <c r="N58" s="17">
        <f t="shared" si="72"/>
        <v>21278525.184044011</v>
      </c>
      <c r="O58">
        <f t="shared" si="73"/>
        <v>0</v>
      </c>
      <c r="P58" s="18" t="e">
        <f t="shared" si="11"/>
        <v>#N/A</v>
      </c>
      <c r="R58">
        <f t="shared" si="17"/>
        <v>5.7593532499396654</v>
      </c>
      <c r="S58">
        <f t="shared" si="18"/>
        <v>20.976728019708091</v>
      </c>
      <c r="T58">
        <f t="shared" si="41"/>
        <v>-4.103519104933218</v>
      </c>
      <c r="U58" s="9">
        <f t="shared" si="19"/>
        <v>16.873208914774871</v>
      </c>
      <c r="V58">
        <f t="shared" si="42"/>
        <v>-21278508.310834322</v>
      </c>
      <c r="W58">
        <f t="shared" si="43"/>
        <v>0</v>
      </c>
      <c r="X58">
        <f t="shared" si="44"/>
        <v>-3.5527136788005009E-14</v>
      </c>
      <c r="Y58">
        <f t="shared" si="20"/>
        <v>3.0600934391817458</v>
      </c>
      <c r="Z58">
        <f t="shared" si="21"/>
        <v>31.415926535897931</v>
      </c>
      <c r="AA58">
        <f t="shared" si="22"/>
        <v>1.6522955412029439</v>
      </c>
      <c r="AB58">
        <f t="shared" si="45"/>
        <v>-20.228853526452845</v>
      </c>
      <c r="AC58">
        <f t="shared" si="23"/>
        <v>11.187073009445086</v>
      </c>
      <c r="AD58">
        <f t="shared" si="46"/>
        <v>-0.64256432771787864</v>
      </c>
      <c r="AE58">
        <f t="shared" si="24"/>
        <v>2.7192284766075403</v>
      </c>
      <c r="AF58" s="9">
        <f t="shared" si="47"/>
        <v>13.263737158334749</v>
      </c>
      <c r="AG58" s="9">
        <f t="shared" si="48"/>
        <v>0</v>
      </c>
      <c r="AH58">
        <f t="shared" si="49"/>
        <v>0</v>
      </c>
      <c r="AI58">
        <f t="shared" si="68"/>
        <v>3.1257338500325638E-3</v>
      </c>
      <c r="AJ58">
        <f t="shared" si="25"/>
        <v>37.337604695554134</v>
      </c>
      <c r="AK58">
        <f t="shared" si="26"/>
        <v>-22.378835684317657</v>
      </c>
      <c r="AL58">
        <f t="shared" si="27"/>
        <v>-0.59382925993545399</v>
      </c>
      <c r="AM58">
        <f t="shared" si="28"/>
        <v>2.5082691634739112</v>
      </c>
      <c r="AN58" s="9">
        <f t="shared" si="50"/>
        <v>16.873208914774935</v>
      </c>
      <c r="AO58">
        <f t="shared" si="29"/>
        <v>6.3948846218409017E-14</v>
      </c>
      <c r="AP58">
        <f t="shared" si="51"/>
        <v>3.789963517989311E-15</v>
      </c>
      <c r="AQ58">
        <f t="shared" si="30"/>
        <v>5.9216781596562029</v>
      </c>
      <c r="AR58">
        <f t="shared" si="31"/>
        <v>-2.1499821578648124</v>
      </c>
      <c r="AS58">
        <f t="shared" si="32"/>
        <v>4.8735067782424646E-2</v>
      </c>
      <c r="AT58">
        <f t="shared" si="52"/>
        <v>9.6072118683611776E-2</v>
      </c>
      <c r="AU58">
        <f t="shared" si="33"/>
        <v>3.6094717564401861</v>
      </c>
      <c r="AV58">
        <f t="shared" si="53"/>
        <v>0.21391732744324474</v>
      </c>
      <c r="AW58">
        <f t="shared" si="54"/>
        <v>0</v>
      </c>
      <c r="AX58">
        <f t="shared" si="34"/>
        <v>1.6515207665873086E-2</v>
      </c>
      <c r="AY58" t="b">
        <f t="shared" si="55"/>
        <v>0</v>
      </c>
      <c r="AZ58">
        <f t="shared" si="35"/>
        <v>37.337604695554134</v>
      </c>
      <c r="BA58">
        <f t="shared" si="36"/>
        <v>-22.3788356843176</v>
      </c>
      <c r="BB58">
        <f t="shared" si="37"/>
        <v>-0.64316105623336195</v>
      </c>
      <c r="BC58">
        <f t="shared" si="38"/>
        <v>2.5082691634739089</v>
      </c>
      <c r="BD58">
        <f t="shared" si="39"/>
        <v>4.9331796297907987E-2</v>
      </c>
      <c r="BF58" s="15">
        <f t="shared" si="56"/>
        <v>16.873208914774988</v>
      </c>
      <c r="BG58" s="10">
        <f t="shared" si="57"/>
        <v>5.3290705182007514E-14</v>
      </c>
      <c r="BH58">
        <f t="shared" si="58"/>
        <v>3.6094717564402394</v>
      </c>
      <c r="BI58">
        <f t="shared" si="59"/>
        <v>5.9216781596562029</v>
      </c>
      <c r="BJ58">
        <f t="shared" si="60"/>
        <v>-2.1499821578647555</v>
      </c>
      <c r="BK58">
        <f t="shared" si="61"/>
        <v>-5.9672851548331352E-4</v>
      </c>
      <c r="BM58">
        <f t="shared" si="62"/>
        <v>0</v>
      </c>
      <c r="BN58">
        <f t="shared" si="63"/>
        <v>5.6843418860808015E-14</v>
      </c>
      <c r="BO58">
        <f t="shared" si="64"/>
        <v>0</v>
      </c>
      <c r="BP58">
        <f t="shared" si="65"/>
        <v>0</v>
      </c>
    </row>
    <row r="59" spans="1:68" x14ac:dyDescent="0.2">
      <c r="A59">
        <f t="shared" si="74"/>
        <v>2.1999999999999999E-2</v>
      </c>
      <c r="B59">
        <f t="shared" si="1"/>
        <v>6.8766144700713391E-2</v>
      </c>
      <c r="C59">
        <f t="shared" si="2"/>
        <v>3.0569677053317137</v>
      </c>
      <c r="D59">
        <f t="shared" si="3"/>
        <v>6.8766144700713391E-2</v>
      </c>
      <c r="E59">
        <f t="shared" si="4"/>
        <v>8.4523979157107812E-2</v>
      </c>
      <c r="F59">
        <f t="shared" si="13"/>
        <v>8.4523979157107687E-2</v>
      </c>
      <c r="G59">
        <f t="shared" si="5"/>
        <v>6.807848325370626E-2</v>
      </c>
      <c r="H59">
        <f t="shared" si="6"/>
        <v>6.802590844243267E-2</v>
      </c>
      <c r="I59">
        <f t="shared" si="7"/>
        <v>6.8025908442432767E-2</v>
      </c>
      <c r="J59">
        <f t="shared" si="8"/>
        <v>320.88319114338884</v>
      </c>
      <c r="K59">
        <f t="shared" si="9"/>
        <v>302.88899786912765</v>
      </c>
      <c r="L59">
        <f t="shared" si="14"/>
        <v>2995862421.6938148</v>
      </c>
      <c r="M59">
        <f t="shared" si="10"/>
        <v>1.6545709984332E-2</v>
      </c>
      <c r="N59" s="17">
        <f t="shared" si="72"/>
        <v>49568670.782304399</v>
      </c>
      <c r="O59">
        <f t="shared" si="73"/>
        <v>0</v>
      </c>
      <c r="P59" s="18" t="e">
        <f t="shared" si="11"/>
        <v>#N/A</v>
      </c>
      <c r="R59">
        <f t="shared" si="17"/>
        <v>5.7133663947228897</v>
      </c>
      <c r="S59">
        <f t="shared" si="18"/>
        <v>21.820497980884035</v>
      </c>
      <c r="T59">
        <f t="shared" si="41"/>
        <v>-4.1016284262094143</v>
      </c>
      <c r="U59" s="9">
        <f t="shared" si="19"/>
        <v>17.718869554674619</v>
      </c>
      <c r="V59">
        <f t="shared" si="42"/>
        <v>-49568653.063433863</v>
      </c>
      <c r="W59">
        <f t="shared" si="43"/>
        <v>0</v>
      </c>
      <c r="X59">
        <f t="shared" si="44"/>
        <v>-2.1316282072803006E-14</v>
      </c>
      <c r="Y59">
        <f t="shared" si="20"/>
        <v>3.0569677053317137</v>
      </c>
      <c r="Z59">
        <f t="shared" si="21"/>
        <v>31.415926535897931</v>
      </c>
      <c r="AA59">
        <f t="shared" si="22"/>
        <v>1.655421275052976</v>
      </c>
      <c r="AB59">
        <f t="shared" si="45"/>
        <v>-19.515139681801493</v>
      </c>
      <c r="AC59">
        <f t="shared" si="23"/>
        <v>11.900786854096438</v>
      </c>
      <c r="AD59">
        <f t="shared" si="46"/>
        <v>-0.64067436255212484</v>
      </c>
      <c r="AE59">
        <f t="shared" si="24"/>
        <v>2.6727792146715941</v>
      </c>
      <c r="AF59" s="9">
        <f t="shared" si="47"/>
        <v>13.932891706215909</v>
      </c>
      <c r="AG59" s="9">
        <f t="shared" si="48"/>
        <v>0</v>
      </c>
      <c r="AH59">
        <f t="shared" si="49"/>
        <v>0</v>
      </c>
      <c r="AI59">
        <f t="shared" si="68"/>
        <v>3.1257338500323417E-3</v>
      </c>
      <c r="AJ59">
        <f t="shared" si="25"/>
        <v>37.337604695554134</v>
      </c>
      <c r="AK59">
        <f t="shared" si="26"/>
        <v>-21.497516567536735</v>
      </c>
      <c r="AL59">
        <f t="shared" si="27"/>
        <v>-0.59193858121165022</v>
      </c>
      <c r="AM59">
        <f t="shared" si="28"/>
        <v>2.4707200078688949</v>
      </c>
      <c r="AN59" s="9">
        <f t="shared" si="50"/>
        <v>17.718869554674644</v>
      </c>
      <c r="AO59">
        <f t="shared" si="29"/>
        <v>0</v>
      </c>
      <c r="AP59">
        <f t="shared" si="51"/>
        <v>0</v>
      </c>
      <c r="AQ59">
        <f t="shared" si="30"/>
        <v>5.9216781596562029</v>
      </c>
      <c r="AR59">
        <f t="shared" si="31"/>
        <v>-1.982376885735242</v>
      </c>
      <c r="AS59">
        <f t="shared" si="32"/>
        <v>4.8735781340474627E-2</v>
      </c>
      <c r="AT59">
        <f t="shared" si="52"/>
        <v>9.2214227606588609E-2</v>
      </c>
      <c r="AU59">
        <f t="shared" si="33"/>
        <v>3.7859778484587352</v>
      </c>
      <c r="AV59">
        <f t="shared" si="53"/>
        <v>0.2136692657946628</v>
      </c>
      <c r="AW59">
        <f t="shared" si="54"/>
        <v>0</v>
      </c>
      <c r="AX59">
        <f t="shared" si="34"/>
        <v>1.6546465004373408E-2</v>
      </c>
      <c r="AY59" t="b">
        <f t="shared" si="55"/>
        <v>0</v>
      </c>
      <c r="AZ59">
        <f t="shared" si="35"/>
        <v>37.337604695554134</v>
      </c>
      <c r="BA59">
        <f t="shared" si="36"/>
        <v>-21.497516567536763</v>
      </c>
      <c r="BB59">
        <f t="shared" si="37"/>
        <v>-0.64127037750955806</v>
      </c>
      <c r="BC59">
        <f t="shared" si="38"/>
        <v>2.4707200078688962</v>
      </c>
      <c r="BD59">
        <f t="shared" si="39"/>
        <v>4.9331796297907987E-2</v>
      </c>
      <c r="BF59" s="15">
        <f t="shared" si="56"/>
        <v>17.718869554674615</v>
      </c>
      <c r="BG59" s="10">
        <f t="shared" si="57"/>
        <v>-2.8421709430404007E-14</v>
      </c>
      <c r="BH59">
        <f t="shared" si="58"/>
        <v>3.7859778484587068</v>
      </c>
      <c r="BI59">
        <f t="shared" si="59"/>
        <v>5.9216781596562029</v>
      </c>
      <c r="BJ59">
        <f t="shared" si="60"/>
        <v>-1.9823768857352704</v>
      </c>
      <c r="BK59">
        <f t="shared" si="61"/>
        <v>-5.9601495743322186E-4</v>
      </c>
      <c r="BM59">
        <f t="shared" si="62"/>
        <v>0</v>
      </c>
      <c r="BN59">
        <f t="shared" si="63"/>
        <v>-2.8421709430404007E-14</v>
      </c>
      <c r="BO59">
        <f t="shared" si="64"/>
        <v>0</v>
      </c>
      <c r="BP59">
        <f t="shared" si="65"/>
        <v>0</v>
      </c>
    </row>
    <row r="60" spans="1:68" x14ac:dyDescent="0.2">
      <c r="A60">
        <f t="shared" si="74"/>
        <v>2.3E-2</v>
      </c>
      <c r="B60">
        <f t="shared" si="1"/>
        <v>7.1891878550745816E-2</v>
      </c>
      <c r="C60">
        <f t="shared" si="2"/>
        <v>3.0538419714816811</v>
      </c>
      <c r="D60">
        <f t="shared" si="3"/>
        <v>7.1891878550745816E-2</v>
      </c>
      <c r="E60">
        <f t="shared" si="4"/>
        <v>8.7638109418144775E-2</v>
      </c>
      <c r="F60">
        <f t="shared" si="13"/>
        <v>8.7638109418144788E-2</v>
      </c>
      <c r="G60">
        <f t="shared" si="5"/>
        <v>7.1172959765238353E-2</v>
      </c>
      <c r="H60">
        <f t="shared" si="6"/>
        <v>7.1112886141405859E-2</v>
      </c>
      <c r="I60">
        <f t="shared" si="7"/>
        <v>7.1112886141405804E-2</v>
      </c>
      <c r="J60">
        <f t="shared" si="8"/>
        <v>306.95379931607226</v>
      </c>
      <c r="K60">
        <f t="shared" si="9"/>
        <v>289.86934094305559</v>
      </c>
      <c r="L60">
        <f t="shared" si="14"/>
        <v>6506340698.169507</v>
      </c>
      <c r="M60">
        <f t="shared" si="10"/>
        <v>1.6576963035939012E-2</v>
      </c>
      <c r="N60" s="17">
        <f t="shared" si="72"/>
        <v>107855369.25278154</v>
      </c>
      <c r="O60">
        <f t="shared" si="73"/>
        <v>0</v>
      </c>
      <c r="P60" s="18" t="e">
        <f t="shared" si="11"/>
        <v>#N/A</v>
      </c>
      <c r="R60">
        <f t="shared" si="17"/>
        <v>5.6694302729808381</v>
      </c>
      <c r="S60">
        <f t="shared" si="18"/>
        <v>22.596043030390867</v>
      </c>
      <c r="T60">
        <f t="shared" si="41"/>
        <v>-4.0997413163820937</v>
      </c>
      <c r="U60" s="9">
        <f t="shared" si="19"/>
        <v>18.496301714008773</v>
      </c>
      <c r="V60">
        <f t="shared" si="42"/>
        <v>-107855350.75647311</v>
      </c>
      <c r="W60">
        <f t="shared" si="43"/>
        <v>0</v>
      </c>
      <c r="X60">
        <f t="shared" si="44"/>
        <v>-6.3948846218409017E-14</v>
      </c>
      <c r="Y60">
        <f t="shared" si="20"/>
        <v>3.0538419714816811</v>
      </c>
      <c r="Z60">
        <f t="shared" si="21"/>
        <v>31.415926535897931</v>
      </c>
      <c r="AA60">
        <f t="shared" si="22"/>
        <v>1.6585470089030085</v>
      </c>
      <c r="AB60">
        <f t="shared" si="45"/>
        <v>-18.85213589419234</v>
      </c>
      <c r="AC60">
        <f t="shared" si="23"/>
        <v>12.563790641705591</v>
      </c>
      <c r="AD60">
        <f t="shared" si="46"/>
        <v>-0.6387879626175953</v>
      </c>
      <c r="AE60">
        <f t="shared" si="24"/>
        <v>2.6284014988143789</v>
      </c>
      <c r="AF60" s="9">
        <f t="shared" si="47"/>
        <v>14.553404177902374</v>
      </c>
      <c r="AG60" s="9">
        <f t="shared" si="48"/>
        <v>0</v>
      </c>
      <c r="AH60">
        <f t="shared" si="49"/>
        <v>0</v>
      </c>
      <c r="AI60">
        <f t="shared" si="68"/>
        <v>3.1257338500323417E-3</v>
      </c>
      <c r="AJ60">
        <f t="shared" si="25"/>
        <v>37.337604695554134</v>
      </c>
      <c r="AK60">
        <f t="shared" si="26"/>
        <v>-20.685790846782908</v>
      </c>
      <c r="AL60">
        <f t="shared" si="27"/>
        <v>-0.59005147138432967</v>
      </c>
      <c r="AM60">
        <f t="shared" si="28"/>
        <v>2.4345393366219121</v>
      </c>
      <c r="AN60" s="9">
        <f t="shared" si="50"/>
        <v>18.496301714008812</v>
      </c>
      <c r="AO60">
        <f t="shared" si="29"/>
        <v>3.907985046680551E-14</v>
      </c>
      <c r="AP60">
        <f t="shared" si="51"/>
        <v>2.1128467231482841E-15</v>
      </c>
      <c r="AQ60">
        <f t="shared" si="30"/>
        <v>5.9216781596562029</v>
      </c>
      <c r="AR60">
        <f t="shared" si="31"/>
        <v>-1.8336549525905674</v>
      </c>
      <c r="AS60">
        <f t="shared" si="32"/>
        <v>4.8736491233265622E-2</v>
      </c>
      <c r="AT60">
        <f t="shared" si="52"/>
        <v>8.8643212443373462E-2</v>
      </c>
      <c r="AU60">
        <f t="shared" si="33"/>
        <v>3.9428975361064378</v>
      </c>
      <c r="AV60">
        <f t="shared" si="53"/>
        <v>0.21317221123832275</v>
      </c>
      <c r="AW60">
        <f t="shared" si="54"/>
        <v>0</v>
      </c>
      <c r="AX60">
        <f t="shared" si="34"/>
        <v>1.6577722342873736E-2</v>
      </c>
      <c r="AY60" t="b">
        <f t="shared" si="55"/>
        <v>0</v>
      </c>
      <c r="AZ60">
        <f t="shared" si="35"/>
        <v>37.337604695554134</v>
      </c>
      <c r="BA60">
        <f t="shared" si="36"/>
        <v>-20.685790846782911</v>
      </c>
      <c r="BB60">
        <f t="shared" si="37"/>
        <v>-0.6393832676822373</v>
      </c>
      <c r="BC60">
        <f t="shared" si="38"/>
        <v>2.4345393366219121</v>
      </c>
      <c r="BD60">
        <f t="shared" si="39"/>
        <v>4.9331796297907987E-2</v>
      </c>
      <c r="BF60" s="15">
        <f t="shared" si="56"/>
        <v>18.496301714008805</v>
      </c>
      <c r="BG60" s="10">
        <f t="shared" si="57"/>
        <v>0</v>
      </c>
      <c r="BH60">
        <f t="shared" si="58"/>
        <v>3.9428975361064307</v>
      </c>
      <c r="BI60">
        <f t="shared" si="59"/>
        <v>5.9216781596562029</v>
      </c>
      <c r="BJ60">
        <f t="shared" si="60"/>
        <v>-1.833654952590571</v>
      </c>
      <c r="BK60">
        <f t="shared" si="61"/>
        <v>-5.9530506464200439E-4</v>
      </c>
      <c r="BM60">
        <f t="shared" si="62"/>
        <v>0</v>
      </c>
      <c r="BN60">
        <f t="shared" si="63"/>
        <v>0</v>
      </c>
      <c r="BO60">
        <f t="shared" si="64"/>
        <v>0</v>
      </c>
      <c r="BP60">
        <f t="shared" si="65"/>
        <v>0</v>
      </c>
    </row>
    <row r="61" spans="1:68" x14ac:dyDescent="0.2">
      <c r="A61">
        <f t="shared" si="74"/>
        <v>2.4E-2</v>
      </c>
      <c r="B61">
        <f t="shared" si="1"/>
        <v>7.5017612400778255E-2</v>
      </c>
      <c r="C61">
        <f t="shared" si="2"/>
        <v>3.0507162376316486</v>
      </c>
      <c r="D61">
        <f t="shared" si="3"/>
        <v>7.5017612400778255E-2</v>
      </c>
      <c r="E61">
        <f t="shared" si="4"/>
        <v>9.0751383436961708E-2</v>
      </c>
      <c r="F61">
        <f t="shared" si="13"/>
        <v>9.0751383436961847E-2</v>
      </c>
      <c r="G61">
        <f t="shared" si="5"/>
        <v>7.4267436276770474E-2</v>
      </c>
      <c r="H61">
        <f t="shared" si="6"/>
        <v>7.4199182879222544E-2</v>
      </c>
      <c r="I61">
        <f t="shared" si="7"/>
        <v>7.4199182879222766E-2</v>
      </c>
      <c r="J61">
        <f t="shared" si="8"/>
        <v>294.18613163121813</v>
      </c>
      <c r="K61">
        <f t="shared" si="9"/>
        <v>277.93034955290915</v>
      </c>
      <c r="L61">
        <f t="shared" si="14"/>
        <v>13302777711.297745</v>
      </c>
      <c r="M61">
        <f t="shared" si="10"/>
        <v>1.6608216071349984E-2</v>
      </c>
      <c r="N61" s="17">
        <f t="shared" si="72"/>
        <v>220935406.57837155</v>
      </c>
      <c r="O61">
        <f t="shared" si="73"/>
        <v>0</v>
      </c>
      <c r="P61" s="18" t="e">
        <f t="shared" si="11"/>
        <v>#N/A</v>
      </c>
      <c r="R61">
        <f t="shared" si="17"/>
        <v>5.6273705411233674</v>
      </c>
      <c r="S61">
        <f t="shared" si="18"/>
        <v>23.311238700841397</v>
      </c>
      <c r="T61">
        <f t="shared" si="41"/>
        <v>-4.0978577620068206</v>
      </c>
      <c r="U61" s="9">
        <f t="shared" si="19"/>
        <v>19.213380938834575</v>
      </c>
      <c r="V61">
        <f t="shared" si="42"/>
        <v>-220935387.36498764</v>
      </c>
      <c r="W61">
        <f t="shared" si="43"/>
        <v>0</v>
      </c>
      <c r="X61">
        <f t="shared" si="44"/>
        <v>-1.4210854715202004E-14</v>
      </c>
      <c r="Y61">
        <f t="shared" si="20"/>
        <v>3.0507162376316486</v>
      </c>
      <c r="Z61">
        <f t="shared" si="21"/>
        <v>31.415926535897931</v>
      </c>
      <c r="AA61">
        <f t="shared" si="22"/>
        <v>1.6616727427530411</v>
      </c>
      <c r="AB61">
        <f t="shared" si="45"/>
        <v>-18.234608880436863</v>
      </c>
      <c r="AC61">
        <f t="shared" si="23"/>
        <v>13.181317655461068</v>
      </c>
      <c r="AD61">
        <f t="shared" si="46"/>
        <v>-0.63690511448870391</v>
      </c>
      <c r="AE61">
        <f t="shared" si="24"/>
        <v>2.5859192244165659</v>
      </c>
      <c r="AF61" s="9">
        <f t="shared" si="47"/>
        <v>15.130331765388931</v>
      </c>
      <c r="AG61" s="9">
        <f t="shared" si="48"/>
        <v>0</v>
      </c>
      <c r="AH61">
        <f t="shared" si="49"/>
        <v>0</v>
      </c>
      <c r="AI61">
        <f t="shared" si="68"/>
        <v>3.1257338500325638E-3</v>
      </c>
      <c r="AJ61">
        <f t="shared" si="25"/>
        <v>37.337604695554134</v>
      </c>
      <c r="AK61">
        <f t="shared" si="26"/>
        <v>-19.935687401179365</v>
      </c>
      <c r="AL61">
        <f t="shared" si="27"/>
        <v>-0.58816791700905657</v>
      </c>
      <c r="AM61">
        <f t="shared" si="28"/>
        <v>2.3996315614689463</v>
      </c>
      <c r="AN61" s="9">
        <f t="shared" si="50"/>
        <v>19.213380938834661</v>
      </c>
      <c r="AO61">
        <f t="shared" si="29"/>
        <v>8.5265128291212022E-14</v>
      </c>
      <c r="AP61">
        <f t="shared" si="51"/>
        <v>4.437799290122416E-15</v>
      </c>
      <c r="AQ61">
        <f t="shared" si="30"/>
        <v>5.9216781596562029</v>
      </c>
      <c r="AR61">
        <f t="shared" si="31"/>
        <v>-1.7010785207425023</v>
      </c>
      <c r="AS61">
        <f t="shared" si="32"/>
        <v>4.8737197479647332E-2</v>
      </c>
      <c r="AT61">
        <f t="shared" si="52"/>
        <v>8.5328310306564556E-2</v>
      </c>
      <c r="AU61">
        <f t="shared" si="33"/>
        <v>4.0830491734457297</v>
      </c>
      <c r="AV61">
        <f t="shared" si="53"/>
        <v>0.21251070732652516</v>
      </c>
      <c r="AW61">
        <f t="shared" si="54"/>
        <v>0</v>
      </c>
      <c r="AX61">
        <f t="shared" si="34"/>
        <v>1.6608979681374061E-2</v>
      </c>
      <c r="AY61" t="b">
        <f t="shared" si="55"/>
        <v>0</v>
      </c>
      <c r="AZ61">
        <f t="shared" si="35"/>
        <v>37.337604695554134</v>
      </c>
      <c r="BA61">
        <f t="shared" si="36"/>
        <v>-19.93568740117934</v>
      </c>
      <c r="BB61">
        <f t="shared" si="37"/>
        <v>-0.63749971330696475</v>
      </c>
      <c r="BC61">
        <f t="shared" si="38"/>
        <v>2.399631561468945</v>
      </c>
      <c r="BD61">
        <f t="shared" si="39"/>
        <v>4.9331796297907987E-2</v>
      </c>
      <c r="BF61" s="15">
        <f t="shared" si="56"/>
        <v>19.213380938834678</v>
      </c>
      <c r="BG61" s="10">
        <f t="shared" si="57"/>
        <v>0</v>
      </c>
      <c r="BH61">
        <f t="shared" si="58"/>
        <v>4.0830491734457475</v>
      </c>
      <c r="BI61">
        <f t="shared" si="59"/>
        <v>5.9216781596562029</v>
      </c>
      <c r="BJ61">
        <f t="shared" si="60"/>
        <v>-1.7010785207424775</v>
      </c>
      <c r="BK61">
        <f t="shared" si="61"/>
        <v>-5.945988182608497E-4</v>
      </c>
      <c r="BM61">
        <f t="shared" si="62"/>
        <v>0</v>
      </c>
      <c r="BN61">
        <f t="shared" si="63"/>
        <v>0</v>
      </c>
      <c r="BO61">
        <f t="shared" si="64"/>
        <v>0</v>
      </c>
      <c r="BP61">
        <f t="shared" si="65"/>
        <v>0</v>
      </c>
    </row>
    <row r="62" spans="1:68" x14ac:dyDescent="0.2">
      <c r="A62">
        <f t="shared" si="74"/>
        <v>2.5000000000000001E-2</v>
      </c>
      <c r="B62">
        <f t="shared" si="1"/>
        <v>7.814334625081068E-2</v>
      </c>
      <c r="C62">
        <f t="shared" si="2"/>
        <v>3.0475905037816164</v>
      </c>
      <c r="D62">
        <f t="shared" si="3"/>
        <v>7.814334625081068E-2</v>
      </c>
      <c r="E62">
        <f t="shared" si="4"/>
        <v>9.3863770796235882E-2</v>
      </c>
      <c r="F62">
        <f t="shared" si="13"/>
        <v>9.3863770796235715E-2</v>
      </c>
      <c r="G62">
        <f t="shared" si="5"/>
        <v>7.7361912788302567E-2</v>
      </c>
      <c r="H62">
        <f t="shared" si="6"/>
        <v>7.7284769102192646E-2</v>
      </c>
      <c r="I62">
        <f t="shared" si="7"/>
        <v>7.7284769102192702E-2</v>
      </c>
      <c r="J62">
        <f t="shared" si="8"/>
        <v>282.44078147626243</v>
      </c>
      <c r="K62">
        <f t="shared" si="9"/>
        <v>266.94275014174116</v>
      </c>
      <c r="L62">
        <f t="shared" si="14"/>
        <v>25778186668.828442</v>
      </c>
      <c r="M62">
        <f t="shared" si="10"/>
        <v>1.6639469090534376E-2</v>
      </c>
      <c r="N62" s="17">
        <f t="shared" si="72"/>
        <v>428935340.28599614</v>
      </c>
      <c r="O62">
        <f t="shared" si="73"/>
        <v>0</v>
      </c>
      <c r="P62" s="18" t="e">
        <f t="shared" si="11"/>
        <v>#N/A</v>
      </c>
      <c r="R62">
        <f t="shared" si="17"/>
        <v>5.5870342164644313</v>
      </c>
      <c r="S62">
        <f t="shared" si="18"/>
        <v>23.972794493303518</v>
      </c>
      <c r="T62">
        <f t="shared" si="41"/>
        <v>-4.0959777497149945</v>
      </c>
      <c r="U62" s="9">
        <f t="shared" si="19"/>
        <v>19.876816743588524</v>
      </c>
      <c r="V62">
        <f t="shared" si="42"/>
        <v>-428935320.40917569</v>
      </c>
      <c r="W62">
        <f t="shared" si="43"/>
        <v>0</v>
      </c>
      <c r="X62">
        <f t="shared" si="44"/>
        <v>-7.1054273576010019E-15</v>
      </c>
      <c r="Y62">
        <f t="shared" si="20"/>
        <v>3.0475905037816164</v>
      </c>
      <c r="Z62">
        <f t="shared" si="21"/>
        <v>31.415926535897931</v>
      </c>
      <c r="AA62">
        <f t="shared" si="22"/>
        <v>1.6647984766030732</v>
      </c>
      <c r="AB62">
        <f t="shared" si="45"/>
        <v>-17.658021419069211</v>
      </c>
      <c r="AC62">
        <f t="shared" si="23"/>
        <v>13.75790511682872</v>
      </c>
      <c r="AD62">
        <f t="shared" si="46"/>
        <v>-0.63502580481555781</v>
      </c>
      <c r="AE62">
        <f t="shared" si="24"/>
        <v>2.545177863530403</v>
      </c>
      <c r="AF62" s="9">
        <f t="shared" si="47"/>
        <v>15.668057175543566</v>
      </c>
      <c r="AG62" s="9">
        <f t="shared" si="48"/>
        <v>0</v>
      </c>
      <c r="AH62">
        <f t="shared" si="49"/>
        <v>0</v>
      </c>
      <c r="AI62">
        <f t="shared" si="68"/>
        <v>3.1257338500323417E-3</v>
      </c>
      <c r="AJ62">
        <f t="shared" si="25"/>
        <v>37.337604695554134</v>
      </c>
      <c r="AK62">
        <f t="shared" si="26"/>
        <v>-19.240410841983021</v>
      </c>
      <c r="AL62">
        <f t="shared" si="27"/>
        <v>-0.58628790471723047</v>
      </c>
      <c r="AM62">
        <f t="shared" si="28"/>
        <v>2.3659107947346314</v>
      </c>
      <c r="AN62" s="9">
        <f t="shared" si="50"/>
        <v>19.876816743588513</v>
      </c>
      <c r="AO62">
        <f t="shared" si="29"/>
        <v>0</v>
      </c>
      <c r="AP62">
        <f t="shared" si="51"/>
        <v>0</v>
      </c>
      <c r="AQ62">
        <f t="shared" si="30"/>
        <v>5.9216781596562029</v>
      </c>
      <c r="AR62">
        <f t="shared" si="31"/>
        <v>-1.5823894229138098</v>
      </c>
      <c r="AS62">
        <f t="shared" si="32"/>
        <v>4.8737900098327347E-2</v>
      </c>
      <c r="AT62">
        <f t="shared" si="52"/>
        <v>8.2243016321720097E-2</v>
      </c>
      <c r="AU62">
        <f t="shared" si="33"/>
        <v>4.2087595680449468</v>
      </c>
      <c r="AV62">
        <f t="shared" si="53"/>
        <v>0.2117421326733582</v>
      </c>
      <c r="AW62">
        <f t="shared" si="54"/>
        <v>0</v>
      </c>
      <c r="AX62">
        <f t="shared" si="34"/>
        <v>1.6640237019874382E-2</v>
      </c>
      <c r="AY62" t="b">
        <f t="shared" si="55"/>
        <v>0</v>
      </c>
      <c r="AZ62">
        <f t="shared" si="35"/>
        <v>37.337604695554134</v>
      </c>
      <c r="BA62">
        <f t="shared" si="36"/>
        <v>-19.240410841983056</v>
      </c>
      <c r="BB62">
        <f t="shared" si="37"/>
        <v>-0.63561970101513798</v>
      </c>
      <c r="BC62">
        <f t="shared" si="38"/>
        <v>2.3659107947346332</v>
      </c>
      <c r="BD62">
        <f t="shared" si="39"/>
        <v>4.9331796297907987E-2</v>
      </c>
      <c r="BF62" s="15">
        <f t="shared" si="56"/>
        <v>19.876816743588478</v>
      </c>
      <c r="BG62" s="10">
        <f t="shared" si="57"/>
        <v>-3.5527136788005009E-14</v>
      </c>
      <c r="BH62">
        <f t="shared" si="58"/>
        <v>4.2087595680449112</v>
      </c>
      <c r="BI62">
        <f t="shared" si="59"/>
        <v>5.9216781596562029</v>
      </c>
      <c r="BJ62">
        <f t="shared" si="60"/>
        <v>-1.5823894229138453</v>
      </c>
      <c r="BK62">
        <f t="shared" si="61"/>
        <v>-5.9389619958016837E-4</v>
      </c>
      <c r="BM62">
        <f t="shared" si="62"/>
        <v>0</v>
      </c>
      <c r="BN62">
        <f t="shared" si="63"/>
        <v>-3.5527136788005009E-14</v>
      </c>
      <c r="BO62">
        <f t="shared" si="64"/>
        <v>0</v>
      </c>
      <c r="BP62">
        <f t="shared" si="65"/>
        <v>0</v>
      </c>
    </row>
    <row r="63" spans="1:68" x14ac:dyDescent="0.2">
      <c r="A63">
        <f t="shared" si="74"/>
        <v>2.5999999999999999E-2</v>
      </c>
      <c r="B63">
        <f t="shared" si="1"/>
        <v>8.1269080100843091E-2</v>
      </c>
      <c r="C63">
        <f t="shared" si="2"/>
        <v>3.0444647699315839</v>
      </c>
      <c r="D63">
        <f t="shared" si="3"/>
        <v>8.1269080100843091E-2</v>
      </c>
      <c r="E63">
        <f t="shared" si="4"/>
        <v>9.6975241087307415E-2</v>
      </c>
      <c r="F63">
        <f t="shared" si="13"/>
        <v>9.6975241087307401E-2</v>
      </c>
      <c r="G63">
        <f t="shared" si="5"/>
        <v>8.045638929983466E-2</v>
      </c>
      <c r="H63">
        <f t="shared" si="6"/>
        <v>8.0369615263429839E-2</v>
      </c>
      <c r="I63">
        <f t="shared" si="7"/>
        <v>8.0369615263429742E-2</v>
      </c>
      <c r="J63">
        <f t="shared" si="8"/>
        <v>271.59978942151588</v>
      </c>
      <c r="K63">
        <f t="shared" si="9"/>
        <v>256.797111616915</v>
      </c>
      <c r="L63">
        <f t="shared" si="14"/>
        <v>47617311023.150673</v>
      </c>
      <c r="M63">
        <f t="shared" si="10"/>
        <v>1.6670722093461651E-2</v>
      </c>
      <c r="N63" s="17">
        <f t="shared" si="72"/>
        <v>793814958.90487289</v>
      </c>
      <c r="O63">
        <f t="shared" si="73"/>
        <v>0</v>
      </c>
      <c r="P63" s="18" t="e">
        <f t="shared" si="11"/>
        <v>#N/A</v>
      </c>
      <c r="R63">
        <f t="shared" si="17"/>
        <v>5.5482863241548683</v>
      </c>
      <c r="S63">
        <f t="shared" si="18"/>
        <v>24.586462209026294</v>
      </c>
      <c r="T63">
        <f t="shared" si="41"/>
        <v>-4.0941012662132756</v>
      </c>
      <c r="U63" s="9">
        <f t="shared" si="19"/>
        <v>20.492360942813018</v>
      </c>
      <c r="V63">
        <f t="shared" si="42"/>
        <v>-793814938.41251004</v>
      </c>
      <c r="W63">
        <f t="shared" si="43"/>
        <v>0</v>
      </c>
      <c r="X63">
        <f t="shared" si="44"/>
        <v>-3.5527136788005009E-15</v>
      </c>
      <c r="Y63">
        <f t="shared" si="20"/>
        <v>3.0444647699315839</v>
      </c>
      <c r="Z63">
        <f t="shared" si="21"/>
        <v>31.415926535897931</v>
      </c>
      <c r="AA63">
        <f t="shared" si="22"/>
        <v>1.6679242104531058</v>
      </c>
      <c r="AB63">
        <f t="shared" si="45"/>
        <v>-17.118420348324477</v>
      </c>
      <c r="AC63">
        <f t="shared" si="23"/>
        <v>14.297506187573454</v>
      </c>
      <c r="AD63">
        <f t="shared" si="46"/>
        <v>-0.63315002032338807</v>
      </c>
      <c r="AE63">
        <f t="shared" si="24"/>
        <v>2.5060410779431255</v>
      </c>
      <c r="AF63" s="9">
        <f t="shared" si="47"/>
        <v>16.170397245193193</v>
      </c>
      <c r="AG63" s="9">
        <f t="shared" si="48"/>
        <v>0</v>
      </c>
      <c r="AH63">
        <f t="shared" si="49"/>
        <v>0</v>
      </c>
      <c r="AI63">
        <f t="shared" si="68"/>
        <v>3.1257338500323417E-3</v>
      </c>
      <c r="AJ63">
        <f t="shared" si="25"/>
        <v>37.337604695554134</v>
      </c>
      <c r="AK63">
        <f t="shared" si="26"/>
        <v>-18.594131911107819</v>
      </c>
      <c r="AL63">
        <f t="shared" si="27"/>
        <v>-0.5844114212155116</v>
      </c>
      <c r="AM63">
        <f t="shared" si="28"/>
        <v>2.3332995795822962</v>
      </c>
      <c r="AN63" s="9">
        <f t="shared" si="50"/>
        <v>20.4923609428131</v>
      </c>
      <c r="AO63">
        <f t="shared" si="29"/>
        <v>8.1712414612411521E-14</v>
      </c>
      <c r="AP63">
        <f t="shared" si="51"/>
        <v>3.9874573183852191E-15</v>
      </c>
      <c r="AQ63">
        <f t="shared" si="30"/>
        <v>5.9216781596562029</v>
      </c>
      <c r="AR63">
        <f t="shared" si="31"/>
        <v>-1.4757115627833421</v>
      </c>
      <c r="AS63">
        <f t="shared" si="32"/>
        <v>4.8738599107876479E-2</v>
      </c>
      <c r="AT63">
        <f t="shared" si="52"/>
        <v>7.9364369890361872E-2</v>
      </c>
      <c r="AU63">
        <f t="shared" si="33"/>
        <v>4.321963697619907</v>
      </c>
      <c r="AV63">
        <f t="shared" si="53"/>
        <v>0.2109060888435926</v>
      </c>
      <c r="AW63">
        <f t="shared" si="54"/>
        <v>0</v>
      </c>
      <c r="AX63">
        <f t="shared" si="34"/>
        <v>1.6671494358374707E-2</v>
      </c>
      <c r="AY63" t="b">
        <f t="shared" si="55"/>
        <v>0</v>
      </c>
      <c r="AZ63">
        <f t="shared" si="35"/>
        <v>37.337604695554134</v>
      </c>
      <c r="BA63">
        <f t="shared" si="36"/>
        <v>-18.594131911107819</v>
      </c>
      <c r="BB63">
        <f t="shared" si="37"/>
        <v>-0.63374321751341989</v>
      </c>
      <c r="BC63">
        <f t="shared" si="38"/>
        <v>2.3332995795822962</v>
      </c>
      <c r="BD63">
        <f t="shared" si="39"/>
        <v>4.9331796297907987E-2</v>
      </c>
      <c r="BF63" s="15">
        <f t="shared" si="56"/>
        <v>20.492360942813097</v>
      </c>
      <c r="BG63" s="10">
        <f t="shared" si="57"/>
        <v>0</v>
      </c>
      <c r="BH63">
        <f t="shared" si="58"/>
        <v>4.3219636976199034</v>
      </c>
      <c r="BI63">
        <f t="shared" si="59"/>
        <v>5.9216781596562029</v>
      </c>
      <c r="BJ63">
        <f t="shared" si="60"/>
        <v>-1.4757115627833421</v>
      </c>
      <c r="BK63">
        <f t="shared" si="61"/>
        <v>-5.9319719003181337E-4</v>
      </c>
      <c r="BM63">
        <f t="shared" si="62"/>
        <v>0</v>
      </c>
      <c r="BN63">
        <f t="shared" si="63"/>
        <v>0</v>
      </c>
      <c r="BO63">
        <f t="shared" si="64"/>
        <v>0</v>
      </c>
      <c r="BP63">
        <f t="shared" si="65"/>
        <v>0</v>
      </c>
    </row>
    <row r="64" spans="1:68" x14ac:dyDescent="0.2">
      <c r="A64">
        <f t="shared" si="74"/>
        <v>2.7E-2</v>
      </c>
      <c r="B64">
        <f t="shared" si="1"/>
        <v>8.439481395087553E-2</v>
      </c>
      <c r="C64">
        <f t="shared" si="2"/>
        <v>3.0413390360815513</v>
      </c>
      <c r="D64">
        <f t="shared" si="3"/>
        <v>8.439481395087553E-2</v>
      </c>
      <c r="E64">
        <f t="shared" si="4"/>
        <v>0.10008576391047637</v>
      </c>
      <c r="F64">
        <f t="shared" si="13"/>
        <v>0.10008576391047649</v>
      </c>
      <c r="G64">
        <f t="shared" si="5"/>
        <v>8.3550865811366767E-2</v>
      </c>
      <c r="H64">
        <f t="shared" si="6"/>
        <v>8.3453691823134488E-2</v>
      </c>
      <c r="I64">
        <f t="shared" si="7"/>
        <v>8.3453691823134668E-2</v>
      </c>
      <c r="J64">
        <f t="shared" si="8"/>
        <v>261.56267151963999</v>
      </c>
      <c r="K64">
        <f t="shared" si="9"/>
        <v>247.4001774627981</v>
      </c>
      <c r="L64">
        <f t="shared" si="14"/>
        <v>84262358555.173233</v>
      </c>
      <c r="M64">
        <f t="shared" si="10"/>
        <v>1.6701975080101281E-2</v>
      </c>
      <c r="N64" s="17">
        <f t="shared" si="72"/>
        <v>1407347812.7790623</v>
      </c>
      <c r="O64">
        <f t="shared" si="73"/>
        <v>0</v>
      </c>
      <c r="P64" s="18" t="e">
        <f t="shared" si="11"/>
        <v>#N/A</v>
      </c>
      <c r="R64">
        <f t="shared" si="17"/>
        <v>5.5110071772693594</v>
      </c>
      <c r="S64">
        <f t="shared" si="18"/>
        <v>25.157201084503278</v>
      </c>
      <c r="T64">
        <f t="shared" si="41"/>
        <v>-4.0922282982830307</v>
      </c>
      <c r="U64" s="9">
        <f t="shared" si="19"/>
        <v>21.064972786220245</v>
      </c>
      <c r="V64">
        <f t="shared" si="42"/>
        <v>-1407347791.7141035</v>
      </c>
      <c r="W64">
        <f t="shared" si="43"/>
        <v>0</v>
      </c>
      <c r="X64">
        <f t="shared" si="44"/>
        <v>1.0658141036401503E-14</v>
      </c>
      <c r="Y64">
        <f t="shared" si="20"/>
        <v>3.0413390360815513</v>
      </c>
      <c r="Z64">
        <f t="shared" si="21"/>
        <v>31.415926535897931</v>
      </c>
      <c r="AA64">
        <f t="shared" si="22"/>
        <v>1.6710499443031384</v>
      </c>
      <c r="AB64">
        <f t="shared" si="45"/>
        <v>-16.612345516289878</v>
      </c>
      <c r="AC64">
        <f t="shared" si="23"/>
        <v>14.803581019608053</v>
      </c>
      <c r="AD64">
        <f t="shared" si="46"/>
        <v>-0.63127774781198809</v>
      </c>
      <c r="AE64">
        <f t="shared" si="24"/>
        <v>2.4683879717900616</v>
      </c>
      <c r="AF64" s="9">
        <f t="shared" si="47"/>
        <v>16.640691243586126</v>
      </c>
      <c r="AG64" s="9">
        <f t="shared" si="48"/>
        <v>0</v>
      </c>
      <c r="AH64">
        <f t="shared" si="49"/>
        <v>0</v>
      </c>
      <c r="AI64">
        <f t="shared" si="68"/>
        <v>3.1257338500325638E-3</v>
      </c>
      <c r="AJ64">
        <f t="shared" si="25"/>
        <v>37.337604695554134</v>
      </c>
      <c r="AK64">
        <f t="shared" si="26"/>
        <v>-17.991821277500193</v>
      </c>
      <c r="AL64">
        <f t="shared" si="27"/>
        <v>-0.58253845328526666</v>
      </c>
      <c r="AM64">
        <f t="shared" si="28"/>
        <v>2.3017278214515566</v>
      </c>
      <c r="AN64" s="9">
        <f t="shared" si="50"/>
        <v>21.064972786220231</v>
      </c>
      <c r="AO64">
        <f t="shared" si="29"/>
        <v>0</v>
      </c>
      <c r="AP64">
        <f t="shared" si="51"/>
        <v>0</v>
      </c>
      <c r="AQ64">
        <f t="shared" si="30"/>
        <v>5.9216781596562029</v>
      </c>
      <c r="AR64">
        <f t="shared" si="31"/>
        <v>-1.3794757612103155</v>
      </c>
      <c r="AS64">
        <f t="shared" si="32"/>
        <v>4.8739294526721433E-2</v>
      </c>
      <c r="AT64">
        <f t="shared" si="52"/>
        <v>7.6672380185069375E-2</v>
      </c>
      <c r="AU64">
        <f t="shared" si="33"/>
        <v>4.4242815426341053</v>
      </c>
      <c r="AV64">
        <f t="shared" si="53"/>
        <v>0.21003025199862937</v>
      </c>
      <c r="AW64">
        <f t="shared" si="54"/>
        <v>0</v>
      </c>
      <c r="AX64">
        <f t="shared" si="34"/>
        <v>1.6702751696875032E-2</v>
      </c>
      <c r="AY64" t="b">
        <f t="shared" si="55"/>
        <v>0</v>
      </c>
      <c r="AZ64">
        <f t="shared" si="35"/>
        <v>37.337604695554134</v>
      </c>
      <c r="BA64">
        <f t="shared" si="36"/>
        <v>-17.991821277500186</v>
      </c>
      <c r="BB64">
        <f t="shared" si="37"/>
        <v>-0.63187024958317417</v>
      </c>
      <c r="BC64">
        <f t="shared" si="38"/>
        <v>2.3017278214515557</v>
      </c>
      <c r="BD64">
        <f t="shared" si="39"/>
        <v>4.9331796297907987E-2</v>
      </c>
      <c r="BF64" s="15">
        <f t="shared" si="56"/>
        <v>21.064972786220238</v>
      </c>
      <c r="BG64" s="10">
        <f t="shared" si="57"/>
        <v>0</v>
      </c>
      <c r="BH64">
        <f t="shared" si="58"/>
        <v>4.4242815426341124</v>
      </c>
      <c r="BI64">
        <f t="shared" si="59"/>
        <v>5.9216781596562029</v>
      </c>
      <c r="BJ64">
        <f t="shared" si="60"/>
        <v>-1.3794757612103083</v>
      </c>
      <c r="BK64">
        <f t="shared" si="61"/>
        <v>-5.9250177118608249E-4</v>
      </c>
      <c r="BM64">
        <f t="shared" si="62"/>
        <v>0</v>
      </c>
      <c r="BN64">
        <f t="shared" si="63"/>
        <v>0</v>
      </c>
      <c r="BO64">
        <f t="shared" si="64"/>
        <v>0</v>
      </c>
      <c r="BP64">
        <f t="shared" si="65"/>
        <v>0</v>
      </c>
    </row>
    <row r="65" spans="1:68" x14ac:dyDescent="0.2">
      <c r="A65">
        <f t="shared" si="74"/>
        <v>2.8000000000000001E-2</v>
      </c>
      <c r="B65">
        <f t="shared" si="1"/>
        <v>8.7520547800907955E-2</v>
      </c>
      <c r="C65">
        <f t="shared" si="2"/>
        <v>3.0382133022315192</v>
      </c>
      <c r="D65">
        <f t="shared" si="3"/>
        <v>8.7520547800907955E-2</v>
      </c>
      <c r="E65">
        <f t="shared" si="4"/>
        <v>0.10319530887529976</v>
      </c>
      <c r="F65">
        <f t="shared" si="13"/>
        <v>0.10319530887529958</v>
      </c>
      <c r="G65">
        <f t="shared" si="5"/>
        <v>8.6645342322898874E-2</v>
      </c>
      <c r="H65">
        <f t="shared" si="6"/>
        <v>8.6536969248876452E-2</v>
      </c>
      <c r="I65">
        <f t="shared" si="7"/>
        <v>8.653696924887648E-2</v>
      </c>
      <c r="J65">
        <f t="shared" si="8"/>
        <v>252.24329868380732</v>
      </c>
      <c r="K65">
        <f t="shared" si="9"/>
        <v>238.67198266594372</v>
      </c>
      <c r="L65">
        <f t="shared" si="14"/>
        <v>143458244124.49979</v>
      </c>
      <c r="M65">
        <f t="shared" si="10"/>
        <v>1.6733228050422724E-2</v>
      </c>
      <c r="N65" s="17">
        <f t="shared" si="72"/>
        <v>2400519514.6484709</v>
      </c>
      <c r="O65">
        <f t="shared" si="73"/>
        <v>0</v>
      </c>
      <c r="P65" s="18" t="e">
        <f t="shared" si="11"/>
        <v>#N/A</v>
      </c>
      <c r="R65">
        <f t="shared" si="17"/>
        <v>5.4750901517844675</v>
      </c>
      <c r="S65">
        <f t="shared" si="18"/>
        <v>25.689309848091924</v>
      </c>
      <c r="T65">
        <f t="shared" si="41"/>
        <v>-4.0903588327797635</v>
      </c>
      <c r="U65" s="9">
        <f t="shared" si="19"/>
        <v>21.59895101531216</v>
      </c>
      <c r="V65">
        <f t="shared" si="42"/>
        <v>-2400519493.0495963</v>
      </c>
      <c r="W65">
        <f t="shared" si="43"/>
        <v>0</v>
      </c>
      <c r="X65">
        <f t="shared" si="44"/>
        <v>3.1974423109204508E-14</v>
      </c>
      <c r="Y65">
        <f t="shared" si="20"/>
        <v>3.0382133022315192</v>
      </c>
      <c r="Z65">
        <f t="shared" si="21"/>
        <v>31.415926535897931</v>
      </c>
      <c r="AA65">
        <f t="shared" si="22"/>
        <v>1.6741756781531705</v>
      </c>
      <c r="AB65">
        <f t="shared" si="45"/>
        <v>-16.13675524872091</v>
      </c>
      <c r="AC65">
        <f t="shared" si="23"/>
        <v>15.279171287177022</v>
      </c>
      <c r="AD65">
        <f t="shared" si="46"/>
        <v>-0.62940897415515606</v>
      </c>
      <c r="AE65">
        <f t="shared" si="24"/>
        <v>2.4321108440576875</v>
      </c>
      <c r="AF65" s="9">
        <f t="shared" si="47"/>
        <v>17.081873157079553</v>
      </c>
      <c r="AG65" s="9">
        <f t="shared" si="48"/>
        <v>0</v>
      </c>
      <c r="AH65">
        <f t="shared" si="49"/>
        <v>0</v>
      </c>
      <c r="AI65">
        <f t="shared" si="68"/>
        <v>3.1257338500323417E-3</v>
      </c>
      <c r="AJ65">
        <f t="shared" si="25"/>
        <v>37.337604695554134</v>
      </c>
      <c r="AK65">
        <f t="shared" si="26"/>
        <v>-17.429116576062633</v>
      </c>
      <c r="AL65">
        <f t="shared" si="27"/>
        <v>-0.58066898778199949</v>
      </c>
      <c r="AM65">
        <f t="shared" si="28"/>
        <v>2.2711318836025511</v>
      </c>
      <c r="AN65" s="9">
        <f t="shared" si="50"/>
        <v>21.598951015312053</v>
      </c>
      <c r="AO65">
        <f t="shared" si="29"/>
        <v>-1.0658141036401503E-13</v>
      </c>
      <c r="AP65">
        <f t="shared" si="51"/>
        <v>-4.9345641965879142E-15</v>
      </c>
      <c r="AQ65">
        <f t="shared" si="30"/>
        <v>5.9216781596562029</v>
      </c>
      <c r="AR65">
        <f t="shared" si="31"/>
        <v>-1.2923613273417232</v>
      </c>
      <c r="AS65">
        <f t="shared" si="32"/>
        <v>4.8739986373156574E-2</v>
      </c>
      <c r="AT65">
        <f t="shared" si="52"/>
        <v>7.4149560116929192E-2</v>
      </c>
      <c r="AU65">
        <f t="shared" si="33"/>
        <v>4.5170778582325006</v>
      </c>
      <c r="AV65">
        <f t="shared" si="53"/>
        <v>0.20913413133027745</v>
      </c>
      <c r="AW65">
        <f t="shared" si="54"/>
        <v>0</v>
      </c>
      <c r="AX65">
        <f t="shared" si="34"/>
        <v>1.6734009035375353E-2</v>
      </c>
      <c r="AY65" t="b">
        <f t="shared" si="55"/>
        <v>0</v>
      </c>
      <c r="AZ65">
        <f t="shared" si="35"/>
        <v>37.337604695554134</v>
      </c>
      <c r="BA65">
        <f t="shared" si="36"/>
        <v>-17.429116576062668</v>
      </c>
      <c r="BB65">
        <f t="shared" si="37"/>
        <v>-0.63000078407990767</v>
      </c>
      <c r="BC65">
        <f t="shared" si="38"/>
        <v>2.2711318836025529</v>
      </c>
      <c r="BD65">
        <f t="shared" si="39"/>
        <v>4.9331796297907987E-2</v>
      </c>
      <c r="BF65" s="15">
        <f t="shared" si="56"/>
        <v>21.598951015312018</v>
      </c>
      <c r="BG65" s="10">
        <f t="shared" si="57"/>
        <v>-3.5527136788005009E-14</v>
      </c>
      <c r="BH65">
        <f t="shared" si="58"/>
        <v>4.5170778582324651</v>
      </c>
      <c r="BI65">
        <f t="shared" si="59"/>
        <v>5.9216781596562029</v>
      </c>
      <c r="BJ65">
        <f t="shared" si="60"/>
        <v>-1.2923613273417587</v>
      </c>
      <c r="BK65">
        <f t="shared" si="61"/>
        <v>-5.9180992475160732E-4</v>
      </c>
      <c r="BM65">
        <f t="shared" si="62"/>
        <v>0</v>
      </c>
      <c r="BN65">
        <f t="shared" si="63"/>
        <v>-3.5527136788005009E-14</v>
      </c>
      <c r="BO65">
        <f t="shared" si="64"/>
        <v>0</v>
      </c>
      <c r="BP65">
        <f t="shared" si="65"/>
        <v>0</v>
      </c>
    </row>
    <row r="66" spans="1:68" x14ac:dyDescent="0.2">
      <c r="A66">
        <f t="shared" si="74"/>
        <v>2.9000000000000001E-2</v>
      </c>
      <c r="B66">
        <f t="shared" si="1"/>
        <v>9.0646281650940394E-2</v>
      </c>
      <c r="C66">
        <f t="shared" si="2"/>
        <v>3.0350875683814866</v>
      </c>
      <c r="D66">
        <f t="shared" si="3"/>
        <v>9.0646281650940394E-2</v>
      </c>
      <c r="E66">
        <f t="shared" si="4"/>
        <v>0.10630384560088851</v>
      </c>
      <c r="F66">
        <f t="shared" si="13"/>
        <v>0.10630384560088844</v>
      </c>
      <c r="G66">
        <f t="shared" si="5"/>
        <v>8.9739818834430995E-2</v>
      </c>
      <c r="H66">
        <f t="shared" si="6"/>
        <v>8.9619418015877958E-2</v>
      </c>
      <c r="I66">
        <f t="shared" si="7"/>
        <v>8.9619418015878249E-2</v>
      </c>
      <c r="J66">
        <f t="shared" si="8"/>
        <v>243.56742171175938</v>
      </c>
      <c r="K66">
        <f t="shared" si="9"/>
        <v>230.54356625155904</v>
      </c>
      <c r="L66">
        <f t="shared" si="14"/>
        <v>235866827139.03275</v>
      </c>
      <c r="M66">
        <f t="shared" si="10"/>
        <v>1.676448100439545E-2</v>
      </c>
      <c r="N66" s="17">
        <f t="shared" si="72"/>
        <v>3954184943.1393399</v>
      </c>
      <c r="O66">
        <f t="shared" si="73"/>
        <v>0</v>
      </c>
      <c r="P66" s="18" t="e">
        <f t="shared" si="11"/>
        <v>#N/A</v>
      </c>
      <c r="R66">
        <f t="shared" si="17"/>
        <v>5.440439852175972</v>
      </c>
      <c r="S66">
        <f t="shared" si="18"/>
        <v>26.186533190915728</v>
      </c>
      <c r="T66">
        <f t="shared" si="41"/>
        <v>-4.0884928566325707</v>
      </c>
      <c r="U66" s="9">
        <f t="shared" si="19"/>
        <v>22.098040334283159</v>
      </c>
      <c r="V66">
        <f t="shared" si="42"/>
        <v>-3954184921.0412869</v>
      </c>
      <c r="W66">
        <f t="shared" si="43"/>
        <v>0</v>
      </c>
      <c r="X66">
        <f t="shared" si="44"/>
        <v>-3.5527136788005009E-15</v>
      </c>
      <c r="Y66">
        <f t="shared" si="20"/>
        <v>3.0350875683814866</v>
      </c>
      <c r="Z66">
        <f t="shared" si="21"/>
        <v>31.415926535897931</v>
      </c>
      <c r="AA66">
        <f t="shared" si="22"/>
        <v>1.677301412003203</v>
      </c>
      <c r="AB66">
        <f t="shared" si="45"/>
        <v>-15.688964941175682</v>
      </c>
      <c r="AC66">
        <f t="shared" si="23"/>
        <v>15.726961594722249</v>
      </c>
      <c r="AD66">
        <f t="shared" si="46"/>
        <v>-0.62754368630014234</v>
      </c>
      <c r="AE66">
        <f t="shared" si="24"/>
        <v>2.3971133356516505</v>
      </c>
      <c r="AF66" s="9">
        <f t="shared" si="47"/>
        <v>17.496531244073758</v>
      </c>
      <c r="AG66" s="9">
        <f t="shared" si="48"/>
        <v>0</v>
      </c>
      <c r="AH66">
        <f t="shared" si="49"/>
        <v>0</v>
      </c>
      <c r="AI66">
        <f t="shared" si="68"/>
        <v>3.1257338500323417E-3</v>
      </c>
      <c r="AJ66">
        <f t="shared" si="25"/>
        <v>37.337604695554134</v>
      </c>
      <c r="AK66">
        <f t="shared" si="26"/>
        <v>-16.902215167058412</v>
      </c>
      <c r="AL66">
        <f t="shared" si="27"/>
        <v>-0.57880301163480663</v>
      </c>
      <c r="AM66">
        <f t="shared" si="28"/>
        <v>2.2414538174222942</v>
      </c>
      <c r="AN66" s="9">
        <f t="shared" si="50"/>
        <v>22.098040334283208</v>
      </c>
      <c r="AO66">
        <f t="shared" si="29"/>
        <v>4.9737991503207013E-14</v>
      </c>
      <c r="AP66">
        <f t="shared" si="51"/>
        <v>2.2507874341256768E-15</v>
      </c>
      <c r="AQ66">
        <f t="shared" si="30"/>
        <v>5.9216781596562029</v>
      </c>
      <c r="AR66">
        <f t="shared" si="31"/>
        <v>-1.2132502258827298</v>
      </c>
      <c r="AS66">
        <f t="shared" si="32"/>
        <v>4.8740674665335715E-2</v>
      </c>
      <c r="AT66">
        <f t="shared" si="52"/>
        <v>7.1780545561110534E-2</v>
      </c>
      <c r="AU66">
        <f t="shared" si="33"/>
        <v>4.6015090902094506</v>
      </c>
      <c r="AV66">
        <f t="shared" si="53"/>
        <v>0.20823154544933131</v>
      </c>
      <c r="AW66">
        <f t="shared" si="54"/>
        <v>0</v>
      </c>
      <c r="AX66">
        <f t="shared" si="34"/>
        <v>1.6765266373875678E-2</v>
      </c>
      <c r="AY66" t="b">
        <f t="shared" si="55"/>
        <v>0</v>
      </c>
      <c r="AZ66">
        <f t="shared" si="35"/>
        <v>37.337604695554134</v>
      </c>
      <c r="BA66">
        <f t="shared" si="36"/>
        <v>-16.902215167058415</v>
      </c>
      <c r="BB66">
        <f t="shared" si="37"/>
        <v>-0.62813480793271503</v>
      </c>
      <c r="BC66">
        <f t="shared" si="38"/>
        <v>2.2414538174222947</v>
      </c>
      <c r="BD66">
        <f t="shared" si="39"/>
        <v>4.9331796297907987E-2</v>
      </c>
      <c r="BF66" s="15">
        <f t="shared" si="56"/>
        <v>22.098040334283205</v>
      </c>
      <c r="BG66" s="10">
        <f t="shared" si="57"/>
        <v>0</v>
      </c>
      <c r="BH66">
        <f t="shared" si="58"/>
        <v>4.6015090902094471</v>
      </c>
      <c r="BI66">
        <f t="shared" si="59"/>
        <v>5.9216781596562029</v>
      </c>
      <c r="BJ66">
        <f t="shared" si="60"/>
        <v>-1.2132502258827333</v>
      </c>
      <c r="BK66">
        <f t="shared" si="61"/>
        <v>-5.9112163257268868E-4</v>
      </c>
      <c r="BM66">
        <f t="shared" si="62"/>
        <v>0</v>
      </c>
      <c r="BN66">
        <f t="shared" si="63"/>
        <v>0</v>
      </c>
      <c r="BO66">
        <f t="shared" si="64"/>
        <v>0</v>
      </c>
      <c r="BP66">
        <f t="shared" si="65"/>
        <v>0</v>
      </c>
    </row>
    <row r="67" spans="1:68" x14ac:dyDescent="0.2">
      <c r="A67">
        <f t="shared" si="74"/>
        <v>0.03</v>
      </c>
      <c r="B67">
        <f t="shared" si="1"/>
        <v>9.3772015500972805E-2</v>
      </c>
      <c r="C67">
        <f t="shared" si="2"/>
        <v>3.0319618345314541</v>
      </c>
      <c r="D67">
        <f t="shared" si="3"/>
        <v>9.3772015500972805E-2</v>
      </c>
      <c r="E67">
        <f t="shared" si="4"/>
        <v>0.10941134371620413</v>
      </c>
      <c r="F67">
        <f t="shared" si="13"/>
        <v>0.10941134371620423</v>
      </c>
      <c r="G67">
        <f t="shared" si="5"/>
        <v>9.2834295345963075E-2</v>
      </c>
      <c r="H67">
        <f t="shared" si="6"/>
        <v>9.2701008607296201E-2</v>
      </c>
      <c r="I67">
        <f t="shared" si="7"/>
        <v>9.2701008607296354E-2</v>
      </c>
      <c r="J67">
        <f t="shared" si="8"/>
        <v>235.47069130505395</v>
      </c>
      <c r="K67">
        <f t="shared" si="9"/>
        <v>222.95514062954703</v>
      </c>
      <c r="L67">
        <f t="shared" si="14"/>
        <v>375734368101.81854</v>
      </c>
      <c r="M67">
        <f t="shared" si="10"/>
        <v>1.6795733941988918E-2</v>
      </c>
      <c r="N67" s="17">
        <f t="shared" si="72"/>
        <v>6310734479.4994717</v>
      </c>
      <c r="O67">
        <f t="shared" si="73"/>
        <v>0</v>
      </c>
      <c r="P67" s="18" t="e">
        <f t="shared" si="11"/>
        <v>#N/A</v>
      </c>
      <c r="R67">
        <f t="shared" si="17"/>
        <v>5.4069705881279075</v>
      </c>
      <c r="S67">
        <f t="shared" si="18"/>
        <v>26.652148262855935</v>
      </c>
      <c r="T67">
        <f t="shared" si="41"/>
        <v>-4.0866303568435889</v>
      </c>
      <c r="U67" s="9">
        <f t="shared" si="19"/>
        <v>22.565517906012346</v>
      </c>
      <c r="V67">
        <f t="shared" si="42"/>
        <v>-6310734456.9334593</v>
      </c>
      <c r="W67">
        <f t="shared" si="43"/>
        <v>0</v>
      </c>
      <c r="X67">
        <f t="shared" si="44"/>
        <v>-7.815970093361102E-14</v>
      </c>
      <c r="Y67">
        <f t="shared" si="20"/>
        <v>3.0319618345314541</v>
      </c>
      <c r="Z67">
        <f t="shared" si="21"/>
        <v>31.415926535897931</v>
      </c>
      <c r="AA67">
        <f t="shared" si="22"/>
        <v>1.6804271458532356</v>
      </c>
      <c r="AB67">
        <f t="shared" si="45"/>
        <v>-15.266596156114264</v>
      </c>
      <c r="AC67">
        <f t="shared" si="23"/>
        <v>16.149330379783667</v>
      </c>
      <c r="AD67">
        <f t="shared" si="46"/>
        <v>-0.62568187126710328</v>
      </c>
      <c r="AE67">
        <f t="shared" si="24"/>
        <v>2.3633088907190336</v>
      </c>
      <c r="AF67" s="9">
        <f t="shared" si="47"/>
        <v>17.886957399235598</v>
      </c>
      <c r="AG67" s="9">
        <f t="shared" si="48"/>
        <v>0</v>
      </c>
      <c r="AH67">
        <f t="shared" si="49"/>
        <v>0</v>
      </c>
      <c r="AI67">
        <f t="shared" si="68"/>
        <v>3.1257338500325638E-3</v>
      </c>
      <c r="AJ67">
        <f t="shared" si="25"/>
        <v>37.337604695554134</v>
      </c>
      <c r="AK67">
        <f t="shared" si="26"/>
        <v>-16.407786981789553</v>
      </c>
      <c r="AL67">
        <f t="shared" si="27"/>
        <v>-0.57694051184582484</v>
      </c>
      <c r="AM67">
        <f t="shared" si="28"/>
        <v>2.2126407040936322</v>
      </c>
      <c r="AN67" s="9">
        <f t="shared" si="50"/>
        <v>22.565517906012392</v>
      </c>
      <c r="AO67">
        <f t="shared" si="29"/>
        <v>4.6185277824406512E-14</v>
      </c>
      <c r="AP67">
        <f t="shared" si="51"/>
        <v>2.0467191587081117E-15</v>
      </c>
      <c r="AQ67">
        <f t="shared" si="30"/>
        <v>5.9216781596562029</v>
      </c>
      <c r="AR67">
        <f t="shared" si="31"/>
        <v>-1.1411908256752881</v>
      </c>
      <c r="AS67">
        <f t="shared" si="32"/>
        <v>4.8741359421278441E-2</v>
      </c>
      <c r="AT67">
        <f t="shared" si="52"/>
        <v>6.9551782147211999E-2</v>
      </c>
      <c r="AU67">
        <f t="shared" si="33"/>
        <v>4.6785605067767939</v>
      </c>
      <c r="AV67">
        <f t="shared" si="53"/>
        <v>0.20733229018999075</v>
      </c>
      <c r="AW67">
        <f t="shared" si="54"/>
        <v>0</v>
      </c>
      <c r="AX67">
        <f t="shared" si="34"/>
        <v>1.6796523712376006E-2</v>
      </c>
      <c r="AY67" t="b">
        <f t="shared" si="55"/>
        <v>0</v>
      </c>
      <c r="AZ67">
        <f t="shared" si="35"/>
        <v>37.337604695554134</v>
      </c>
      <c r="BA67">
        <f t="shared" si="36"/>
        <v>-16.407786981789542</v>
      </c>
      <c r="BB67">
        <f t="shared" si="37"/>
        <v>-0.62627230814373214</v>
      </c>
      <c r="BC67">
        <f t="shared" si="38"/>
        <v>2.2126407040936313</v>
      </c>
      <c r="BD67">
        <f t="shared" si="39"/>
        <v>4.9331796297907987E-2</v>
      </c>
      <c r="BF67" s="15">
        <f t="shared" si="56"/>
        <v>22.565517906012396</v>
      </c>
      <c r="BG67" s="10">
        <f t="shared" si="57"/>
        <v>0</v>
      </c>
      <c r="BH67">
        <f t="shared" si="58"/>
        <v>4.6785605067767975</v>
      </c>
      <c r="BI67">
        <f t="shared" si="59"/>
        <v>5.9216781596562029</v>
      </c>
      <c r="BJ67">
        <f t="shared" si="60"/>
        <v>-1.1411908256752774</v>
      </c>
      <c r="BK67">
        <f t="shared" si="61"/>
        <v>-5.9043687662885258E-4</v>
      </c>
      <c r="BM67">
        <f t="shared" si="62"/>
        <v>0</v>
      </c>
      <c r="BN67">
        <f t="shared" si="63"/>
        <v>0</v>
      </c>
      <c r="BO67">
        <f t="shared" si="64"/>
        <v>0</v>
      </c>
      <c r="BP67">
        <f t="shared" si="65"/>
        <v>0</v>
      </c>
    </row>
    <row r="68" spans="1:68" x14ac:dyDescent="0.2">
      <c r="A68">
        <f t="shared" si="74"/>
        <v>3.1E-2</v>
      </c>
      <c r="B68">
        <f t="shared" si="1"/>
        <v>9.689774935100523E-2</v>
      </c>
      <c r="C68">
        <f t="shared" si="2"/>
        <v>3.028836100681422</v>
      </c>
      <c r="D68">
        <f t="shared" si="3"/>
        <v>9.689774935100523E-2</v>
      </c>
      <c r="E68">
        <f t="shared" si="4"/>
        <v>0.11251777286035573</v>
      </c>
      <c r="F68">
        <f t="shared" si="13"/>
        <v>0.11251777286035552</v>
      </c>
      <c r="G68">
        <f t="shared" si="5"/>
        <v>9.5928771857495182E-2</v>
      </c>
      <c r="H68">
        <f t="shared" si="6"/>
        <v>9.5781711514506207E-2</v>
      </c>
      <c r="I68">
        <f t="shared" si="7"/>
        <v>9.5781711514506193E-2</v>
      </c>
      <c r="J68">
        <f t="shared" si="8"/>
        <v>227.89706131039296</v>
      </c>
      <c r="K68">
        <f t="shared" si="9"/>
        <v>215.85461472951695</v>
      </c>
      <c r="L68">
        <f t="shared" si="14"/>
        <v>581592250659.96191</v>
      </c>
      <c r="M68">
        <f t="shared" si="10"/>
        <v>1.6826986863172601E-2</v>
      </c>
      <c r="N68" s="17">
        <f t="shared" si="72"/>
        <v>9786445161.5781651</v>
      </c>
      <c r="O68">
        <f t="shared" si="73"/>
        <v>0</v>
      </c>
      <c r="P68" s="18" t="e">
        <f t="shared" si="11"/>
        <v>#N/A</v>
      </c>
      <c r="R68">
        <f t="shared" si="17"/>
        <v>5.3746051011082168</v>
      </c>
      <c r="S68">
        <f t="shared" si="18"/>
        <v>27.089035438902176</v>
      </c>
      <c r="T68">
        <f t="shared" si="41"/>
        <v>-4.084771320487449</v>
      </c>
      <c r="U68" s="9">
        <f t="shared" si="19"/>
        <v>23.004264118414728</v>
      </c>
      <c r="V68">
        <f t="shared" si="42"/>
        <v>-9786445138.5737</v>
      </c>
      <c r="W68">
        <f t="shared" si="43"/>
        <v>0</v>
      </c>
      <c r="X68">
        <f t="shared" si="44"/>
        <v>-2.1316282072803006E-14</v>
      </c>
      <c r="Y68">
        <f t="shared" si="20"/>
        <v>3.028836100681422</v>
      </c>
      <c r="Z68">
        <f t="shared" si="21"/>
        <v>31.415926535897931</v>
      </c>
      <c r="AA68">
        <f t="shared" si="22"/>
        <v>1.6835528797032677</v>
      </c>
      <c r="AB68">
        <f t="shared" si="45"/>
        <v>-14.867534186498927</v>
      </c>
      <c r="AC68">
        <f t="shared" si="23"/>
        <v>16.548392349399002</v>
      </c>
      <c r="AD68">
        <f t="shared" si="46"/>
        <v>-0.62382351614855813</v>
      </c>
      <c r="AE68">
        <f t="shared" si="24"/>
        <v>2.3306194703611292</v>
      </c>
      <c r="AF68" s="9">
        <f t="shared" si="47"/>
        <v>18.255188303611572</v>
      </c>
      <c r="AG68" s="9">
        <f t="shared" si="48"/>
        <v>0</v>
      </c>
      <c r="AH68">
        <f t="shared" si="49"/>
        <v>0</v>
      </c>
      <c r="AI68">
        <f t="shared" si="68"/>
        <v>3.1257338500323417E-3</v>
      </c>
      <c r="AJ68">
        <f t="shared" si="25"/>
        <v>37.337604695554134</v>
      </c>
      <c r="AK68">
        <f t="shared" si="26"/>
        <v>-15.942903190484106</v>
      </c>
      <c r="AL68">
        <f t="shared" si="27"/>
        <v>-0.57508147548968491</v>
      </c>
      <c r="AM68">
        <f t="shared" si="28"/>
        <v>2.1846440888344034</v>
      </c>
      <c r="AN68" s="9">
        <f t="shared" si="50"/>
        <v>23.004264118414746</v>
      </c>
      <c r="AO68">
        <f t="shared" si="29"/>
        <v>0</v>
      </c>
      <c r="AP68">
        <f t="shared" si="51"/>
        <v>0</v>
      </c>
      <c r="AQ68">
        <f t="shared" si="30"/>
        <v>5.9216781596562029</v>
      </c>
      <c r="AR68">
        <f t="shared" si="31"/>
        <v>-1.0753690039851787</v>
      </c>
      <c r="AS68">
        <f t="shared" si="32"/>
        <v>4.874204065887322E-2</v>
      </c>
      <c r="AT68">
        <f t="shared" si="52"/>
        <v>6.7451266004490182E-2</v>
      </c>
      <c r="AU68">
        <f t="shared" si="33"/>
        <v>4.7490758148031738</v>
      </c>
      <c r="AV68">
        <f t="shared" si="53"/>
        <v>0.20644328331292167</v>
      </c>
      <c r="AW68">
        <f t="shared" si="54"/>
        <v>0</v>
      </c>
      <c r="AX68">
        <f t="shared" si="34"/>
        <v>1.6827781050876327E-2</v>
      </c>
      <c r="AY68" t="b">
        <f t="shared" si="55"/>
        <v>0</v>
      </c>
      <c r="AZ68">
        <f t="shared" si="35"/>
        <v>37.337604695554134</v>
      </c>
      <c r="BA68">
        <f t="shared" si="36"/>
        <v>-15.94290319048415</v>
      </c>
      <c r="BB68">
        <f t="shared" si="37"/>
        <v>-0.62441327178759254</v>
      </c>
      <c r="BC68">
        <f t="shared" si="38"/>
        <v>2.1846440888344052</v>
      </c>
      <c r="BD68">
        <f t="shared" si="39"/>
        <v>4.9331796297907987E-2</v>
      </c>
      <c r="BF68" s="15">
        <f t="shared" si="56"/>
        <v>23.004264118414703</v>
      </c>
      <c r="BG68" s="10">
        <f t="shared" si="57"/>
        <v>-4.2632564145606011E-14</v>
      </c>
      <c r="BH68">
        <f t="shared" si="58"/>
        <v>4.7490758148031311</v>
      </c>
      <c r="BI68">
        <f t="shared" si="59"/>
        <v>5.9216781596562029</v>
      </c>
      <c r="BJ68">
        <f t="shared" si="60"/>
        <v>-1.0753690039852231</v>
      </c>
      <c r="BK68">
        <f t="shared" si="61"/>
        <v>-5.8975563903440609E-4</v>
      </c>
      <c r="BM68">
        <f t="shared" si="62"/>
        <v>0</v>
      </c>
      <c r="BN68">
        <f t="shared" si="63"/>
        <v>-4.4408920985006262E-14</v>
      </c>
      <c r="BO68">
        <f t="shared" si="64"/>
        <v>0</v>
      </c>
      <c r="BP68">
        <f t="shared" si="65"/>
        <v>0</v>
      </c>
    </row>
    <row r="69" spans="1:68" x14ac:dyDescent="0.2">
      <c r="A69">
        <f t="shared" si="74"/>
        <v>3.2000000000000001E-2</v>
      </c>
      <c r="B69">
        <f t="shared" si="1"/>
        <v>0.10002348320103767</v>
      </c>
      <c r="C69">
        <f t="shared" si="2"/>
        <v>3.0257103668313894</v>
      </c>
      <c r="D69">
        <f t="shared" si="3"/>
        <v>0.10002348320103767</v>
      </c>
      <c r="E69">
        <f t="shared" si="4"/>
        <v>0.1156231026828964</v>
      </c>
      <c r="F69">
        <f t="shared" si="13"/>
        <v>0.1156231026828963</v>
      </c>
      <c r="G69">
        <f t="shared" si="5"/>
        <v>9.9023248369027289E-2</v>
      </c>
      <c r="H69">
        <f t="shared" si="6"/>
        <v>9.8861497237383175E-2</v>
      </c>
      <c r="I69">
        <f t="shared" si="7"/>
        <v>9.8861497237383439E-2</v>
      </c>
      <c r="J69">
        <f t="shared" si="8"/>
        <v>220.79749135320279</v>
      </c>
      <c r="K69">
        <f t="shared" si="9"/>
        <v>209.19639363134527</v>
      </c>
      <c r="L69">
        <f t="shared" si="14"/>
        <v>876968226563.82959</v>
      </c>
      <c r="M69">
        <f t="shared" si="10"/>
        <v>1.6858239767915964E-2</v>
      </c>
      <c r="N69" s="17">
        <f t="shared" si="72"/>
        <v>14784140632.25709</v>
      </c>
      <c r="O69">
        <f t="shared" si="73"/>
        <v>0</v>
      </c>
      <c r="P69" s="18" t="e">
        <f t="shared" si="11"/>
        <v>#N/A</v>
      </c>
      <c r="R69">
        <f t="shared" si="17"/>
        <v>5.3432734931862749</v>
      </c>
      <c r="S69">
        <f t="shared" si="18"/>
        <v>27.499736598974511</v>
      </c>
      <c r="T69">
        <f t="shared" si="41"/>
        <v>-4.0829157347107445</v>
      </c>
      <c r="U69" s="9">
        <f t="shared" si="19"/>
        <v>23.416820864263766</v>
      </c>
      <c r="V69">
        <f t="shared" si="42"/>
        <v>-14784140608.840157</v>
      </c>
      <c r="W69">
        <f t="shared" si="43"/>
        <v>0</v>
      </c>
      <c r="X69">
        <f t="shared" si="44"/>
        <v>-7.1054273576010019E-15</v>
      </c>
      <c r="Y69">
        <f t="shared" si="20"/>
        <v>3.0257103668313894</v>
      </c>
      <c r="Z69">
        <f t="shared" si="21"/>
        <v>31.415926535897931</v>
      </c>
      <c r="AA69">
        <f t="shared" si="22"/>
        <v>1.6866786135533003</v>
      </c>
      <c r="AB69">
        <f t="shared" si="45"/>
        <v>-14.489892487306346</v>
      </c>
      <c r="AC69">
        <f t="shared" si="23"/>
        <v>16.926034048591585</v>
      </c>
      <c r="AD69">
        <f t="shared" si="46"/>
        <v>-0.62196860810885313</v>
      </c>
      <c r="AE69">
        <f t="shared" si="24"/>
        <v>2.2989744706309438</v>
      </c>
      <c r="AF69" s="9">
        <f t="shared" si="47"/>
        <v>18.603039911113676</v>
      </c>
      <c r="AG69" s="9">
        <f t="shared" si="48"/>
        <v>0</v>
      </c>
      <c r="AH69">
        <f t="shared" si="49"/>
        <v>0</v>
      </c>
      <c r="AI69">
        <f t="shared" si="68"/>
        <v>3.1257338500323417E-3</v>
      </c>
      <c r="AJ69">
        <f t="shared" si="25"/>
        <v>37.337604695554134</v>
      </c>
      <c r="AK69">
        <f t="shared" si="26"/>
        <v>-15.504977434090572</v>
      </c>
      <c r="AL69">
        <f t="shared" si="27"/>
        <v>-0.5732258897129805</v>
      </c>
      <c r="AM69">
        <f t="shared" si="28"/>
        <v>2.1574194925131849</v>
      </c>
      <c r="AN69" s="9">
        <f t="shared" si="50"/>
        <v>23.416820864263769</v>
      </c>
      <c r="AO69">
        <f t="shared" si="29"/>
        <v>0</v>
      </c>
      <c r="AP69">
        <f t="shared" si="51"/>
        <v>0</v>
      </c>
      <c r="AQ69">
        <f t="shared" si="30"/>
        <v>5.9216781596562029</v>
      </c>
      <c r="AR69">
        <f t="shared" si="31"/>
        <v>-1.015084946784226</v>
      </c>
      <c r="AS69">
        <f t="shared" si="32"/>
        <v>4.8742718395872631E-2</v>
      </c>
      <c r="AT69">
        <f t="shared" si="52"/>
        <v>6.5468327903036694E-2</v>
      </c>
      <c r="AU69">
        <f t="shared" si="33"/>
        <v>4.8137809531500935</v>
      </c>
      <c r="AV69">
        <f t="shared" si="53"/>
        <v>0.20556936319636657</v>
      </c>
      <c r="AW69">
        <f t="shared" si="54"/>
        <v>0</v>
      </c>
      <c r="AX69">
        <f t="shared" si="34"/>
        <v>1.6859038389376652E-2</v>
      </c>
      <c r="AY69" t="b">
        <f t="shared" si="55"/>
        <v>0</v>
      </c>
      <c r="AZ69">
        <f t="shared" si="35"/>
        <v>37.337604695554134</v>
      </c>
      <c r="BA69">
        <f t="shared" si="36"/>
        <v>-15.504977434090584</v>
      </c>
      <c r="BB69">
        <f t="shared" si="37"/>
        <v>-0.62255768601088801</v>
      </c>
      <c r="BC69">
        <f t="shared" si="38"/>
        <v>2.1574194925131858</v>
      </c>
      <c r="BD69">
        <f t="shared" si="39"/>
        <v>4.9331796297907987E-2</v>
      </c>
      <c r="BF69" s="15">
        <f t="shared" si="56"/>
        <v>23.416820864263752</v>
      </c>
      <c r="BG69" s="10">
        <f t="shared" si="57"/>
        <v>0</v>
      </c>
      <c r="BH69">
        <f t="shared" si="58"/>
        <v>4.8137809531500757</v>
      </c>
      <c r="BI69">
        <f t="shared" si="59"/>
        <v>5.9216781596562029</v>
      </c>
      <c r="BJ69">
        <f t="shared" si="60"/>
        <v>-1.0150849467842384</v>
      </c>
      <c r="BK69">
        <f t="shared" si="61"/>
        <v>-5.8907790203488464E-4</v>
      </c>
      <c r="BM69">
        <f t="shared" si="62"/>
        <v>0</v>
      </c>
      <c r="BN69">
        <f t="shared" si="63"/>
        <v>0</v>
      </c>
      <c r="BO69">
        <f t="shared" si="64"/>
        <v>0</v>
      </c>
      <c r="BP69">
        <f t="shared" si="65"/>
        <v>0</v>
      </c>
    </row>
    <row r="70" spans="1:68" x14ac:dyDescent="0.2">
      <c r="A70">
        <f t="shared" si="74"/>
        <v>3.3000000000000002E-2</v>
      </c>
      <c r="B70">
        <f t="shared" si="1"/>
        <v>0.10314921705107009</v>
      </c>
      <c r="C70">
        <f t="shared" si="2"/>
        <v>3.0225846329813568</v>
      </c>
      <c r="D70">
        <f t="shared" si="3"/>
        <v>0.10314921705107009</v>
      </c>
      <c r="E70">
        <f t="shared" si="4"/>
        <v>0.11872730284411978</v>
      </c>
      <c r="F70">
        <f t="shared" si="13"/>
        <v>0.11872730284411982</v>
      </c>
      <c r="G70">
        <f t="shared" si="5"/>
        <v>0.1021177248805594</v>
      </c>
      <c r="H70">
        <f t="shared" si="6"/>
        <v>0.10194033628458507</v>
      </c>
      <c r="I70">
        <f t="shared" si="7"/>
        <v>0.10194033628458517</v>
      </c>
      <c r="J70">
        <f t="shared" si="8"/>
        <v>214.12888535601755</v>
      </c>
      <c r="K70">
        <f t="shared" si="9"/>
        <v>202.94039611523678</v>
      </c>
      <c r="L70">
        <f t="shared" si="14"/>
        <v>1291084167221.2163</v>
      </c>
      <c r="M70">
        <f t="shared" si="10"/>
        <v>1.6889492656188467E-2</v>
      </c>
      <c r="N70" s="17">
        <f t="shared" si="72"/>
        <v>21805756560.803936</v>
      </c>
      <c r="O70">
        <f t="shared" si="73"/>
        <v>0</v>
      </c>
      <c r="P70" s="18" t="e">
        <f t="shared" si="11"/>
        <v>#N/A</v>
      </c>
      <c r="R70">
        <f t="shared" si="17"/>
        <v>5.3129123207325284</v>
      </c>
      <c r="S70">
        <f t="shared" si="18"/>
        <v>27.886503421036846</v>
      </c>
      <c r="T70">
        <f t="shared" si="41"/>
        <v>-4.0810635867314939</v>
      </c>
      <c r="U70" s="9">
        <f t="shared" si="19"/>
        <v>23.805439834305353</v>
      </c>
      <c r="V70">
        <f t="shared" si="42"/>
        <v>-21805756536.999481</v>
      </c>
      <c r="W70">
        <f t="shared" si="43"/>
        <v>0</v>
      </c>
      <c r="X70">
        <f t="shared" si="44"/>
        <v>4.6185277824406512E-14</v>
      </c>
      <c r="Y70">
        <f t="shared" si="20"/>
        <v>3.0225846329813568</v>
      </c>
      <c r="Z70">
        <f t="shared" si="21"/>
        <v>31.415926535897931</v>
      </c>
      <c r="AA70">
        <f t="shared" si="22"/>
        <v>1.6898043474033329</v>
      </c>
      <c r="AB70">
        <f t="shared" si="45"/>
        <v>-14.131982712257084</v>
      </c>
      <c r="AC70">
        <f t="shared" si="23"/>
        <v>17.283943823640847</v>
      </c>
      <c r="AD70">
        <f t="shared" si="46"/>
        <v>-0.62011713438362936</v>
      </c>
      <c r="AE70">
        <f t="shared" si="24"/>
        <v>2.268309807078289</v>
      </c>
      <c r="AF70" s="9">
        <f t="shared" si="47"/>
        <v>18.932136496335506</v>
      </c>
      <c r="AG70" s="9">
        <f t="shared" si="48"/>
        <v>0</v>
      </c>
      <c r="AH70">
        <f t="shared" si="49"/>
        <v>0</v>
      </c>
      <c r="AI70">
        <f t="shared" si="68"/>
        <v>3.1257338500325638E-3</v>
      </c>
      <c r="AJ70">
        <f t="shared" si="25"/>
        <v>37.337604695554134</v>
      </c>
      <c r="AK70">
        <f t="shared" si="26"/>
        <v>-15.091717107795164</v>
      </c>
      <c r="AL70">
        <f t="shared" si="27"/>
        <v>-0.5713737417337299</v>
      </c>
      <c r="AM70">
        <f t="shared" si="28"/>
        <v>2.1309259882800613</v>
      </c>
      <c r="AN70" s="9">
        <f t="shared" si="50"/>
        <v>23.805439834305304</v>
      </c>
      <c r="AO70">
        <f t="shared" si="29"/>
        <v>-4.9737991503207013E-14</v>
      </c>
      <c r="AP70">
        <f t="shared" si="51"/>
        <v>-2.0893540236770207E-15</v>
      </c>
      <c r="AQ70">
        <f t="shared" si="30"/>
        <v>5.9216781596562029</v>
      </c>
      <c r="AR70">
        <f t="shared" si="31"/>
        <v>-0.95973439553807971</v>
      </c>
      <c r="AS70">
        <f t="shared" si="32"/>
        <v>4.8743392649899464E-2</v>
      </c>
      <c r="AT70">
        <f t="shared" si="52"/>
        <v>6.3593452533135433E-2</v>
      </c>
      <c r="AU70">
        <f t="shared" si="33"/>
        <v>4.8733033379697979</v>
      </c>
      <c r="AV70">
        <f t="shared" si="53"/>
        <v>0.20471385413963353</v>
      </c>
      <c r="AW70">
        <f t="shared" si="54"/>
        <v>0</v>
      </c>
      <c r="AX70">
        <f t="shared" si="34"/>
        <v>1.6890295727876977E-2</v>
      </c>
      <c r="AY70" t="b">
        <f t="shared" si="55"/>
        <v>0</v>
      </c>
      <c r="AZ70">
        <f t="shared" si="35"/>
        <v>37.337604695554134</v>
      </c>
      <c r="BA70">
        <f t="shared" si="36"/>
        <v>-15.091717107795148</v>
      </c>
      <c r="BB70">
        <f t="shared" si="37"/>
        <v>-0.62070553803163742</v>
      </c>
      <c r="BC70">
        <f t="shared" si="38"/>
        <v>2.1309259882800609</v>
      </c>
      <c r="BD70">
        <f t="shared" si="39"/>
        <v>4.9331796297907987E-2</v>
      </c>
      <c r="BF70" s="15">
        <f t="shared" si="56"/>
        <v>23.805439834305318</v>
      </c>
      <c r="BG70" s="10">
        <f t="shared" si="57"/>
        <v>0</v>
      </c>
      <c r="BH70">
        <f t="shared" si="58"/>
        <v>4.8733033379698121</v>
      </c>
      <c r="BI70">
        <f t="shared" si="59"/>
        <v>5.9216781596562029</v>
      </c>
      <c r="BJ70">
        <f t="shared" si="60"/>
        <v>-0.95973439553806372</v>
      </c>
      <c r="BK70">
        <f t="shared" si="61"/>
        <v>-5.8840364800805123E-4</v>
      </c>
      <c r="BM70">
        <f t="shared" si="62"/>
        <v>0</v>
      </c>
      <c r="BN70">
        <f t="shared" si="63"/>
        <v>1.5987211554602254E-14</v>
      </c>
      <c r="BO70">
        <f t="shared" si="64"/>
        <v>0</v>
      </c>
      <c r="BP70">
        <f t="shared" si="65"/>
        <v>0</v>
      </c>
    </row>
    <row r="71" spans="1:68" x14ac:dyDescent="0.2">
      <c r="A71">
        <f t="shared" si="74"/>
        <v>3.4000000000000002E-2</v>
      </c>
      <c r="B71">
        <f t="shared" si="1"/>
        <v>0.10627495090110252</v>
      </c>
      <c r="C71">
        <f t="shared" si="2"/>
        <v>3.0194588991313243</v>
      </c>
      <c r="D71">
        <f t="shared" si="3"/>
        <v>0.10627495090110252</v>
      </c>
      <c r="E71">
        <f t="shared" si="4"/>
        <v>0.12183034301535661</v>
      </c>
      <c r="F71">
        <f t="shared" si="13"/>
        <v>0.12183034301535679</v>
      </c>
      <c r="G71">
        <f t="shared" si="5"/>
        <v>0.10521220139209149</v>
      </c>
      <c r="H71">
        <f t="shared" si="6"/>
        <v>0.10501819917383501</v>
      </c>
      <c r="I71">
        <f t="shared" si="7"/>
        <v>0.10501819917383538</v>
      </c>
      <c r="J71">
        <f t="shared" si="8"/>
        <v>207.85321737714838</v>
      </c>
      <c r="K71">
        <f t="shared" si="9"/>
        <v>197.05124532272379</v>
      </c>
      <c r="L71">
        <f t="shared" si="14"/>
        <v>1859516512949.8965</v>
      </c>
      <c r="M71">
        <f t="shared" si="10"/>
        <v>1.6920745527959576E-2</v>
      </c>
      <c r="N71" s="17">
        <f t="shared" si="72"/>
        <v>31464405720.663948</v>
      </c>
      <c r="O71">
        <f t="shared" si="73"/>
        <v>0</v>
      </c>
      <c r="P71" s="18" t="e">
        <f t="shared" si="11"/>
        <v>#N/A</v>
      </c>
      <c r="R71">
        <f t="shared" si="17"/>
        <v>5.2834638234521707</v>
      </c>
      <c r="S71">
        <f t="shared" si="18"/>
        <v>28.251337630589379</v>
      </c>
      <c r="T71">
        <f t="shared" si="41"/>
        <v>-4.0792148638386134</v>
      </c>
      <c r="U71" s="9">
        <f t="shared" si="19"/>
        <v>24.172122766750768</v>
      </c>
      <c r="V71">
        <f t="shared" si="42"/>
        <v>-31464405696.493111</v>
      </c>
      <c r="W71">
        <f t="shared" si="43"/>
        <v>0</v>
      </c>
      <c r="X71">
        <f t="shared" si="44"/>
        <v>3.907985046680551E-14</v>
      </c>
      <c r="Y71">
        <f t="shared" si="20"/>
        <v>3.0194588991313243</v>
      </c>
      <c r="Z71">
        <f t="shared" si="21"/>
        <v>31.415926535897931</v>
      </c>
      <c r="AA71">
        <f t="shared" si="22"/>
        <v>1.6929300812533654</v>
      </c>
      <c r="AB71">
        <f t="shared" si="45"/>
        <v>-13.792289351592405</v>
      </c>
      <c r="AC71">
        <f t="shared" si="23"/>
        <v>17.623637184305526</v>
      </c>
      <c r="AD71">
        <f t="shared" si="46"/>
        <v>-0.618269082279295</v>
      </c>
      <c r="AE71">
        <f t="shared" si="24"/>
        <v>2.2385671359959165</v>
      </c>
      <c r="AF71" s="9">
        <f t="shared" si="47"/>
        <v>19.243935238022146</v>
      </c>
      <c r="AG71" s="9">
        <f t="shared" si="48"/>
        <v>0</v>
      </c>
      <c r="AH71">
        <f t="shared" si="49"/>
        <v>0</v>
      </c>
      <c r="AI71">
        <f t="shared" si="68"/>
        <v>3.1257338500325638E-3</v>
      </c>
      <c r="AJ71">
        <f t="shared" si="25"/>
        <v>37.337604695554134</v>
      </c>
      <c r="AK71">
        <f t="shared" si="26"/>
        <v>-14.701082743057821</v>
      </c>
      <c r="AL71">
        <f t="shared" si="27"/>
        <v>-0.56952501884084938</v>
      </c>
      <c r="AM71">
        <f t="shared" si="28"/>
        <v>2.1051258330952289</v>
      </c>
      <c r="AN71" s="9">
        <f t="shared" si="50"/>
        <v>24.172122766750693</v>
      </c>
      <c r="AO71">
        <f t="shared" si="29"/>
        <v>-7.460698725481052E-14</v>
      </c>
      <c r="AP71">
        <f t="shared" si="51"/>
        <v>-3.0864888439766711E-15</v>
      </c>
      <c r="AQ71">
        <f t="shared" si="30"/>
        <v>5.9216781596562029</v>
      </c>
      <c r="AR71">
        <f t="shared" si="31"/>
        <v>-0.90879339146541582</v>
      </c>
      <c r="AS71">
        <f t="shared" si="32"/>
        <v>4.8744063438445617E-2</v>
      </c>
      <c r="AT71">
        <f t="shared" si="52"/>
        <v>6.1818126416203482E-2</v>
      </c>
      <c r="AU71">
        <f t="shared" si="33"/>
        <v>4.9281875287285466</v>
      </c>
      <c r="AV71">
        <f t="shared" si="53"/>
        <v>0.20387897150296544</v>
      </c>
      <c r="AW71">
        <f t="shared" si="54"/>
        <v>0</v>
      </c>
      <c r="AX71">
        <f t="shared" si="34"/>
        <v>1.6921553066377302E-2</v>
      </c>
      <c r="AY71" t="b">
        <f t="shared" si="55"/>
        <v>0</v>
      </c>
      <c r="AZ71">
        <f t="shared" si="35"/>
        <v>37.337604695554134</v>
      </c>
      <c r="BA71">
        <f t="shared" si="36"/>
        <v>-14.701082743057816</v>
      </c>
      <c r="BB71">
        <f t="shared" si="37"/>
        <v>-0.61885681513875701</v>
      </c>
      <c r="BC71">
        <f t="shared" si="38"/>
        <v>2.1051258330952276</v>
      </c>
      <c r="BD71">
        <f t="shared" si="39"/>
        <v>4.9331796297907987E-2</v>
      </c>
      <c r="BF71" s="15">
        <f t="shared" si="56"/>
        <v>24.172122766750697</v>
      </c>
      <c r="BG71" s="10">
        <f t="shared" si="57"/>
        <v>0</v>
      </c>
      <c r="BH71">
        <f t="shared" si="58"/>
        <v>4.9281875287285501</v>
      </c>
      <c r="BI71">
        <f t="shared" si="59"/>
        <v>5.9216781596562029</v>
      </c>
      <c r="BJ71">
        <f t="shared" si="60"/>
        <v>-0.90879339146541049</v>
      </c>
      <c r="BK71">
        <f t="shared" si="61"/>
        <v>-5.8773285946200904E-4</v>
      </c>
      <c r="BM71">
        <f t="shared" si="62"/>
        <v>0</v>
      </c>
      <c r="BN71">
        <f t="shared" si="63"/>
        <v>0</v>
      </c>
      <c r="BO71">
        <f t="shared" si="64"/>
        <v>0</v>
      </c>
      <c r="BP71">
        <f t="shared" si="65"/>
        <v>0</v>
      </c>
    </row>
    <row r="72" spans="1:68" x14ac:dyDescent="0.2">
      <c r="A72">
        <f t="shared" si="74"/>
        <v>3.5000000000000003E-2</v>
      </c>
      <c r="B72">
        <f t="shared" si="1"/>
        <v>0.10940068475113496</v>
      </c>
      <c r="C72">
        <f t="shared" si="2"/>
        <v>3.0163331652812921</v>
      </c>
      <c r="D72">
        <f t="shared" si="3"/>
        <v>0.10940068475113496</v>
      </c>
      <c r="E72">
        <f t="shared" si="4"/>
        <v>0.12493219287927096</v>
      </c>
      <c r="F72">
        <f t="shared" si="13"/>
        <v>0.12493219287927083</v>
      </c>
      <c r="G72">
        <f t="shared" si="5"/>
        <v>0.10830667790362361</v>
      </c>
      <c r="H72">
        <f t="shared" si="6"/>
        <v>0.10809505643220363</v>
      </c>
      <c r="I72">
        <f t="shared" si="7"/>
        <v>0.10809505643220384</v>
      </c>
      <c r="J72">
        <f t="shared" si="8"/>
        <v>201.93680730558086</v>
      </c>
      <c r="K72">
        <f t="shared" si="9"/>
        <v>191.49759795073453</v>
      </c>
      <c r="L72">
        <f t="shared" si="14"/>
        <v>2624797139428.4272</v>
      </c>
      <c r="M72">
        <f t="shared" si="10"/>
        <v>1.695199838319876E-2</v>
      </c>
      <c r="N72" s="17">
        <f t="shared" si="72"/>
        <v>44495556863.81543</v>
      </c>
      <c r="O72">
        <f t="shared" si="73"/>
        <v>0</v>
      </c>
      <c r="P72" s="18" t="e">
        <f t="shared" si="11"/>
        <v>#N/A</v>
      </c>
      <c r="R72">
        <f t="shared" si="17"/>
        <v>5.2548752652038315</v>
      </c>
      <c r="S72">
        <f t="shared" si="18"/>
        <v>28.596024728768121</v>
      </c>
      <c r="T72">
        <f t="shared" si="41"/>
        <v>-4.0773695533913941</v>
      </c>
      <c r="U72" s="9">
        <f t="shared" si="19"/>
        <v>24.518655175376729</v>
      </c>
      <c r="V72">
        <f t="shared" si="42"/>
        <v>-44495556839.296745</v>
      </c>
      <c r="W72">
        <f t="shared" si="43"/>
        <v>0</v>
      </c>
      <c r="X72">
        <f t="shared" si="44"/>
        <v>0</v>
      </c>
      <c r="Y72">
        <f t="shared" si="20"/>
        <v>3.0163331652812921</v>
      </c>
      <c r="Z72">
        <f t="shared" si="21"/>
        <v>31.415926535897931</v>
      </c>
      <c r="AA72">
        <f t="shared" si="22"/>
        <v>1.6960558151033975</v>
      </c>
      <c r="AB72">
        <f t="shared" si="45"/>
        <v>-13.469448167195283</v>
      </c>
      <c r="AC72">
        <f t="shared" si="23"/>
        <v>17.94647836870265</v>
      </c>
      <c r="AD72">
        <f t="shared" si="46"/>
        <v>-0.61642443917250456</v>
      </c>
      <c r="AE72">
        <f t="shared" si="24"/>
        <v>2.2096931885798115</v>
      </c>
      <c r="AF72" s="9">
        <f t="shared" si="47"/>
        <v>19.539747118109958</v>
      </c>
      <c r="AG72" s="9">
        <f t="shared" si="48"/>
        <v>0</v>
      </c>
      <c r="AH72">
        <f t="shared" si="49"/>
        <v>0</v>
      </c>
      <c r="AI72">
        <f t="shared" si="68"/>
        <v>3.1257338500323417E-3</v>
      </c>
      <c r="AJ72">
        <f t="shared" si="25"/>
        <v>37.337604695554134</v>
      </c>
      <c r="AK72">
        <f t="shared" si="26"/>
        <v>-14.331253957612487</v>
      </c>
      <c r="AL72">
        <f t="shared" si="27"/>
        <v>-0.56767970839363002</v>
      </c>
      <c r="AM72">
        <f t="shared" si="28"/>
        <v>2.0799841458286776</v>
      </c>
      <c r="AN72" s="9">
        <f t="shared" si="50"/>
        <v>24.518655175376693</v>
      </c>
      <c r="AO72">
        <f t="shared" si="29"/>
        <v>-3.5527136788005009E-14</v>
      </c>
      <c r="AP72">
        <f t="shared" si="51"/>
        <v>-1.448983907717899E-15</v>
      </c>
      <c r="AQ72">
        <f t="shared" si="30"/>
        <v>5.9216781596562029</v>
      </c>
      <c r="AR72">
        <f t="shared" si="31"/>
        <v>-0.86180579041720407</v>
      </c>
      <c r="AS72">
        <f t="shared" si="32"/>
        <v>4.8744730778874534E-2</v>
      </c>
      <c r="AT72">
        <f t="shared" si="52"/>
        <v>6.0134709284069963E-2</v>
      </c>
      <c r="AU72">
        <f t="shared" si="33"/>
        <v>4.9789080572667359</v>
      </c>
      <c r="AV72">
        <f t="shared" si="53"/>
        <v>0.20306611523567145</v>
      </c>
      <c r="AW72">
        <f t="shared" si="54"/>
        <v>0</v>
      </c>
      <c r="AX72">
        <f t="shared" si="34"/>
        <v>1.6952810404877623E-2</v>
      </c>
      <c r="AY72" t="b">
        <f t="shared" si="55"/>
        <v>0</v>
      </c>
      <c r="AZ72">
        <f t="shared" si="35"/>
        <v>37.337604695554134</v>
      </c>
      <c r="BA72">
        <f t="shared" si="36"/>
        <v>-14.331253957612496</v>
      </c>
      <c r="BB72">
        <f t="shared" si="37"/>
        <v>-0.61701150469153787</v>
      </c>
      <c r="BC72">
        <f t="shared" si="38"/>
        <v>2.0799841458286785</v>
      </c>
      <c r="BD72">
        <f t="shared" si="39"/>
        <v>4.9331796297907987E-2</v>
      </c>
      <c r="BF72" s="15">
        <f t="shared" si="56"/>
        <v>24.518655175376686</v>
      </c>
      <c r="BG72" s="10">
        <f t="shared" si="57"/>
        <v>0</v>
      </c>
      <c r="BH72">
        <f t="shared" si="58"/>
        <v>4.9789080572667288</v>
      </c>
      <c r="BI72">
        <f t="shared" si="59"/>
        <v>5.9216781596562029</v>
      </c>
      <c r="BJ72">
        <f t="shared" si="60"/>
        <v>-0.86180579041721295</v>
      </c>
      <c r="BK72">
        <f t="shared" si="61"/>
        <v>-5.8706551903331405E-4</v>
      </c>
      <c r="BM72">
        <f t="shared" si="62"/>
        <v>0</v>
      </c>
      <c r="BN72">
        <f t="shared" si="63"/>
        <v>0</v>
      </c>
      <c r="BO72">
        <f t="shared" si="64"/>
        <v>0</v>
      </c>
      <c r="BP72">
        <f t="shared" si="65"/>
        <v>0</v>
      </c>
    </row>
    <row r="73" spans="1:68" x14ac:dyDescent="0.2">
      <c r="A73">
        <f t="shared" si="74"/>
        <v>3.5999999999999997E-2</v>
      </c>
      <c r="B73">
        <f t="shared" si="1"/>
        <v>0.11252641860116737</v>
      </c>
      <c r="C73">
        <f t="shared" si="2"/>
        <v>3.0132074314312596</v>
      </c>
      <c r="D73">
        <f t="shared" si="3"/>
        <v>0.11252641860116737</v>
      </c>
      <c r="E73">
        <f t="shared" si="4"/>
        <v>0.1280328221301564</v>
      </c>
      <c r="F73">
        <f t="shared" si="13"/>
        <v>0.1280328221301564</v>
      </c>
      <c r="G73">
        <f t="shared" si="5"/>
        <v>0.11140115441515569</v>
      </c>
      <c r="H73">
        <f t="shared" si="6"/>
        <v>0.11117087859639116</v>
      </c>
      <c r="I73">
        <f t="shared" si="7"/>
        <v>0.11117087859639123</v>
      </c>
      <c r="J73">
        <f t="shared" si="8"/>
        <v>196.34971727339021</v>
      </c>
      <c r="K73">
        <f t="shared" si="9"/>
        <v>186.25158507633739</v>
      </c>
      <c r="L73">
        <f t="shared" si="14"/>
        <v>3636934965373.4307</v>
      </c>
      <c r="M73">
        <f t="shared" si="10"/>
        <v>1.6983251221875478E-2</v>
      </c>
      <c r="N73" s="17">
        <f t="shared" si="72"/>
        <v>61766980194.559967</v>
      </c>
      <c r="O73">
        <f t="shared" si="73"/>
        <v>0</v>
      </c>
      <c r="P73" s="18" t="e">
        <f t="shared" si="11"/>
        <v>#N/A</v>
      </c>
      <c r="R73">
        <f t="shared" si="17"/>
        <v>5.2270983677004343</v>
      </c>
      <c r="S73">
        <f t="shared" si="18"/>
        <v>28.922162400380458</v>
      </c>
      <c r="T73">
        <f t="shared" si="41"/>
        <v>-4.0755276428189822</v>
      </c>
      <c r="U73" s="9">
        <f t="shared" si="19"/>
        <v>24.846634757561475</v>
      </c>
      <c r="V73">
        <f t="shared" si="42"/>
        <v>-61766980169.712936</v>
      </c>
      <c r="W73">
        <f t="shared" si="43"/>
        <v>0</v>
      </c>
      <c r="X73">
        <f t="shared" si="44"/>
        <v>-7.1054273576010019E-15</v>
      </c>
      <c r="Y73">
        <f t="shared" si="20"/>
        <v>3.0132074314312596</v>
      </c>
      <c r="Z73">
        <f t="shared" si="21"/>
        <v>31.415926535897931</v>
      </c>
      <c r="AA73">
        <f t="shared" si="22"/>
        <v>1.6991815489534301</v>
      </c>
      <c r="AB73">
        <f t="shared" si="45"/>
        <v>-13.162227777890156</v>
      </c>
      <c r="AC73">
        <f t="shared" si="23"/>
        <v>18.253698758007776</v>
      </c>
      <c r="AD73">
        <f t="shared" si="46"/>
        <v>-0.61458319250964</v>
      </c>
      <c r="AE73">
        <f t="shared" si="24"/>
        <v>2.1816391989098598</v>
      </c>
      <c r="AF73" s="9">
        <f t="shared" si="47"/>
        <v>19.820754764407994</v>
      </c>
      <c r="AG73" s="9">
        <f t="shared" si="48"/>
        <v>0</v>
      </c>
      <c r="AH73">
        <f t="shared" si="49"/>
        <v>0</v>
      </c>
      <c r="AI73">
        <f t="shared" si="68"/>
        <v>3.1257338500323417E-3</v>
      </c>
      <c r="AJ73">
        <f t="shared" si="25"/>
        <v>37.337604695554134</v>
      </c>
      <c r="AK73">
        <f t="shared" si="26"/>
        <v>-13.980600765212786</v>
      </c>
      <c r="AL73">
        <f t="shared" si="27"/>
        <v>-0.56583779782121812</v>
      </c>
      <c r="AM73">
        <f t="shared" si="28"/>
        <v>2.0554686250414038</v>
      </c>
      <c r="AN73" s="9">
        <f t="shared" si="50"/>
        <v>24.846634757561535</v>
      </c>
      <c r="AO73">
        <f t="shared" si="29"/>
        <v>6.0396132539608516E-14</v>
      </c>
      <c r="AP73">
        <f t="shared" si="51"/>
        <v>2.4307570473393085E-15</v>
      </c>
      <c r="AQ73">
        <f t="shared" si="30"/>
        <v>5.9216781596562029</v>
      </c>
      <c r="AR73">
        <f t="shared" si="31"/>
        <v>-0.81837298732263086</v>
      </c>
      <c r="AS73">
        <f t="shared" si="32"/>
        <v>4.8745394688421873E-2</v>
      </c>
      <c r="AT73">
        <f t="shared" si="52"/>
        <v>5.8536324802217835E-2</v>
      </c>
      <c r="AU73">
        <f t="shared" si="33"/>
        <v>5.0258799931535414</v>
      </c>
      <c r="AV73">
        <f t="shared" si="53"/>
        <v>0.20227608455603927</v>
      </c>
      <c r="AW73">
        <f t="shared" si="54"/>
        <v>0</v>
      </c>
      <c r="AX73">
        <f t="shared" si="34"/>
        <v>1.6984067743377951E-2</v>
      </c>
      <c r="AY73" t="b">
        <f t="shared" si="55"/>
        <v>0</v>
      </c>
      <c r="AZ73">
        <f t="shared" si="35"/>
        <v>37.337604695554134</v>
      </c>
      <c r="BA73">
        <f t="shared" si="36"/>
        <v>-13.980600765212786</v>
      </c>
      <c r="BB73">
        <f t="shared" si="37"/>
        <v>-0.61516959411912597</v>
      </c>
      <c r="BC73">
        <f t="shared" si="38"/>
        <v>2.0554686250414038</v>
      </c>
      <c r="BD73">
        <f t="shared" si="39"/>
        <v>4.9331796297907987E-2</v>
      </c>
      <c r="BF73" s="15">
        <f t="shared" si="56"/>
        <v>24.846634757561532</v>
      </c>
      <c r="BG73" s="10">
        <f t="shared" si="57"/>
        <v>0</v>
      </c>
      <c r="BH73">
        <f t="shared" si="58"/>
        <v>5.0258799931535378</v>
      </c>
      <c r="BI73">
        <f t="shared" si="59"/>
        <v>5.9216781596562029</v>
      </c>
      <c r="BJ73">
        <f t="shared" si="60"/>
        <v>-0.81837298732263086</v>
      </c>
      <c r="BK73">
        <f t="shared" si="61"/>
        <v>-5.8640160948597586E-4</v>
      </c>
      <c r="BM73">
        <f t="shared" si="62"/>
        <v>0</v>
      </c>
      <c r="BN73">
        <f t="shared" si="63"/>
        <v>0</v>
      </c>
      <c r="BO73">
        <f t="shared" si="64"/>
        <v>0</v>
      </c>
      <c r="BP73">
        <f t="shared" si="65"/>
        <v>0</v>
      </c>
    </row>
    <row r="74" spans="1:68" x14ac:dyDescent="0.2">
      <c r="A74">
        <f t="shared" si="74"/>
        <v>3.6999999999999998E-2</v>
      </c>
      <c r="B74">
        <f t="shared" si="1"/>
        <v>0.11565215245119979</v>
      </c>
      <c r="C74">
        <f t="shared" si="2"/>
        <v>3.010081697581227</v>
      </c>
      <c r="D74">
        <f t="shared" si="3"/>
        <v>0.11565215245119979</v>
      </c>
      <c r="E74">
        <f t="shared" si="4"/>
        <v>0.13113220047423216</v>
      </c>
      <c r="F74">
        <f t="shared" si="13"/>
        <v>0.13113220047423232</v>
      </c>
      <c r="G74">
        <f t="shared" si="5"/>
        <v>0.1144956309266878</v>
      </c>
      <c r="H74">
        <f t="shared" si="6"/>
        <v>0.1142456362130098</v>
      </c>
      <c r="I74">
        <f t="shared" si="7"/>
        <v>0.11424563621301015</v>
      </c>
      <c r="J74">
        <f t="shared" si="8"/>
        <v>191.06524594722393</v>
      </c>
      <c r="K74">
        <f t="shared" si="9"/>
        <v>181.28834352005526</v>
      </c>
      <c r="L74">
        <f t="shared" si="14"/>
        <v>4953842017180.2051</v>
      </c>
      <c r="M74">
        <f t="shared" si="10"/>
        <v>1.7014504043959201E-2</v>
      </c>
      <c r="N74" s="17">
        <f t="shared" si="72"/>
        <v>84287165034.447601</v>
      </c>
      <c r="O74">
        <f t="shared" si="73"/>
        <v>0</v>
      </c>
      <c r="P74" s="18" t="e">
        <f t="shared" si="11"/>
        <v>#N/A</v>
      </c>
      <c r="R74">
        <f t="shared" si="17"/>
        <v>5.2000888218166192</v>
      </c>
      <c r="S74">
        <f t="shared" si="18"/>
        <v>29.231184556535705</v>
      </c>
      <c r="T74">
        <f t="shared" si="41"/>
        <v>-4.0736891196198668</v>
      </c>
      <c r="U74" s="9">
        <f t="shared" si="19"/>
        <v>25.157495436915838</v>
      </c>
      <c r="V74">
        <f t="shared" si="42"/>
        <v>-84287165009.289856</v>
      </c>
      <c r="W74">
        <f t="shared" si="43"/>
        <v>0</v>
      </c>
      <c r="X74">
        <f t="shared" si="44"/>
        <v>-3.5527136788005009E-15</v>
      </c>
      <c r="Y74">
        <f t="shared" si="20"/>
        <v>3.010081697581227</v>
      </c>
      <c r="Z74">
        <f t="shared" si="21"/>
        <v>31.415926535897931</v>
      </c>
      <c r="AA74">
        <f t="shared" si="22"/>
        <v>1.7023072828034627</v>
      </c>
      <c r="AB74">
        <f t="shared" si="45"/>
        <v>-12.86951387081103</v>
      </c>
      <c r="AC74">
        <f t="shared" si="23"/>
        <v>18.546412665086901</v>
      </c>
      <c r="AD74">
        <f t="shared" si="46"/>
        <v>-0.61274532980629881</v>
      </c>
      <c r="AE74">
        <f t="shared" si="24"/>
        <v>2.1543604103209821</v>
      </c>
      <c r="AF74" s="9">
        <f t="shared" si="47"/>
        <v>20.088027745601586</v>
      </c>
      <c r="AG74" s="9">
        <f t="shared" si="48"/>
        <v>0</v>
      </c>
      <c r="AH74">
        <f t="shared" si="49"/>
        <v>0</v>
      </c>
      <c r="AI74">
        <f t="shared" si="68"/>
        <v>3.1257338500325638E-3</v>
      </c>
      <c r="AJ74">
        <f t="shared" si="25"/>
        <v>37.337604695554134</v>
      </c>
      <c r="AK74">
        <f t="shared" si="26"/>
        <v>-13.647659284735395</v>
      </c>
      <c r="AL74">
        <f t="shared" si="27"/>
        <v>-0.56399927462210275</v>
      </c>
      <c r="AM74">
        <f t="shared" si="28"/>
        <v>2.0315493007191412</v>
      </c>
      <c r="AN74" s="9">
        <f t="shared" si="50"/>
        <v>25.157495436915777</v>
      </c>
      <c r="AO74">
        <f t="shared" si="29"/>
        <v>-6.0396132539608516E-14</v>
      </c>
      <c r="AP74">
        <f t="shared" si="51"/>
        <v>-2.4007211962357757E-15</v>
      </c>
      <c r="AQ74">
        <f t="shared" si="30"/>
        <v>5.9216781596562029</v>
      </c>
      <c r="AR74">
        <f t="shared" si="31"/>
        <v>-0.77814541392436531</v>
      </c>
      <c r="AS74">
        <f t="shared" si="32"/>
        <v>4.8746055184196058E-2</v>
      </c>
      <c r="AT74">
        <f t="shared" si="52"/>
        <v>5.7016767321756319E-2</v>
      </c>
      <c r="AU74">
        <f t="shared" si="33"/>
        <v>5.0694676913141912</v>
      </c>
      <c r="AV74">
        <f t="shared" si="53"/>
        <v>0.20150923624437275</v>
      </c>
      <c r="AW74">
        <f t="shared" si="54"/>
        <v>0</v>
      </c>
      <c r="AX74">
        <f t="shared" si="34"/>
        <v>1.7015325081878276E-2</v>
      </c>
      <c r="AY74" t="b">
        <f t="shared" si="55"/>
        <v>0</v>
      </c>
      <c r="AZ74">
        <f t="shared" si="35"/>
        <v>37.337604695554134</v>
      </c>
      <c r="BA74">
        <f t="shared" si="36"/>
        <v>-13.647659284735388</v>
      </c>
      <c r="BB74">
        <f t="shared" si="37"/>
        <v>-0.61333107092001082</v>
      </c>
      <c r="BC74">
        <f t="shared" si="38"/>
        <v>2.0315493007191399</v>
      </c>
      <c r="BD74">
        <f t="shared" si="39"/>
        <v>4.9331796297907987E-2</v>
      </c>
      <c r="BF74" s="15">
        <f t="shared" si="56"/>
        <v>25.157495436915777</v>
      </c>
      <c r="BG74" s="10">
        <f t="shared" si="57"/>
        <v>0</v>
      </c>
      <c r="BH74">
        <f t="shared" si="58"/>
        <v>5.0694676913141912</v>
      </c>
      <c r="BI74">
        <f t="shared" si="59"/>
        <v>5.9216781596562029</v>
      </c>
      <c r="BJ74">
        <f t="shared" si="60"/>
        <v>-0.77814541392435821</v>
      </c>
      <c r="BK74">
        <f t="shared" si="61"/>
        <v>-5.8574111371201276E-4</v>
      </c>
      <c r="BM74">
        <f t="shared" si="62"/>
        <v>0</v>
      </c>
      <c r="BN74">
        <f t="shared" si="63"/>
        <v>0</v>
      </c>
      <c r="BO74">
        <f t="shared" si="64"/>
        <v>0</v>
      </c>
      <c r="BP74">
        <f t="shared" si="65"/>
        <v>0</v>
      </c>
    </row>
    <row r="75" spans="1:68" x14ac:dyDescent="0.2">
      <c r="A75">
        <f t="shared" si="74"/>
        <v>3.7999999999999999E-2</v>
      </c>
      <c r="B75">
        <f t="shared" si="1"/>
        <v>0.11877788630123222</v>
      </c>
      <c r="C75">
        <f t="shared" si="2"/>
        <v>3.0069559637311949</v>
      </c>
      <c r="D75">
        <f t="shared" si="3"/>
        <v>0.11877788630123222</v>
      </c>
      <c r="E75">
        <f t="shared" si="4"/>
        <v>0.13423029762993913</v>
      </c>
      <c r="F75">
        <f t="shared" si="13"/>
        <v>0.13423029762993899</v>
      </c>
      <c r="G75">
        <f t="shared" si="5"/>
        <v>0.11759010743821989</v>
      </c>
      <c r="H75">
        <f t="shared" si="6"/>
        <v>0.11731929983886552</v>
      </c>
      <c r="I75">
        <f t="shared" si="7"/>
        <v>0.11731929983886571</v>
      </c>
      <c r="J75">
        <f t="shared" si="8"/>
        <v>186.05950266849865</v>
      </c>
      <c r="K75">
        <f t="shared" si="9"/>
        <v>176.58562109114627</v>
      </c>
      <c r="L75">
        <f t="shared" si="14"/>
        <v>6641651547151.3369</v>
      </c>
      <c r="M75">
        <f t="shared" si="10"/>
        <v>1.7045756849419395E-2</v>
      </c>
      <c r="N75" s="17">
        <f t="shared" si="72"/>
        <v>113211977351.31181</v>
      </c>
      <c r="O75">
        <f t="shared" si="73"/>
        <v>0</v>
      </c>
      <c r="P75" s="18" t="e">
        <f t="shared" si="11"/>
        <v>#N/A</v>
      </c>
      <c r="R75">
        <f t="shared" si="17"/>
        <v>5.1738058640800721</v>
      </c>
      <c r="S75">
        <f t="shared" si="18"/>
        <v>29.524381775470054</v>
      </c>
      <c r="T75">
        <f t="shared" si="41"/>
        <v>-4.0718539713613708</v>
      </c>
      <c r="U75" s="9">
        <f t="shared" si="19"/>
        <v>25.452527804108684</v>
      </c>
      <c r="V75">
        <f t="shared" si="42"/>
        <v>-113211977325.85561</v>
      </c>
      <c r="W75">
        <f t="shared" si="43"/>
        <v>0</v>
      </c>
      <c r="X75">
        <f t="shared" si="44"/>
        <v>-3.1974423109204508E-14</v>
      </c>
      <c r="Y75">
        <f t="shared" si="20"/>
        <v>3.0069559637311949</v>
      </c>
      <c r="Z75">
        <f t="shared" si="21"/>
        <v>31.415926535897931</v>
      </c>
      <c r="AA75">
        <f t="shared" si="22"/>
        <v>1.7054330166534948</v>
      </c>
      <c r="AB75">
        <f t="shared" si="45"/>
        <v>-12.590295612068445</v>
      </c>
      <c r="AC75">
        <f t="shared" si="23"/>
        <v>18.825630923829486</v>
      </c>
      <c r="AD75">
        <f t="shared" si="46"/>
        <v>-0.61091083864678675</v>
      </c>
      <c r="AE75">
        <f t="shared" si="24"/>
        <v>2.1278156476165937</v>
      </c>
      <c r="AF75" s="9">
        <f t="shared" si="47"/>
        <v>20.342535732799291</v>
      </c>
      <c r="AG75" s="9">
        <f t="shared" si="48"/>
        <v>0</v>
      </c>
      <c r="AH75">
        <f t="shared" si="49"/>
        <v>0</v>
      </c>
      <c r="AI75">
        <f t="shared" si="68"/>
        <v>3.1257338500323417E-3</v>
      </c>
      <c r="AJ75">
        <f t="shared" si="25"/>
        <v>37.337604695554134</v>
      </c>
      <c r="AK75">
        <f t="shared" si="26"/>
        <v>-13.331111080253748</v>
      </c>
      <c r="AL75">
        <f t="shared" si="27"/>
        <v>-0.5621641263636068</v>
      </c>
      <c r="AM75">
        <f t="shared" si="28"/>
        <v>2.0081983151719376</v>
      </c>
      <c r="AN75" s="9">
        <f t="shared" si="50"/>
        <v>25.452527804108719</v>
      </c>
      <c r="AO75">
        <f t="shared" si="29"/>
        <v>3.5527136788005009E-14</v>
      </c>
      <c r="AP75">
        <f t="shared" si="51"/>
        <v>1.3958195846571271E-15</v>
      </c>
      <c r="AQ75">
        <f t="shared" si="30"/>
        <v>5.9216781596562029</v>
      </c>
      <c r="AR75">
        <f t="shared" si="31"/>
        <v>-0.74081546818530342</v>
      </c>
      <c r="AS75">
        <f t="shared" si="32"/>
        <v>4.8746712283179949E-2</v>
      </c>
      <c r="AT75">
        <f t="shared" si="52"/>
        <v>5.5570421979501086E-2</v>
      </c>
      <c r="AU75">
        <f t="shared" si="33"/>
        <v>5.1099920713094278</v>
      </c>
      <c r="AV75">
        <f t="shared" si="53"/>
        <v>0.20076560216877706</v>
      </c>
      <c r="AW75">
        <f t="shared" si="54"/>
        <v>0</v>
      </c>
      <c r="AX75">
        <f t="shared" si="34"/>
        <v>1.7046582420378598E-2</v>
      </c>
      <c r="AY75" t="b">
        <f t="shared" si="55"/>
        <v>0</v>
      </c>
      <c r="AZ75">
        <f t="shared" si="35"/>
        <v>37.337604695554134</v>
      </c>
      <c r="BA75">
        <f t="shared" si="36"/>
        <v>-13.331111080253756</v>
      </c>
      <c r="BB75">
        <f t="shared" si="37"/>
        <v>-0.61149592266151431</v>
      </c>
      <c r="BC75">
        <f t="shared" si="38"/>
        <v>2.0081983151719389</v>
      </c>
      <c r="BD75">
        <f t="shared" si="39"/>
        <v>4.9331796297907987E-2</v>
      </c>
      <c r="BF75" s="15">
        <f t="shared" si="56"/>
        <v>25.452527804108708</v>
      </c>
      <c r="BG75" s="10">
        <f t="shared" si="57"/>
        <v>0</v>
      </c>
      <c r="BH75">
        <f t="shared" si="58"/>
        <v>5.1099920713094171</v>
      </c>
      <c r="BI75">
        <f t="shared" si="59"/>
        <v>5.9216781596562029</v>
      </c>
      <c r="BJ75">
        <f t="shared" si="60"/>
        <v>-0.74081546818531052</v>
      </c>
      <c r="BK75">
        <f t="shared" si="61"/>
        <v>-5.8508401472756599E-4</v>
      </c>
      <c r="BM75">
        <f t="shared" si="62"/>
        <v>0</v>
      </c>
      <c r="BN75">
        <f t="shared" si="63"/>
        <v>0</v>
      </c>
      <c r="BO75">
        <f t="shared" si="64"/>
        <v>0</v>
      </c>
      <c r="BP75">
        <f t="shared" si="65"/>
        <v>0</v>
      </c>
    </row>
    <row r="76" spans="1:68" x14ac:dyDescent="0.2">
      <c r="A76">
        <f t="shared" si="74"/>
        <v>3.9E-2</v>
      </c>
      <c r="B76">
        <f t="shared" si="1"/>
        <v>0.12190362015126466</v>
      </c>
      <c r="C76">
        <f t="shared" si="2"/>
        <v>3.0038302298811623</v>
      </c>
      <c r="D76">
        <f t="shared" si="3"/>
        <v>0.12190362015126466</v>
      </c>
      <c r="E76">
        <f t="shared" si="4"/>
        <v>0.13732708332823559</v>
      </c>
      <c r="F76">
        <f t="shared" si="13"/>
        <v>0.13732708332823559</v>
      </c>
      <c r="G76">
        <f t="shared" si="5"/>
        <v>0.12068458394975201</v>
      </c>
      <c r="H76">
        <f t="shared" si="6"/>
        <v>0.12039184004124015</v>
      </c>
      <c r="I76">
        <f t="shared" si="7"/>
        <v>0.12039184004124016</v>
      </c>
      <c r="J76">
        <f t="shared" si="8"/>
        <v>181.31104711048937</v>
      </c>
      <c r="K76">
        <f t="shared" si="9"/>
        <v>172.12344247116397</v>
      </c>
      <c r="L76">
        <f t="shared" si="14"/>
        <v>8774919891950.9961</v>
      </c>
      <c r="M76">
        <f t="shared" si="10"/>
        <v>1.7077009638225522E-2</v>
      </c>
      <c r="N76" s="17">
        <f t="shared" si="72"/>
        <v>149849391569.50403</v>
      </c>
      <c r="O76">
        <f t="shared" si="73"/>
        <v>0</v>
      </c>
      <c r="P76" s="18" t="e">
        <f t="shared" si="11"/>
        <v>#N/A</v>
      </c>
      <c r="R76">
        <f t="shared" si="17"/>
        <v>5.1482119081838489</v>
      </c>
      <c r="S76">
        <f t="shared" si="18"/>
        <v>29.802918756116359</v>
      </c>
      <c r="T76">
        <f t="shared" si="41"/>
        <v>-4.070022185679143</v>
      </c>
      <c r="U76" s="9">
        <f t="shared" si="19"/>
        <v>25.732896570437216</v>
      </c>
      <c r="V76">
        <f t="shared" si="42"/>
        <v>-149849391543.76294</v>
      </c>
      <c r="W76">
        <f t="shared" si="43"/>
        <v>0</v>
      </c>
      <c r="X76">
        <f t="shared" si="44"/>
        <v>-5.3290705182007514E-14</v>
      </c>
      <c r="Y76">
        <f t="shared" si="20"/>
        <v>3.0038302298811623</v>
      </c>
      <c r="Z76">
        <f t="shared" si="21"/>
        <v>31.415926535897931</v>
      </c>
      <c r="AA76">
        <f t="shared" si="22"/>
        <v>1.7085587505035273</v>
      </c>
      <c r="AB76">
        <f t="shared" si="45"/>
        <v>-12.323653907411629</v>
      </c>
      <c r="AC76">
        <f t="shared" si="23"/>
        <v>19.092272628486302</v>
      </c>
      <c r="AD76">
        <f t="shared" si="46"/>
        <v>-0.60907970668361344</v>
      </c>
      <c r="AE76">
        <f t="shared" si="24"/>
        <v>2.1019669448588405</v>
      </c>
      <c r="AF76" s="9">
        <f t="shared" si="47"/>
        <v>20.585159866661531</v>
      </c>
      <c r="AG76" s="9">
        <f t="shared" si="48"/>
        <v>0</v>
      </c>
      <c r="AH76">
        <f t="shared" si="49"/>
        <v>0</v>
      </c>
      <c r="AI76">
        <f t="shared" si="68"/>
        <v>3.1257338500323417E-3</v>
      </c>
      <c r="AJ76">
        <f t="shared" si="25"/>
        <v>37.337604695554134</v>
      </c>
      <c r="AK76">
        <f t="shared" si="26"/>
        <v>-13.029765513517697</v>
      </c>
      <c r="AL76">
        <f t="shared" si="27"/>
        <v>-0.56033234068137894</v>
      </c>
      <c r="AM76">
        <f t="shared" si="28"/>
        <v>1.9853897290821776</v>
      </c>
      <c r="AN76" s="9">
        <f t="shared" si="50"/>
        <v>25.732896570437241</v>
      </c>
      <c r="AO76">
        <f t="shared" si="29"/>
        <v>0</v>
      </c>
      <c r="AP76">
        <f t="shared" si="51"/>
        <v>0</v>
      </c>
      <c r="AQ76">
        <f t="shared" si="30"/>
        <v>5.9216781596562029</v>
      </c>
      <c r="AR76">
        <f t="shared" si="31"/>
        <v>-0.70611160610606838</v>
      </c>
      <c r="AS76">
        <f t="shared" si="32"/>
        <v>4.8747366002234505E-2</v>
      </c>
      <c r="AT76">
        <f t="shared" si="52"/>
        <v>5.4192195966497991E-2</v>
      </c>
      <c r="AU76">
        <f t="shared" si="33"/>
        <v>5.1477367037757098</v>
      </c>
      <c r="AV76">
        <f t="shared" si="53"/>
        <v>0.20004497704660235</v>
      </c>
      <c r="AW76">
        <f t="shared" si="54"/>
        <v>0</v>
      </c>
      <c r="AX76">
        <f t="shared" si="34"/>
        <v>1.7077839758878922E-2</v>
      </c>
      <c r="AY76" t="b">
        <f t="shared" si="55"/>
        <v>0</v>
      </c>
      <c r="AZ76">
        <f t="shared" si="35"/>
        <v>37.337604695554134</v>
      </c>
      <c r="BA76">
        <f t="shared" si="36"/>
        <v>-13.029765513517702</v>
      </c>
      <c r="BB76">
        <f t="shared" si="37"/>
        <v>-0.60966413697928701</v>
      </c>
      <c r="BC76">
        <f t="shared" si="38"/>
        <v>1.9853897290821776</v>
      </c>
      <c r="BD76">
        <f t="shared" si="39"/>
        <v>4.9331796297907987E-2</v>
      </c>
      <c r="BF76" s="15">
        <f t="shared" si="56"/>
        <v>25.73289657043723</v>
      </c>
      <c r="BG76" s="10">
        <f t="shared" si="57"/>
        <v>0</v>
      </c>
      <c r="BH76">
        <f t="shared" si="58"/>
        <v>5.1477367037756991</v>
      </c>
      <c r="BI76">
        <f t="shared" si="59"/>
        <v>5.9216781596562029</v>
      </c>
      <c r="BJ76">
        <f t="shared" si="60"/>
        <v>-0.70611160610607371</v>
      </c>
      <c r="BK76">
        <f t="shared" si="61"/>
        <v>-5.8443029567356586E-4</v>
      </c>
      <c r="BM76">
        <f t="shared" si="62"/>
        <v>0</v>
      </c>
      <c r="BN76">
        <f t="shared" si="63"/>
        <v>0</v>
      </c>
      <c r="BO76">
        <f t="shared" si="64"/>
        <v>0</v>
      </c>
      <c r="BP76">
        <f t="shared" si="65"/>
        <v>0</v>
      </c>
    </row>
    <row r="77" spans="1:68" x14ac:dyDescent="0.2">
      <c r="A77">
        <f t="shared" si="74"/>
        <v>0.04</v>
      </c>
      <c r="B77">
        <f t="shared" si="1"/>
        <v>0.12502935400129708</v>
      </c>
      <c r="C77">
        <f t="shared" si="2"/>
        <v>3.0007044960311298</v>
      </c>
      <c r="D77">
        <f t="shared" si="3"/>
        <v>0.12502935400129708</v>
      </c>
      <c r="E77">
        <f t="shared" si="4"/>
        <v>0.14042252731289312</v>
      </c>
      <c r="F77">
        <f t="shared" si="13"/>
        <v>0.14042252731289323</v>
      </c>
      <c r="G77">
        <f t="shared" si="5"/>
        <v>0.1237790604612841</v>
      </c>
      <c r="H77">
        <f t="shared" si="6"/>
        <v>0.12346322739817311</v>
      </c>
      <c r="I77">
        <f t="shared" si="7"/>
        <v>0.12346322739817342</v>
      </c>
      <c r="J77">
        <f t="shared" si="8"/>
        <v>176.80058298685611</v>
      </c>
      <c r="K77">
        <f t="shared" si="9"/>
        <v>167.88382513789423</v>
      </c>
      <c r="L77">
        <f t="shared" si="14"/>
        <v>11436707813091.02</v>
      </c>
      <c r="M77">
        <f t="shared" si="10"/>
        <v>1.7108262410347047E-2</v>
      </c>
      <c r="N77" s="17">
        <f t="shared" si="72"/>
        <v>195662198376.82748</v>
      </c>
      <c r="O77">
        <f t="shared" si="73"/>
        <v>0</v>
      </c>
      <c r="P77" s="18" t="e">
        <f t="shared" si="11"/>
        <v>#N/A</v>
      </c>
      <c r="R77">
        <f t="shared" si="17"/>
        <v>5.1232722231587253</v>
      </c>
      <c r="S77">
        <f t="shared" si="18"/>
        <v>30.067849281888037</v>
      </c>
      <c r="T77">
        <f t="shared" si="41"/>
        <v>-4.0681937502766647</v>
      </c>
      <c r="U77" s="9">
        <f t="shared" si="19"/>
        <v>25.999655531611374</v>
      </c>
      <c r="V77">
        <f t="shared" si="42"/>
        <v>-195662198350.82761</v>
      </c>
      <c r="W77">
        <f t="shared" si="43"/>
        <v>0</v>
      </c>
      <c r="X77">
        <f t="shared" si="44"/>
        <v>0</v>
      </c>
      <c r="Y77">
        <f t="shared" si="20"/>
        <v>3.0007044960311298</v>
      </c>
      <c r="Z77">
        <f t="shared" si="21"/>
        <v>31.415926535897931</v>
      </c>
      <c r="AA77">
        <f t="shared" si="22"/>
        <v>1.7116844843535599</v>
      </c>
      <c r="AB77">
        <f t="shared" si="45"/>
        <v>-12.068751225579286</v>
      </c>
      <c r="AC77">
        <f t="shared" si="23"/>
        <v>19.347175310318647</v>
      </c>
      <c r="AD77">
        <f t="shared" si="46"/>
        <v>-0.60725192163699404</v>
      </c>
      <c r="AE77">
        <f t="shared" si="24"/>
        <v>2.0767792202901565</v>
      </c>
      <c r="AF77" s="9">
        <f t="shared" si="47"/>
        <v>20.816702608971809</v>
      </c>
      <c r="AG77" s="9">
        <f t="shared" si="48"/>
        <v>0</v>
      </c>
      <c r="AH77">
        <f t="shared" si="49"/>
        <v>0</v>
      </c>
      <c r="AI77">
        <f t="shared" si="68"/>
        <v>3.1257338500325638E-3</v>
      </c>
      <c r="AJ77">
        <f t="shared" si="25"/>
        <v>37.337604695554134</v>
      </c>
      <c r="AK77">
        <f t="shared" si="26"/>
        <v>-12.742544607978566</v>
      </c>
      <c r="AL77">
        <f t="shared" si="27"/>
        <v>-0.5585039052789007</v>
      </c>
      <c r="AM77">
        <f t="shared" si="28"/>
        <v>1.9630993493147706</v>
      </c>
      <c r="AN77" s="9">
        <f t="shared" si="50"/>
        <v>25.999655531611438</v>
      </c>
      <c r="AO77">
        <f t="shared" si="29"/>
        <v>6.3948846218409017E-14</v>
      </c>
      <c r="AP77">
        <f t="shared" si="51"/>
        <v>2.459603595157536E-15</v>
      </c>
      <c r="AQ77">
        <f t="shared" si="30"/>
        <v>5.9216781596562029</v>
      </c>
      <c r="AR77">
        <f t="shared" si="31"/>
        <v>-0.67379338239928011</v>
      </c>
      <c r="AS77">
        <f t="shared" si="32"/>
        <v>4.8748016358093338E-2</v>
      </c>
      <c r="AT77">
        <f t="shared" si="52"/>
        <v>5.2877459183261859E-2</v>
      </c>
      <c r="AU77">
        <f t="shared" si="33"/>
        <v>5.1829529226396289</v>
      </c>
      <c r="AV77">
        <f t="shared" si="53"/>
        <v>0.19934698428361808</v>
      </c>
      <c r="AW77">
        <f t="shared" si="54"/>
        <v>0</v>
      </c>
      <c r="AX77">
        <f t="shared" si="34"/>
        <v>1.7109097097379247E-2</v>
      </c>
      <c r="AY77" t="b">
        <f t="shared" si="55"/>
        <v>0</v>
      </c>
      <c r="AZ77">
        <f t="shared" si="35"/>
        <v>37.337604695554134</v>
      </c>
      <c r="BA77">
        <f t="shared" si="36"/>
        <v>-12.74254460797855</v>
      </c>
      <c r="BB77">
        <f t="shared" si="37"/>
        <v>-0.60783570157680844</v>
      </c>
      <c r="BC77">
        <f t="shared" si="38"/>
        <v>1.9630993493147697</v>
      </c>
      <c r="BD77">
        <f t="shared" si="39"/>
        <v>4.9331796297907987E-2</v>
      </c>
      <c r="BF77" s="15">
        <f t="shared" si="56"/>
        <v>25.999655531611452</v>
      </c>
      <c r="BG77" s="10">
        <f t="shared" si="57"/>
        <v>0</v>
      </c>
      <c r="BH77">
        <f t="shared" si="58"/>
        <v>5.1829529226396431</v>
      </c>
      <c r="BI77">
        <f t="shared" si="59"/>
        <v>5.9216781596562029</v>
      </c>
      <c r="BJ77">
        <f t="shared" si="60"/>
        <v>-0.67379338239926412</v>
      </c>
      <c r="BK77">
        <f t="shared" si="61"/>
        <v>-5.8377993981439946E-4</v>
      </c>
      <c r="BM77">
        <f t="shared" si="62"/>
        <v>0</v>
      </c>
      <c r="BN77">
        <f t="shared" si="63"/>
        <v>1.5987211554602254E-14</v>
      </c>
      <c r="BO77">
        <f t="shared" si="64"/>
        <v>0</v>
      </c>
      <c r="BP77">
        <f t="shared" si="65"/>
        <v>0</v>
      </c>
    </row>
    <row r="78" spans="1:68" x14ac:dyDescent="0.2">
      <c r="A78">
        <f t="shared" si="74"/>
        <v>4.1000000000000002E-2</v>
      </c>
      <c r="B78">
        <f t="shared" si="1"/>
        <v>0.12815508785132951</v>
      </c>
      <c r="C78">
        <f t="shared" si="2"/>
        <v>2.9975787621810976</v>
      </c>
      <c r="D78">
        <f t="shared" si="3"/>
        <v>0.12815508785132951</v>
      </c>
      <c r="E78">
        <f t="shared" si="4"/>
        <v>0.14351659934079203</v>
      </c>
      <c r="F78">
        <f t="shared" si="13"/>
        <v>0.14351659934079183</v>
      </c>
      <c r="G78">
        <f t="shared" si="5"/>
        <v>0.1268735369728162</v>
      </c>
      <c r="H78">
        <f t="shared" si="6"/>
        <v>0.1265334324987433</v>
      </c>
      <c r="I78">
        <f t="shared" si="7"/>
        <v>0.12653343249874344</v>
      </c>
      <c r="J78">
        <f t="shared" si="8"/>
        <v>172.51069658331275</v>
      </c>
      <c r="K78">
        <f t="shared" si="9"/>
        <v>163.85053679731138</v>
      </c>
      <c r="L78">
        <f t="shared" si="14"/>
        <v>14718540884351.213</v>
      </c>
      <c r="M78">
        <f t="shared" si="10"/>
        <v>1.713951516575344E-2</v>
      </c>
      <c r="N78" s="17">
        <f t="shared" si="72"/>
        <v>252268654705.09967</v>
      </c>
      <c r="O78">
        <f t="shared" si="73"/>
        <v>0</v>
      </c>
      <c r="P78" s="18" t="e">
        <f t="shared" si="11"/>
        <v>#N/A</v>
      </c>
      <c r="R78">
        <f t="shared" si="17"/>
        <v>5.0989546512902741</v>
      </c>
      <c r="S78">
        <f t="shared" si="18"/>
        <v>30.320129099611659</v>
      </c>
      <c r="T78">
        <f t="shared" si="41"/>
        <v>-4.0663686529247478</v>
      </c>
      <c r="U78" s="9">
        <f t="shared" si="19"/>
        <v>26.253760446686911</v>
      </c>
      <c r="V78">
        <f t="shared" si="42"/>
        <v>-252268654678.83588</v>
      </c>
      <c r="W78">
        <f t="shared" si="43"/>
        <v>0</v>
      </c>
      <c r="X78">
        <f t="shared" si="44"/>
        <v>-3.907985046680551E-14</v>
      </c>
      <c r="Y78">
        <f t="shared" si="20"/>
        <v>2.9975787621810976</v>
      </c>
      <c r="Z78">
        <f t="shared" si="21"/>
        <v>31.415926535897931</v>
      </c>
      <c r="AA78">
        <f t="shared" si="22"/>
        <v>1.714810218203592</v>
      </c>
      <c r="AB78">
        <f t="shared" si="45"/>
        <v>-11.824822746917871</v>
      </c>
      <c r="AC78">
        <f t="shared" si="23"/>
        <v>19.59110378898006</v>
      </c>
      <c r="AD78">
        <f t="shared" si="46"/>
        <v>-0.60542747129435615</v>
      </c>
      <c r="AE78">
        <f t="shared" si="24"/>
        <v>2.052219991401028</v>
      </c>
      <c r="AF78" s="9">
        <f t="shared" si="47"/>
        <v>21.037896309086733</v>
      </c>
      <c r="AG78" s="9">
        <f t="shared" si="48"/>
        <v>0</v>
      </c>
      <c r="AH78">
        <f t="shared" si="49"/>
        <v>0</v>
      </c>
      <c r="AI78">
        <f t="shared" si="68"/>
        <v>3.1257338500323417E-3</v>
      </c>
      <c r="AJ78">
        <f t="shared" si="25"/>
        <v>37.337604695554134</v>
      </c>
      <c r="AK78">
        <f t="shared" si="26"/>
        <v>-12.468470016563762</v>
      </c>
      <c r="AL78">
        <f t="shared" si="27"/>
        <v>-0.55667880792698377</v>
      </c>
      <c r="AM78">
        <f t="shared" si="28"/>
        <v>1.9413045756235559</v>
      </c>
      <c r="AN78" s="9">
        <f t="shared" si="50"/>
        <v>26.25376044668694</v>
      </c>
      <c r="AO78">
        <f t="shared" si="29"/>
        <v>2.8421709430404007E-14</v>
      </c>
      <c r="AP78">
        <f t="shared" si="51"/>
        <v>1.0825767031781783E-15</v>
      </c>
      <c r="AQ78">
        <f t="shared" si="30"/>
        <v>5.9216781596562029</v>
      </c>
      <c r="AR78">
        <f t="shared" si="31"/>
        <v>-0.64364726964589103</v>
      </c>
      <c r="AS78">
        <f t="shared" si="32"/>
        <v>4.874866336737238E-2</v>
      </c>
      <c r="AT78">
        <f t="shared" si="52"/>
        <v>5.1621992817950928E-2</v>
      </c>
      <c r="AU78">
        <f t="shared" si="33"/>
        <v>5.2158641376002066</v>
      </c>
      <c r="AV78">
        <f t="shared" si="53"/>
        <v>0.19867112553997635</v>
      </c>
      <c r="AW78">
        <f t="shared" si="54"/>
        <v>0</v>
      </c>
      <c r="AX78">
        <f t="shared" si="34"/>
        <v>1.7140354435879569E-2</v>
      </c>
      <c r="AY78" t="b">
        <f t="shared" si="55"/>
        <v>0</v>
      </c>
      <c r="AZ78">
        <f t="shared" si="35"/>
        <v>37.337604695554134</v>
      </c>
      <c r="BA78">
        <f t="shared" si="36"/>
        <v>-12.468470016563762</v>
      </c>
      <c r="BB78">
        <f t="shared" si="37"/>
        <v>-0.60601060422489206</v>
      </c>
      <c r="BC78">
        <f t="shared" si="38"/>
        <v>1.9413045756235572</v>
      </c>
      <c r="BD78">
        <f t="shared" si="39"/>
        <v>4.9331796297907987E-2</v>
      </c>
      <c r="BF78" s="15">
        <f t="shared" si="56"/>
        <v>26.253760446686943</v>
      </c>
      <c r="BG78" s="10">
        <f t="shared" si="57"/>
        <v>0</v>
      </c>
      <c r="BH78">
        <f t="shared" si="58"/>
        <v>5.2158641376002102</v>
      </c>
      <c r="BI78">
        <f t="shared" si="59"/>
        <v>5.9216781596562029</v>
      </c>
      <c r="BJ78">
        <f t="shared" si="60"/>
        <v>-0.64364726964589103</v>
      </c>
      <c r="BK78">
        <f t="shared" si="61"/>
        <v>-5.8313293053591231E-4</v>
      </c>
      <c r="BM78">
        <f t="shared" si="62"/>
        <v>0</v>
      </c>
      <c r="BN78">
        <f t="shared" si="63"/>
        <v>0</v>
      </c>
      <c r="BO78">
        <f t="shared" si="64"/>
        <v>0</v>
      </c>
      <c r="BP78">
        <f t="shared" si="65"/>
        <v>0</v>
      </c>
    </row>
    <row r="79" spans="1:68" x14ac:dyDescent="0.2">
      <c r="A79">
        <f t="shared" si="74"/>
        <v>4.2000000000000003E-2</v>
      </c>
      <c r="B79">
        <f t="shared" si="1"/>
        <v>0.13128082170136193</v>
      </c>
      <c r="C79">
        <f t="shared" si="2"/>
        <v>2.9944530283310651</v>
      </c>
      <c r="D79">
        <f t="shared" si="3"/>
        <v>0.13128082170136193</v>
      </c>
      <c r="E79">
        <f t="shared" si="4"/>
        <v>0.14660926918221695</v>
      </c>
      <c r="F79">
        <f t="shared" si="13"/>
        <v>0.14660926918221692</v>
      </c>
      <c r="G79">
        <f t="shared" si="5"/>
        <v>0.1299680134843483</v>
      </c>
      <c r="H79">
        <f t="shared" si="6"/>
        <v>0.12960242594335059</v>
      </c>
      <c r="I79">
        <f t="shared" si="7"/>
        <v>0.12960242594335056</v>
      </c>
      <c r="J79">
        <f t="shared" si="8"/>
        <v>168.42563264191526</v>
      </c>
      <c r="K79">
        <f t="shared" si="9"/>
        <v>160.00888741459005</v>
      </c>
      <c r="L79">
        <f t="shared" si="14"/>
        <v>18720251934567.617</v>
      </c>
      <c r="M79">
        <f t="shared" si="10"/>
        <v>1.7170767904414162E-2</v>
      </c>
      <c r="N79" s="17">
        <f t="shared" si="72"/>
        <v>321441101080.62079</v>
      </c>
      <c r="O79">
        <f t="shared" si="73"/>
        <v>0</v>
      </c>
      <c r="P79" s="18" t="e">
        <f t="shared" si="11"/>
        <v>#N/A</v>
      </c>
      <c r="R79">
        <f t="shared" si="17"/>
        <v>5.0752293600323739</v>
      </c>
      <c r="S79">
        <f t="shared" si="18"/>
        <v>30.560627044930566</v>
      </c>
      <c r="T79">
        <f t="shared" si="41"/>
        <v>-4.0645468814610499</v>
      </c>
      <c r="U79" s="9">
        <f t="shared" si="19"/>
        <v>26.496080163469514</v>
      </c>
      <c r="V79">
        <f t="shared" si="42"/>
        <v>-321441101054.12036</v>
      </c>
      <c r="W79">
        <f t="shared" si="43"/>
        <v>0</v>
      </c>
      <c r="X79">
        <f t="shared" si="44"/>
        <v>-1.4210854715202004E-14</v>
      </c>
      <c r="Y79">
        <f t="shared" si="20"/>
        <v>2.9944530283310651</v>
      </c>
      <c r="Z79">
        <f t="shared" si="21"/>
        <v>31.415926535897931</v>
      </c>
      <c r="AA79">
        <f t="shared" si="22"/>
        <v>1.7179359520536246</v>
      </c>
      <c r="AB79">
        <f t="shared" si="45"/>
        <v>-11.591168640196154</v>
      </c>
      <c r="AC79">
        <f t="shared" si="23"/>
        <v>19.824757895701779</v>
      </c>
      <c r="AD79">
        <f t="shared" si="46"/>
        <v>-0.60360634350984843</v>
      </c>
      <c r="AE79">
        <f t="shared" si="24"/>
        <v>2.0282591243375707</v>
      </c>
      <c r="AF79" s="9">
        <f t="shared" si="47"/>
        <v>21.2494106765295</v>
      </c>
      <c r="AG79" s="9">
        <f t="shared" si="48"/>
        <v>0</v>
      </c>
      <c r="AH79">
        <f t="shared" si="49"/>
        <v>0</v>
      </c>
      <c r="AI79">
        <f t="shared" si="68"/>
        <v>3.1257338500323417E-3</v>
      </c>
      <c r="AJ79">
        <f t="shared" si="25"/>
        <v>37.337604695554134</v>
      </c>
      <c r="AK79">
        <f t="shared" si="26"/>
        <v>-12.206651759440225</v>
      </c>
      <c r="AL79">
        <f t="shared" si="27"/>
        <v>-0.55485703646328588</v>
      </c>
      <c r="AM79">
        <f t="shared" si="28"/>
        <v>1.9199842638188442</v>
      </c>
      <c r="AN79" s="9">
        <f t="shared" si="50"/>
        <v>26.496080163469465</v>
      </c>
      <c r="AO79">
        <f t="shared" si="29"/>
        <v>-4.9737991503207013E-14</v>
      </c>
      <c r="AP79">
        <f t="shared" si="51"/>
        <v>-1.8771830095751867E-15</v>
      </c>
      <c r="AQ79">
        <f t="shared" si="30"/>
        <v>5.9216781596562029</v>
      </c>
      <c r="AR79">
        <f t="shared" si="31"/>
        <v>-0.61548311924407173</v>
      </c>
      <c r="AS79">
        <f t="shared" si="32"/>
        <v>4.8749307046562551E-2</v>
      </c>
      <c r="AT79">
        <f t="shared" si="52"/>
        <v>5.0421944639165869E-2</v>
      </c>
      <c r="AU79">
        <f t="shared" si="33"/>
        <v>5.2466694869399646</v>
      </c>
      <c r="AV79">
        <f t="shared" si="53"/>
        <v>0.19801681813197505</v>
      </c>
      <c r="AW79">
        <f t="shared" si="54"/>
        <v>0</v>
      </c>
      <c r="AX79">
        <f t="shared" si="34"/>
        <v>1.7171611774379897E-2</v>
      </c>
      <c r="AY79" t="b">
        <f t="shared" si="55"/>
        <v>0</v>
      </c>
      <c r="AZ79">
        <f t="shared" si="35"/>
        <v>37.337604695554134</v>
      </c>
      <c r="BA79">
        <f t="shared" si="36"/>
        <v>-12.20665175944022</v>
      </c>
      <c r="BB79">
        <f t="shared" si="37"/>
        <v>-0.60418883276119362</v>
      </c>
      <c r="BC79">
        <f t="shared" si="38"/>
        <v>1.9199842638188445</v>
      </c>
      <c r="BD79">
        <f t="shared" si="39"/>
        <v>4.9331796297907987E-2</v>
      </c>
      <c r="BF79" s="15">
        <f t="shared" si="56"/>
        <v>26.496080163469472</v>
      </c>
      <c r="BG79" s="10">
        <f t="shared" si="57"/>
        <v>0</v>
      </c>
      <c r="BH79">
        <f t="shared" si="58"/>
        <v>5.2466694869399717</v>
      </c>
      <c r="BI79">
        <f t="shared" si="59"/>
        <v>5.9216781596562029</v>
      </c>
      <c r="BJ79">
        <f t="shared" si="60"/>
        <v>-0.6154831192440664</v>
      </c>
      <c r="BK79">
        <f t="shared" si="61"/>
        <v>-5.8248925134518625E-4</v>
      </c>
      <c r="BM79">
        <f t="shared" si="62"/>
        <v>0</v>
      </c>
      <c r="BN79">
        <f t="shared" si="63"/>
        <v>0</v>
      </c>
      <c r="BO79">
        <f t="shared" si="64"/>
        <v>0</v>
      </c>
      <c r="BP79">
        <f t="shared" si="65"/>
        <v>0</v>
      </c>
    </row>
    <row r="80" spans="1:68" x14ac:dyDescent="0.2">
      <c r="A80">
        <f t="shared" si="74"/>
        <v>4.2999999999999997E-2</v>
      </c>
      <c r="B80">
        <f t="shared" si="1"/>
        <v>0.13440655555139436</v>
      </c>
      <c r="C80">
        <f t="shared" si="2"/>
        <v>2.9913272944810325</v>
      </c>
      <c r="D80">
        <f t="shared" si="3"/>
        <v>0.13440655555139436</v>
      </c>
      <c r="E80">
        <f t="shared" si="4"/>
        <v>0.14970050662115222</v>
      </c>
      <c r="F80">
        <f t="shared" si="13"/>
        <v>0.14970050662115231</v>
      </c>
      <c r="G80">
        <f t="shared" si="5"/>
        <v>0.13306248999588041</v>
      </c>
      <c r="H80">
        <f t="shared" si="6"/>
        <v>0.13267017834399739</v>
      </c>
      <c r="I80">
        <f t="shared" si="7"/>
        <v>0.13267017834399764</v>
      </c>
      <c r="J80">
        <f t="shared" si="8"/>
        <v>164.53110151730951</v>
      </c>
      <c r="K80">
        <f t="shared" si="9"/>
        <v>156.34555021913479</v>
      </c>
      <c r="L80">
        <f t="shared" si="14"/>
        <v>23549711519963.801</v>
      </c>
      <c r="M80">
        <f t="shared" si="10"/>
        <v>1.7202020626298675E-2</v>
      </c>
      <c r="N80" s="17">
        <f t="shared" si="72"/>
        <v>405102623309.80078</v>
      </c>
      <c r="O80">
        <f t="shared" si="73"/>
        <v>0</v>
      </c>
      <c r="P80" s="18" t="e">
        <f t="shared" si="11"/>
        <v>#N/A</v>
      </c>
      <c r="R80">
        <f t="shared" si="17"/>
        <v>5.0520686231159537</v>
      </c>
      <c r="S80">
        <f t="shared" si="18"/>
        <v>30.790134686632875</v>
      </c>
      <c r="T80">
        <f t="shared" si="41"/>
        <v>-4.0627284237895829</v>
      </c>
      <c r="U80" s="9">
        <f t="shared" si="19"/>
        <v>26.727406262843292</v>
      </c>
      <c r="V80">
        <f t="shared" si="42"/>
        <v>-405102623283.07092</v>
      </c>
      <c r="W80">
        <f t="shared" si="43"/>
        <v>0</v>
      </c>
      <c r="X80">
        <f t="shared" si="44"/>
        <v>-7.1054273576010019E-15</v>
      </c>
      <c r="Y80">
        <f t="shared" si="20"/>
        <v>2.9913272944810325</v>
      </c>
      <c r="Z80">
        <f t="shared" si="21"/>
        <v>31.415926535897931</v>
      </c>
      <c r="AA80">
        <f t="shared" si="22"/>
        <v>1.7210616859036572</v>
      </c>
      <c r="AB80">
        <f t="shared" si="45"/>
        <v>-11.367147303339706</v>
      </c>
      <c r="AC80">
        <f t="shared" si="23"/>
        <v>20.048779232558225</v>
      </c>
      <c r="AD80">
        <f t="shared" si="46"/>
        <v>-0.60178852620385725</v>
      </c>
      <c r="AE80">
        <f t="shared" si="24"/>
        <v>2.0048686127992572</v>
      </c>
      <c r="AF80" s="9">
        <f t="shared" si="47"/>
        <v>21.451859319153623</v>
      </c>
      <c r="AG80" s="9">
        <f t="shared" si="48"/>
        <v>0</v>
      </c>
      <c r="AH80">
        <f t="shared" si="49"/>
        <v>0</v>
      </c>
      <c r="AI80">
        <f t="shared" si="68"/>
        <v>3.1257338500325638E-3</v>
      </c>
      <c r="AJ80">
        <f t="shared" si="25"/>
        <v>37.337604695554134</v>
      </c>
      <c r="AK80">
        <f t="shared" si="26"/>
        <v>-11.956278457238538</v>
      </c>
      <c r="AL80">
        <f t="shared" si="27"/>
        <v>-0.55303857879181884</v>
      </c>
      <c r="AM80">
        <f t="shared" si="28"/>
        <v>1.8991186033194472</v>
      </c>
      <c r="AN80" s="9">
        <f t="shared" si="50"/>
        <v>26.727406262843221</v>
      </c>
      <c r="AO80">
        <f t="shared" si="29"/>
        <v>-7.1054273576010019E-14</v>
      </c>
      <c r="AP80">
        <f t="shared" si="51"/>
        <v>-2.6584799466602404E-15</v>
      </c>
      <c r="AQ80">
        <f t="shared" si="30"/>
        <v>5.9216781596562029</v>
      </c>
      <c r="AR80">
        <f t="shared" si="31"/>
        <v>-0.58913115389883153</v>
      </c>
      <c r="AS80">
        <f t="shared" si="32"/>
        <v>4.8749947412038419E-2</v>
      </c>
      <c r="AT80">
        <f t="shared" si="52"/>
        <v>4.9273790001282659E-2</v>
      </c>
      <c r="AU80">
        <f t="shared" si="33"/>
        <v>5.2755469436895979</v>
      </c>
      <c r="AV80">
        <f t="shared" si="53"/>
        <v>0.19738342328502448</v>
      </c>
      <c r="AW80">
        <f t="shared" si="54"/>
        <v>0</v>
      </c>
      <c r="AX80">
        <f t="shared" si="34"/>
        <v>1.7202869112880222E-2</v>
      </c>
      <c r="AY80" t="b">
        <f t="shared" si="55"/>
        <v>0</v>
      </c>
      <c r="AZ80">
        <f t="shared" si="35"/>
        <v>37.337604695554134</v>
      </c>
      <c r="BA80">
        <f t="shared" si="36"/>
        <v>-11.95627845723852</v>
      </c>
      <c r="BB80">
        <f t="shared" si="37"/>
        <v>-0.60237037508972646</v>
      </c>
      <c r="BC80">
        <f t="shared" si="38"/>
        <v>1.8991186033194465</v>
      </c>
      <c r="BD80">
        <f t="shared" si="39"/>
        <v>4.9331796297907987E-2</v>
      </c>
      <c r="BF80" s="15">
        <f t="shared" si="56"/>
        <v>26.727406262843243</v>
      </c>
      <c r="BG80" s="10">
        <f t="shared" si="57"/>
        <v>0</v>
      </c>
      <c r="BH80">
        <f t="shared" si="58"/>
        <v>5.2755469436896192</v>
      </c>
      <c r="BI80">
        <f t="shared" si="59"/>
        <v>5.9216781596562029</v>
      </c>
      <c r="BJ80">
        <f t="shared" si="60"/>
        <v>-0.58913115389881376</v>
      </c>
      <c r="BK80">
        <f t="shared" si="61"/>
        <v>-5.8184888586920724E-4</v>
      </c>
      <c r="BM80">
        <f t="shared" si="62"/>
        <v>0</v>
      </c>
      <c r="BN80">
        <f t="shared" si="63"/>
        <v>1.7763568394002505E-14</v>
      </c>
      <c r="BO80">
        <f t="shared" si="64"/>
        <v>0</v>
      </c>
      <c r="BP80">
        <f t="shared" si="65"/>
        <v>0</v>
      </c>
    </row>
    <row r="81" spans="1:68" x14ac:dyDescent="0.2">
      <c r="A81">
        <f t="shared" si="74"/>
        <v>4.3999999999999997E-2</v>
      </c>
      <c r="B81">
        <f t="shared" si="1"/>
        <v>0.13753228940142678</v>
      </c>
      <c r="C81">
        <f t="shared" si="2"/>
        <v>2.9882015606310004</v>
      </c>
      <c r="D81">
        <f t="shared" si="3"/>
        <v>0.13753228940142678</v>
      </c>
      <c r="E81">
        <f t="shared" si="4"/>
        <v>0.15279028145557697</v>
      </c>
      <c r="F81">
        <f t="shared" si="13"/>
        <v>0.15279028145557674</v>
      </c>
      <c r="G81">
        <f t="shared" si="5"/>
        <v>0.13615696650741252</v>
      </c>
      <c r="H81">
        <f t="shared" si="6"/>
        <v>0.13573666032457007</v>
      </c>
      <c r="I81">
        <f t="shared" si="7"/>
        <v>0.13573666032457019</v>
      </c>
      <c r="J81">
        <f t="shared" si="8"/>
        <v>160.81411262985506</v>
      </c>
      <c r="K81">
        <f t="shared" si="9"/>
        <v>152.8484070801731</v>
      </c>
      <c r="L81">
        <f t="shared" si="14"/>
        <v>29322454833364.691</v>
      </c>
      <c r="M81">
        <f t="shared" si="10"/>
        <v>1.7233273331376454E-2</v>
      </c>
      <c r="N81" s="17">
        <f t="shared" si="72"/>
        <v>505321878890.31433</v>
      </c>
      <c r="O81">
        <f t="shared" si="73"/>
        <v>0</v>
      </c>
      <c r="P81" s="18" t="e">
        <f t="shared" si="11"/>
        <v>#N/A</v>
      </c>
      <c r="R81">
        <f t="shared" si="17"/>
        <v>5.0294466268247255</v>
      </c>
      <c r="S81">
        <f t="shared" si="18"/>
        <v>31.009374715000337</v>
      </c>
      <c r="T81">
        <f t="shared" si="41"/>
        <v>-4.0609132678802347</v>
      </c>
      <c r="U81" s="9">
        <f t="shared" si="19"/>
        <v>26.948461447120103</v>
      </c>
      <c r="V81">
        <f t="shared" si="42"/>
        <v>-505321878863.35907</v>
      </c>
      <c r="W81">
        <f t="shared" si="43"/>
        <v>0</v>
      </c>
      <c r="X81">
        <f t="shared" si="44"/>
        <v>-1.4210854715202004E-14</v>
      </c>
      <c r="Y81">
        <f t="shared" si="20"/>
        <v>2.9882015606310004</v>
      </c>
      <c r="Z81">
        <f t="shared" si="21"/>
        <v>31.415926535897931</v>
      </c>
      <c r="AA81">
        <f t="shared" si="22"/>
        <v>1.7241874197536893</v>
      </c>
      <c r="AB81">
        <f t="shared" si="45"/>
        <v>-11.152169430588476</v>
      </c>
      <c r="AC81">
        <f t="shared" si="23"/>
        <v>20.263757105309455</v>
      </c>
      <c r="AD81">
        <f t="shared" si="46"/>
        <v>-0.5999740073625246</v>
      </c>
      <c r="AE81">
        <f t="shared" si="24"/>
        <v>1.9820223823578376</v>
      </c>
      <c r="AF81" s="9">
        <f t="shared" si="47"/>
        <v>21.645805480304766</v>
      </c>
      <c r="AG81" s="9">
        <f t="shared" si="48"/>
        <v>0</v>
      </c>
      <c r="AH81">
        <f t="shared" si="49"/>
        <v>0</v>
      </c>
      <c r="AI81">
        <f t="shared" si="68"/>
        <v>3.1257338500323417E-3</v>
      </c>
      <c r="AJ81">
        <f t="shared" si="25"/>
        <v>37.337604695554134</v>
      </c>
      <c r="AK81">
        <f t="shared" si="26"/>
        <v>-11.716608832863411</v>
      </c>
      <c r="AL81">
        <f t="shared" si="27"/>
        <v>-0.55122342288247062</v>
      </c>
      <c r="AM81">
        <f t="shared" si="28"/>
        <v>1.8786890073118938</v>
      </c>
      <c r="AN81" s="9">
        <f t="shared" si="50"/>
        <v>26.948461447120149</v>
      </c>
      <c r="AO81">
        <f t="shared" si="29"/>
        <v>4.6185277824406512E-14</v>
      </c>
      <c r="AP81">
        <f t="shared" si="51"/>
        <v>1.7138372784299382E-15</v>
      </c>
      <c r="AQ81">
        <f t="shared" si="30"/>
        <v>5.9216781596562029</v>
      </c>
      <c r="AR81">
        <f t="shared" si="31"/>
        <v>-0.56443940227493528</v>
      </c>
      <c r="AS81">
        <f t="shared" si="32"/>
        <v>4.8750584480053982E-2</v>
      </c>
      <c r="AT81">
        <f t="shared" si="52"/>
        <v>4.8174297727834312E-2</v>
      </c>
      <c r="AU81">
        <f t="shared" si="33"/>
        <v>5.302655966815383</v>
      </c>
      <c r="AV81">
        <f t="shared" si="53"/>
        <v>0.19677026746853676</v>
      </c>
      <c r="AW81">
        <f t="shared" si="54"/>
        <v>0</v>
      </c>
      <c r="AX81">
        <f t="shared" si="34"/>
        <v>1.7234126451380543E-2</v>
      </c>
      <c r="AY81" t="b">
        <f t="shared" si="55"/>
        <v>0</v>
      </c>
      <c r="AZ81">
        <f t="shared" si="35"/>
        <v>37.337604695554134</v>
      </c>
      <c r="BA81">
        <f t="shared" si="36"/>
        <v>-11.716608832863432</v>
      </c>
      <c r="BB81">
        <f t="shared" si="37"/>
        <v>-0.60055521918037857</v>
      </c>
      <c r="BC81">
        <f t="shared" si="38"/>
        <v>1.8786890073118951</v>
      </c>
      <c r="BD81">
        <f t="shared" si="39"/>
        <v>4.9331796297907987E-2</v>
      </c>
      <c r="BF81" s="15">
        <f t="shared" si="56"/>
        <v>26.948461447120124</v>
      </c>
      <c r="BG81" s="10">
        <f t="shared" si="57"/>
        <v>0</v>
      </c>
      <c r="BH81">
        <f t="shared" si="58"/>
        <v>5.3026559668153581</v>
      </c>
      <c r="BI81">
        <f t="shared" si="59"/>
        <v>5.9216781596562029</v>
      </c>
      <c r="BJ81">
        <f t="shared" si="60"/>
        <v>-0.56443940227495659</v>
      </c>
      <c r="BK81">
        <f t="shared" si="61"/>
        <v>-5.8121181785397713E-4</v>
      </c>
      <c r="BM81">
        <f t="shared" si="62"/>
        <v>0</v>
      </c>
      <c r="BN81">
        <f t="shared" si="63"/>
        <v>-2.1316282072803006E-14</v>
      </c>
      <c r="BO81">
        <f t="shared" si="64"/>
        <v>0</v>
      </c>
      <c r="BP81">
        <f t="shared" si="65"/>
        <v>0</v>
      </c>
    </row>
    <row r="82" spans="1:68" x14ac:dyDescent="0.2">
      <c r="A82">
        <f t="shared" si="74"/>
        <v>4.4999999999999998E-2</v>
      </c>
      <c r="B82">
        <f t="shared" si="1"/>
        <v>0.14065802325145921</v>
      </c>
      <c r="C82">
        <f t="shared" si="2"/>
        <v>2.9850758267809678</v>
      </c>
      <c r="D82">
        <f t="shared" si="3"/>
        <v>0.14065802325145921</v>
      </c>
      <c r="E82">
        <f t="shared" si="4"/>
        <v>0.15587856349776028</v>
      </c>
      <c r="F82">
        <f t="shared" si="13"/>
        <v>0.15587856349776019</v>
      </c>
      <c r="G82">
        <f t="shared" si="5"/>
        <v>0.13925144301894463</v>
      </c>
      <c r="H82">
        <f t="shared" si="6"/>
        <v>0.13880184252112032</v>
      </c>
      <c r="I82">
        <f t="shared" si="7"/>
        <v>0.13880184252112027</v>
      </c>
      <c r="J82">
        <f t="shared" si="8"/>
        <v>157.26283012499889</v>
      </c>
      <c r="K82">
        <f t="shared" si="9"/>
        <v>149.50641446691631</v>
      </c>
      <c r="L82">
        <f t="shared" si="14"/>
        <v>36161215341281.859</v>
      </c>
      <c r="M82">
        <f t="shared" si="10"/>
        <v>1.7264526019616956E-2</v>
      </c>
      <c r="N82" s="17">
        <f t="shared" si="72"/>
        <v>624306243160.53247</v>
      </c>
      <c r="O82">
        <f t="shared" si="73"/>
        <v>0</v>
      </c>
      <c r="P82" s="18" t="e">
        <f t="shared" si="11"/>
        <v>#N/A</v>
      </c>
      <c r="R82">
        <f t="shared" si="17"/>
        <v>5.0073392980435187</v>
      </c>
      <c r="S82">
        <f t="shared" si="18"/>
        <v>31.219008260989511</v>
      </c>
      <c r="T82">
        <f t="shared" si="41"/>
        <v>-4.0591014017682907</v>
      </c>
      <c r="U82" s="9">
        <f t="shared" si="19"/>
        <v>27.15990685922122</v>
      </c>
      <c r="V82">
        <f t="shared" si="42"/>
        <v>-624306243133.35547</v>
      </c>
      <c r="W82">
        <f t="shared" si="43"/>
        <v>0</v>
      </c>
      <c r="X82">
        <f t="shared" si="44"/>
        <v>-2.8421709430404007E-14</v>
      </c>
      <c r="Y82">
        <f t="shared" si="20"/>
        <v>2.9850758267809678</v>
      </c>
      <c r="Z82">
        <f t="shared" si="21"/>
        <v>31.415926535897931</v>
      </c>
      <c r="AA82">
        <f t="shared" si="22"/>
        <v>1.7273131536037218</v>
      </c>
      <c r="AB82">
        <f t="shared" si="45"/>
        <v>-10.945692790548641</v>
      </c>
      <c r="AC82">
        <f t="shared" si="23"/>
        <v>20.47023374534929</v>
      </c>
      <c r="AD82">
        <f t="shared" si="46"/>
        <v>-0.598162775037272</v>
      </c>
      <c r="AE82">
        <f t="shared" si="24"/>
        <v>1.9596961167687936</v>
      </c>
      <c r="AF82" s="9">
        <f t="shared" si="47"/>
        <v>21.831767087080809</v>
      </c>
      <c r="AG82" s="9">
        <f t="shared" si="48"/>
        <v>0</v>
      </c>
      <c r="AH82">
        <f t="shared" si="49"/>
        <v>0</v>
      </c>
      <c r="AI82">
        <f t="shared" si="68"/>
        <v>3.1257338500323417E-3</v>
      </c>
      <c r="AJ82">
        <f t="shared" si="25"/>
        <v>37.337604695554134</v>
      </c>
      <c r="AK82">
        <f t="shared" si="26"/>
        <v>-11.486964293552946</v>
      </c>
      <c r="AL82">
        <f t="shared" si="27"/>
        <v>-0.54941155677052667</v>
      </c>
      <c r="AM82">
        <f t="shared" si="28"/>
        <v>1.8586780139905787</v>
      </c>
      <c r="AN82" s="9">
        <f t="shared" si="50"/>
        <v>27.159906859221245</v>
      </c>
      <c r="AO82">
        <f t="shared" si="29"/>
        <v>0</v>
      </c>
      <c r="AP82">
        <f t="shared" si="51"/>
        <v>0</v>
      </c>
      <c r="AQ82">
        <f t="shared" si="30"/>
        <v>5.9216781596562029</v>
      </c>
      <c r="AR82">
        <f t="shared" si="31"/>
        <v>-0.54127150300430493</v>
      </c>
      <c r="AS82">
        <f t="shared" si="32"/>
        <v>4.8751218266745333E-2</v>
      </c>
      <c r="AT82">
        <f t="shared" si="52"/>
        <v>4.7120500174976022E-2</v>
      </c>
      <c r="AU82">
        <f t="shared" si="33"/>
        <v>5.3281397721404353</v>
      </c>
      <c r="AV82">
        <f t="shared" si="53"/>
        <v>0.19617665847522753</v>
      </c>
      <c r="AW82">
        <f t="shared" si="54"/>
        <v>0</v>
      </c>
      <c r="AX82">
        <f t="shared" si="34"/>
        <v>1.7265383789880868E-2</v>
      </c>
      <c r="AY82" t="b">
        <f t="shared" si="55"/>
        <v>0</v>
      </c>
      <c r="AZ82">
        <f t="shared" si="35"/>
        <v>37.337604695554134</v>
      </c>
      <c r="BA82">
        <f t="shared" si="36"/>
        <v>-11.486964293552937</v>
      </c>
      <c r="BB82">
        <f t="shared" si="37"/>
        <v>-0.59874335306843485</v>
      </c>
      <c r="BC82">
        <f t="shared" si="38"/>
        <v>1.8586780139905794</v>
      </c>
      <c r="BD82">
        <f t="shared" si="39"/>
        <v>4.9331796297907987E-2</v>
      </c>
      <c r="BF82" s="15">
        <f t="shared" si="56"/>
        <v>27.159906859221248</v>
      </c>
      <c r="BG82" s="10">
        <f t="shared" si="57"/>
        <v>0</v>
      </c>
      <c r="BH82">
        <f t="shared" si="58"/>
        <v>5.3281397721404389</v>
      </c>
      <c r="BI82">
        <f t="shared" si="59"/>
        <v>5.9216781596562029</v>
      </c>
      <c r="BJ82">
        <f t="shared" si="60"/>
        <v>-0.54127150300429605</v>
      </c>
      <c r="BK82">
        <f t="shared" si="61"/>
        <v>-5.8057803116284834E-4</v>
      </c>
      <c r="BM82">
        <f t="shared" si="62"/>
        <v>0</v>
      </c>
      <c r="BN82">
        <f t="shared" si="63"/>
        <v>0</v>
      </c>
      <c r="BO82">
        <f t="shared" si="64"/>
        <v>0</v>
      </c>
      <c r="BP82">
        <f t="shared" si="65"/>
        <v>0</v>
      </c>
    </row>
    <row r="83" spans="1:68" x14ac:dyDescent="0.2">
      <c r="A83">
        <f t="shared" si="74"/>
        <v>4.5999999999999999E-2</v>
      </c>
      <c r="B83">
        <f t="shared" si="1"/>
        <v>0.14378375710149163</v>
      </c>
      <c r="C83">
        <f t="shared" si="2"/>
        <v>2.9819500929309353</v>
      </c>
      <c r="D83">
        <f t="shared" si="3"/>
        <v>0.14378375710149163</v>
      </c>
      <c r="E83">
        <f t="shared" si="4"/>
        <v>0.15896532257455614</v>
      </c>
      <c r="F83">
        <f t="shared" si="13"/>
        <v>0.15896532257455623</v>
      </c>
      <c r="G83">
        <f t="shared" si="5"/>
        <v>0.14234591953047671</v>
      </c>
      <c r="H83">
        <f t="shared" si="6"/>
        <v>0.14186569558214618</v>
      </c>
      <c r="I83">
        <f t="shared" si="7"/>
        <v>0.14186569558214643</v>
      </c>
      <c r="J83">
        <f t="shared" si="8"/>
        <v>153.86644735968781</v>
      </c>
      <c r="K83">
        <f t="shared" si="9"/>
        <v>146.30948686498098</v>
      </c>
      <c r="L83">
        <f t="shared" si="14"/>
        <v>44195376786349.188</v>
      </c>
      <c r="M83">
        <f t="shared" si="10"/>
        <v>1.7295778690989656E-2</v>
      </c>
      <c r="N83" s="17">
        <f t="shared" si="72"/>
        <v>764393456061.59717</v>
      </c>
      <c r="O83">
        <f t="shared" si="73"/>
        <v>0</v>
      </c>
      <c r="P83" s="18" t="e">
        <f t="shared" si="11"/>
        <v>#N/A</v>
      </c>
      <c r="R83">
        <f t="shared" si="17"/>
        <v>4.9857241512072479</v>
      </c>
      <c r="S83">
        <f t="shared" si="18"/>
        <v>31.419641301947543</v>
      </c>
      <c r="T83">
        <f t="shared" si="41"/>
        <v>-4.0572928135539605</v>
      </c>
      <c r="U83" s="9">
        <f t="shared" si="19"/>
        <v>27.362348488393582</v>
      </c>
      <c r="V83">
        <f t="shared" si="42"/>
        <v>-764393456034.20593</v>
      </c>
      <c r="W83">
        <f t="shared" si="43"/>
        <v>0</v>
      </c>
      <c r="X83">
        <f t="shared" si="44"/>
        <v>-3.907985046680551E-14</v>
      </c>
      <c r="Y83">
        <f t="shared" si="20"/>
        <v>2.9819500929309353</v>
      </c>
      <c r="Z83">
        <f t="shared" si="21"/>
        <v>31.415926535897931</v>
      </c>
      <c r="AA83">
        <f t="shared" si="22"/>
        <v>1.7304388874537544</v>
      </c>
      <c r="AB83">
        <f t="shared" si="45"/>
        <v>-10.747217617705926</v>
      </c>
      <c r="AC83">
        <f t="shared" si="23"/>
        <v>20.668708918192003</v>
      </c>
      <c r="AD83">
        <f t="shared" si="46"/>
        <v>-0.59635481734432938</v>
      </c>
      <c r="AE83">
        <f t="shared" si="24"/>
        <v>1.937867103374332</v>
      </c>
      <c r="AF83" s="9">
        <f t="shared" si="47"/>
        <v>22.010221204222006</v>
      </c>
      <c r="AG83" s="9">
        <f t="shared" si="48"/>
        <v>0</v>
      </c>
      <c r="AH83">
        <f t="shared" si="49"/>
        <v>0</v>
      </c>
      <c r="AI83">
        <f t="shared" si="68"/>
        <v>3.1257338500325638E-3</v>
      </c>
      <c r="AJ83">
        <f t="shared" si="25"/>
        <v>37.337604695554134</v>
      </c>
      <c r="AK83">
        <f t="shared" si="26"/>
        <v>-11.266722436168244</v>
      </c>
      <c r="AL83">
        <f t="shared" si="27"/>
        <v>-0.5476029685561965</v>
      </c>
      <c r="AM83">
        <f t="shared" si="28"/>
        <v>1.8390691975638884</v>
      </c>
      <c r="AN83" s="9">
        <f t="shared" si="50"/>
        <v>27.362348488393579</v>
      </c>
      <c r="AO83">
        <f t="shared" si="29"/>
        <v>0</v>
      </c>
      <c r="AP83">
        <f t="shared" si="51"/>
        <v>0</v>
      </c>
      <c r="AQ83">
        <f t="shared" si="30"/>
        <v>5.9216781596562029</v>
      </c>
      <c r="AR83">
        <f t="shared" si="31"/>
        <v>-0.51950481846231789</v>
      </c>
      <c r="AS83">
        <f t="shared" si="32"/>
        <v>4.8751848788132879E-2</v>
      </c>
      <c r="AT83">
        <f t="shared" si="52"/>
        <v>4.6109666888980258E-2</v>
      </c>
      <c r="AU83">
        <f t="shared" si="33"/>
        <v>5.3521272841715728</v>
      </c>
      <c r="AV83">
        <f t="shared" si="53"/>
        <v>0.19560189749216192</v>
      </c>
      <c r="AW83">
        <f t="shared" si="54"/>
        <v>0</v>
      </c>
      <c r="AX83">
        <f t="shared" si="34"/>
        <v>1.7296641128381193E-2</v>
      </c>
      <c r="AY83" t="b">
        <f t="shared" si="55"/>
        <v>0</v>
      </c>
      <c r="AZ83">
        <f t="shared" si="35"/>
        <v>37.337604695554134</v>
      </c>
      <c r="BA83">
        <f t="shared" si="36"/>
        <v>-11.266722436168235</v>
      </c>
      <c r="BB83">
        <f t="shared" si="37"/>
        <v>-0.59693476485410468</v>
      </c>
      <c r="BC83">
        <f t="shared" si="38"/>
        <v>1.8390691975638878</v>
      </c>
      <c r="BD83">
        <f t="shared" si="39"/>
        <v>4.9331796297907987E-2</v>
      </c>
      <c r="BF83" s="15">
        <f t="shared" si="56"/>
        <v>27.362348488393586</v>
      </c>
      <c r="BG83" s="10">
        <f t="shared" si="57"/>
        <v>0</v>
      </c>
      <c r="BH83">
        <f t="shared" si="58"/>
        <v>5.3521272841715799</v>
      </c>
      <c r="BI83">
        <f t="shared" si="59"/>
        <v>5.9216781596562029</v>
      </c>
      <c r="BJ83">
        <f t="shared" si="60"/>
        <v>-0.519504818462309</v>
      </c>
      <c r="BK83">
        <f t="shared" si="61"/>
        <v>-5.7994750977530263E-4</v>
      </c>
      <c r="BM83">
        <f t="shared" si="62"/>
        <v>0</v>
      </c>
      <c r="BN83">
        <f t="shared" si="63"/>
        <v>0</v>
      </c>
      <c r="BO83">
        <f t="shared" si="64"/>
        <v>0</v>
      </c>
      <c r="BP83">
        <f t="shared" si="65"/>
        <v>0</v>
      </c>
    </row>
    <row r="84" spans="1:68" x14ac:dyDescent="0.2">
      <c r="A84">
        <f t="shared" si="74"/>
        <v>4.7E-2</v>
      </c>
      <c r="B84">
        <f t="shared" si="1"/>
        <v>0.14690949095152406</v>
      </c>
      <c r="C84">
        <f t="shared" si="2"/>
        <v>2.9788243590809032</v>
      </c>
      <c r="D84">
        <f t="shared" si="3"/>
        <v>0.14690949095152406</v>
      </c>
      <c r="E84">
        <f t="shared" si="4"/>
        <v>0.16205052852769827</v>
      </c>
      <c r="F84">
        <f t="shared" si="13"/>
        <v>0.16205052852769802</v>
      </c>
      <c r="G84">
        <f t="shared" si="5"/>
        <v>0.14544039604200881</v>
      </c>
      <c r="H84">
        <f t="shared" si="6"/>
        <v>0.14492819016887332</v>
      </c>
      <c r="I84">
        <f t="shared" si="7"/>
        <v>0.14492819016887337</v>
      </c>
      <c r="J84">
        <f t="shared" si="8"/>
        <v>150.61507741179216</v>
      </c>
      <c r="K84">
        <f t="shared" si="9"/>
        <v>143.24839505262972</v>
      </c>
      <c r="L84">
        <f t="shared" si="14"/>
        <v>53560356037001.93</v>
      </c>
      <c r="M84">
        <f t="shared" si="10"/>
        <v>1.7327031345464008E-2</v>
      </c>
      <c r="N84" s="17">
        <f t="shared" si="72"/>
        <v>928041967927.34485</v>
      </c>
      <c r="O84">
        <f t="shared" si="73"/>
        <v>0</v>
      </c>
      <c r="P84" s="18" t="e">
        <f t="shared" si="11"/>
        <v>#N/A</v>
      </c>
      <c r="R84">
        <f t="shared" si="17"/>
        <v>4.9645801517110018</v>
      </c>
      <c r="S84">
        <f t="shared" si="18"/>
        <v>31.61183028417156</v>
      </c>
      <c r="T84">
        <f t="shared" si="41"/>
        <v>-4.0554874914019088</v>
      </c>
      <c r="U84" s="9">
        <f t="shared" si="19"/>
        <v>27.556342792769652</v>
      </c>
      <c r="V84">
        <f t="shared" si="42"/>
        <v>-928041967899.76807</v>
      </c>
      <c r="W84">
        <f t="shared" si="43"/>
        <v>0</v>
      </c>
      <c r="X84">
        <f t="shared" si="44"/>
        <v>-2.1316282072803006E-14</v>
      </c>
      <c r="Y84">
        <f t="shared" si="20"/>
        <v>2.9788243590809032</v>
      </c>
      <c r="Z84">
        <f t="shared" si="21"/>
        <v>31.415926535897931</v>
      </c>
      <c r="AA84">
        <f t="shared" si="22"/>
        <v>1.7335646213037865</v>
      </c>
      <c r="AB84">
        <f t="shared" si="45"/>
        <v>-10.55628253493526</v>
      </c>
      <c r="AC84">
        <f t="shared" si="23"/>
        <v>20.859644000962671</v>
      </c>
      <c r="AD84">
        <f t="shared" si="46"/>
        <v>-0.59455012246426575</v>
      </c>
      <c r="AE84">
        <f t="shared" si="24"/>
        <v>1.91651409513378</v>
      </c>
      <c r="AF84" s="9">
        <f t="shared" si="47"/>
        <v>22.181607973632186</v>
      </c>
      <c r="AG84" s="9">
        <f t="shared" si="48"/>
        <v>0</v>
      </c>
      <c r="AH84">
        <f t="shared" si="49"/>
        <v>0</v>
      </c>
      <c r="AI84">
        <f t="shared" si="68"/>
        <v>3.1257338500323417E-3</v>
      </c>
      <c r="AJ84">
        <f t="shared" si="25"/>
        <v>37.337604695554134</v>
      </c>
      <c r="AK84">
        <f t="shared" si="26"/>
        <v>-11.05531134427024</v>
      </c>
      <c r="AL84">
        <f t="shared" si="27"/>
        <v>-0.54579764640414474</v>
      </c>
      <c r="AM84">
        <f t="shared" si="28"/>
        <v>1.8198470878898823</v>
      </c>
      <c r="AN84" s="9">
        <f t="shared" si="50"/>
        <v>27.556342792769634</v>
      </c>
      <c r="AO84">
        <f t="shared" si="29"/>
        <v>0</v>
      </c>
      <c r="AP84">
        <f t="shared" si="51"/>
        <v>0</v>
      </c>
      <c r="AQ84">
        <f t="shared" si="30"/>
        <v>5.9216781596562029</v>
      </c>
      <c r="AR84">
        <f t="shared" si="31"/>
        <v>-0.49902880933498039</v>
      </c>
      <c r="AS84">
        <f t="shared" si="32"/>
        <v>4.8752476060121008E-2</v>
      </c>
      <c r="AT84">
        <f t="shared" si="52"/>
        <v>4.5139281363940749E-2</v>
      </c>
      <c r="AU84">
        <f t="shared" si="33"/>
        <v>5.3747348191374478</v>
      </c>
      <c r="AV84">
        <f t="shared" si="53"/>
        <v>0.19504528810505639</v>
      </c>
      <c r="AW84">
        <f t="shared" si="54"/>
        <v>0</v>
      </c>
      <c r="AX84">
        <f t="shared" si="34"/>
        <v>1.7327898466881514E-2</v>
      </c>
      <c r="AY84" t="b">
        <f t="shared" si="55"/>
        <v>0</v>
      </c>
      <c r="AZ84">
        <f t="shared" si="35"/>
        <v>37.337604695554134</v>
      </c>
      <c r="BA84">
        <f t="shared" si="36"/>
        <v>-11.055311344270262</v>
      </c>
      <c r="BB84">
        <f t="shared" si="37"/>
        <v>-0.59512944270205337</v>
      </c>
      <c r="BC84">
        <f t="shared" si="38"/>
        <v>1.8198470878898838</v>
      </c>
      <c r="BD84">
        <f t="shared" si="39"/>
        <v>4.9331796297907987E-2</v>
      </c>
      <c r="BF84" s="15">
        <f t="shared" si="56"/>
        <v>27.556342792769609</v>
      </c>
      <c r="BG84" s="10">
        <f t="shared" si="57"/>
        <v>0</v>
      </c>
      <c r="BH84">
        <f t="shared" si="58"/>
        <v>5.3747348191374229</v>
      </c>
      <c r="BI84">
        <f t="shared" si="59"/>
        <v>5.9216781596562029</v>
      </c>
      <c r="BJ84">
        <f t="shared" si="60"/>
        <v>-0.49902880933500171</v>
      </c>
      <c r="BK84">
        <f t="shared" si="61"/>
        <v>-5.7932023778761721E-4</v>
      </c>
      <c r="BM84">
        <f t="shared" si="62"/>
        <v>0</v>
      </c>
      <c r="BN84">
        <f t="shared" si="63"/>
        <v>-2.1316282072803006E-14</v>
      </c>
      <c r="BO84">
        <f t="shared" si="64"/>
        <v>0</v>
      </c>
      <c r="BP84">
        <f t="shared" si="65"/>
        <v>0</v>
      </c>
    </row>
    <row r="85" spans="1:68" x14ac:dyDescent="0.2">
      <c r="A85">
        <f t="shared" si="74"/>
        <v>4.8000000000000001E-2</v>
      </c>
      <c r="B85">
        <f t="shared" si="1"/>
        <v>0.15003522480155651</v>
      </c>
      <c r="C85">
        <f t="shared" si="2"/>
        <v>2.9756986252308706</v>
      </c>
      <c r="D85">
        <f t="shared" si="3"/>
        <v>0.15003522480155651</v>
      </c>
      <c r="E85">
        <f t="shared" si="4"/>
        <v>0.16513415121409464</v>
      </c>
      <c r="F85">
        <f t="shared" si="13"/>
        <v>0.16513415121409453</v>
      </c>
      <c r="G85">
        <f t="shared" si="5"/>
        <v>0.14853487255354095</v>
      </c>
      <c r="H85">
        <f t="shared" si="6"/>
        <v>0.14798929695553573</v>
      </c>
      <c r="I85">
        <f t="shared" si="7"/>
        <v>0.14798929695553562</v>
      </c>
      <c r="J85">
        <f t="shared" si="8"/>
        <v>147.49965727585189</v>
      </c>
      <c r="K85">
        <f t="shared" si="9"/>
        <v>140.31467707264056</v>
      </c>
      <c r="L85">
        <f t="shared" si="14"/>
        <v>64396929658372.375</v>
      </c>
      <c r="M85">
        <f t="shared" si="10"/>
        <v>1.7358283983009485E-2</v>
      </c>
      <c r="N85" s="17">
        <f t="shared" si="72"/>
        <v>1117820192643.9136</v>
      </c>
      <c r="O85">
        <f t="shared" si="73"/>
        <v>0</v>
      </c>
      <c r="P85" s="18" t="e">
        <f t="shared" si="11"/>
        <v>#N/A</v>
      </c>
      <c r="R85">
        <f t="shared" si="17"/>
        <v>4.9438875937013922</v>
      </c>
      <c r="S85">
        <f t="shared" si="18"/>
        <v>31.796087071790069</v>
      </c>
      <c r="T85">
        <f t="shared" si="41"/>
        <v>-4.0536854235407915</v>
      </c>
      <c r="U85" s="9">
        <f t="shared" si="19"/>
        <v>27.742401648249277</v>
      </c>
      <c r="V85">
        <f t="shared" si="42"/>
        <v>-1117820192616.1545</v>
      </c>
      <c r="W85">
        <f t="shared" si="43"/>
        <v>0</v>
      </c>
      <c r="X85">
        <f t="shared" si="44"/>
        <v>-1.4210854715202004E-14</v>
      </c>
      <c r="Y85">
        <f t="shared" si="20"/>
        <v>2.9756986252308706</v>
      </c>
      <c r="Z85">
        <f t="shared" si="21"/>
        <v>31.415926535897931</v>
      </c>
      <c r="AA85">
        <f t="shared" si="22"/>
        <v>1.7366903551538191</v>
      </c>
      <c r="AB85">
        <f t="shared" si="45"/>
        <v>-10.372460936972759</v>
      </c>
      <c r="AC85">
        <f t="shared" si="23"/>
        <v>21.043465598925174</v>
      </c>
      <c r="AD85">
        <f t="shared" si="46"/>
        <v>-0.59274867864152636</v>
      </c>
      <c r="AE85">
        <f t="shared" si="24"/>
        <v>1.895617187180505</v>
      </c>
      <c r="AF85" s="9">
        <f t="shared" si="47"/>
        <v>22.346334107464152</v>
      </c>
      <c r="AG85" s="9">
        <f t="shared" si="48"/>
        <v>0</v>
      </c>
      <c r="AH85">
        <f t="shared" si="49"/>
        <v>0</v>
      </c>
      <c r="AI85">
        <f t="shared" si="68"/>
        <v>3.1257338500323417E-3</v>
      </c>
      <c r="AJ85">
        <f t="shared" si="25"/>
        <v>37.337604695554134</v>
      </c>
      <c r="AK85">
        <f t="shared" si="26"/>
        <v>-10.852204566518287</v>
      </c>
      <c r="AL85">
        <f t="shared" si="27"/>
        <v>-0.54399557854302749</v>
      </c>
      <c r="AM85">
        <f t="shared" si="28"/>
        <v>1.8009970977564578</v>
      </c>
      <c r="AN85" s="9">
        <f t="shared" si="50"/>
        <v>27.742401648249277</v>
      </c>
      <c r="AO85">
        <f t="shared" si="29"/>
        <v>0</v>
      </c>
      <c r="AP85">
        <f t="shared" si="51"/>
        <v>0</v>
      </c>
      <c r="AQ85">
        <f t="shared" si="30"/>
        <v>5.9216781596562029</v>
      </c>
      <c r="AR85">
        <f t="shared" si="31"/>
        <v>-0.47974362954552774</v>
      </c>
      <c r="AS85">
        <f t="shared" si="32"/>
        <v>4.8753100098498869E-2</v>
      </c>
      <c r="AT85">
        <f t="shared" si="52"/>
        <v>4.4207020481870987E-2</v>
      </c>
      <c r="AU85">
        <f t="shared" si="33"/>
        <v>5.3960675407851255</v>
      </c>
      <c r="AV85">
        <f t="shared" si="53"/>
        <v>0.19450614295052035</v>
      </c>
      <c r="AW85">
        <f t="shared" si="54"/>
        <v>0</v>
      </c>
      <c r="AX85">
        <f t="shared" si="34"/>
        <v>1.7359155805381839E-2</v>
      </c>
      <c r="AY85" t="b">
        <f t="shared" si="55"/>
        <v>0</v>
      </c>
      <c r="AZ85">
        <f t="shared" si="35"/>
        <v>37.337604695554134</v>
      </c>
      <c r="BA85">
        <f t="shared" si="36"/>
        <v>-10.85220456651831</v>
      </c>
      <c r="BB85">
        <f t="shared" si="37"/>
        <v>-0.59332737484093567</v>
      </c>
      <c r="BC85">
        <f t="shared" si="38"/>
        <v>1.8009970977564584</v>
      </c>
      <c r="BD85">
        <f t="shared" si="39"/>
        <v>4.9331796297907987E-2</v>
      </c>
      <c r="BF85" s="15">
        <f t="shared" si="56"/>
        <v>27.742401648249253</v>
      </c>
      <c r="BG85" s="10">
        <f t="shared" si="57"/>
        <v>0</v>
      </c>
      <c r="BH85">
        <f t="shared" si="58"/>
        <v>5.3960675407851006</v>
      </c>
      <c r="BI85">
        <f t="shared" si="59"/>
        <v>5.9216781596562029</v>
      </c>
      <c r="BJ85">
        <f t="shared" si="60"/>
        <v>-0.47974362954555083</v>
      </c>
      <c r="BK85">
        <f t="shared" si="61"/>
        <v>-5.7869619940931205E-4</v>
      </c>
      <c r="BM85">
        <f t="shared" si="62"/>
        <v>0</v>
      </c>
      <c r="BN85">
        <f t="shared" si="63"/>
        <v>-2.3092638912203256E-14</v>
      </c>
      <c r="BO85">
        <f t="shared" si="64"/>
        <v>0</v>
      </c>
      <c r="BP85">
        <f t="shared" si="65"/>
        <v>0</v>
      </c>
    </row>
    <row r="86" spans="1:68" x14ac:dyDescent="0.2">
      <c r="A86">
        <f t="shared" si="74"/>
        <v>4.9000000000000002E-2</v>
      </c>
      <c r="B86">
        <f t="shared" si="1"/>
        <v>0.15316095865158894</v>
      </c>
      <c r="C86">
        <f t="shared" si="2"/>
        <v>2.972572891380838</v>
      </c>
      <c r="D86">
        <f t="shared" si="3"/>
        <v>0.15316095865158894</v>
      </c>
      <c r="E86">
        <f t="shared" si="4"/>
        <v>0.16821616050612209</v>
      </c>
      <c r="F86">
        <f t="shared" si="13"/>
        <v>0.16821616050612209</v>
      </c>
      <c r="G86">
        <f t="shared" si="5"/>
        <v>0.15162934906507305</v>
      </c>
      <c r="H86">
        <f t="shared" si="6"/>
        <v>0.15104898662965671</v>
      </c>
      <c r="I86">
        <f t="shared" si="7"/>
        <v>0.15104898662965685</v>
      </c>
      <c r="J86">
        <f t="shared" si="8"/>
        <v>144.5118637899557</v>
      </c>
      <c r="K86">
        <f t="shared" si="9"/>
        <v>137.50056008854395</v>
      </c>
      <c r="L86">
        <f t="shared" si="14"/>
        <v>76850517077790.859</v>
      </c>
      <c r="M86">
        <f t="shared" si="10"/>
        <v>1.7389536603595546E-2</v>
      </c>
      <c r="N86" s="17">
        <f t="shared" si="72"/>
        <v>1336394879729.4888</v>
      </c>
      <c r="O86">
        <f t="shared" si="73"/>
        <v>0</v>
      </c>
      <c r="P86" s="18" t="e">
        <f t="shared" si="11"/>
        <v>#N/A</v>
      </c>
      <c r="R86">
        <f t="shared" si="17"/>
        <v>4.9236279904695586</v>
      </c>
      <c r="S86">
        <f t="shared" si="18"/>
        <v>31.972883314293732</v>
      </c>
      <c r="T86">
        <f t="shared" si="41"/>
        <v>-4.0518865982627936</v>
      </c>
      <c r="U86" s="9">
        <f t="shared" si="19"/>
        <v>27.920996716030938</v>
      </c>
      <c r="V86">
        <f t="shared" si="42"/>
        <v>-1336394879701.5015</v>
      </c>
      <c r="W86">
        <f t="shared" si="43"/>
        <v>0</v>
      </c>
      <c r="X86">
        <f t="shared" si="44"/>
        <v>-4.9737991503207013E-14</v>
      </c>
      <c r="Y86">
        <f t="shared" si="20"/>
        <v>2.972572891380838</v>
      </c>
      <c r="Z86">
        <f t="shared" si="21"/>
        <v>31.415926535897931</v>
      </c>
      <c r="AA86">
        <f t="shared" si="22"/>
        <v>1.7398160890038517</v>
      </c>
      <c r="AB86">
        <f t="shared" si="45"/>
        <v>-10.195357775177222</v>
      </c>
      <c r="AC86">
        <f t="shared" si="23"/>
        <v>21.22056876072071</v>
      </c>
      <c r="AD86">
        <f t="shared" si="46"/>
        <v>-0.59095047418397362</v>
      </c>
      <c r="AE86">
        <f t="shared" si="24"/>
        <v>1.8751577061077802</v>
      </c>
      <c r="AF86" s="9">
        <f t="shared" si="47"/>
        <v>22.504775992644518</v>
      </c>
      <c r="AG86" s="9">
        <f t="shared" si="48"/>
        <v>0</v>
      </c>
      <c r="AH86">
        <f t="shared" si="49"/>
        <v>0</v>
      </c>
      <c r="AI86">
        <f t="shared" si="68"/>
        <v>3.1257338500325638E-3</v>
      </c>
      <c r="AJ86">
        <f t="shared" si="25"/>
        <v>37.337604695554134</v>
      </c>
      <c r="AK86">
        <f t="shared" si="26"/>
        <v>-10.656916683207832</v>
      </c>
      <c r="AL86">
        <f t="shared" si="27"/>
        <v>-0.54219675326502959</v>
      </c>
      <c r="AM86">
        <f t="shared" si="28"/>
        <v>1.782505456949661</v>
      </c>
      <c r="AN86" s="9">
        <f t="shared" si="50"/>
        <v>27.920996716030931</v>
      </c>
      <c r="AO86">
        <f t="shared" si="29"/>
        <v>0</v>
      </c>
      <c r="AP86">
        <f t="shared" si="51"/>
        <v>0</v>
      </c>
      <c r="AQ86">
        <f t="shared" si="30"/>
        <v>5.9216781596562029</v>
      </c>
      <c r="AR86">
        <f t="shared" si="31"/>
        <v>-0.46155890803061084</v>
      </c>
      <c r="AS86">
        <f t="shared" si="32"/>
        <v>4.8753720918944032E-2</v>
      </c>
      <c r="AT86">
        <f t="shared" si="52"/>
        <v>4.3310736280587799E-2</v>
      </c>
      <c r="AU86">
        <f t="shared" si="33"/>
        <v>5.416220723386413</v>
      </c>
      <c r="AV86">
        <f t="shared" si="53"/>
        <v>0.19398378856141166</v>
      </c>
      <c r="AW86">
        <f t="shared" si="54"/>
        <v>0</v>
      </c>
      <c r="AX86">
        <f t="shared" si="34"/>
        <v>1.7390413143882167E-2</v>
      </c>
      <c r="AY86" t="b">
        <f t="shared" si="55"/>
        <v>0</v>
      </c>
      <c r="AZ86">
        <f t="shared" si="35"/>
        <v>37.337604695554134</v>
      </c>
      <c r="BA86">
        <f t="shared" si="36"/>
        <v>-10.65691668320782</v>
      </c>
      <c r="BB86">
        <f t="shared" si="37"/>
        <v>-0.59152854956293754</v>
      </c>
      <c r="BC86">
        <f t="shared" si="38"/>
        <v>1.782505456949661</v>
      </c>
      <c r="BD86">
        <f t="shared" si="39"/>
        <v>4.9331796297907987E-2</v>
      </c>
      <c r="BF86" s="15">
        <f t="shared" si="56"/>
        <v>27.920996716030945</v>
      </c>
      <c r="BG86" s="10">
        <f t="shared" si="57"/>
        <v>0</v>
      </c>
      <c r="BH86">
        <f t="shared" si="58"/>
        <v>5.4162207233864272</v>
      </c>
      <c r="BI86">
        <f t="shared" si="59"/>
        <v>5.9216781596562029</v>
      </c>
      <c r="BJ86">
        <f t="shared" si="60"/>
        <v>-0.4615589080305984</v>
      </c>
      <c r="BK86">
        <f t="shared" si="61"/>
        <v>-5.7807537896392702E-4</v>
      </c>
      <c r="BM86">
        <f t="shared" si="62"/>
        <v>0</v>
      </c>
      <c r="BN86">
        <f t="shared" si="63"/>
        <v>0</v>
      </c>
      <c r="BO86">
        <f t="shared" si="64"/>
        <v>0</v>
      </c>
      <c r="BP86">
        <f t="shared" si="65"/>
        <v>0</v>
      </c>
    </row>
    <row r="87" spans="1:68" x14ac:dyDescent="0.2">
      <c r="A87">
        <f t="shared" si="74"/>
        <v>0.05</v>
      </c>
      <c r="B87">
        <f t="shared" si="1"/>
        <v>0.15628669250162136</v>
      </c>
      <c r="C87">
        <f t="shared" si="2"/>
        <v>2.9694471575308055</v>
      </c>
      <c r="D87">
        <f t="shared" si="3"/>
        <v>0.15628669250162136</v>
      </c>
      <c r="E87">
        <f t="shared" si="4"/>
        <v>0.17129652629192063</v>
      </c>
      <c r="F87">
        <f t="shared" si="13"/>
        <v>0.17129652629192077</v>
      </c>
      <c r="G87">
        <f t="shared" si="5"/>
        <v>0.15472382557660513</v>
      </c>
      <c r="H87">
        <f t="shared" si="6"/>
        <v>0.1541072298923295</v>
      </c>
      <c r="I87">
        <f t="shared" si="7"/>
        <v>0.15410722989232994</v>
      </c>
      <c r="J87">
        <f t="shared" si="8"/>
        <v>141.64403965139516</v>
      </c>
      <c r="K87">
        <f t="shared" si="9"/>
        <v>134.79889160343765</v>
      </c>
      <c r="L87">
        <f t="shared" si="14"/>
        <v>91070432888264.484</v>
      </c>
      <c r="M87">
        <f t="shared" si="10"/>
        <v>1.7420789207191666E-2</v>
      </c>
      <c r="N87" s="17">
        <f t="shared" si="72"/>
        <v>1586518814354.1509</v>
      </c>
      <c r="O87">
        <f t="shared" si="73"/>
        <v>0</v>
      </c>
      <c r="P87" s="18" t="e">
        <f t="shared" si="11"/>
        <v>#N/A</v>
      </c>
      <c r="R87">
        <f t="shared" si="17"/>
        <v>4.9037839759179747</v>
      </c>
      <c r="S87">
        <f t="shared" si="18"/>
        <v>32.142654310854368</v>
      </c>
      <c r="T87">
        <f t="shared" si="41"/>
        <v>-4.0500910039231748</v>
      </c>
      <c r="U87" s="9">
        <f t="shared" si="19"/>
        <v>28.092563306931194</v>
      </c>
      <c r="V87">
        <f t="shared" si="42"/>
        <v>-1586518814325.9373</v>
      </c>
      <c r="W87">
        <f t="shared" si="43"/>
        <v>0</v>
      </c>
      <c r="X87">
        <f t="shared" si="44"/>
        <v>-7.460698725481052E-14</v>
      </c>
      <c r="Y87">
        <f t="shared" si="20"/>
        <v>2.9694471575308055</v>
      </c>
      <c r="Z87">
        <f t="shared" si="21"/>
        <v>31.415926535897931</v>
      </c>
      <c r="AA87">
        <f t="shared" si="22"/>
        <v>1.7429418228538842</v>
      </c>
      <c r="AB87">
        <f t="shared" si="45"/>
        <v>-10.02460669257573</v>
      </c>
      <c r="AC87">
        <f t="shared" si="23"/>
        <v>21.391319843322201</v>
      </c>
      <c r="AD87">
        <f t="shared" si="46"/>
        <v>-0.58915549746243079</v>
      </c>
      <c r="AE87">
        <f t="shared" si="24"/>
        <v>1.8551181104403036</v>
      </c>
      <c r="AF87" s="9">
        <f t="shared" si="47"/>
        <v>22.657282456300074</v>
      </c>
      <c r="AG87" s="9">
        <f t="shared" si="48"/>
        <v>0</v>
      </c>
      <c r="AH87">
        <f t="shared" si="49"/>
        <v>0</v>
      </c>
      <c r="AI87">
        <f t="shared" si="68"/>
        <v>3.1257338500325638E-3</v>
      </c>
      <c r="AJ87">
        <f t="shared" si="25"/>
        <v>37.337604695554134</v>
      </c>
      <c r="AK87">
        <f t="shared" si="26"/>
        <v>-10.468999382061156</v>
      </c>
      <c r="AL87">
        <f t="shared" si="27"/>
        <v>-0.54040115892541074</v>
      </c>
      <c r="AM87">
        <f t="shared" si="28"/>
        <v>1.7643591523636837</v>
      </c>
      <c r="AN87" s="9">
        <f t="shared" si="50"/>
        <v>28.09256330693125</v>
      </c>
      <c r="AO87">
        <f t="shared" si="29"/>
        <v>5.6843418860808015E-14</v>
      </c>
      <c r="AP87">
        <f t="shared" si="51"/>
        <v>2.0234329719133566E-15</v>
      </c>
      <c r="AQ87">
        <f t="shared" si="30"/>
        <v>5.9216781596562029</v>
      </c>
      <c r="AR87">
        <f t="shared" si="31"/>
        <v>-0.44439268948542576</v>
      </c>
      <c r="AS87">
        <f t="shared" si="32"/>
        <v>4.8754338537020048E-2</v>
      </c>
      <c r="AT87">
        <f t="shared" si="52"/>
        <v>4.2448439747441544E-2</v>
      </c>
      <c r="AU87">
        <f t="shared" si="33"/>
        <v>5.4352808506311767</v>
      </c>
      <c r="AV87">
        <f t="shared" si="53"/>
        <v>0.19347756882299649</v>
      </c>
      <c r="AW87">
        <f t="shared" si="54"/>
        <v>0</v>
      </c>
      <c r="AX87">
        <f t="shared" si="34"/>
        <v>1.7421670482382492E-2</v>
      </c>
      <c r="AY87" t="b">
        <f t="shared" si="55"/>
        <v>0</v>
      </c>
      <c r="AZ87">
        <f t="shared" si="35"/>
        <v>37.337604695554134</v>
      </c>
      <c r="BA87">
        <f t="shared" si="36"/>
        <v>-10.468999382061158</v>
      </c>
      <c r="BB87">
        <f t="shared" si="37"/>
        <v>-0.5897329552233187</v>
      </c>
      <c r="BC87">
        <f t="shared" si="38"/>
        <v>1.7643591523636828</v>
      </c>
      <c r="BD87">
        <f t="shared" si="39"/>
        <v>4.9331796297907987E-2</v>
      </c>
      <c r="BF87" s="15">
        <f t="shared" si="56"/>
        <v>28.092563306931247</v>
      </c>
      <c r="BG87" s="10">
        <f t="shared" si="57"/>
        <v>0</v>
      </c>
      <c r="BH87">
        <f t="shared" si="58"/>
        <v>5.4352808506311732</v>
      </c>
      <c r="BI87">
        <f t="shared" si="59"/>
        <v>5.9216781596562029</v>
      </c>
      <c r="BJ87">
        <f t="shared" si="60"/>
        <v>-0.44439268948542754</v>
      </c>
      <c r="BK87">
        <f t="shared" si="61"/>
        <v>-5.7745776088791168E-4</v>
      </c>
      <c r="BM87">
        <f t="shared" si="62"/>
        <v>0</v>
      </c>
      <c r="BN87">
        <f t="shared" si="63"/>
        <v>0</v>
      </c>
      <c r="BO87">
        <f t="shared" si="64"/>
        <v>0</v>
      </c>
      <c r="BP87">
        <f t="shared" si="65"/>
        <v>0</v>
      </c>
    </row>
    <row r="88" spans="1:68" x14ac:dyDescent="0.2">
      <c r="A88">
        <f t="shared" si="74"/>
        <v>5.0999999999999997E-2</v>
      </c>
      <c r="B88">
        <f t="shared" ref="B88:B151" si="75">th_max*A88</f>
        <v>0.15941242635165376</v>
      </c>
      <c r="C88">
        <f t="shared" ref="C88:C151" si="76">th_max-B88</f>
        <v>2.9663214236807733</v>
      </c>
      <c r="D88">
        <f t="shared" ref="D88:D151" si="77">IF(use_th_l,B88,C88)</f>
        <v>0.15941242635165376</v>
      </c>
      <c r="E88">
        <f t="shared" si="4"/>
        <v>0.17437521847568771</v>
      </c>
      <c r="F88">
        <f t="shared" si="13"/>
        <v>0.17437521847568757</v>
      </c>
      <c r="G88">
        <f t="shared" ref="G88:G151" si="78">alpha*B88</f>
        <v>0.15781830208813721</v>
      </c>
      <c r="H88">
        <f t="shared" ref="H88:H151" si="79">SIN(G88)</f>
        <v>0.15716399745849791</v>
      </c>
      <c r="I88">
        <f t="shared" ref="I88:I151" si="80">SIN(alpha*C88+add_r)</f>
        <v>0.15716399745849777</v>
      </c>
      <c r="J88">
        <f t="shared" si="8"/>
        <v>138.88912813635949</v>
      </c>
      <c r="K88">
        <f t="shared" si="9"/>
        <v>132.2030787580253</v>
      </c>
      <c r="L88">
        <f t="shared" si="14"/>
        <v>107209120237951.66</v>
      </c>
      <c r="M88">
        <f t="shared" ref="M88:M151" si="81">-SIN((alpha_m_1)*B88+add_l)</f>
        <v>1.7452041793767303E-2</v>
      </c>
      <c r="N88" s="17">
        <f t="shared" si="72"/>
        <v>1871018047065.7563</v>
      </c>
      <c r="O88">
        <f t="shared" si="73"/>
        <v>0</v>
      </c>
      <c r="P88" s="18" t="e">
        <f t="shared" ref="P88:P151" si="82">IF($P$19,N88/$N$24,IF($P$20,N88/$N$1044,NA()))</f>
        <v>#N/A</v>
      </c>
      <c r="R88">
        <f t="shared" si="17"/>
        <v>4.8843392157850278</v>
      </c>
      <c r="S88">
        <f t="shared" si="18"/>
        <v>32.305802437792948</v>
      </c>
      <c r="T88">
        <f t="shared" si="41"/>
        <v>-4.0482986289398166</v>
      </c>
      <c r="U88" s="9">
        <f t="shared" si="19"/>
        <v>28.25750380885313</v>
      </c>
      <c r="V88">
        <f t="shared" si="42"/>
        <v>-1871018047037.4294</v>
      </c>
      <c r="W88">
        <f t="shared" si="43"/>
        <v>0</v>
      </c>
      <c r="X88">
        <f t="shared" si="44"/>
        <v>-3.5527136788005009E-14</v>
      </c>
      <c r="Y88">
        <f t="shared" si="20"/>
        <v>2.9663214236807733</v>
      </c>
      <c r="Z88">
        <f t="shared" si="21"/>
        <v>31.415926535897931</v>
      </c>
      <c r="AA88">
        <f t="shared" si="22"/>
        <v>1.7460675567039163</v>
      </c>
      <c r="AB88">
        <f t="shared" si="45"/>
        <v>-9.8598674654657419</v>
      </c>
      <c r="AC88">
        <f t="shared" si="23"/>
        <v>21.556059070432191</v>
      </c>
      <c r="AD88">
        <f t="shared" si="46"/>
        <v>-0.58736373691023192</v>
      </c>
      <c r="AE88">
        <f t="shared" si="24"/>
        <v>1.8354819009620611</v>
      </c>
      <c r="AF88" s="9">
        <f t="shared" si="47"/>
        <v>22.804177234484023</v>
      </c>
      <c r="AG88" s="9">
        <f t="shared" si="48"/>
        <v>0</v>
      </c>
      <c r="AH88">
        <f t="shared" si="49"/>
        <v>0</v>
      </c>
      <c r="AI88">
        <f t="shared" si="68"/>
        <v>3.1257338500323417E-3</v>
      </c>
      <c r="AJ88">
        <f t="shared" si="25"/>
        <v>37.337604695554134</v>
      </c>
      <c r="AK88">
        <f t="shared" si="26"/>
        <v>-10.288037976259064</v>
      </c>
      <c r="AL88">
        <f t="shared" si="27"/>
        <v>-0.53860878394205258</v>
      </c>
      <c r="AM88">
        <f t="shared" si="28"/>
        <v>1.7465458735001222</v>
      </c>
      <c r="AN88" s="9">
        <f t="shared" si="50"/>
        <v>28.257503808853141</v>
      </c>
      <c r="AO88">
        <f t="shared" si="29"/>
        <v>0</v>
      </c>
      <c r="AP88">
        <f t="shared" si="51"/>
        <v>0</v>
      </c>
      <c r="AQ88">
        <f t="shared" si="30"/>
        <v>5.9216781596562029</v>
      </c>
      <c r="AR88">
        <f t="shared" si="31"/>
        <v>-0.42817051079332202</v>
      </c>
      <c r="AS88">
        <f t="shared" si="32"/>
        <v>4.8754952968179333E-2</v>
      </c>
      <c r="AT88">
        <f t="shared" si="52"/>
        <v>4.1618286380880311E-2</v>
      </c>
      <c r="AU88">
        <f t="shared" si="33"/>
        <v>5.4533265743691182</v>
      </c>
      <c r="AV88">
        <f t="shared" si="53"/>
        <v>0.1929868473612513</v>
      </c>
      <c r="AW88">
        <f t="shared" si="54"/>
        <v>0</v>
      </c>
      <c r="AX88">
        <f t="shared" si="34"/>
        <v>1.7452927820882813E-2</v>
      </c>
      <c r="AY88" t="b">
        <f t="shared" si="55"/>
        <v>0</v>
      </c>
      <c r="AZ88">
        <f t="shared" si="35"/>
        <v>37.337604695554134</v>
      </c>
      <c r="BA88">
        <f t="shared" si="36"/>
        <v>-10.288037976259059</v>
      </c>
      <c r="BB88">
        <f t="shared" si="37"/>
        <v>-0.58794058023996087</v>
      </c>
      <c r="BC88">
        <f t="shared" si="38"/>
        <v>1.7465458735001229</v>
      </c>
      <c r="BD88">
        <f t="shared" si="39"/>
        <v>4.9331796297907987E-2</v>
      </c>
      <c r="BF88" s="15">
        <f t="shared" si="56"/>
        <v>28.257503808853141</v>
      </c>
      <c r="BG88" s="10">
        <f t="shared" si="57"/>
        <v>0</v>
      </c>
      <c r="BH88">
        <f t="shared" si="58"/>
        <v>5.4533265743691182</v>
      </c>
      <c r="BI88">
        <f t="shared" si="59"/>
        <v>5.9216781596562029</v>
      </c>
      <c r="BJ88">
        <f t="shared" si="60"/>
        <v>-0.42817051079331669</v>
      </c>
      <c r="BK88">
        <f t="shared" si="61"/>
        <v>-5.7684332972895991E-4</v>
      </c>
      <c r="BM88">
        <f t="shared" si="62"/>
        <v>0</v>
      </c>
      <c r="BN88">
        <f t="shared" si="63"/>
        <v>0</v>
      </c>
      <c r="BO88">
        <f t="shared" si="64"/>
        <v>0</v>
      </c>
      <c r="BP88">
        <f t="shared" si="65"/>
        <v>0</v>
      </c>
    </row>
    <row r="89" spans="1:68" x14ac:dyDescent="0.2">
      <c r="A89">
        <f t="shared" si="74"/>
        <v>5.1999999999999998E-2</v>
      </c>
      <c r="B89">
        <f t="shared" si="75"/>
        <v>0.16253816020168618</v>
      </c>
      <c r="C89">
        <f t="shared" si="76"/>
        <v>2.9631956898307408</v>
      </c>
      <c r="D89">
        <f t="shared" si="77"/>
        <v>0.16253816020168618</v>
      </c>
      <c r="E89">
        <f t="shared" ref="E89:E152" si="83">SIN(B89-add_l)</f>
        <v>0.1774522069779722</v>
      </c>
      <c r="F89">
        <f t="shared" ref="F89:F152" si="84">SIN(C89)</f>
        <v>0.1774522069779722</v>
      </c>
      <c r="G89">
        <f t="shared" si="78"/>
        <v>0.16091277859966932</v>
      </c>
      <c r="H89">
        <f t="shared" si="79"/>
        <v>0.16021926005723666</v>
      </c>
      <c r="I89">
        <f t="shared" si="80"/>
        <v>0.1602192600572368</v>
      </c>
      <c r="J89">
        <f t="shared" si="8"/>
        <v>136.2406153519735</v>
      </c>
      <c r="K89">
        <f t="shared" si="9"/>
        <v>129.70703462173884</v>
      </c>
      <c r="L89">
        <f t="shared" ref="L89:L152" si="85">(cat0*E89*K89)^(1/(alpha_m_1))</f>
        <v>125421376453664.2</v>
      </c>
      <c r="M89">
        <f t="shared" si="81"/>
        <v>1.7483294363291928E-2</v>
      </c>
      <c r="N89" s="17">
        <f t="shared" si="72"/>
        <v>2192778843988.6624</v>
      </c>
      <c r="O89">
        <f t="shared" si="73"/>
        <v>0</v>
      </c>
      <c r="P89" s="18" t="e">
        <f t="shared" si="82"/>
        <v>#N/A</v>
      </c>
      <c r="R89">
        <f t="shared" ref="R89:R152" si="86">alpha*LN(J89)</f>
        <v>4.8652783274902864</v>
      </c>
      <c r="S89">
        <f t="shared" ref="S89:S152" si="87">(LN(cat0)+LN(E89)+R89)/(alpha_m_1)</f>
        <v>32.462700195737334</v>
      </c>
      <c r="T89">
        <f t="shared" si="41"/>
        <v>-4.0465094617927742</v>
      </c>
      <c r="U89" s="9">
        <f t="shared" ref="U89:U152" si="88">IF(ABS(alpha_m_1)&gt;0.00000000000001,S89+T89,NA())</f>
        <v>28.416190733944561</v>
      </c>
      <c r="V89">
        <f t="shared" si="42"/>
        <v>-2192778843960.2329</v>
      </c>
      <c r="W89">
        <f t="shared" si="43"/>
        <v>0</v>
      </c>
      <c r="X89">
        <f t="shared" si="44"/>
        <v>-7.1054273576010019E-15</v>
      </c>
      <c r="Y89">
        <f t="shared" ref="Y89:Y152" si="89">C89</f>
        <v>2.9631956898307408</v>
      </c>
      <c r="Z89">
        <f t="shared" ref="Z89:Z152" si="90">ea</f>
        <v>31.415926535897931</v>
      </c>
      <c r="AA89">
        <f t="shared" ref="AA89:AA152" si="91">p2b+PI()/2-Y89</f>
        <v>1.7491932905539489</v>
      </c>
      <c r="AB89">
        <f t="shared" si="45"/>
        <v>-9.7008237139746427</v>
      </c>
      <c r="AC89">
        <f t="shared" ref="AC89:AC152" si="92">$AB$7+AB89</f>
        <v>21.715102821923288</v>
      </c>
      <c r="AD89">
        <f t="shared" si="46"/>
        <v>-0.58557518102277339</v>
      </c>
      <c r="AE89">
        <f t="shared" ref="AE89:AE152" si="93">-LN(SIN(A89*PI()))</f>
        <v>1.8162335397519496</v>
      </c>
      <c r="AF89" s="9">
        <f t="shared" si="47"/>
        <v>22.945761180652465</v>
      </c>
      <c r="AG89" s="9">
        <f t="shared" si="48"/>
        <v>0</v>
      </c>
      <c r="AH89">
        <f t="shared" si="49"/>
        <v>0</v>
      </c>
      <c r="AI89">
        <f t="shared" si="68"/>
        <v>3.1257338500323417E-3</v>
      </c>
      <c r="AJ89">
        <f t="shared" ref="AJ89:AJ152" si="94">IF(use_alpha_near_1,$D$18,NA())</f>
        <v>37.337604695554134</v>
      </c>
      <c r="AK89">
        <f t="shared" ref="AK89:AK152" si="95">IF(use_alpha_near_1,alpha/(alpha_m_1)*(log1p(-SIN(add_l)*_xlfn.COT(B89)-2*SIN(add_l/2)^2)-log1p(SIN(alpha_m_1*B89)*_xlfn.COT(B89)-2*SIN(alpha_m_1*B89/2)^2)),NA())</f>
        <v>-10.113648307599432</v>
      </c>
      <c r="AL89">
        <f t="shared" ref="AL89:AL152" si="96">IF(use_alpha_near_1,$D$21+LN(M89),NA())</f>
        <v>-0.53681961679501011</v>
      </c>
      <c r="AM89">
        <f t="shared" ref="AM89:AM152" si="97">IF(use_alpha_near_1,-LN(E89),NA())</f>
        <v>1.7290539627848245</v>
      </c>
      <c r="AN89" s="9">
        <f t="shared" si="50"/>
        <v>28.416190733944514</v>
      </c>
      <c r="AO89">
        <f t="shared" ref="AO89:AO152" si="98">AN89-U89</f>
        <v>-4.6185277824406512E-14</v>
      </c>
      <c r="AP89">
        <f t="shared" si="51"/>
        <v>-1.6253155905670342E-15</v>
      </c>
      <c r="AQ89">
        <f t="shared" ref="AQ89:AQ152" si="99">AJ89-Z89</f>
        <v>5.9216781596562029</v>
      </c>
      <c r="AR89">
        <f t="shared" ref="AR89:AR152" si="100">AK89-AB89</f>
        <v>-0.41282459362478896</v>
      </c>
      <c r="AS89">
        <f t="shared" ref="AS89:AS152" si="101">AL89-AD89</f>
        <v>4.8755564227763282E-2</v>
      </c>
      <c r="AT89">
        <f t="shared" si="52"/>
        <v>4.081856329872486E-2</v>
      </c>
      <c r="AU89">
        <f t="shared" ref="AU89:AU152" si="102">AN89-AF89</f>
        <v>5.4704295532920497</v>
      </c>
      <c r="AV89">
        <f t="shared" si="53"/>
        <v>0.19251100911134289</v>
      </c>
      <c r="AW89">
        <f t="shared" si="54"/>
        <v>0</v>
      </c>
      <c r="AX89">
        <f t="shared" ref="AX89:AX152" si="103">alpha_m_1*C89+add_r</f>
        <v>1.7484185159383138E-2</v>
      </c>
      <c r="AY89" t="b">
        <f t="shared" si="55"/>
        <v>0</v>
      </c>
      <c r="AZ89">
        <f t="shared" ref="AZ89:AZ152" si="104">IF(use_alpha_near_1,$D$18,NA())</f>
        <v>37.337604695554134</v>
      </c>
      <c r="BA89">
        <f t="shared" ref="BA89:BA152" si="105">-alpha/alpha_m_1*log1p(_xlfn.COT(C89)*SIN(AX89)-2*SIN(AX89/2)^2)</f>
        <v>-10.113648307599421</v>
      </c>
      <c r="BB89">
        <f t="shared" ref="BB89:BB152" si="106">LN(ABS(zeta)*SIN(AX89))</f>
        <v>-0.58615141309291785</v>
      </c>
      <c r="BC89">
        <f t="shared" ref="BC89:BC152" si="107">-LN(SIN(C89))</f>
        <v>1.7290539627848245</v>
      </c>
      <c r="BD89">
        <f t="shared" ref="BD89:BD152" si="108">-log1p(zeta^-2)/(2*alpha_m_1)</f>
        <v>4.9331796297907987E-2</v>
      </c>
      <c r="BF89" s="15">
        <f t="shared" si="56"/>
        <v>28.416190733944529</v>
      </c>
      <c r="BG89" s="10">
        <f t="shared" si="57"/>
        <v>0</v>
      </c>
      <c r="BH89">
        <f t="shared" si="58"/>
        <v>5.4704295532920639</v>
      </c>
      <c r="BI89">
        <f t="shared" si="59"/>
        <v>5.9216781596562029</v>
      </c>
      <c r="BJ89">
        <f t="shared" si="60"/>
        <v>-0.4128245936247783</v>
      </c>
      <c r="BK89">
        <f t="shared" si="61"/>
        <v>-5.7623207014445565E-4</v>
      </c>
      <c r="BM89">
        <f t="shared" si="62"/>
        <v>0</v>
      </c>
      <c r="BN89">
        <f t="shared" si="63"/>
        <v>0</v>
      </c>
      <c r="BO89">
        <f t="shared" si="64"/>
        <v>0</v>
      </c>
      <c r="BP89">
        <f t="shared" si="65"/>
        <v>0</v>
      </c>
    </row>
    <row r="90" spans="1:68" x14ac:dyDescent="0.2">
      <c r="A90">
        <f t="shared" si="74"/>
        <v>5.2999999999999999E-2</v>
      </c>
      <c r="B90">
        <f t="shared" si="75"/>
        <v>0.16566389405171864</v>
      </c>
      <c r="C90">
        <f t="shared" si="76"/>
        <v>2.9600699559807082</v>
      </c>
      <c r="D90">
        <f t="shared" si="77"/>
        <v>0.16566389405171864</v>
      </c>
      <c r="E90">
        <f t="shared" si="83"/>
        <v>0.18052746173596831</v>
      </c>
      <c r="F90">
        <f t="shared" si="84"/>
        <v>0.18052746173596843</v>
      </c>
      <c r="G90">
        <f t="shared" si="78"/>
        <v>0.16400725511120146</v>
      </c>
      <c r="H90">
        <f t="shared" si="79"/>
        <v>0.1632729884320317</v>
      </c>
      <c r="I90">
        <f t="shared" si="80"/>
        <v>0.16327298843203211</v>
      </c>
      <c r="J90">
        <f t="shared" si="8"/>
        <v>133.6924790258411</v>
      </c>
      <c r="K90">
        <f t="shared" si="9"/>
        <v>127.30513055455994</v>
      </c>
      <c r="L90">
        <f t="shared" si="85"/>
        <v>145863581098754.81</v>
      </c>
      <c r="M90">
        <f t="shared" si="81"/>
        <v>1.7514546915735001E-2</v>
      </c>
      <c r="N90" s="17">
        <f t="shared" si="72"/>
        <v>2554734534451.2583</v>
      </c>
      <c r="O90">
        <f t="shared" si="73"/>
        <v>0</v>
      </c>
      <c r="P90" s="18" t="e">
        <f t="shared" si="82"/>
        <v>#N/A</v>
      </c>
      <c r="R90">
        <f t="shared" si="86"/>
        <v>4.846586807615008</v>
      </c>
      <c r="S90">
        <f t="shared" si="87"/>
        <v>32.613692924799587</v>
      </c>
      <c r="T90">
        <f t="shared" ref="T90:T153" si="109">LN(M90)</f>
        <v>-4.0447234910238299</v>
      </c>
      <c r="U90" s="9">
        <f t="shared" si="88"/>
        <v>28.568969433775756</v>
      </c>
      <c r="V90">
        <f t="shared" ref="V90:V153" si="110">IFERROR(U90-EXP(U90),-1E+300)</f>
        <v>-2554734534422.7607</v>
      </c>
      <c r="W90">
        <f t="shared" ref="W90:W153" si="111">EXP(V90)</f>
        <v>0</v>
      </c>
      <c r="X90">
        <f t="shared" ref="X90:X153" si="112">IFERROR(U90-LN(N90),0)</f>
        <v>2.8421709430404007E-14</v>
      </c>
      <c r="Y90">
        <f t="shared" si="89"/>
        <v>2.9600699559807082</v>
      </c>
      <c r="Z90">
        <f t="shared" si="90"/>
        <v>31.415926535897931</v>
      </c>
      <c r="AA90">
        <f t="shared" si="91"/>
        <v>1.7523190244039815</v>
      </c>
      <c r="AB90">
        <f t="shared" ref="AB90:AB153" si="113">AA90*TAN(PI()/2-Y90)</f>
        <v>-9.5471808491579111</v>
      </c>
      <c r="AC90">
        <f t="shared" si="92"/>
        <v>21.86874568674002</v>
      </c>
      <c r="AD90">
        <f t="shared" ref="AD90:AD153" si="114">LN(AA90/$AB$6)</f>
        <v>-0.58378981835707144</v>
      </c>
      <c r="AE90">
        <f t="shared" si="93"/>
        <v>1.797358376931764</v>
      </c>
      <c r="AF90" s="9">
        <f t="shared" ref="AF90:AF153" si="115">AC90+AD90+AE90</f>
        <v>23.082314245314713</v>
      </c>
      <c r="AG90" s="9">
        <f t="shared" ref="AG90:AG153" si="116">IFERROR(EXP(-EXP(AF90)),0)</f>
        <v>0</v>
      </c>
      <c r="AH90">
        <f t="shared" ref="AH90:AH153" si="117">IFERROR(EXP(AF90)*EXP(-EXP(AF90)),0)</f>
        <v>0</v>
      </c>
      <c r="AI90">
        <f t="shared" si="68"/>
        <v>3.1257338500325638E-3</v>
      </c>
      <c r="AJ90">
        <f t="shared" si="94"/>
        <v>37.337604695554134</v>
      </c>
      <c r="AK90">
        <f t="shared" si="95"/>
        <v>-9.945473985952539</v>
      </c>
      <c r="AL90">
        <f t="shared" si="96"/>
        <v>-0.53503364602606585</v>
      </c>
      <c r="AM90">
        <f t="shared" si="97"/>
        <v>1.7118723702001684</v>
      </c>
      <c r="AN90" s="9">
        <f t="shared" ref="AN90:AN153" si="118">SUM(AJ90:AM90)</f>
        <v>28.568969433775699</v>
      </c>
      <c r="AO90">
        <f t="shared" si="98"/>
        <v>-5.6843418860808015E-14</v>
      </c>
      <c r="AP90">
        <f t="shared" ref="AP90:AP153" si="119">AO90/AN90</f>
        <v>-1.9896909124626952E-15</v>
      </c>
      <c r="AQ90">
        <f t="shared" si="99"/>
        <v>5.9216781596562029</v>
      </c>
      <c r="AR90">
        <f t="shared" si="100"/>
        <v>-0.39829313679462786</v>
      </c>
      <c r="AS90">
        <f t="shared" si="101"/>
        <v>4.8756172331005598E-2</v>
      </c>
      <c r="AT90">
        <f t="shared" ref="AT90:AT153" si="120">AR90/AK90</f>
        <v>4.0047677703163878E-2</v>
      </c>
      <c r="AU90">
        <f t="shared" si="102"/>
        <v>5.4866551884609862</v>
      </c>
      <c r="AV90">
        <f t="shared" ref="AV90:AV153" si="121">AU90/AN90</f>
        <v>0.19204946125828332</v>
      </c>
      <c r="AW90">
        <f t="shared" ref="AW90:AW153" si="122">IFERROR(EXP(AN90)*EXP(-EXP(AN90)),0)</f>
        <v>0</v>
      </c>
      <c r="AX90">
        <f t="shared" si="103"/>
        <v>1.7515442497883463E-2</v>
      </c>
      <c r="AY90" t="b">
        <f t="shared" ref="AY90:AY153" si="123">(ABS(_xlfn.COT(C90)*SIN(AX90))&lt;0.00000001)</f>
        <v>0</v>
      </c>
      <c r="AZ90">
        <f t="shared" si="104"/>
        <v>37.337604695554134</v>
      </c>
      <c r="BA90">
        <f t="shared" si="105"/>
        <v>-9.9454739859525318</v>
      </c>
      <c r="BB90">
        <f t="shared" si="106"/>
        <v>-0.58436544232397403</v>
      </c>
      <c r="BC90">
        <f t="shared" si="107"/>
        <v>1.7118723702001677</v>
      </c>
      <c r="BD90">
        <f t="shared" si="108"/>
        <v>4.9331796297907987E-2</v>
      </c>
      <c r="BF90" s="15">
        <f t="shared" ref="BF90:BF153" si="124">SUM(AZ90:BD90)</f>
        <v>28.568969433775703</v>
      </c>
      <c r="BG90" s="10">
        <f t="shared" ref="BG90:BG153" si="125">BF90-AN90</f>
        <v>0</v>
      </c>
      <c r="BH90">
        <f t="shared" ref="BH90:BH153" si="126">BF90-AF90</f>
        <v>5.4866551884609898</v>
      </c>
      <c r="BI90">
        <f t="shared" ref="BI90:BI153" si="127">AZ90-Z90</f>
        <v>5.9216781596562029</v>
      </c>
      <c r="BJ90">
        <f t="shared" ref="BJ90:BJ153" si="128">BA90-AB90</f>
        <v>-0.39829313679462075</v>
      </c>
      <c r="BK90">
        <f t="shared" ref="BK90:BK153" si="129">BB90-AD90</f>
        <v>-5.7562396690258311E-4</v>
      </c>
      <c r="BM90">
        <f t="shared" ref="BM90:BM153" si="130">AZ90-AJ90</f>
        <v>0</v>
      </c>
      <c r="BN90">
        <f t="shared" ref="BN90:BN153" si="131">BA90-AK90</f>
        <v>0</v>
      </c>
      <c r="BO90">
        <f t="shared" ref="BO90:BO153" si="132">BB90+BD90-AL90</f>
        <v>0</v>
      </c>
      <c r="BP90">
        <f t="shared" ref="BP90:BP153" si="133">BC90-AM90</f>
        <v>0</v>
      </c>
    </row>
    <row r="91" spans="1:68" x14ac:dyDescent="0.2">
      <c r="A91">
        <f t="shared" si="74"/>
        <v>5.3999999999999999E-2</v>
      </c>
      <c r="B91">
        <f t="shared" si="75"/>
        <v>0.16878962790175106</v>
      </c>
      <c r="C91">
        <f t="shared" si="76"/>
        <v>2.9569442221306761</v>
      </c>
      <c r="D91">
        <f t="shared" si="77"/>
        <v>0.16878962790175106</v>
      </c>
      <c r="E91">
        <f t="shared" si="83"/>
        <v>0.18360095270380919</v>
      </c>
      <c r="F91">
        <f t="shared" si="84"/>
        <v>0.183600952703809</v>
      </c>
      <c r="G91">
        <f t="shared" si="78"/>
        <v>0.16710173162273353</v>
      </c>
      <c r="H91">
        <f t="shared" si="79"/>
        <v>0.16632515334106032</v>
      </c>
      <c r="I91">
        <f t="shared" si="80"/>
        <v>0.16632515334106013</v>
      </c>
      <c r="J91">
        <f t="shared" si="8"/>
        <v>131.23914298563926</v>
      </c>
      <c r="K91">
        <f t="shared" si="9"/>
        <v>124.99215385364731</v>
      </c>
      <c r="L91">
        <f t="shared" si="85"/>
        <v>168692935620477.72</v>
      </c>
      <c r="M91">
        <f t="shared" si="81"/>
        <v>1.7545799451065991E-2</v>
      </c>
      <c r="N91" s="17">
        <f t="shared" si="72"/>
        <v>2959852417208.4883</v>
      </c>
      <c r="O91">
        <f t="shared" si="73"/>
        <v>0</v>
      </c>
      <c r="P91" s="18" t="e">
        <f t="shared" si="82"/>
        <v>#N/A</v>
      </c>
      <c r="R91">
        <f t="shared" si="86"/>
        <v>4.8282509661614128</v>
      </c>
      <c r="S91">
        <f t="shared" si="87"/>
        <v>32.75910122920633</v>
      </c>
      <c r="T91">
        <f t="shared" si="109"/>
        <v>-4.0429407052360578</v>
      </c>
      <c r="U91" s="9">
        <f t="shared" si="88"/>
        <v>28.716160523970274</v>
      </c>
      <c r="V91">
        <f t="shared" si="110"/>
        <v>-2959852417179.6143</v>
      </c>
      <c r="W91">
        <f t="shared" si="111"/>
        <v>0</v>
      </c>
      <c r="X91">
        <f t="shared" si="112"/>
        <v>-5.3290705182007514E-14</v>
      </c>
      <c r="Y91">
        <f t="shared" si="89"/>
        <v>2.9569442221306761</v>
      </c>
      <c r="Z91">
        <f t="shared" si="90"/>
        <v>31.415926535897931</v>
      </c>
      <c r="AA91">
        <f t="shared" si="91"/>
        <v>1.7554447582540136</v>
      </c>
      <c r="AB91">
        <f t="shared" si="113"/>
        <v>-9.39866422860654</v>
      </c>
      <c r="AC91">
        <f t="shared" si="92"/>
        <v>22.017262307291389</v>
      </c>
      <c r="AD91">
        <f t="shared" si="114"/>
        <v>-0.58200763753132312</v>
      </c>
      <c r="AE91">
        <f t="shared" si="93"/>
        <v>1.7788425842614268</v>
      </c>
      <c r="AF91" s="9">
        <f t="shared" si="115"/>
        <v>23.214097254021492</v>
      </c>
      <c r="AG91" s="9">
        <f t="shared" si="116"/>
        <v>0</v>
      </c>
      <c r="AH91">
        <f t="shared" si="117"/>
        <v>0</v>
      </c>
      <c r="AI91">
        <f t="shared" ref="AI91:AI154" si="134">0.5*(C89-C91)</f>
        <v>3.1257338500323417E-3</v>
      </c>
      <c r="AJ91">
        <f t="shared" si="94"/>
        <v>37.337604695554134</v>
      </c>
      <c r="AK91">
        <f t="shared" si="95"/>
        <v>-9.7831839231361712</v>
      </c>
      <c r="AL91">
        <f t="shared" si="96"/>
        <v>-0.53325086023829371</v>
      </c>
      <c r="AM91">
        <f t="shared" si="97"/>
        <v>1.6949906117906413</v>
      </c>
      <c r="AN91" s="9">
        <f t="shared" si="118"/>
        <v>28.716160523970309</v>
      </c>
      <c r="AO91">
        <f t="shared" si="98"/>
        <v>3.5527136788005009E-14</v>
      </c>
      <c r="AP91">
        <f t="shared" si="119"/>
        <v>1.2371826922456906E-15</v>
      </c>
      <c r="AQ91">
        <f t="shared" si="99"/>
        <v>5.9216781596562029</v>
      </c>
      <c r="AR91">
        <f t="shared" si="100"/>
        <v>-0.3845196945296312</v>
      </c>
      <c r="AS91">
        <f t="shared" si="101"/>
        <v>4.8756777293029407E-2</v>
      </c>
      <c r="AT91">
        <f t="shared" si="120"/>
        <v>3.9304146538662502E-2</v>
      </c>
      <c r="AU91">
        <f t="shared" si="102"/>
        <v>5.5020632699488168</v>
      </c>
      <c r="AV91">
        <f t="shared" si="121"/>
        <v>0.19160163369876926</v>
      </c>
      <c r="AW91">
        <f t="shared" si="122"/>
        <v>0</v>
      </c>
      <c r="AX91">
        <f t="shared" si="103"/>
        <v>1.7546699836383784E-2</v>
      </c>
      <c r="AY91" t="b">
        <f t="shared" si="123"/>
        <v>0</v>
      </c>
      <c r="AZ91">
        <f t="shared" si="104"/>
        <v>37.337604695554134</v>
      </c>
      <c r="BA91">
        <f t="shared" si="105"/>
        <v>-9.783183923136173</v>
      </c>
      <c r="BB91">
        <f t="shared" si="106"/>
        <v>-0.582582656536202</v>
      </c>
      <c r="BC91">
        <f t="shared" si="107"/>
        <v>1.6949906117906424</v>
      </c>
      <c r="BD91">
        <f t="shared" si="108"/>
        <v>4.9331796297907987E-2</v>
      </c>
      <c r="BF91" s="15">
        <f t="shared" si="124"/>
        <v>28.716160523970309</v>
      </c>
      <c r="BG91" s="10">
        <f t="shared" si="125"/>
        <v>0</v>
      </c>
      <c r="BH91">
        <f t="shared" si="126"/>
        <v>5.5020632699488168</v>
      </c>
      <c r="BI91">
        <f t="shared" si="127"/>
        <v>5.9216781596562029</v>
      </c>
      <c r="BJ91">
        <f t="shared" si="128"/>
        <v>-0.38451969452963297</v>
      </c>
      <c r="BK91">
        <f t="shared" si="129"/>
        <v>-5.7501900487888502E-4</v>
      </c>
      <c r="BM91">
        <f t="shared" si="130"/>
        <v>0</v>
      </c>
      <c r="BN91">
        <f t="shared" si="131"/>
        <v>0</v>
      </c>
      <c r="BO91">
        <f t="shared" si="132"/>
        <v>0</v>
      </c>
      <c r="BP91">
        <f t="shared" si="133"/>
        <v>0</v>
      </c>
    </row>
    <row r="92" spans="1:68" x14ac:dyDescent="0.2">
      <c r="A92">
        <f t="shared" si="74"/>
        <v>5.5E-2</v>
      </c>
      <c r="B92">
        <f t="shared" si="75"/>
        <v>0.17191536175178349</v>
      </c>
      <c r="C92">
        <f t="shared" si="76"/>
        <v>2.9538184882806435</v>
      </c>
      <c r="D92">
        <f t="shared" si="77"/>
        <v>0.17191536175178349</v>
      </c>
      <c r="E92">
        <f t="shared" si="83"/>
        <v>0.18667264985286064</v>
      </c>
      <c r="F92">
        <f t="shared" si="84"/>
        <v>0.18667264985286061</v>
      </c>
      <c r="G92">
        <f t="shared" si="78"/>
        <v>0.17019620813426564</v>
      </c>
      <c r="H92">
        <f t="shared" si="79"/>
        <v>0.1693757255574713</v>
      </c>
      <c r="I92">
        <f t="shared" si="80"/>
        <v>0.16937572555747141</v>
      </c>
      <c r="J92">
        <f t="shared" si="8"/>
        <v>128.87543660457504</v>
      </c>
      <c r="K92">
        <f t="shared" si="9"/>
        <v>122.76327001305738</v>
      </c>
      <c r="L92">
        <f t="shared" si="85"/>
        <v>194066722642901.38</v>
      </c>
      <c r="M92">
        <f t="shared" si="81"/>
        <v>1.7577051969254361E-2</v>
      </c>
      <c r="N92" s="17">
        <f t="shared" si="72"/>
        <v>3411120869397.1494</v>
      </c>
      <c r="O92">
        <f t="shared" si="73"/>
        <v>0</v>
      </c>
      <c r="P92" s="18" t="e">
        <f t="shared" si="82"/>
        <v>#N/A</v>
      </c>
      <c r="R92">
        <f t="shared" si="86"/>
        <v>4.8102578668442835</v>
      </c>
      <c r="S92">
        <f t="shared" si="87"/>
        <v>32.899223147010126</v>
      </c>
      <c r="T92">
        <f t="shared" si="109"/>
        <v>-4.0411610930933834</v>
      </c>
      <c r="U92" s="9">
        <f t="shared" si="88"/>
        <v>28.858062053916743</v>
      </c>
      <c r="V92">
        <f t="shared" si="110"/>
        <v>-3411120869368.4087</v>
      </c>
      <c r="W92">
        <f t="shared" si="111"/>
        <v>0</v>
      </c>
      <c r="X92">
        <f t="shared" si="112"/>
        <v>3.5527136788005009E-14</v>
      </c>
      <c r="Y92">
        <f t="shared" si="89"/>
        <v>2.9538184882806435</v>
      </c>
      <c r="Z92">
        <f t="shared" si="90"/>
        <v>31.415926535897931</v>
      </c>
      <c r="AA92">
        <f t="shared" si="91"/>
        <v>1.7585704921040461</v>
      </c>
      <c r="AB92">
        <f t="shared" si="113"/>
        <v>-9.255017496267655</v>
      </c>
      <c r="AC92">
        <f t="shared" si="92"/>
        <v>22.160909039630276</v>
      </c>
      <c r="AD92">
        <f t="shared" si="114"/>
        <v>-0.58022862722446999</v>
      </c>
      <c r="AE92">
        <f t="shared" si="93"/>
        <v>1.7606730948274745</v>
      </c>
      <c r="AF92" s="9">
        <f t="shared" si="115"/>
        <v>23.341353507233279</v>
      </c>
      <c r="AG92" s="9">
        <f t="shared" si="116"/>
        <v>0</v>
      </c>
      <c r="AH92">
        <f t="shared" si="117"/>
        <v>0</v>
      </c>
      <c r="AI92">
        <f t="shared" si="134"/>
        <v>3.1257338500323417E-3</v>
      </c>
      <c r="AJ92">
        <f t="shared" si="94"/>
        <v>37.337604695554134</v>
      </c>
      <c r="AK92">
        <f t="shared" si="95"/>
        <v>-9.6264701251933236</v>
      </c>
      <c r="AL92">
        <f t="shared" si="96"/>
        <v>-0.53147124809561941</v>
      </c>
      <c r="AM92">
        <f t="shared" si="97"/>
        <v>1.6783987316515494</v>
      </c>
      <c r="AN92" s="9">
        <f t="shared" si="118"/>
        <v>28.85806205391674</v>
      </c>
      <c r="AO92">
        <f t="shared" si="98"/>
        <v>0</v>
      </c>
      <c r="AP92">
        <f t="shared" si="119"/>
        <v>0</v>
      </c>
      <c r="AQ92">
        <f t="shared" si="99"/>
        <v>5.9216781596562029</v>
      </c>
      <c r="AR92">
        <f t="shared" si="100"/>
        <v>-0.37145262892566855</v>
      </c>
      <c r="AS92">
        <f t="shared" si="101"/>
        <v>4.8757379128850586E-2</v>
      </c>
      <c r="AT92">
        <f t="shared" si="120"/>
        <v>3.858658720121555E-2</v>
      </c>
      <c r="AU92">
        <f t="shared" si="102"/>
        <v>5.5167085466834607</v>
      </c>
      <c r="AV92">
        <f t="shared" si="121"/>
        <v>0.19116697914005315</v>
      </c>
      <c r="AW92">
        <f t="shared" si="122"/>
        <v>0</v>
      </c>
      <c r="AX92">
        <f t="shared" si="103"/>
        <v>1.7577957174884112E-2</v>
      </c>
      <c r="AY92" t="b">
        <f t="shared" si="123"/>
        <v>0</v>
      </c>
      <c r="AZ92">
        <f t="shared" si="104"/>
        <v>37.337604695554134</v>
      </c>
      <c r="BA92">
        <f t="shared" si="105"/>
        <v>-9.6264701251933182</v>
      </c>
      <c r="BB92">
        <f t="shared" si="106"/>
        <v>-0.58080304439352726</v>
      </c>
      <c r="BC92">
        <f t="shared" si="107"/>
        <v>1.6783987316515494</v>
      </c>
      <c r="BD92">
        <f t="shared" si="108"/>
        <v>4.9331796297907987E-2</v>
      </c>
      <c r="BF92" s="15">
        <f t="shared" si="124"/>
        <v>28.858062053916743</v>
      </c>
      <c r="BG92" s="10">
        <f t="shared" si="125"/>
        <v>0</v>
      </c>
      <c r="BH92">
        <f t="shared" si="126"/>
        <v>5.5167085466834642</v>
      </c>
      <c r="BI92">
        <f t="shared" si="127"/>
        <v>5.9216781596562029</v>
      </c>
      <c r="BJ92">
        <f t="shared" si="128"/>
        <v>-0.37145262892566322</v>
      </c>
      <c r="BK92">
        <f t="shared" si="129"/>
        <v>-5.7441716905726192E-4</v>
      </c>
      <c r="BM92">
        <f t="shared" si="130"/>
        <v>0</v>
      </c>
      <c r="BN92">
        <f t="shared" si="131"/>
        <v>0</v>
      </c>
      <c r="BO92">
        <f t="shared" si="132"/>
        <v>0</v>
      </c>
      <c r="BP92">
        <f t="shared" si="133"/>
        <v>0</v>
      </c>
    </row>
    <row r="93" spans="1:68" x14ac:dyDescent="0.2">
      <c r="A93">
        <f t="shared" si="74"/>
        <v>5.6000000000000001E-2</v>
      </c>
      <c r="B93">
        <f t="shared" si="75"/>
        <v>0.17504109560181591</v>
      </c>
      <c r="C93">
        <f t="shared" si="76"/>
        <v>2.950692754430611</v>
      </c>
      <c r="D93">
        <f t="shared" si="77"/>
        <v>0.17504109560181591</v>
      </c>
      <c r="E93">
        <f t="shared" si="83"/>
        <v>0.18974252317201448</v>
      </c>
      <c r="F93">
        <f t="shared" si="84"/>
        <v>0.18974252317201459</v>
      </c>
      <c r="G93">
        <f t="shared" si="78"/>
        <v>0.17329068464579775</v>
      </c>
      <c r="H93">
        <f t="shared" si="79"/>
        <v>0.17242467586966465</v>
      </c>
      <c r="I93">
        <f t="shared" si="80"/>
        <v>0.17242467586966501</v>
      </c>
      <c r="J93">
        <f t="shared" si="8"/>
        <v>126.59655859197206</v>
      </c>
      <c r="K93">
        <f t="shared" si="9"/>
        <v>120.61398902069246</v>
      </c>
      <c r="L93">
        <f t="shared" si="85"/>
        <v>222141591846010.38</v>
      </c>
      <c r="M93">
        <f t="shared" si="81"/>
        <v>1.7608304470269578E-2</v>
      </c>
      <c r="N93" s="17">
        <f t="shared" si="72"/>
        <v>3911536784734.9048</v>
      </c>
      <c r="O93">
        <f t="shared" si="73"/>
        <v>0</v>
      </c>
      <c r="P93" s="18" t="e">
        <f t="shared" si="82"/>
        <v>#N/A</v>
      </c>
      <c r="R93">
        <f t="shared" si="86"/>
        <v>4.7925952727626173</v>
      </c>
      <c r="S93">
        <f t="shared" si="87"/>
        <v>33.034336095600288</v>
      </c>
      <c r="T93">
        <f t="shared" si="109"/>
        <v>-4.0393846433201519</v>
      </c>
      <c r="U93" s="9">
        <f t="shared" si="88"/>
        <v>28.994951452280137</v>
      </c>
      <c r="V93">
        <f t="shared" si="110"/>
        <v>-3911536784705.873</v>
      </c>
      <c r="W93">
        <f t="shared" si="111"/>
        <v>0</v>
      </c>
      <c r="X93">
        <f t="shared" si="112"/>
        <v>-1.0658141036401503E-14</v>
      </c>
      <c r="Y93">
        <f t="shared" si="89"/>
        <v>2.950692754430611</v>
      </c>
      <c r="Z93">
        <f t="shared" si="90"/>
        <v>31.415926535897931</v>
      </c>
      <c r="AA93">
        <f t="shared" si="91"/>
        <v>1.7616962259540787</v>
      </c>
      <c r="AB93">
        <f t="shared" si="113"/>
        <v>-9.1160010853647542</v>
      </c>
      <c r="AC93">
        <f t="shared" si="92"/>
        <v>22.299925450533177</v>
      </c>
      <c r="AD93">
        <f t="shared" si="114"/>
        <v>-0.57845277617576785</v>
      </c>
      <c r="AE93">
        <f t="shared" si="93"/>
        <v>1.7428375481659377</v>
      </c>
      <c r="AF93" s="9">
        <f t="shared" si="115"/>
        <v>23.464310222523345</v>
      </c>
      <c r="AG93" s="9">
        <f t="shared" si="116"/>
        <v>0</v>
      </c>
      <c r="AH93">
        <f t="shared" si="117"/>
        <v>0</v>
      </c>
      <c r="AI93">
        <f t="shared" si="134"/>
        <v>3.1257338500325638E-3</v>
      </c>
      <c r="AJ93">
        <f t="shared" si="94"/>
        <v>37.337604695554134</v>
      </c>
      <c r="AK93">
        <f t="shared" si="95"/>
        <v>-9.4750457120074714</v>
      </c>
      <c r="AL93">
        <f t="shared" si="96"/>
        <v>-0.52969479832238786</v>
      </c>
      <c r="AM93">
        <f t="shared" si="97"/>
        <v>1.6620872670557851</v>
      </c>
      <c r="AN93" s="9">
        <f t="shared" si="118"/>
        <v>28.994951452280059</v>
      </c>
      <c r="AO93">
        <f t="shared" si="98"/>
        <v>-7.815970093361102E-14</v>
      </c>
      <c r="AP93">
        <f t="shared" si="119"/>
        <v>-2.6956313778364619E-15</v>
      </c>
      <c r="AQ93">
        <f t="shared" si="99"/>
        <v>5.9216781596562029</v>
      </c>
      <c r="AR93">
        <f t="shared" si="100"/>
        <v>-0.35904462664271719</v>
      </c>
      <c r="AS93">
        <f t="shared" si="101"/>
        <v>4.8757977853379986E-2</v>
      </c>
      <c r="AT93">
        <f t="shared" si="120"/>
        <v>3.789370917627443E-2</v>
      </c>
      <c r="AU93">
        <f t="shared" si="102"/>
        <v>5.5306412297567142</v>
      </c>
      <c r="AV93">
        <f t="shared" si="121"/>
        <v>0.19074497292603002</v>
      </c>
      <c r="AW93">
        <f t="shared" si="122"/>
        <v>0</v>
      </c>
      <c r="AX93">
        <f t="shared" si="103"/>
        <v>1.7609214513384437E-2</v>
      </c>
      <c r="AY93" t="b">
        <f t="shared" si="123"/>
        <v>0</v>
      </c>
      <c r="AZ93">
        <f t="shared" si="104"/>
        <v>37.337604695554134</v>
      </c>
      <c r="BA93">
        <f t="shared" si="105"/>
        <v>-9.4750457120074589</v>
      </c>
      <c r="BB93">
        <f t="shared" si="106"/>
        <v>-0.57902659462029515</v>
      </c>
      <c r="BC93">
        <f t="shared" si="107"/>
        <v>1.6620872670557845</v>
      </c>
      <c r="BD93">
        <f t="shared" si="108"/>
        <v>4.9331796297907987E-2</v>
      </c>
      <c r="BF93" s="15">
        <f t="shared" si="124"/>
        <v>28.994951452280073</v>
      </c>
      <c r="BG93" s="10">
        <f t="shared" si="125"/>
        <v>0</v>
      </c>
      <c r="BH93">
        <f t="shared" si="126"/>
        <v>5.5306412297567284</v>
      </c>
      <c r="BI93">
        <f t="shared" si="127"/>
        <v>5.9216781596562029</v>
      </c>
      <c r="BJ93">
        <f t="shared" si="128"/>
        <v>-0.35904462664270476</v>
      </c>
      <c r="BK93">
        <f t="shared" si="129"/>
        <v>-5.7381844452730757E-4</v>
      </c>
      <c r="BM93">
        <f t="shared" si="130"/>
        <v>0</v>
      </c>
      <c r="BN93">
        <f t="shared" si="131"/>
        <v>0</v>
      </c>
      <c r="BO93">
        <f t="shared" si="132"/>
        <v>0</v>
      </c>
      <c r="BP93">
        <f t="shared" si="133"/>
        <v>0</v>
      </c>
    </row>
    <row r="94" spans="1:68" x14ac:dyDescent="0.2">
      <c r="A94">
        <f t="shared" si="74"/>
        <v>5.7000000000000002E-2</v>
      </c>
      <c r="B94">
        <f t="shared" si="75"/>
        <v>0.17816682945184834</v>
      </c>
      <c r="C94">
        <f t="shared" si="76"/>
        <v>2.9475670205805788</v>
      </c>
      <c r="D94">
        <f t="shared" si="77"/>
        <v>0.17816682945184834</v>
      </c>
      <c r="E94">
        <f t="shared" si="83"/>
        <v>0.19281054266798167</v>
      </c>
      <c r="F94">
        <f t="shared" si="84"/>
        <v>0.19281054266798148</v>
      </c>
      <c r="G94">
        <f t="shared" si="78"/>
        <v>0.17638516115732986</v>
      </c>
      <c r="H94">
        <f t="shared" si="79"/>
        <v>0.17547197508157131</v>
      </c>
      <c r="I94">
        <f t="shared" si="80"/>
        <v>0.17547197508157106</v>
      </c>
      <c r="J94">
        <f t="shared" si="8"/>
        <v>124.39804459537473</v>
      </c>
      <c r="K94">
        <f t="shared" si="9"/>
        <v>118.5401351973416</v>
      </c>
      <c r="L94">
        <f t="shared" si="85"/>
        <v>253072878269337.62</v>
      </c>
      <c r="M94">
        <f t="shared" si="81"/>
        <v>1.763955695408111E-2</v>
      </c>
      <c r="N94" s="17">
        <f t="shared" si="72"/>
        <v>4464093449765.2168</v>
      </c>
      <c r="O94">
        <f t="shared" si="73"/>
        <v>0</v>
      </c>
      <c r="P94" s="18" t="e">
        <f t="shared" si="82"/>
        <v>#N/A</v>
      </c>
      <c r="R94">
        <f t="shared" si="86"/>
        <v>4.7752515968798921</v>
      </c>
      <c r="S94">
        <f t="shared" si="87"/>
        <v>33.164698619576249</v>
      </c>
      <c r="T94">
        <f t="shared" si="109"/>
        <v>-4.0376113447007</v>
      </c>
      <c r="U94" s="9">
        <f t="shared" si="88"/>
        <v>29.127087274875549</v>
      </c>
      <c r="V94">
        <f t="shared" si="110"/>
        <v>-4464093449735.7158</v>
      </c>
      <c r="W94">
        <f t="shared" si="111"/>
        <v>0</v>
      </c>
      <c r="X94">
        <f t="shared" si="112"/>
        <v>-8.5265128291212022E-14</v>
      </c>
      <c r="Y94">
        <f t="shared" si="89"/>
        <v>2.9475670205805788</v>
      </c>
      <c r="Z94">
        <f t="shared" si="90"/>
        <v>31.415926535897931</v>
      </c>
      <c r="AA94">
        <f t="shared" si="91"/>
        <v>1.7648219598041108</v>
      </c>
      <c r="AB94">
        <f t="shared" si="113"/>
        <v>-8.9813908660246078</v>
      </c>
      <c r="AC94">
        <f t="shared" si="92"/>
        <v>22.434535669873323</v>
      </c>
      <c r="AD94">
        <f t="shared" si="114"/>
        <v>-0.57668007318435799</v>
      </c>
      <c r="AE94">
        <f t="shared" si="93"/>
        <v>1.7253242402424063</v>
      </c>
      <c r="AF94" s="9">
        <f t="shared" si="115"/>
        <v>23.583179836931372</v>
      </c>
      <c r="AG94" s="9">
        <f t="shared" si="116"/>
        <v>0</v>
      </c>
      <c r="AH94">
        <f t="shared" si="117"/>
        <v>0</v>
      </c>
      <c r="AI94">
        <f t="shared" si="134"/>
        <v>3.1257338500323417E-3</v>
      </c>
      <c r="AJ94">
        <f t="shared" si="94"/>
        <v>37.337604695554134</v>
      </c>
      <c r="AK94">
        <f t="shared" si="95"/>
        <v>-9.3286431373884593</v>
      </c>
      <c r="AL94">
        <f t="shared" si="96"/>
        <v>-0.527921499702936</v>
      </c>
      <c r="AM94">
        <f t="shared" si="97"/>
        <v>1.6460472164128199</v>
      </c>
      <c r="AN94" s="9">
        <f t="shared" si="118"/>
        <v>29.12708727487556</v>
      </c>
      <c r="AO94">
        <f t="shared" si="98"/>
        <v>0</v>
      </c>
      <c r="AP94">
        <f t="shared" si="119"/>
        <v>0</v>
      </c>
      <c r="AQ94">
        <f t="shared" si="99"/>
        <v>5.9216781596562029</v>
      </c>
      <c r="AR94">
        <f t="shared" si="100"/>
        <v>-0.34725227136385151</v>
      </c>
      <c r="AS94">
        <f t="shared" si="101"/>
        <v>4.8758573481421985E-2</v>
      </c>
      <c r="AT94">
        <f t="shared" si="120"/>
        <v>3.7224306498776019E-2</v>
      </c>
      <c r="AU94">
        <f t="shared" si="102"/>
        <v>5.5439074379441884</v>
      </c>
      <c r="AV94">
        <f t="shared" si="121"/>
        <v>0.19033511266079295</v>
      </c>
      <c r="AW94">
        <f t="shared" si="122"/>
        <v>0</v>
      </c>
      <c r="AX94">
        <f t="shared" si="103"/>
        <v>1.7640471851884758E-2</v>
      </c>
      <c r="AY94" t="b">
        <f t="shared" si="123"/>
        <v>0</v>
      </c>
      <c r="AZ94">
        <f t="shared" si="104"/>
        <v>37.337604695554134</v>
      </c>
      <c r="BA94">
        <f t="shared" si="105"/>
        <v>-9.3286431373884611</v>
      </c>
      <c r="BB94">
        <f t="shared" si="106"/>
        <v>-0.57725329600084374</v>
      </c>
      <c r="BC94">
        <f t="shared" si="107"/>
        <v>1.646047216412821</v>
      </c>
      <c r="BD94">
        <f t="shared" si="108"/>
        <v>4.9331796297907987E-2</v>
      </c>
      <c r="BF94" s="15">
        <f t="shared" si="124"/>
        <v>29.127087274875556</v>
      </c>
      <c r="BG94" s="10">
        <f t="shared" si="125"/>
        <v>0</v>
      </c>
      <c r="BH94">
        <f t="shared" si="126"/>
        <v>5.5439074379441848</v>
      </c>
      <c r="BI94">
        <f t="shared" si="127"/>
        <v>5.9216781596562029</v>
      </c>
      <c r="BJ94">
        <f t="shared" si="128"/>
        <v>-0.34725227136385328</v>
      </c>
      <c r="BK94">
        <f t="shared" si="129"/>
        <v>-5.7322281648575224E-4</v>
      </c>
      <c r="BM94">
        <f t="shared" si="130"/>
        <v>0</v>
      </c>
      <c r="BN94">
        <f t="shared" si="131"/>
        <v>0</v>
      </c>
      <c r="BO94">
        <f t="shared" si="132"/>
        <v>0</v>
      </c>
      <c r="BP94">
        <f t="shared" si="133"/>
        <v>0</v>
      </c>
    </row>
    <row r="95" spans="1:68" x14ac:dyDescent="0.2">
      <c r="A95">
        <f t="shared" si="74"/>
        <v>5.8000000000000003E-2</v>
      </c>
      <c r="B95">
        <f t="shared" si="75"/>
        <v>0.18129256330188079</v>
      </c>
      <c r="C95">
        <f t="shared" si="76"/>
        <v>2.9444412867305463</v>
      </c>
      <c r="D95">
        <f t="shared" si="77"/>
        <v>0.18129256330188079</v>
      </c>
      <c r="E95">
        <f t="shared" si="83"/>
        <v>0.19587667836558542</v>
      </c>
      <c r="F95">
        <f t="shared" si="84"/>
        <v>0.19587667836558531</v>
      </c>
      <c r="G95">
        <f t="shared" si="78"/>
        <v>0.17947963766886199</v>
      </c>
      <c r="H95">
        <f t="shared" si="79"/>
        <v>0.17851759401293291</v>
      </c>
      <c r="I95">
        <f t="shared" si="80"/>
        <v>0.17851759401293293</v>
      </c>
      <c r="J95">
        <f t="shared" si="8"/>
        <v>122.27573815415869</v>
      </c>
      <c r="K95">
        <f t="shared" si="9"/>
        <v>116.53782015089074</v>
      </c>
      <c r="L95">
        <f t="shared" si="85"/>
        <v>287013957814954.69</v>
      </c>
      <c r="M95">
        <f t="shared" si="81"/>
        <v>1.767080942065842E-2</v>
      </c>
      <c r="N95" s="17">
        <f t="shared" si="72"/>
        <v>5071768949616.96</v>
      </c>
      <c r="O95">
        <f t="shared" si="73"/>
        <v>0</v>
      </c>
      <c r="P95" s="18" t="e">
        <f t="shared" si="82"/>
        <v>#N/A</v>
      </c>
      <c r="R95">
        <f t="shared" si="86"/>
        <v>4.7582158568110646</v>
      </c>
      <c r="S95">
        <f t="shared" si="87"/>
        <v>33.290551964007165</v>
      </c>
      <c r="T95">
        <f t="shared" si="109"/>
        <v>-4.0358411860789323</v>
      </c>
      <c r="U95" s="9">
        <f t="shared" si="88"/>
        <v>29.254710777928231</v>
      </c>
      <c r="V95">
        <f t="shared" si="110"/>
        <v>-5071768949587.6055</v>
      </c>
      <c r="W95">
        <f t="shared" si="111"/>
        <v>0</v>
      </c>
      <c r="X95">
        <f t="shared" si="112"/>
        <v>-2.1316282072803006E-14</v>
      </c>
      <c r="Y95">
        <f t="shared" si="89"/>
        <v>2.9444412867305463</v>
      </c>
      <c r="Z95">
        <f t="shared" si="90"/>
        <v>31.415926535897931</v>
      </c>
      <c r="AA95">
        <f t="shared" si="91"/>
        <v>1.7679476936541434</v>
      </c>
      <c r="AB95">
        <f t="shared" si="113"/>
        <v>-8.8509769215512222</v>
      </c>
      <c r="AC95">
        <f t="shared" si="92"/>
        <v>22.564949614346709</v>
      </c>
      <c r="AD95">
        <f t="shared" si="114"/>
        <v>-0.57491050710884339</v>
      </c>
      <c r="AE95">
        <f t="shared" si="93"/>
        <v>1.7081220777823403</v>
      </c>
      <c r="AF95" s="9">
        <f t="shared" si="115"/>
        <v>23.698161185020208</v>
      </c>
      <c r="AG95" s="9">
        <f t="shared" si="116"/>
        <v>0</v>
      </c>
      <c r="AH95">
        <f t="shared" si="117"/>
        <v>0</v>
      </c>
      <c r="AI95">
        <f t="shared" si="134"/>
        <v>3.1257338500323417E-3</v>
      </c>
      <c r="AJ95">
        <f t="shared" si="94"/>
        <v>37.337604695554134</v>
      </c>
      <c r="AK95">
        <f t="shared" si="95"/>
        <v>-9.1870125863330738</v>
      </c>
      <c r="AL95">
        <f t="shared" si="96"/>
        <v>-0.52615134108116823</v>
      </c>
      <c r="AM95">
        <f t="shared" si="97"/>
        <v>1.6302700097883012</v>
      </c>
      <c r="AN95" s="9">
        <f t="shared" si="118"/>
        <v>29.254710777928192</v>
      </c>
      <c r="AO95">
        <f t="shared" si="98"/>
        <v>-3.907985046680551E-14</v>
      </c>
      <c r="AP95">
        <f t="shared" si="119"/>
        <v>-1.335848122494176E-15</v>
      </c>
      <c r="AQ95">
        <f t="shared" si="99"/>
        <v>5.9216781596562029</v>
      </c>
      <c r="AR95">
        <f t="shared" si="100"/>
        <v>-0.33603566478185165</v>
      </c>
      <c r="AS95">
        <f t="shared" si="101"/>
        <v>4.875916602767516E-2</v>
      </c>
      <c r="AT95">
        <f t="shared" si="120"/>
        <v>3.6577250942460907E-2</v>
      </c>
      <c r="AU95">
        <f t="shared" si="102"/>
        <v>5.5565495929079844</v>
      </c>
      <c r="AV95">
        <f t="shared" si="121"/>
        <v>0.18993691768439003</v>
      </c>
      <c r="AW95">
        <f t="shared" si="122"/>
        <v>0</v>
      </c>
      <c r="AX95">
        <f t="shared" si="103"/>
        <v>1.7671729190385083E-2</v>
      </c>
      <c r="AY95" t="b">
        <f t="shared" si="123"/>
        <v>0</v>
      </c>
      <c r="AZ95">
        <f t="shared" si="104"/>
        <v>37.337604695554134</v>
      </c>
      <c r="BA95">
        <f t="shared" si="105"/>
        <v>-9.1870125863330738</v>
      </c>
      <c r="BB95">
        <f t="shared" si="106"/>
        <v>-0.57548313737907608</v>
      </c>
      <c r="BC95">
        <f t="shared" si="107"/>
        <v>1.6302700097883018</v>
      </c>
      <c r="BD95">
        <f t="shared" si="108"/>
        <v>4.9331796297907987E-2</v>
      </c>
      <c r="BF95" s="15">
        <f t="shared" si="124"/>
        <v>29.254710777928189</v>
      </c>
      <c r="BG95" s="10">
        <f t="shared" si="125"/>
        <v>0</v>
      </c>
      <c r="BH95">
        <f t="shared" si="126"/>
        <v>5.5565495929079809</v>
      </c>
      <c r="BI95">
        <f t="shared" si="127"/>
        <v>5.9216781596562029</v>
      </c>
      <c r="BJ95">
        <f t="shared" si="128"/>
        <v>-0.33603566478185165</v>
      </c>
      <c r="BK95">
        <f t="shared" si="129"/>
        <v>-5.7263027023268798E-4</v>
      </c>
      <c r="BM95">
        <f t="shared" si="130"/>
        <v>0</v>
      </c>
      <c r="BN95">
        <f t="shared" si="131"/>
        <v>0</v>
      </c>
      <c r="BO95">
        <f t="shared" si="132"/>
        <v>0</v>
      </c>
      <c r="BP95">
        <f t="shared" si="133"/>
        <v>0</v>
      </c>
    </row>
    <row r="96" spans="1:68" x14ac:dyDescent="0.2">
      <c r="A96">
        <f t="shared" si="74"/>
        <v>5.8999999999999997E-2</v>
      </c>
      <c r="B96">
        <f t="shared" si="75"/>
        <v>0.18441829715191319</v>
      </c>
      <c r="C96">
        <f t="shared" si="76"/>
        <v>2.9413155528805137</v>
      </c>
      <c r="D96">
        <f t="shared" si="77"/>
        <v>0.18441829715191319</v>
      </c>
      <c r="E96">
        <f t="shared" si="83"/>
        <v>0.19894090030805395</v>
      </c>
      <c r="F96">
        <f t="shared" si="84"/>
        <v>0.198940900308054</v>
      </c>
      <c r="G96">
        <f t="shared" si="78"/>
        <v>0.18257411418039404</v>
      </c>
      <c r="H96">
        <f t="shared" si="79"/>
        <v>0.18156150349958092</v>
      </c>
      <c r="I96">
        <f t="shared" si="80"/>
        <v>0.18156150349958125</v>
      </c>
      <c r="J96">
        <f t="shared" si="8"/>
        <v>120.22576460701195</v>
      </c>
      <c r="K96">
        <f t="shared" si="9"/>
        <v>114.60341847660558</v>
      </c>
      <c r="L96">
        <f t="shared" si="85"/>
        <v>324115643715227.75</v>
      </c>
      <c r="M96">
        <f t="shared" si="81"/>
        <v>1.7702061869970975E-2</v>
      </c>
      <c r="N96" s="17">
        <f t="shared" si="72"/>
        <v>5737515178072.4307</v>
      </c>
      <c r="O96">
        <f t="shared" si="73"/>
        <v>0</v>
      </c>
      <c r="P96" s="18" t="e">
        <f t="shared" si="82"/>
        <v>#N/A</v>
      </c>
      <c r="R96">
        <f t="shared" si="86"/>
        <v>4.7414776334745365</v>
      </c>
      <c r="S96">
        <f t="shared" si="87"/>
        <v>33.412121493085323</v>
      </c>
      <c r="T96">
        <f t="shared" si="109"/>
        <v>-4.0340741563578986</v>
      </c>
      <c r="U96" s="9">
        <f t="shared" si="88"/>
        <v>29.378047336727423</v>
      </c>
      <c r="V96">
        <f t="shared" si="110"/>
        <v>-5737515178043.2617</v>
      </c>
      <c r="W96">
        <f t="shared" si="111"/>
        <v>0</v>
      </c>
      <c r="X96">
        <f t="shared" si="112"/>
        <v>3.5527136788005009E-14</v>
      </c>
      <c r="Y96">
        <f t="shared" si="89"/>
        <v>2.9413155528805137</v>
      </c>
      <c r="Z96">
        <f t="shared" si="90"/>
        <v>31.415926535897931</v>
      </c>
      <c r="AA96">
        <f t="shared" si="91"/>
        <v>1.771073427504176</v>
      </c>
      <c r="AB96">
        <f t="shared" si="113"/>
        <v>-8.7245624392924359</v>
      </c>
      <c r="AC96">
        <f t="shared" si="92"/>
        <v>22.691364096605497</v>
      </c>
      <c r="AD96">
        <f t="shared" si="114"/>
        <v>-0.57314406686686992</v>
      </c>
      <c r="AE96">
        <f t="shared" si="93"/>
        <v>1.6912205365053714</v>
      </c>
      <c r="AF96" s="9">
        <f t="shared" si="115"/>
        <v>23.809440566244</v>
      </c>
      <c r="AG96" s="9">
        <f t="shared" si="116"/>
        <v>0</v>
      </c>
      <c r="AH96">
        <f t="shared" si="117"/>
        <v>0</v>
      </c>
      <c r="AI96">
        <f t="shared" si="134"/>
        <v>3.1257338500325638E-3</v>
      </c>
      <c r="AJ96">
        <f t="shared" si="94"/>
        <v>37.337604695554134</v>
      </c>
      <c r="AK96">
        <f t="shared" si="95"/>
        <v>-9.0499205292092029</v>
      </c>
      <c r="AL96">
        <f t="shared" si="96"/>
        <v>-0.52438431136013453</v>
      </c>
      <c r="AM96">
        <f t="shared" si="97"/>
        <v>1.6147474817425542</v>
      </c>
      <c r="AN96" s="9">
        <f t="shared" si="118"/>
        <v>29.378047336727352</v>
      </c>
      <c r="AO96">
        <f t="shared" si="98"/>
        <v>-7.1054273576010019E-14</v>
      </c>
      <c r="AP96">
        <f t="shared" si="119"/>
        <v>-2.4186179823864804E-15</v>
      </c>
      <c r="AQ96">
        <f t="shared" si="99"/>
        <v>5.9216781596562029</v>
      </c>
      <c r="AR96">
        <f t="shared" si="100"/>
        <v>-0.32535808991676696</v>
      </c>
      <c r="AS96">
        <f t="shared" si="101"/>
        <v>4.8759755506735392E-2</v>
      </c>
      <c r="AT96">
        <f t="shared" si="120"/>
        <v>3.5951485857434073E-2</v>
      </c>
      <c r="AU96">
        <f t="shared" si="102"/>
        <v>5.5686067704833526</v>
      </c>
      <c r="AV96">
        <f t="shared" si="121"/>
        <v>0.18954992844339541</v>
      </c>
      <c r="AW96">
        <f t="shared" si="122"/>
        <v>0</v>
      </c>
      <c r="AX96">
        <f t="shared" si="103"/>
        <v>1.7702986528885408E-2</v>
      </c>
      <c r="AY96" t="b">
        <f t="shared" si="123"/>
        <v>0</v>
      </c>
      <c r="AZ96">
        <f t="shared" si="104"/>
        <v>37.337604695554134</v>
      </c>
      <c r="BA96">
        <f t="shared" si="105"/>
        <v>-9.0499205292091922</v>
      </c>
      <c r="BB96">
        <f t="shared" si="106"/>
        <v>-0.57371610765804204</v>
      </c>
      <c r="BC96">
        <f t="shared" si="107"/>
        <v>1.6147474817425538</v>
      </c>
      <c r="BD96">
        <f t="shared" si="108"/>
        <v>4.9331796297907987E-2</v>
      </c>
      <c r="BF96" s="15">
        <f t="shared" si="124"/>
        <v>29.378047336727359</v>
      </c>
      <c r="BG96" s="10">
        <f t="shared" si="125"/>
        <v>0</v>
      </c>
      <c r="BH96">
        <f t="shared" si="126"/>
        <v>5.5686067704833597</v>
      </c>
      <c r="BI96">
        <f t="shared" si="127"/>
        <v>5.9216781596562029</v>
      </c>
      <c r="BJ96">
        <f t="shared" si="128"/>
        <v>-0.3253580899167563</v>
      </c>
      <c r="BK96">
        <f t="shared" si="129"/>
        <v>-5.720407911721237E-4</v>
      </c>
      <c r="BM96">
        <f t="shared" si="130"/>
        <v>0</v>
      </c>
      <c r="BN96">
        <f t="shared" si="131"/>
        <v>0</v>
      </c>
      <c r="BO96">
        <f t="shared" si="132"/>
        <v>0</v>
      </c>
      <c r="BP96">
        <f t="shared" si="133"/>
        <v>0</v>
      </c>
    </row>
    <row r="97" spans="1:68" x14ac:dyDescent="0.2">
      <c r="A97">
        <f t="shared" si="74"/>
        <v>0.06</v>
      </c>
      <c r="B97">
        <f t="shared" si="75"/>
        <v>0.18754403100194561</v>
      </c>
      <c r="C97">
        <f t="shared" si="76"/>
        <v>2.9381898190304812</v>
      </c>
      <c r="D97">
        <f t="shared" si="77"/>
        <v>0.18754403100194561</v>
      </c>
      <c r="E97">
        <f t="shared" si="83"/>
        <v>0.2020031785573134</v>
      </c>
      <c r="F97">
        <f t="shared" si="84"/>
        <v>0.20200317855731359</v>
      </c>
      <c r="G97">
        <f t="shared" si="78"/>
        <v>0.18566859069192615</v>
      </c>
      <c r="H97">
        <f t="shared" si="79"/>
        <v>0.18460367439371625</v>
      </c>
      <c r="I97">
        <f t="shared" si="80"/>
        <v>0.18460367439371642</v>
      </c>
      <c r="J97">
        <f t="shared" si="8"/>
        <v>118.24450760866767</v>
      </c>
      <c r="K97">
        <f t="shared" si="9"/>
        <v>112.73354588353932</v>
      </c>
      <c r="L97">
        <f t="shared" si="85"/>
        <v>364525626792821.12</v>
      </c>
      <c r="M97">
        <f t="shared" si="81"/>
        <v>1.7733314301988243E-2</v>
      </c>
      <c r="N97" s="17">
        <f t="shared" si="72"/>
        <v>6464247511046.3633</v>
      </c>
      <c r="O97">
        <f t="shared" si="73"/>
        <v>0</v>
      </c>
      <c r="P97" s="18" t="e">
        <f t="shared" si="82"/>
        <v>#N/A</v>
      </c>
      <c r="R97">
        <f t="shared" si="86"/>
        <v>4.7250270332192468</v>
      </c>
      <c r="S97">
        <f t="shared" si="87"/>
        <v>33.529617971607628</v>
      </c>
      <c r="T97">
        <f t="shared" si="109"/>
        <v>-4.0323102444993753</v>
      </c>
      <c r="U97" s="9">
        <f t="shared" si="88"/>
        <v>29.497307727108254</v>
      </c>
      <c r="V97">
        <f t="shared" si="110"/>
        <v>-6464247511016.3975</v>
      </c>
      <c r="W97">
        <f t="shared" si="111"/>
        <v>0</v>
      </c>
      <c r="X97">
        <f t="shared" si="112"/>
        <v>-7.1054273576010019E-14</v>
      </c>
      <c r="Y97">
        <f t="shared" si="89"/>
        <v>2.9381898190304812</v>
      </c>
      <c r="Z97">
        <f t="shared" si="90"/>
        <v>31.415926535897931</v>
      </c>
      <c r="AA97">
        <f t="shared" si="91"/>
        <v>1.7741991613542085</v>
      </c>
      <c r="AB97">
        <f t="shared" si="113"/>
        <v>-8.6019627037720241</v>
      </c>
      <c r="AC97">
        <f t="shared" si="92"/>
        <v>22.813963832125907</v>
      </c>
      <c r="AD97">
        <f t="shared" si="114"/>
        <v>-0.57138074143470785</v>
      </c>
      <c r="AE97">
        <f t="shared" si="93"/>
        <v>1.6746096228698468</v>
      </c>
      <c r="AF97" s="9">
        <f t="shared" si="115"/>
        <v>23.917192713561047</v>
      </c>
      <c r="AG97" s="9">
        <f t="shared" si="116"/>
        <v>0</v>
      </c>
      <c r="AH97">
        <f t="shared" si="117"/>
        <v>0</v>
      </c>
      <c r="AI97">
        <f t="shared" si="134"/>
        <v>3.1257338500325638E-3</v>
      </c>
      <c r="AJ97">
        <f t="shared" si="94"/>
        <v>37.337604695554134</v>
      </c>
      <c r="AK97">
        <f t="shared" si="95"/>
        <v>-8.9171484152166371</v>
      </c>
      <c r="AL97">
        <f t="shared" si="96"/>
        <v>-0.52262039950161121</v>
      </c>
      <c r="AM97">
        <f t="shared" si="97"/>
        <v>1.5994718462724884</v>
      </c>
      <c r="AN97" s="9">
        <f t="shared" si="118"/>
        <v>29.497307727108375</v>
      </c>
      <c r="AO97">
        <f t="shared" si="98"/>
        <v>1.2079226507921703E-13</v>
      </c>
      <c r="AP97">
        <f t="shared" si="119"/>
        <v>4.0950267799595657E-15</v>
      </c>
      <c r="AQ97">
        <f t="shared" si="99"/>
        <v>5.9216781596562029</v>
      </c>
      <c r="AR97">
        <f t="shared" si="100"/>
        <v>-0.31518571144461305</v>
      </c>
      <c r="AS97">
        <f t="shared" si="101"/>
        <v>4.876034193309664E-2</v>
      </c>
      <c r="AT97">
        <f t="shared" si="120"/>
        <v>3.5346020585097081E-2</v>
      </c>
      <c r="AU97">
        <f t="shared" si="102"/>
        <v>5.5801150135473279</v>
      </c>
      <c r="AV97">
        <f t="shared" si="121"/>
        <v>0.18917370578939774</v>
      </c>
      <c r="AW97">
        <f t="shared" si="122"/>
        <v>0</v>
      </c>
      <c r="AX97">
        <f t="shared" si="103"/>
        <v>1.7734243867385733E-2</v>
      </c>
      <c r="AY97" t="b">
        <f t="shared" si="123"/>
        <v>0</v>
      </c>
      <c r="AZ97">
        <f t="shared" si="104"/>
        <v>37.337604695554134</v>
      </c>
      <c r="BA97">
        <f t="shared" si="105"/>
        <v>-8.9171484152166407</v>
      </c>
      <c r="BB97">
        <f t="shared" si="106"/>
        <v>-0.5719521957995195</v>
      </c>
      <c r="BC97">
        <f t="shared" si="107"/>
        <v>1.5994718462724875</v>
      </c>
      <c r="BD97">
        <f t="shared" si="108"/>
        <v>4.9331796297907987E-2</v>
      </c>
      <c r="BF97" s="15">
        <f t="shared" si="124"/>
        <v>29.497307727108367</v>
      </c>
      <c r="BG97" s="10">
        <f t="shared" si="125"/>
        <v>0</v>
      </c>
      <c r="BH97">
        <f t="shared" si="126"/>
        <v>5.5801150135473208</v>
      </c>
      <c r="BI97">
        <f t="shared" si="127"/>
        <v>5.9216781596562029</v>
      </c>
      <c r="BJ97">
        <f t="shared" si="128"/>
        <v>-0.3151857114446166</v>
      </c>
      <c r="BK97">
        <f t="shared" si="129"/>
        <v>-5.7145436481165213E-4</v>
      </c>
      <c r="BM97">
        <f t="shared" si="130"/>
        <v>0</v>
      </c>
      <c r="BN97">
        <f t="shared" si="131"/>
        <v>0</v>
      </c>
      <c r="BO97">
        <f t="shared" si="132"/>
        <v>0</v>
      </c>
      <c r="BP97">
        <f t="shared" si="133"/>
        <v>0</v>
      </c>
    </row>
    <row r="98" spans="1:68" x14ac:dyDescent="0.2">
      <c r="A98">
        <f t="shared" si="74"/>
        <v>6.0999999999999999E-2</v>
      </c>
      <c r="B98">
        <f t="shared" si="75"/>
        <v>0.19066976485197804</v>
      </c>
      <c r="C98">
        <f t="shared" si="76"/>
        <v>2.935064085180449</v>
      </c>
      <c r="D98">
        <f t="shared" si="77"/>
        <v>0.19066976485197804</v>
      </c>
      <c r="E98">
        <f t="shared" si="83"/>
        <v>0.20506348319428011</v>
      </c>
      <c r="F98">
        <f t="shared" si="84"/>
        <v>0.20506348319428</v>
      </c>
      <c r="G98">
        <f t="shared" si="78"/>
        <v>0.18876306720345826</v>
      </c>
      <c r="H98">
        <f t="shared" si="79"/>
        <v>0.18764407756418808</v>
      </c>
      <c r="I98">
        <f t="shared" si="80"/>
        <v>0.18764407756418808</v>
      </c>
      <c r="J98">
        <f t="shared" si="8"/>
        <v>116.32858795646712</v>
      </c>
      <c r="K98">
        <f t="shared" si="9"/>
        <v>110.92503946903373</v>
      </c>
      <c r="L98">
        <f t="shared" si="85"/>
        <v>408387961479019.69</v>
      </c>
      <c r="M98">
        <f t="shared" si="81"/>
        <v>1.7764566716679683E-2</v>
      </c>
      <c r="N98" s="17">
        <f t="shared" si="72"/>
        <v>7254835187982.8574</v>
      </c>
      <c r="O98">
        <f t="shared" si="73"/>
        <v>0</v>
      </c>
      <c r="P98" s="18" t="e">
        <f t="shared" si="82"/>
        <v>#N/A</v>
      </c>
      <c r="R98">
        <f t="shared" si="86"/>
        <v>4.7088546530822075</v>
      </c>
      <c r="S98">
        <f t="shared" si="87"/>
        <v>33.643238724504961</v>
      </c>
      <c r="T98">
        <f t="shared" si="109"/>
        <v>-4.0305494395234573</v>
      </c>
      <c r="U98" s="9">
        <f t="shared" si="88"/>
        <v>29.612689284981503</v>
      </c>
      <c r="V98">
        <f t="shared" si="110"/>
        <v>-7254835187952.8447</v>
      </c>
      <c r="W98">
        <f t="shared" si="111"/>
        <v>0</v>
      </c>
      <c r="X98">
        <f t="shared" si="112"/>
        <v>-5.6843418860808015E-14</v>
      </c>
      <c r="Y98">
        <f t="shared" si="89"/>
        <v>2.935064085180449</v>
      </c>
      <c r="Z98">
        <f t="shared" si="90"/>
        <v>31.415926535897931</v>
      </c>
      <c r="AA98">
        <f t="shared" si="91"/>
        <v>1.7773248952042406</v>
      </c>
      <c r="AB98">
        <f t="shared" si="113"/>
        <v>-8.4830041812533299</v>
      </c>
      <c r="AC98">
        <f t="shared" si="92"/>
        <v>22.932922354644603</v>
      </c>
      <c r="AD98">
        <f t="shared" si="114"/>
        <v>-0.56962051984684081</v>
      </c>
      <c r="AE98">
        <f t="shared" si="93"/>
        <v>1.6582798389794342</v>
      </c>
      <c r="AF98" s="9">
        <f t="shared" si="115"/>
        <v>24.021581673777199</v>
      </c>
      <c r="AG98" s="9">
        <f t="shared" si="116"/>
        <v>0</v>
      </c>
      <c r="AH98">
        <f t="shared" si="117"/>
        <v>0</v>
      </c>
      <c r="AI98">
        <f t="shared" si="134"/>
        <v>3.1257338500323417E-3</v>
      </c>
      <c r="AJ98">
        <f t="shared" si="94"/>
        <v>37.337604695554134</v>
      </c>
      <c r="AK98">
        <f t="shared" si="95"/>
        <v>-8.7884914897113724</v>
      </c>
      <c r="AL98">
        <f t="shared" si="96"/>
        <v>-0.5208595945256933</v>
      </c>
      <c r="AM98">
        <f t="shared" si="97"/>
        <v>1.5844356736644223</v>
      </c>
      <c r="AN98" s="9">
        <f t="shared" si="118"/>
        <v>29.612689284981492</v>
      </c>
      <c r="AO98">
        <f t="shared" si="98"/>
        <v>0</v>
      </c>
      <c r="AP98">
        <f t="shared" si="119"/>
        <v>0</v>
      </c>
      <c r="AQ98">
        <f t="shared" si="99"/>
        <v>5.9216781596562029</v>
      </c>
      <c r="AR98">
        <f t="shared" si="100"/>
        <v>-0.30548730845804251</v>
      </c>
      <c r="AS98">
        <f t="shared" si="101"/>
        <v>4.8760925321147508E-2</v>
      </c>
      <c r="AT98">
        <f t="shared" si="120"/>
        <v>3.4759925388296094E-2</v>
      </c>
      <c r="AU98">
        <f t="shared" si="102"/>
        <v>5.5911076112042934</v>
      </c>
      <c r="AV98">
        <f t="shared" si="121"/>
        <v>0.18880783023107278</v>
      </c>
      <c r="AW98">
        <f t="shared" si="122"/>
        <v>0</v>
      </c>
      <c r="AX98">
        <f t="shared" si="103"/>
        <v>1.7765501205886054E-2</v>
      </c>
      <c r="AY98" t="b">
        <f t="shared" si="123"/>
        <v>0</v>
      </c>
      <c r="AZ98">
        <f t="shared" si="104"/>
        <v>37.337604695554134</v>
      </c>
      <c r="BA98">
        <f t="shared" si="105"/>
        <v>-8.7884914897113866</v>
      </c>
      <c r="BB98">
        <f t="shared" si="106"/>
        <v>-0.57019139082360148</v>
      </c>
      <c r="BC98">
        <f t="shared" si="107"/>
        <v>1.5844356736644229</v>
      </c>
      <c r="BD98">
        <f t="shared" si="108"/>
        <v>4.9331796297907987E-2</v>
      </c>
      <c r="BF98" s="15">
        <f t="shared" si="124"/>
        <v>29.612689284981474</v>
      </c>
      <c r="BG98" s="10">
        <f t="shared" si="125"/>
        <v>0</v>
      </c>
      <c r="BH98">
        <f t="shared" si="126"/>
        <v>5.5911076112042757</v>
      </c>
      <c r="BI98">
        <f t="shared" si="127"/>
        <v>5.9216781596562029</v>
      </c>
      <c r="BJ98">
        <f t="shared" si="128"/>
        <v>-0.30548730845805672</v>
      </c>
      <c r="BK98">
        <f t="shared" si="129"/>
        <v>-5.7087097676067344E-4</v>
      </c>
      <c r="BM98">
        <f t="shared" si="130"/>
        <v>0</v>
      </c>
      <c r="BN98">
        <f t="shared" si="131"/>
        <v>-1.4210854715202004E-14</v>
      </c>
      <c r="BO98">
        <f t="shared" si="132"/>
        <v>0</v>
      </c>
      <c r="BP98">
        <f t="shared" si="133"/>
        <v>0</v>
      </c>
    </row>
    <row r="99" spans="1:68" x14ac:dyDescent="0.2">
      <c r="A99">
        <f t="shared" si="74"/>
        <v>6.2E-2</v>
      </c>
      <c r="B99">
        <f t="shared" si="75"/>
        <v>0.19379549870201046</v>
      </c>
      <c r="C99">
        <f t="shared" si="76"/>
        <v>2.9319383513304165</v>
      </c>
      <c r="D99">
        <f t="shared" si="77"/>
        <v>0.19379549870201046</v>
      </c>
      <c r="E99">
        <f t="shared" si="83"/>
        <v>0.20812178431915301</v>
      </c>
      <c r="F99">
        <f t="shared" si="84"/>
        <v>0.20812178431915304</v>
      </c>
      <c r="G99">
        <f t="shared" si="78"/>
        <v>0.19185754371499036</v>
      </c>
      <c r="H99">
        <f t="shared" si="79"/>
        <v>0.1906826838967729</v>
      </c>
      <c r="I99">
        <f t="shared" si="80"/>
        <v>0.19068268389677318</v>
      </c>
      <c r="J99">
        <f t="shared" si="8"/>
        <v>114.47484446596471</v>
      </c>
      <c r="K99">
        <f t="shared" si="9"/>
        <v>109.17493989911425</v>
      </c>
      <c r="L99">
        <f t="shared" si="85"/>
        <v>455842598778567.75</v>
      </c>
      <c r="M99">
        <f t="shared" si="81"/>
        <v>1.7795819114014764E-2</v>
      </c>
      <c r="N99" s="17">
        <f t="shared" si="72"/>
        <v>8112092432325.7988</v>
      </c>
      <c r="O99">
        <f t="shared" si="73"/>
        <v>0</v>
      </c>
      <c r="P99" s="18" t="e">
        <f t="shared" si="82"/>
        <v>#N/A</v>
      </c>
      <c r="R99">
        <f t="shared" si="86"/>
        <v>4.6929515488710312</v>
      </c>
      <c r="S99">
        <f t="shared" si="87"/>
        <v>33.753168687738011</v>
      </c>
      <c r="T99">
        <f t="shared" si="109"/>
        <v>-4.0287917305081411</v>
      </c>
      <c r="U99" s="9">
        <f t="shared" si="88"/>
        <v>29.724376957229872</v>
      </c>
      <c r="V99">
        <f t="shared" si="110"/>
        <v>-8112092432295.5312</v>
      </c>
      <c r="W99">
        <f t="shared" si="111"/>
        <v>0</v>
      </c>
      <c r="X99">
        <f t="shared" si="112"/>
        <v>-6.7501559897209518E-14</v>
      </c>
      <c r="Y99">
        <f t="shared" si="89"/>
        <v>2.9319383513304165</v>
      </c>
      <c r="Z99">
        <f t="shared" si="90"/>
        <v>31.415926535897931</v>
      </c>
      <c r="AA99">
        <f t="shared" si="91"/>
        <v>1.7804506290542732</v>
      </c>
      <c r="AB99">
        <f t="shared" si="113"/>
        <v>-8.3675236861921771</v>
      </c>
      <c r="AC99">
        <f t="shared" si="92"/>
        <v>23.048402849705752</v>
      </c>
      <c r="AD99">
        <f t="shared" si="114"/>
        <v>-0.56786339119555573</v>
      </c>
      <c r="AE99">
        <f t="shared" si="93"/>
        <v>1.6422221503432424</v>
      </c>
      <c r="AF99" s="9">
        <f t="shared" si="115"/>
        <v>24.122761608853441</v>
      </c>
      <c r="AG99" s="9">
        <f t="shared" si="116"/>
        <v>0</v>
      </c>
      <c r="AH99">
        <f t="shared" si="117"/>
        <v>0</v>
      </c>
      <c r="AI99">
        <f t="shared" si="134"/>
        <v>3.1257338500323417E-3</v>
      </c>
      <c r="AJ99">
        <f t="shared" si="94"/>
        <v>37.337604695554134</v>
      </c>
      <c r="AK99">
        <f t="shared" si="95"/>
        <v>-8.6637577218994437</v>
      </c>
      <c r="AL99">
        <f t="shared" si="96"/>
        <v>-0.51910188551037706</v>
      </c>
      <c r="AM99">
        <f t="shared" si="97"/>
        <v>1.5696318690855766</v>
      </c>
      <c r="AN99" s="9">
        <f t="shared" si="118"/>
        <v>29.724376957229889</v>
      </c>
      <c r="AO99">
        <f t="shared" si="98"/>
        <v>0</v>
      </c>
      <c r="AP99">
        <f t="shared" si="119"/>
        <v>0</v>
      </c>
      <c r="AQ99">
        <f t="shared" si="99"/>
        <v>5.9216781596562029</v>
      </c>
      <c r="AR99">
        <f t="shared" si="100"/>
        <v>-0.29623403570726659</v>
      </c>
      <c r="AS99">
        <f t="shared" si="101"/>
        <v>4.8761505685178674E-2</v>
      </c>
      <c r="AT99">
        <f t="shared" si="120"/>
        <v>3.4192326842020712E-2</v>
      </c>
      <c r="AU99">
        <f t="shared" si="102"/>
        <v>5.6016153483764484</v>
      </c>
      <c r="AV99">
        <f t="shared" si="121"/>
        <v>0.1884519011596629</v>
      </c>
      <c r="AW99">
        <f t="shared" si="122"/>
        <v>0</v>
      </c>
      <c r="AX99">
        <f t="shared" si="103"/>
        <v>1.7796758544386383E-2</v>
      </c>
      <c r="AY99" t="b">
        <f t="shared" si="123"/>
        <v>0</v>
      </c>
      <c r="AZ99">
        <f t="shared" si="104"/>
        <v>37.337604695554134</v>
      </c>
      <c r="BA99">
        <f t="shared" si="105"/>
        <v>-8.6637577218994331</v>
      </c>
      <c r="BB99">
        <f t="shared" si="106"/>
        <v>-0.56843368180828446</v>
      </c>
      <c r="BC99">
        <f t="shared" si="107"/>
        <v>1.5696318690855766</v>
      </c>
      <c r="BD99">
        <f t="shared" si="108"/>
        <v>4.9331796297907987E-2</v>
      </c>
      <c r="BF99" s="15">
        <f t="shared" si="124"/>
        <v>29.7243769572299</v>
      </c>
      <c r="BG99" s="10">
        <f t="shared" si="125"/>
        <v>0</v>
      </c>
      <c r="BH99">
        <f t="shared" si="126"/>
        <v>5.601615348376459</v>
      </c>
      <c r="BI99">
        <f t="shared" si="127"/>
        <v>5.9216781596562029</v>
      </c>
      <c r="BJ99">
        <f t="shared" si="128"/>
        <v>-0.29623403570725593</v>
      </c>
      <c r="BK99">
        <f t="shared" si="129"/>
        <v>-5.7029061272872994E-4</v>
      </c>
      <c r="BM99">
        <f t="shared" si="130"/>
        <v>0</v>
      </c>
      <c r="BN99">
        <f t="shared" si="131"/>
        <v>0</v>
      </c>
      <c r="BO99">
        <f t="shared" si="132"/>
        <v>0</v>
      </c>
      <c r="BP99">
        <f t="shared" si="133"/>
        <v>0</v>
      </c>
    </row>
    <row r="100" spans="1:68" x14ac:dyDescent="0.2">
      <c r="A100">
        <f t="shared" si="74"/>
        <v>6.3E-2</v>
      </c>
      <c r="B100">
        <f t="shared" si="75"/>
        <v>0.19692123255204291</v>
      </c>
      <c r="C100">
        <f t="shared" si="76"/>
        <v>2.9288126174803839</v>
      </c>
      <c r="D100">
        <f t="shared" si="77"/>
        <v>0.19692123255204291</v>
      </c>
      <c r="E100">
        <f t="shared" si="83"/>
        <v>0.21117805205170581</v>
      </c>
      <c r="F100">
        <f t="shared" si="84"/>
        <v>0.21117805205170598</v>
      </c>
      <c r="G100">
        <f t="shared" si="78"/>
        <v>0.19495202022652247</v>
      </c>
      <c r="H100">
        <f t="shared" si="79"/>
        <v>0.19371946429445339</v>
      </c>
      <c r="I100">
        <f t="shared" si="80"/>
        <v>0.1937194642944535</v>
      </c>
      <c r="J100">
        <f t="shared" si="8"/>
        <v>112.68031666790432</v>
      </c>
      <c r="K100">
        <f t="shared" si="9"/>
        <v>107.48047528329511</v>
      </c>
      <c r="L100">
        <f t="shared" si="85"/>
        <v>507024966678661.69</v>
      </c>
      <c r="M100">
        <f t="shared" si="81"/>
        <v>1.7827071493962954E-2</v>
      </c>
      <c r="N100" s="17">
        <f t="shared" si="72"/>
        <v>9038770330204.6855</v>
      </c>
      <c r="O100">
        <f t="shared" si="73"/>
        <v>0</v>
      </c>
      <c r="P100" s="18" t="e">
        <f t="shared" si="82"/>
        <v>#N/A</v>
      </c>
      <c r="R100">
        <f t="shared" si="86"/>
        <v>4.6773092058001771</v>
      </c>
      <c r="S100">
        <f t="shared" si="87"/>
        <v>33.859581362249443</v>
      </c>
      <c r="T100">
        <f t="shared" si="109"/>
        <v>-4.0270371065889208</v>
      </c>
      <c r="U100" s="9">
        <f t="shared" si="88"/>
        <v>29.832544255660522</v>
      </c>
      <c r="V100">
        <f t="shared" si="110"/>
        <v>-9038770330175.0449</v>
      </c>
      <c r="W100">
        <f t="shared" si="111"/>
        <v>0</v>
      </c>
      <c r="X100">
        <f t="shared" si="112"/>
        <v>2.1316282072803006E-14</v>
      </c>
      <c r="Y100">
        <f t="shared" si="89"/>
        <v>2.9288126174803839</v>
      </c>
      <c r="Z100">
        <f t="shared" si="90"/>
        <v>31.415926535897931</v>
      </c>
      <c r="AA100">
        <f t="shared" si="91"/>
        <v>1.7835763629043058</v>
      </c>
      <c r="AB100">
        <f t="shared" si="113"/>
        <v>-8.2553676211586282</v>
      </c>
      <c r="AC100">
        <f t="shared" si="92"/>
        <v>23.160558914739305</v>
      </c>
      <c r="AD100">
        <f t="shared" si="114"/>
        <v>-0.56610934463053708</v>
      </c>
      <c r="AE100">
        <f t="shared" si="93"/>
        <v>1.6264279562154766</v>
      </c>
      <c r="AF100" s="9">
        <f t="shared" si="115"/>
        <v>24.220877526324244</v>
      </c>
      <c r="AG100" s="9">
        <f t="shared" si="116"/>
        <v>0</v>
      </c>
      <c r="AH100">
        <f t="shared" si="117"/>
        <v>0</v>
      </c>
      <c r="AI100">
        <f t="shared" si="134"/>
        <v>3.1257338500325638E-3</v>
      </c>
      <c r="AJ100">
        <f t="shared" si="94"/>
        <v>37.337604695554134</v>
      </c>
      <c r="AK100">
        <f t="shared" si="95"/>
        <v>-8.5427668310623179</v>
      </c>
      <c r="AL100">
        <f t="shared" si="96"/>
        <v>-0.51734726159115674</v>
      </c>
      <c r="AM100">
        <f t="shared" si="97"/>
        <v>1.555053652759836</v>
      </c>
      <c r="AN100" s="9">
        <f t="shared" si="118"/>
        <v>29.832544255660498</v>
      </c>
      <c r="AO100">
        <f t="shared" si="98"/>
        <v>0</v>
      </c>
      <c r="AP100">
        <f t="shared" si="119"/>
        <v>0</v>
      </c>
      <c r="AQ100">
        <f t="shared" si="99"/>
        <v>5.9216781596562029</v>
      </c>
      <c r="AR100">
        <f t="shared" si="100"/>
        <v>-0.28739920990368972</v>
      </c>
      <c r="AS100">
        <f t="shared" si="101"/>
        <v>4.8762083039380344E-2</v>
      </c>
      <c r="AT100">
        <f t="shared" si="120"/>
        <v>3.3642403636568737E-2</v>
      </c>
      <c r="AU100">
        <f t="shared" si="102"/>
        <v>5.6116667293362532</v>
      </c>
      <c r="AV100">
        <f t="shared" si="121"/>
        <v>0.18810553606306918</v>
      </c>
      <c r="AW100">
        <f t="shared" si="122"/>
        <v>0</v>
      </c>
      <c r="AX100">
        <f t="shared" si="103"/>
        <v>1.7828015882886707E-2</v>
      </c>
      <c r="AY100" t="b">
        <f t="shared" si="123"/>
        <v>0</v>
      </c>
      <c r="AZ100">
        <f t="shared" si="104"/>
        <v>37.337604695554134</v>
      </c>
      <c r="BA100">
        <f t="shared" si="105"/>
        <v>-8.5427668310623144</v>
      </c>
      <c r="BB100">
        <f t="shared" si="106"/>
        <v>-0.56667905788906414</v>
      </c>
      <c r="BC100">
        <f t="shared" si="107"/>
        <v>1.5550536527598353</v>
      </c>
      <c r="BD100">
        <f t="shared" si="108"/>
        <v>4.9331796297907987E-2</v>
      </c>
      <c r="BF100" s="15">
        <f t="shared" si="124"/>
        <v>29.832544255660494</v>
      </c>
      <c r="BG100" s="10">
        <f t="shared" si="125"/>
        <v>0</v>
      </c>
      <c r="BH100">
        <f t="shared" si="126"/>
        <v>5.6116667293362497</v>
      </c>
      <c r="BI100">
        <f t="shared" si="127"/>
        <v>5.9216781596562029</v>
      </c>
      <c r="BJ100">
        <f t="shared" si="128"/>
        <v>-0.28739920990368617</v>
      </c>
      <c r="BK100">
        <f t="shared" si="129"/>
        <v>-5.6971325852706034E-4</v>
      </c>
      <c r="BM100">
        <f t="shared" si="130"/>
        <v>0</v>
      </c>
      <c r="BN100">
        <f t="shared" si="131"/>
        <v>0</v>
      </c>
      <c r="BO100">
        <f t="shared" si="132"/>
        <v>0</v>
      </c>
      <c r="BP100">
        <f t="shared" si="133"/>
        <v>0</v>
      </c>
    </row>
    <row r="101" spans="1:68" x14ac:dyDescent="0.2">
      <c r="A101">
        <f t="shared" si="74"/>
        <v>6.4000000000000001E-2</v>
      </c>
      <c r="B101">
        <f t="shared" si="75"/>
        <v>0.20004696640207534</v>
      </c>
      <c r="C101">
        <f t="shared" si="76"/>
        <v>2.9256868836303518</v>
      </c>
      <c r="D101">
        <f t="shared" si="77"/>
        <v>0.20004696640207534</v>
      </c>
      <c r="E101">
        <f t="shared" si="83"/>
        <v>0.21423225653157882</v>
      </c>
      <c r="F101">
        <f t="shared" si="84"/>
        <v>0.21423225653157865</v>
      </c>
      <c r="G101">
        <f t="shared" si="78"/>
        <v>0.19804649673805458</v>
      </c>
      <c r="H101">
        <f t="shared" si="79"/>
        <v>0.19675438967769687</v>
      </c>
      <c r="I101">
        <f t="shared" si="80"/>
        <v>0.19675438967769684</v>
      </c>
      <c r="J101">
        <f t="shared" ref="J101:J164" si="135">x_m_zeta/H101</f>
        <v>110.94222912735425</v>
      </c>
      <c r="K101">
        <f t="shared" ref="K101:K164" si="136">(J101)^alpha</f>
        <v>105.83904655872306</v>
      </c>
      <c r="L101">
        <f t="shared" si="85"/>
        <v>562065597890409.88</v>
      </c>
      <c r="M101">
        <f t="shared" si="81"/>
        <v>1.7858323856493715E-2</v>
      </c>
      <c r="N101" s="17">
        <f t="shared" si="72"/>
        <v>10037549475720.711</v>
      </c>
      <c r="O101">
        <f t="shared" si="73"/>
        <v>0</v>
      </c>
      <c r="P101" s="18" t="e">
        <f t="shared" si="82"/>
        <v>#N/A</v>
      </c>
      <c r="R101">
        <f t="shared" si="86"/>
        <v>4.6619195114396232</v>
      </c>
      <c r="S101">
        <f t="shared" si="87"/>
        <v>33.962639681235629</v>
      </c>
      <c r="T101">
        <f t="shared" si="109"/>
        <v>-4.0252855569583872</v>
      </c>
      <c r="U101" s="9">
        <f t="shared" si="88"/>
        <v>29.937354124277242</v>
      </c>
      <c r="V101">
        <f t="shared" si="110"/>
        <v>-10037549475690.477</v>
      </c>
      <c r="W101">
        <f t="shared" si="111"/>
        <v>0</v>
      </c>
      <c r="X101">
        <f t="shared" si="112"/>
        <v>-2.8421709430404007E-14</v>
      </c>
      <c r="Y101">
        <f t="shared" si="89"/>
        <v>2.9256868836303518</v>
      </c>
      <c r="Z101">
        <f t="shared" si="90"/>
        <v>31.415926535897931</v>
      </c>
      <c r="AA101">
        <f t="shared" si="91"/>
        <v>1.7867020967543379</v>
      </c>
      <c r="AB101">
        <f t="shared" si="113"/>
        <v>-8.1463912827819076</v>
      </c>
      <c r="AC101">
        <f t="shared" si="92"/>
        <v>23.269535253116025</v>
      </c>
      <c r="AD101">
        <f t="shared" si="114"/>
        <v>-0.56435836935846606</v>
      </c>
      <c r="AE101">
        <f t="shared" si="93"/>
        <v>1.6108890622708605</v>
      </c>
      <c r="AF101" s="9">
        <f t="shared" si="115"/>
        <v>24.31606594602842</v>
      </c>
      <c r="AG101" s="9">
        <f t="shared" si="116"/>
        <v>0</v>
      </c>
      <c r="AH101">
        <f t="shared" si="117"/>
        <v>0</v>
      </c>
      <c r="AI101">
        <f t="shared" si="134"/>
        <v>3.1257338500323417E-3</v>
      </c>
      <c r="AJ101">
        <f t="shared" si="94"/>
        <v>37.337604695554134</v>
      </c>
      <c r="AK101">
        <f t="shared" si="95"/>
        <v>-8.4253494009054144</v>
      </c>
      <c r="AL101">
        <f t="shared" si="96"/>
        <v>-0.51559571196062315</v>
      </c>
      <c r="AM101">
        <f t="shared" si="97"/>
        <v>1.5406945415891444</v>
      </c>
      <c r="AN101" s="9">
        <f t="shared" si="118"/>
        <v>29.937354124277238</v>
      </c>
      <c r="AO101">
        <f t="shared" si="98"/>
        <v>0</v>
      </c>
      <c r="AP101">
        <f t="shared" si="119"/>
        <v>0</v>
      </c>
      <c r="AQ101">
        <f t="shared" si="99"/>
        <v>5.9216781596562029</v>
      </c>
      <c r="AR101">
        <f t="shared" si="100"/>
        <v>-0.27895811812350679</v>
      </c>
      <c r="AS101">
        <f t="shared" si="101"/>
        <v>4.8762657397842912E-2</v>
      </c>
      <c r="AT101">
        <f t="shared" si="120"/>
        <v>3.3109382750765103E-2</v>
      </c>
      <c r="AU101">
        <f t="shared" si="102"/>
        <v>5.6212881782488182</v>
      </c>
      <c r="AV101">
        <f t="shared" si="121"/>
        <v>0.18776836974014083</v>
      </c>
      <c r="AW101">
        <f t="shared" si="122"/>
        <v>0</v>
      </c>
      <c r="AX101">
        <f t="shared" si="103"/>
        <v>1.7859273221387029E-2</v>
      </c>
      <c r="AY101" t="b">
        <f t="shared" si="123"/>
        <v>0</v>
      </c>
      <c r="AZ101">
        <f t="shared" si="104"/>
        <v>37.337604695554134</v>
      </c>
      <c r="BA101">
        <f t="shared" si="105"/>
        <v>-8.4253494009054144</v>
      </c>
      <c r="BB101">
        <f t="shared" si="106"/>
        <v>-0.56492750825853144</v>
      </c>
      <c r="BC101">
        <f t="shared" si="107"/>
        <v>1.5406945415891453</v>
      </c>
      <c r="BD101">
        <f t="shared" si="108"/>
        <v>4.9331796297907987E-2</v>
      </c>
      <c r="BF101" s="15">
        <f t="shared" si="124"/>
        <v>29.937354124277242</v>
      </c>
      <c r="BG101" s="10">
        <f t="shared" si="125"/>
        <v>0</v>
      </c>
      <c r="BH101">
        <f t="shared" si="126"/>
        <v>5.6212881782488218</v>
      </c>
      <c r="BI101">
        <f t="shared" si="127"/>
        <v>5.9216781596562029</v>
      </c>
      <c r="BJ101">
        <f t="shared" si="128"/>
        <v>-0.27895811812350679</v>
      </c>
      <c r="BK101">
        <f t="shared" si="129"/>
        <v>-5.6913890006538015E-4</v>
      </c>
      <c r="BM101">
        <f t="shared" si="130"/>
        <v>0</v>
      </c>
      <c r="BN101">
        <f t="shared" si="131"/>
        <v>0</v>
      </c>
      <c r="BO101">
        <f t="shared" si="132"/>
        <v>0</v>
      </c>
      <c r="BP101">
        <f t="shared" si="133"/>
        <v>0</v>
      </c>
    </row>
    <row r="102" spans="1:68" x14ac:dyDescent="0.2">
      <c r="A102">
        <f t="shared" si="74"/>
        <v>6.5000000000000002E-2</v>
      </c>
      <c r="B102">
        <f t="shared" si="75"/>
        <v>0.20317270025210776</v>
      </c>
      <c r="C102">
        <f t="shared" si="76"/>
        <v>2.9225611497803192</v>
      </c>
      <c r="D102">
        <f t="shared" si="77"/>
        <v>0.20317270025210776</v>
      </c>
      <c r="E102">
        <f t="shared" si="83"/>
        <v>0.2172843679185707</v>
      </c>
      <c r="F102">
        <f t="shared" si="84"/>
        <v>0.2172843679185707</v>
      </c>
      <c r="G102">
        <f t="shared" si="78"/>
        <v>0.20114097324958669</v>
      </c>
      <c r="H102">
        <f t="shared" si="79"/>
        <v>0.19978743098473403</v>
      </c>
      <c r="I102">
        <f t="shared" si="80"/>
        <v>0.19978743098473425</v>
      </c>
      <c r="J102">
        <f t="shared" si="135"/>
        <v>109.25797721030669</v>
      </c>
      <c r="K102">
        <f t="shared" si="136"/>
        <v>104.24821422133184</v>
      </c>
      <c r="L102">
        <f t="shared" si="85"/>
        <v>621089804289038</v>
      </c>
      <c r="M102">
        <f t="shared" si="81"/>
        <v>1.788957620157652E-2</v>
      </c>
      <c r="N102" s="17">
        <f t="shared" ref="N102:N165" si="137">L102*M102</f>
        <v>11111033381850.992</v>
      </c>
      <c r="O102">
        <f t="shared" ref="O102:O165" si="138">N102*EXP(-N102)</f>
        <v>0</v>
      </c>
      <c r="P102" s="18" t="e">
        <f t="shared" si="82"/>
        <v>#N/A</v>
      </c>
      <c r="R102">
        <f t="shared" si="86"/>
        <v>4.6467747307607974</v>
      </c>
      <c r="S102">
        <f t="shared" si="87"/>
        <v>34.062496799788363</v>
      </c>
      <c r="T102">
        <f t="shared" si="109"/>
        <v>-4.023537070865828</v>
      </c>
      <c r="U102" s="9">
        <f t="shared" si="88"/>
        <v>30.038959728922535</v>
      </c>
      <c r="V102">
        <f t="shared" si="110"/>
        <v>-11111033381820.898</v>
      </c>
      <c r="W102">
        <f t="shared" si="111"/>
        <v>0</v>
      </c>
      <c r="X102">
        <f t="shared" si="112"/>
        <v>-3.5527136788005009E-15</v>
      </c>
      <c r="Y102">
        <f t="shared" si="89"/>
        <v>2.9225611497803192</v>
      </c>
      <c r="Z102">
        <f t="shared" si="90"/>
        <v>31.415926535897931</v>
      </c>
      <c r="AA102">
        <f t="shared" si="91"/>
        <v>1.7898278306043705</v>
      </c>
      <c r="AB102">
        <f t="shared" si="113"/>
        <v>-8.0404582271232208</v>
      </c>
      <c r="AC102">
        <f t="shared" si="92"/>
        <v>23.37546830877471</v>
      </c>
      <c r="AD102">
        <f t="shared" si="114"/>
        <v>-0.56261045464262083</v>
      </c>
      <c r="AE102">
        <f t="shared" si="93"/>
        <v>1.5955976553985052</v>
      </c>
      <c r="AF102" s="9">
        <f t="shared" si="115"/>
        <v>24.408455509530597</v>
      </c>
      <c r="AG102" s="9">
        <f t="shared" si="116"/>
        <v>0</v>
      </c>
      <c r="AH102">
        <f t="shared" si="117"/>
        <v>0</v>
      </c>
      <c r="AI102">
        <f t="shared" si="134"/>
        <v>3.1257338500323417E-3</v>
      </c>
      <c r="AJ102">
        <f t="shared" si="94"/>
        <v>37.337604695554134</v>
      </c>
      <c r="AK102">
        <f t="shared" si="95"/>
        <v>-8.3113460728593207</v>
      </c>
      <c r="AL102">
        <f t="shared" si="96"/>
        <v>-0.51384722586806397</v>
      </c>
      <c r="AM102">
        <f t="shared" si="97"/>
        <v>1.526548332095846</v>
      </c>
      <c r="AN102" s="9">
        <f t="shared" si="118"/>
        <v>30.038959728922595</v>
      </c>
      <c r="AO102">
        <f t="shared" si="98"/>
        <v>6.0396132539608516E-14</v>
      </c>
      <c r="AP102">
        <f t="shared" si="119"/>
        <v>2.0105933455963504E-15</v>
      </c>
      <c r="AQ102">
        <f t="shared" si="99"/>
        <v>5.9216781596562029</v>
      </c>
      <c r="AR102">
        <f t="shared" si="100"/>
        <v>-0.27088784573609992</v>
      </c>
      <c r="AS102">
        <f t="shared" si="101"/>
        <v>4.8763228774556855E-2</v>
      </c>
      <c r="AT102">
        <f t="shared" si="120"/>
        <v>3.2592535957645115E-2</v>
      </c>
      <c r="AU102">
        <f t="shared" si="102"/>
        <v>5.6305042193919981</v>
      </c>
      <c r="AV102">
        <f t="shared" si="121"/>
        <v>0.18744005352391566</v>
      </c>
      <c r="AW102">
        <f t="shared" si="122"/>
        <v>0</v>
      </c>
      <c r="AX102">
        <f t="shared" si="103"/>
        <v>1.7890530559887353E-2</v>
      </c>
      <c r="AY102" t="b">
        <f t="shared" si="123"/>
        <v>0</v>
      </c>
      <c r="AZ102">
        <f t="shared" si="104"/>
        <v>37.337604695554134</v>
      </c>
      <c r="BA102">
        <f t="shared" si="105"/>
        <v>-8.3113460728593225</v>
      </c>
      <c r="BB102">
        <f t="shared" si="106"/>
        <v>-0.56317902216597215</v>
      </c>
      <c r="BC102">
        <f t="shared" si="107"/>
        <v>1.526548332095846</v>
      </c>
      <c r="BD102">
        <f t="shared" si="108"/>
        <v>4.9331796297907987E-2</v>
      </c>
      <c r="BF102" s="15">
        <f t="shared" si="124"/>
        <v>30.038959728922592</v>
      </c>
      <c r="BG102" s="10">
        <f t="shared" si="125"/>
        <v>0</v>
      </c>
      <c r="BH102">
        <f t="shared" si="126"/>
        <v>5.6305042193919945</v>
      </c>
      <c r="BI102">
        <f t="shared" si="127"/>
        <v>5.9216781596562029</v>
      </c>
      <c r="BJ102">
        <f t="shared" si="128"/>
        <v>-0.2708878457361017</v>
      </c>
      <c r="BK102">
        <f t="shared" si="129"/>
        <v>-5.6856752335132654E-4</v>
      </c>
      <c r="BM102">
        <f t="shared" si="130"/>
        <v>0</v>
      </c>
      <c r="BN102">
        <f t="shared" si="131"/>
        <v>0</v>
      </c>
      <c r="BO102">
        <f t="shared" si="132"/>
        <v>0</v>
      </c>
      <c r="BP102">
        <f t="shared" si="133"/>
        <v>0</v>
      </c>
    </row>
    <row r="103" spans="1:68" x14ac:dyDescent="0.2">
      <c r="A103">
        <f t="shared" ref="A103:A166" si="139">ROUND(A102+1/1000,3)</f>
        <v>6.6000000000000003E-2</v>
      </c>
      <c r="B103">
        <f t="shared" si="75"/>
        <v>0.20629843410214019</v>
      </c>
      <c r="C103">
        <f t="shared" si="76"/>
        <v>2.9194354159302867</v>
      </c>
      <c r="D103">
        <f t="shared" si="77"/>
        <v>0.20629843410214019</v>
      </c>
      <c r="E103">
        <f t="shared" si="83"/>
        <v>0.2203343563929302</v>
      </c>
      <c r="F103">
        <f t="shared" si="84"/>
        <v>0.22033435639293034</v>
      </c>
      <c r="G103">
        <f t="shared" si="78"/>
        <v>0.20423544976111879</v>
      </c>
      <c r="H103">
        <f t="shared" si="79"/>
        <v>0.20281855917183686</v>
      </c>
      <c r="I103">
        <f t="shared" si="80"/>
        <v>0.20281855917183694</v>
      </c>
      <c r="J103">
        <f t="shared" si="135"/>
        <v>107.62511414422302</v>
      </c>
      <c r="K103">
        <f t="shared" si="136"/>
        <v>102.70568626133638</v>
      </c>
      <c r="L103">
        <f t="shared" si="85"/>
        <v>684217396973697.25</v>
      </c>
      <c r="M103">
        <f t="shared" si="81"/>
        <v>1.7920828529180824E-2</v>
      </c>
      <c r="N103" s="17">
        <f t="shared" si="137"/>
        <v>12261742647848.074</v>
      </c>
      <c r="O103">
        <f t="shared" si="138"/>
        <v>0</v>
      </c>
      <c r="P103" s="18" t="e">
        <f t="shared" si="82"/>
        <v>#N/A</v>
      </c>
      <c r="R103">
        <f t="shared" si="86"/>
        <v>4.6318674830876247</v>
      </c>
      <c r="S103">
        <f t="shared" si="87"/>
        <v>34.159296814886098</v>
      </c>
      <c r="T103">
        <f t="shared" si="109"/>
        <v>-4.021791637616829</v>
      </c>
      <c r="U103" s="9">
        <f t="shared" si="88"/>
        <v>30.137505177269269</v>
      </c>
      <c r="V103">
        <f t="shared" si="110"/>
        <v>-12261742647817.275</v>
      </c>
      <c r="W103">
        <f t="shared" si="111"/>
        <v>0</v>
      </c>
      <c r="X103">
        <f t="shared" si="112"/>
        <v>-5.3290705182007514E-14</v>
      </c>
      <c r="Y103">
        <f t="shared" si="89"/>
        <v>2.9194354159302867</v>
      </c>
      <c r="Z103">
        <f t="shared" si="90"/>
        <v>31.415926535897931</v>
      </c>
      <c r="AA103">
        <f t="shared" si="91"/>
        <v>1.792953564454403</v>
      </c>
      <c r="AB103">
        <f t="shared" si="113"/>
        <v>-7.9374396886236047</v>
      </c>
      <c r="AC103">
        <f t="shared" si="92"/>
        <v>23.478486847274326</v>
      </c>
      <c r="AD103">
        <f t="shared" si="114"/>
        <v>-0.5608655898024818</v>
      </c>
      <c r="AE103">
        <f t="shared" si="93"/>
        <v>1.5805462804201484</v>
      </c>
      <c r="AF103" s="9">
        <f t="shared" si="115"/>
        <v>24.498167537891991</v>
      </c>
      <c r="AG103" s="9">
        <f t="shared" si="116"/>
        <v>0</v>
      </c>
      <c r="AH103">
        <f t="shared" si="117"/>
        <v>0</v>
      </c>
      <c r="AI103">
        <f t="shared" si="134"/>
        <v>3.1257338500325638E-3</v>
      </c>
      <c r="AJ103">
        <f t="shared" si="94"/>
        <v>37.337604695554134</v>
      </c>
      <c r="AK103">
        <f t="shared" si="95"/>
        <v>-8.200606810239421</v>
      </c>
      <c r="AL103">
        <f t="shared" si="96"/>
        <v>-0.51210179261906497</v>
      </c>
      <c r="AM103">
        <f t="shared" si="97"/>
        <v>1.5126090845736511</v>
      </c>
      <c r="AN103" s="9">
        <f t="shared" si="118"/>
        <v>30.137505177269301</v>
      </c>
      <c r="AO103">
        <f t="shared" si="98"/>
        <v>3.1974423109204508E-14</v>
      </c>
      <c r="AP103">
        <f t="shared" si="119"/>
        <v>1.0609512274201339E-15</v>
      </c>
      <c r="AQ103">
        <f t="shared" si="99"/>
        <v>5.9216781596562029</v>
      </c>
      <c r="AR103">
        <f t="shared" si="100"/>
        <v>-0.26316712161581624</v>
      </c>
      <c r="AS103">
        <f t="shared" si="101"/>
        <v>4.8763797183416835E-2</v>
      </c>
      <c r="AT103">
        <f t="shared" si="120"/>
        <v>3.2091176629419807E-2</v>
      </c>
      <c r="AU103">
        <f t="shared" si="102"/>
        <v>5.6393376393773096</v>
      </c>
      <c r="AV103">
        <f t="shared" si="121"/>
        <v>0.18712025452029399</v>
      </c>
      <c r="AW103">
        <f t="shared" si="122"/>
        <v>0</v>
      </c>
      <c r="AX103">
        <f t="shared" si="103"/>
        <v>1.7921787898387678E-2</v>
      </c>
      <c r="AY103" t="b">
        <f t="shared" si="123"/>
        <v>0</v>
      </c>
      <c r="AZ103">
        <f t="shared" si="104"/>
        <v>37.337604695554134</v>
      </c>
      <c r="BA103">
        <f t="shared" si="105"/>
        <v>-8.2006068102394138</v>
      </c>
      <c r="BB103">
        <f t="shared" si="106"/>
        <v>-0.56143358891697315</v>
      </c>
      <c r="BC103">
        <f t="shared" si="107"/>
        <v>1.5126090845736504</v>
      </c>
      <c r="BD103">
        <f t="shared" si="108"/>
        <v>4.9331796297907987E-2</v>
      </c>
      <c r="BF103" s="15">
        <f t="shared" si="124"/>
        <v>30.137505177269304</v>
      </c>
      <c r="BG103" s="10">
        <f t="shared" si="125"/>
        <v>0</v>
      </c>
      <c r="BH103">
        <f t="shared" si="126"/>
        <v>5.6393376393773131</v>
      </c>
      <c r="BI103">
        <f t="shared" si="127"/>
        <v>5.9216781596562029</v>
      </c>
      <c r="BJ103">
        <f t="shared" si="128"/>
        <v>-0.26316712161580913</v>
      </c>
      <c r="BK103">
        <f t="shared" si="129"/>
        <v>-5.6799911449134655E-4</v>
      </c>
      <c r="BM103">
        <f t="shared" si="130"/>
        <v>0</v>
      </c>
      <c r="BN103">
        <f t="shared" si="131"/>
        <v>0</v>
      </c>
      <c r="BO103">
        <f t="shared" si="132"/>
        <v>0</v>
      </c>
      <c r="BP103">
        <f t="shared" si="133"/>
        <v>0</v>
      </c>
    </row>
    <row r="104" spans="1:68" x14ac:dyDescent="0.2">
      <c r="A104">
        <f t="shared" si="139"/>
        <v>6.7000000000000004E-2</v>
      </c>
      <c r="B104">
        <f t="shared" si="75"/>
        <v>0.20942416795217261</v>
      </c>
      <c r="C104">
        <f t="shared" si="76"/>
        <v>2.9163096820802545</v>
      </c>
      <c r="D104">
        <f t="shared" si="77"/>
        <v>0.20942416795217261</v>
      </c>
      <c r="E104">
        <f t="shared" si="83"/>
        <v>0.22338219215564725</v>
      </c>
      <c r="F104">
        <f t="shared" si="84"/>
        <v>0.22338219215564709</v>
      </c>
      <c r="G104">
        <f t="shared" si="78"/>
        <v>0.20732992627265087</v>
      </c>
      <c r="H104">
        <f t="shared" si="79"/>
        <v>0.20584774521359711</v>
      </c>
      <c r="I104">
        <f t="shared" si="80"/>
        <v>0.20584774521359703</v>
      </c>
      <c r="J104">
        <f t="shared" si="135"/>
        <v>106.04133923733616</v>
      </c>
      <c r="K104">
        <f t="shared" si="136"/>
        <v>101.20930717741226</v>
      </c>
      <c r="L104">
        <f t="shared" si="85"/>
        <v>751562450495480.12</v>
      </c>
      <c r="M104">
        <f t="shared" si="81"/>
        <v>1.7952080839276102E-2</v>
      </c>
      <c r="N104" s="17">
        <f t="shared" si="137"/>
        <v>13492109867059.303</v>
      </c>
      <c r="O104">
        <f t="shared" si="138"/>
        <v>0</v>
      </c>
      <c r="P104" s="18" t="e">
        <f t="shared" si="82"/>
        <v>#N/A</v>
      </c>
      <c r="R104">
        <f t="shared" si="86"/>
        <v>4.6171907207808012</v>
      </c>
      <c r="S104">
        <f t="shared" si="87"/>
        <v>34.253175422793888</v>
      </c>
      <c r="T104">
        <f t="shared" si="109"/>
        <v>-4.020049246572885</v>
      </c>
      <c r="U104" s="9">
        <f t="shared" si="88"/>
        <v>30.233126176221003</v>
      </c>
      <c r="V104">
        <f t="shared" si="110"/>
        <v>-13492109867028.535</v>
      </c>
      <c r="W104">
        <f t="shared" si="111"/>
        <v>0</v>
      </c>
      <c r="X104">
        <f t="shared" si="112"/>
        <v>-3.907985046680551E-14</v>
      </c>
      <c r="Y104">
        <f t="shared" si="89"/>
        <v>2.9163096820802545</v>
      </c>
      <c r="Z104">
        <f t="shared" si="90"/>
        <v>31.415926535897931</v>
      </c>
      <c r="AA104">
        <f t="shared" si="91"/>
        <v>1.7960792983044351</v>
      </c>
      <c r="AB104">
        <f t="shared" si="113"/>
        <v>-7.8372140474231609</v>
      </c>
      <c r="AC104">
        <f t="shared" si="92"/>
        <v>23.578712488474771</v>
      </c>
      <c r="AD104">
        <f t="shared" si="114"/>
        <v>-0.55912376421334087</v>
      </c>
      <c r="AE104">
        <f t="shared" si="93"/>
        <v>1.5657278185591073</v>
      </c>
      <c r="AF104" s="9">
        <f t="shared" si="115"/>
        <v>24.585316542820539</v>
      </c>
      <c r="AG104" s="9">
        <f t="shared" si="116"/>
        <v>0</v>
      </c>
      <c r="AH104">
        <f t="shared" si="117"/>
        <v>0</v>
      </c>
      <c r="AI104">
        <f t="shared" si="134"/>
        <v>3.1257338500323417E-3</v>
      </c>
      <c r="AJ104">
        <f t="shared" si="94"/>
        <v>37.337604695554134</v>
      </c>
      <c r="AK104">
        <f t="shared" si="95"/>
        <v>-8.0929902261038009</v>
      </c>
      <c r="AL104">
        <f t="shared" si="96"/>
        <v>-0.51035940157512094</v>
      </c>
      <c r="AM104">
        <f t="shared" si="97"/>
        <v>1.4988711083459052</v>
      </c>
      <c r="AN104" s="9">
        <f t="shared" si="118"/>
        <v>30.233126176221116</v>
      </c>
      <c r="AO104">
        <f t="shared" si="98"/>
        <v>1.1368683772161603E-13</v>
      </c>
      <c r="AP104">
        <f t="shared" si="119"/>
        <v>3.7603401335000787E-15</v>
      </c>
      <c r="AQ104">
        <f t="shared" si="99"/>
        <v>5.9216781596562029</v>
      </c>
      <c r="AR104">
        <f t="shared" si="100"/>
        <v>-0.25577617868064007</v>
      </c>
      <c r="AS104">
        <f t="shared" si="101"/>
        <v>4.8764362638219927E-2</v>
      </c>
      <c r="AT104">
        <f t="shared" si="120"/>
        <v>3.1604656812217365E-2</v>
      </c>
      <c r="AU104">
        <f t="shared" si="102"/>
        <v>5.647809633400577</v>
      </c>
      <c r="AV104">
        <f t="shared" si="121"/>
        <v>0.1868086548668817</v>
      </c>
      <c r="AW104">
        <f t="shared" si="122"/>
        <v>0</v>
      </c>
      <c r="AX104">
        <f t="shared" si="103"/>
        <v>1.7953045236888E-2</v>
      </c>
      <c r="AY104" t="b">
        <f t="shared" si="123"/>
        <v>0</v>
      </c>
      <c r="AZ104">
        <f t="shared" si="104"/>
        <v>37.337604695554134</v>
      </c>
      <c r="BA104">
        <f t="shared" si="105"/>
        <v>-8.0929902261038027</v>
      </c>
      <c r="BB104">
        <f t="shared" si="106"/>
        <v>-0.55969119787302868</v>
      </c>
      <c r="BC104">
        <f t="shared" si="107"/>
        <v>1.4988711083459061</v>
      </c>
      <c r="BD104">
        <f t="shared" si="108"/>
        <v>4.9331796297907987E-2</v>
      </c>
      <c r="BF104" s="15">
        <f t="shared" si="124"/>
        <v>30.233126176221116</v>
      </c>
      <c r="BG104" s="10">
        <f t="shared" si="125"/>
        <v>0</v>
      </c>
      <c r="BH104">
        <f t="shared" si="126"/>
        <v>5.647809633400577</v>
      </c>
      <c r="BI104">
        <f t="shared" si="127"/>
        <v>5.9216781596562029</v>
      </c>
      <c r="BJ104">
        <f t="shared" si="128"/>
        <v>-0.25577617868064184</v>
      </c>
      <c r="BK104">
        <f t="shared" si="129"/>
        <v>-5.6743365968781045E-4</v>
      </c>
      <c r="BM104">
        <f t="shared" si="130"/>
        <v>0</v>
      </c>
      <c r="BN104">
        <f t="shared" si="131"/>
        <v>0</v>
      </c>
      <c r="BO104">
        <f t="shared" si="132"/>
        <v>0</v>
      </c>
      <c r="BP104">
        <f t="shared" si="133"/>
        <v>0</v>
      </c>
    </row>
    <row r="105" spans="1:68" x14ac:dyDescent="0.2">
      <c r="A105">
        <f t="shared" si="139"/>
        <v>6.8000000000000005E-2</v>
      </c>
      <c r="B105">
        <f t="shared" si="75"/>
        <v>0.21254990180220504</v>
      </c>
      <c r="C105">
        <f t="shared" si="76"/>
        <v>2.913183948230222</v>
      </c>
      <c r="D105">
        <f t="shared" si="77"/>
        <v>0.21254990180220504</v>
      </c>
      <c r="E105">
        <f t="shared" si="83"/>
        <v>0.22642784542874428</v>
      </c>
      <c r="F105">
        <f t="shared" si="84"/>
        <v>0.22642784542874422</v>
      </c>
      <c r="G105">
        <f t="shared" si="78"/>
        <v>0.21042440278418298</v>
      </c>
      <c r="H105">
        <f t="shared" si="79"/>
        <v>0.20887496010320403</v>
      </c>
      <c r="I105">
        <f t="shared" si="80"/>
        <v>0.20887496010320422</v>
      </c>
      <c r="J105">
        <f t="shared" si="135"/>
        <v>104.50448713742666</v>
      </c>
      <c r="K105">
        <f t="shared" si="136"/>
        <v>99.757047958666021</v>
      </c>
      <c r="L105">
        <f t="shared" si="85"/>
        <v>823233109504627.88</v>
      </c>
      <c r="M105">
        <f t="shared" si="81"/>
        <v>1.7983333131831817E-2</v>
      </c>
      <c r="N105" s="17">
        <f t="shared" si="137"/>
        <v>14804475253375.504</v>
      </c>
      <c r="O105">
        <f t="shared" si="138"/>
        <v>0</v>
      </c>
      <c r="P105" s="18" t="e">
        <f t="shared" si="82"/>
        <v>#N/A</v>
      </c>
      <c r="R105">
        <f t="shared" si="86"/>
        <v>4.6027377095011675</v>
      </c>
      <c r="S105">
        <f t="shared" si="87"/>
        <v>34.344260520126198</v>
      </c>
      <c r="T105">
        <f t="shared" si="109"/>
        <v>-4.0183098871510063</v>
      </c>
      <c r="U105" s="9">
        <f t="shared" si="88"/>
        <v>30.325950632975193</v>
      </c>
      <c r="V105">
        <f t="shared" si="110"/>
        <v>-14804475253344.621</v>
      </c>
      <c r="W105">
        <f t="shared" si="111"/>
        <v>0</v>
      </c>
      <c r="X105">
        <f t="shared" si="112"/>
        <v>-3.907985046680551E-14</v>
      </c>
      <c r="Y105">
        <f t="shared" si="89"/>
        <v>2.913183948230222</v>
      </c>
      <c r="Z105">
        <f t="shared" si="90"/>
        <v>31.415926535897931</v>
      </c>
      <c r="AA105">
        <f t="shared" si="91"/>
        <v>1.7992050321544677</v>
      </c>
      <c r="AB105">
        <f t="shared" si="113"/>
        <v>-7.7396663404181538</v>
      </c>
      <c r="AC105">
        <f t="shared" si="92"/>
        <v>23.676260195479777</v>
      </c>
      <c r="AD105">
        <f t="shared" si="114"/>
        <v>-0.5573849673059118</v>
      </c>
      <c r="AE105">
        <f t="shared" si="93"/>
        <v>1.5511354675043074</v>
      </c>
      <c r="AF105" s="9">
        <f t="shared" si="115"/>
        <v>24.670010695678172</v>
      </c>
      <c r="AG105" s="9">
        <f t="shared" si="116"/>
        <v>0</v>
      </c>
      <c r="AH105">
        <f t="shared" si="117"/>
        <v>0</v>
      </c>
      <c r="AI105">
        <f t="shared" si="134"/>
        <v>3.1257338500323417E-3</v>
      </c>
      <c r="AJ105">
        <f t="shared" si="94"/>
        <v>37.337604695554134</v>
      </c>
      <c r="AK105">
        <f t="shared" si="95"/>
        <v>-7.9883629684652799</v>
      </c>
      <c r="AL105">
        <f t="shared" si="96"/>
        <v>-0.5086200421532423</v>
      </c>
      <c r="AM105">
        <f t="shared" si="97"/>
        <v>1.4853289480395944</v>
      </c>
      <c r="AN105" s="9">
        <f t="shared" si="118"/>
        <v>30.325950632975204</v>
      </c>
      <c r="AO105">
        <f t="shared" si="98"/>
        <v>0</v>
      </c>
      <c r="AP105">
        <f t="shared" si="119"/>
        <v>0</v>
      </c>
      <c r="AQ105">
        <f t="shared" si="99"/>
        <v>5.9216781596562029</v>
      </c>
      <c r="AR105">
        <f t="shared" si="100"/>
        <v>-0.24869662804712611</v>
      </c>
      <c r="AS105">
        <f t="shared" si="101"/>
        <v>4.8764925152669503E-2</v>
      </c>
      <c r="AT105">
        <f t="shared" si="120"/>
        <v>3.1132364544384939E-2</v>
      </c>
      <c r="AU105">
        <f t="shared" si="102"/>
        <v>5.6559399372970312</v>
      </c>
      <c r="AV105">
        <f t="shared" si="121"/>
        <v>0.18650495101535225</v>
      </c>
      <c r="AW105">
        <f t="shared" si="122"/>
        <v>0</v>
      </c>
      <c r="AX105">
        <f t="shared" si="103"/>
        <v>1.7984302575388328E-2</v>
      </c>
      <c r="AY105" t="b">
        <f t="shared" si="123"/>
        <v>0</v>
      </c>
      <c r="AZ105">
        <f t="shared" si="104"/>
        <v>37.337604695554134</v>
      </c>
      <c r="BA105">
        <f t="shared" si="105"/>
        <v>-7.9883629684652853</v>
      </c>
      <c r="BB105">
        <f t="shared" si="106"/>
        <v>-0.55795183845115071</v>
      </c>
      <c r="BC105">
        <f t="shared" si="107"/>
        <v>1.4853289480395948</v>
      </c>
      <c r="BD105">
        <f t="shared" si="108"/>
        <v>4.9331796297907987E-2</v>
      </c>
      <c r="BF105" s="15">
        <f t="shared" si="124"/>
        <v>30.3259506329752</v>
      </c>
      <c r="BG105" s="10">
        <f t="shared" si="125"/>
        <v>0</v>
      </c>
      <c r="BH105">
        <f t="shared" si="126"/>
        <v>5.6559399372970276</v>
      </c>
      <c r="BI105">
        <f t="shared" si="127"/>
        <v>5.9216781596562029</v>
      </c>
      <c r="BJ105">
        <f t="shared" si="128"/>
        <v>-0.24869662804713144</v>
      </c>
      <c r="BK105">
        <f t="shared" si="129"/>
        <v>-5.6687114523890081E-4</v>
      </c>
      <c r="BM105">
        <f t="shared" si="130"/>
        <v>0</v>
      </c>
      <c r="BN105">
        <f t="shared" si="131"/>
        <v>0</v>
      </c>
      <c r="BO105">
        <f t="shared" si="132"/>
        <v>0</v>
      </c>
      <c r="BP105">
        <f t="shared" si="133"/>
        <v>0</v>
      </c>
    </row>
    <row r="106" spans="1:68" x14ac:dyDescent="0.2">
      <c r="A106">
        <f t="shared" si="139"/>
        <v>6.9000000000000006E-2</v>
      </c>
      <c r="B106">
        <f t="shared" si="75"/>
        <v>0.21567563565223749</v>
      </c>
      <c r="C106">
        <f t="shared" si="76"/>
        <v>2.9100582143801894</v>
      </c>
      <c r="D106">
        <f t="shared" si="77"/>
        <v>0.21567563565223749</v>
      </c>
      <c r="E106">
        <f t="shared" si="83"/>
        <v>0.229471286455567</v>
      </c>
      <c r="F106">
        <f t="shared" si="84"/>
        <v>0.22947128645556708</v>
      </c>
      <c r="G106">
        <f t="shared" si="78"/>
        <v>0.21351887929571511</v>
      </c>
      <c r="H106">
        <f t="shared" si="79"/>
        <v>0.2119001748527222</v>
      </c>
      <c r="I106">
        <f t="shared" si="80"/>
        <v>0.2119001748527222</v>
      </c>
      <c r="J106">
        <f t="shared" si="135"/>
        <v>103.01251802461819</v>
      </c>
      <c r="K106">
        <f t="shared" si="136"/>
        <v>98.346996936352426</v>
      </c>
      <c r="L106">
        <f t="shared" si="85"/>
        <v>899331435823391.5</v>
      </c>
      <c r="M106">
        <f t="shared" si="81"/>
        <v>1.801458540681743E-2</v>
      </c>
      <c r="N106" s="17">
        <f t="shared" si="137"/>
        <v>16201082959676.234</v>
      </c>
      <c r="O106">
        <f t="shared" si="138"/>
        <v>0</v>
      </c>
      <c r="P106" s="18" t="e">
        <f t="shared" si="82"/>
        <v>#N/A</v>
      </c>
      <c r="R106">
        <f t="shared" si="86"/>
        <v>4.5885020099138991</v>
      </c>
      <c r="S106">
        <f t="shared" si="87"/>
        <v>34.432672754118606</v>
      </c>
      <c r="T106">
        <f t="shared" si="109"/>
        <v>-4.0165735488233416</v>
      </c>
      <c r="U106" s="9">
        <f t="shared" si="88"/>
        <v>30.416099205295264</v>
      </c>
      <c r="V106">
        <f t="shared" si="110"/>
        <v>-16201082959645.271</v>
      </c>
      <c r="W106">
        <f t="shared" si="111"/>
        <v>0</v>
      </c>
      <c r="X106">
        <f t="shared" si="112"/>
        <v>-3.1974423109204508E-14</v>
      </c>
      <c r="Y106">
        <f t="shared" si="89"/>
        <v>2.9100582143801894</v>
      </c>
      <c r="Z106">
        <f t="shared" si="90"/>
        <v>31.415926535897931</v>
      </c>
      <c r="AA106">
        <f t="shared" si="91"/>
        <v>1.8023307660045003</v>
      </c>
      <c r="AB106">
        <f t="shared" si="113"/>
        <v>-7.6446878119228181</v>
      </c>
      <c r="AC106">
        <f t="shared" si="92"/>
        <v>23.771238723975113</v>
      </c>
      <c r="AD106">
        <f t="shared" si="114"/>
        <v>-0.55564918856594703</v>
      </c>
      <c r="AE106">
        <f t="shared" si="93"/>
        <v>1.536762722929655</v>
      </c>
      <c r="AF106" s="9">
        <f t="shared" si="115"/>
        <v>24.752352258338821</v>
      </c>
      <c r="AG106" s="9">
        <f t="shared" si="116"/>
        <v>0</v>
      </c>
      <c r="AH106">
        <f t="shared" si="117"/>
        <v>0</v>
      </c>
      <c r="AI106">
        <f t="shared" si="134"/>
        <v>3.1257338500325638E-3</v>
      </c>
      <c r="AJ106">
        <f t="shared" si="94"/>
        <v>37.337604695554134</v>
      </c>
      <c r="AK106">
        <f t="shared" si="95"/>
        <v>-7.8865991572255805</v>
      </c>
      <c r="AL106">
        <f t="shared" si="96"/>
        <v>-0.50688370382557757</v>
      </c>
      <c r="AM106">
        <f t="shared" si="97"/>
        <v>1.4719773707922501</v>
      </c>
      <c r="AN106" s="9">
        <f t="shared" si="118"/>
        <v>30.416099205295222</v>
      </c>
      <c r="AO106">
        <f t="shared" si="98"/>
        <v>-4.2632564145606011E-14</v>
      </c>
      <c r="AP106">
        <f t="shared" si="119"/>
        <v>-1.4016446967066702E-15</v>
      </c>
      <c r="AQ106">
        <f t="shared" si="99"/>
        <v>5.9216781596562029</v>
      </c>
      <c r="AR106">
        <f t="shared" si="100"/>
        <v>-0.24191134530276237</v>
      </c>
      <c r="AS106">
        <f t="shared" si="101"/>
        <v>4.8765484740369458E-2</v>
      </c>
      <c r="AT106">
        <f t="shared" si="120"/>
        <v>3.0673721394997858E-2</v>
      </c>
      <c r="AU106">
        <f t="shared" si="102"/>
        <v>5.663746946956401</v>
      </c>
      <c r="AV106">
        <f t="shared" si="121"/>
        <v>0.18620885303958976</v>
      </c>
      <c r="AW106">
        <f t="shared" si="122"/>
        <v>0</v>
      </c>
      <c r="AX106">
        <f t="shared" si="103"/>
        <v>1.8015559913888653E-2</v>
      </c>
      <c r="AY106" t="b">
        <f t="shared" si="123"/>
        <v>0</v>
      </c>
      <c r="AZ106">
        <f t="shared" si="104"/>
        <v>37.337604695554134</v>
      </c>
      <c r="BA106">
        <f t="shared" si="105"/>
        <v>-7.8865991572255654</v>
      </c>
      <c r="BB106">
        <f t="shared" si="106"/>
        <v>-0.55621550012348553</v>
      </c>
      <c r="BC106">
        <f t="shared" si="107"/>
        <v>1.4719773707922499</v>
      </c>
      <c r="BD106">
        <f t="shared" si="108"/>
        <v>4.9331796297907987E-2</v>
      </c>
      <c r="BF106" s="15">
        <f t="shared" si="124"/>
        <v>30.416099205295239</v>
      </c>
      <c r="BG106" s="10">
        <f t="shared" si="125"/>
        <v>0</v>
      </c>
      <c r="BH106">
        <f t="shared" si="126"/>
        <v>5.6637469469564188</v>
      </c>
      <c r="BI106">
        <f t="shared" si="127"/>
        <v>5.9216781596562029</v>
      </c>
      <c r="BJ106">
        <f t="shared" si="128"/>
        <v>-0.24191134530274727</v>
      </c>
      <c r="BK106">
        <f t="shared" si="129"/>
        <v>-5.6631155753850138E-4</v>
      </c>
      <c r="BM106">
        <f t="shared" si="130"/>
        <v>0</v>
      </c>
      <c r="BN106">
        <f t="shared" si="131"/>
        <v>1.5099033134902129E-14</v>
      </c>
      <c r="BO106">
        <f t="shared" si="132"/>
        <v>0</v>
      </c>
      <c r="BP106">
        <f t="shared" si="133"/>
        <v>0</v>
      </c>
    </row>
    <row r="107" spans="1:68" x14ac:dyDescent="0.2">
      <c r="A107">
        <f t="shared" si="139"/>
        <v>7.0000000000000007E-2</v>
      </c>
      <c r="B107">
        <f t="shared" si="75"/>
        <v>0.21880136950226992</v>
      </c>
      <c r="C107">
        <f t="shared" si="76"/>
        <v>2.9069324805301573</v>
      </c>
      <c r="D107">
        <f t="shared" si="77"/>
        <v>0.21880136950226992</v>
      </c>
      <c r="E107">
        <f t="shared" si="83"/>
        <v>0.23251248550107531</v>
      </c>
      <c r="F107">
        <f t="shared" si="84"/>
        <v>0.23251248550107506</v>
      </c>
      <c r="G107">
        <f t="shared" si="78"/>
        <v>0.21661335580724722</v>
      </c>
      <c r="H107">
        <f t="shared" si="79"/>
        <v>0.21492336049336902</v>
      </c>
      <c r="I107">
        <f t="shared" si="80"/>
        <v>0.21492336049336885</v>
      </c>
      <c r="J107">
        <f t="shared" si="135"/>
        <v>101.56350864479089</v>
      </c>
      <c r="K107">
        <f t="shared" si="136"/>
        <v>96.977351418477369</v>
      </c>
      <c r="L107">
        <f t="shared" si="85"/>
        <v>979953293776325.75</v>
      </c>
      <c r="M107">
        <f t="shared" si="81"/>
        <v>1.804583766420241E-2</v>
      </c>
      <c r="N107" s="17">
        <f t="shared" si="137"/>
        <v>17684078057988.027</v>
      </c>
      <c r="O107">
        <f t="shared" si="138"/>
        <v>0</v>
      </c>
      <c r="P107" s="18" t="e">
        <f t="shared" si="82"/>
        <v>#N/A</v>
      </c>
      <c r="R107">
        <f t="shared" si="86"/>
        <v>4.5744774607090637</v>
      </c>
      <c r="S107">
        <f t="shared" si="87"/>
        <v>34.518526027045482</v>
      </c>
      <c r="T107">
        <f t="shared" si="109"/>
        <v>-4.0148402211167857</v>
      </c>
      <c r="U107" s="9">
        <f t="shared" si="88"/>
        <v>30.503685805928697</v>
      </c>
      <c r="V107">
        <f t="shared" si="110"/>
        <v>-17684078057957.086</v>
      </c>
      <c r="W107">
        <f t="shared" si="111"/>
        <v>0</v>
      </c>
      <c r="X107">
        <f t="shared" si="112"/>
        <v>-2.4868995751603507E-14</v>
      </c>
      <c r="Y107">
        <f t="shared" si="89"/>
        <v>2.9069324805301573</v>
      </c>
      <c r="Z107">
        <f t="shared" si="90"/>
        <v>31.415926535897931</v>
      </c>
      <c r="AA107">
        <f t="shared" si="91"/>
        <v>1.8054564998545324</v>
      </c>
      <c r="AB107">
        <f t="shared" si="113"/>
        <v>-7.5521755002428206</v>
      </c>
      <c r="AC107">
        <f t="shared" si="92"/>
        <v>23.86375103565511</v>
      </c>
      <c r="AD107">
        <f t="shared" si="114"/>
        <v>-0.5539164175338549</v>
      </c>
      <c r="AE107">
        <f t="shared" si="93"/>
        <v>1.5226033613430949</v>
      </c>
      <c r="AF107" s="9">
        <f t="shared" si="115"/>
        <v>24.832437979464348</v>
      </c>
      <c r="AG107" s="9">
        <f t="shared" si="116"/>
        <v>0</v>
      </c>
      <c r="AH107">
        <f t="shared" si="117"/>
        <v>0</v>
      </c>
      <c r="AI107">
        <f t="shared" si="134"/>
        <v>3.1257338500323417E-3</v>
      </c>
      <c r="AJ107">
        <f t="shared" si="94"/>
        <v>37.337604695554134</v>
      </c>
      <c r="AK107">
        <f t="shared" si="95"/>
        <v>-7.7875798678230872</v>
      </c>
      <c r="AL107">
        <f t="shared" si="96"/>
        <v>-0.50515037611902169</v>
      </c>
      <c r="AM107">
        <f t="shared" si="97"/>
        <v>1.4588113543166836</v>
      </c>
      <c r="AN107" s="9">
        <f t="shared" si="118"/>
        <v>30.503685805928708</v>
      </c>
      <c r="AO107">
        <f t="shared" si="98"/>
        <v>0</v>
      </c>
      <c r="AP107">
        <f t="shared" si="119"/>
        <v>0</v>
      </c>
      <c r="AQ107">
        <f t="shared" si="99"/>
        <v>5.9216781596562029</v>
      </c>
      <c r="AR107">
        <f t="shared" si="100"/>
        <v>-0.23540436758026662</v>
      </c>
      <c r="AS107">
        <f t="shared" si="101"/>
        <v>4.8766041414833206E-2</v>
      </c>
      <c r="AT107">
        <f t="shared" si="120"/>
        <v>3.0228180201774382E-2</v>
      </c>
      <c r="AU107">
        <f t="shared" si="102"/>
        <v>5.6712478264643593</v>
      </c>
      <c r="AV107">
        <f t="shared" si="121"/>
        <v>0.18592008397103585</v>
      </c>
      <c r="AW107">
        <f t="shared" si="122"/>
        <v>0</v>
      </c>
      <c r="AX107">
        <f t="shared" si="103"/>
        <v>1.8046817252388974E-2</v>
      </c>
      <c r="AY107" t="b">
        <f t="shared" si="123"/>
        <v>0</v>
      </c>
      <c r="AZ107">
        <f t="shared" si="104"/>
        <v>37.337604695554134</v>
      </c>
      <c r="BA107">
        <f t="shared" si="105"/>
        <v>-7.7875798678230908</v>
      </c>
      <c r="BB107">
        <f t="shared" si="106"/>
        <v>-0.55448217241692943</v>
      </c>
      <c r="BC107">
        <f t="shared" si="107"/>
        <v>1.4588113543166847</v>
      </c>
      <c r="BD107">
        <f t="shared" si="108"/>
        <v>4.9331796297907987E-2</v>
      </c>
      <c r="BF107" s="15">
        <f t="shared" si="124"/>
        <v>30.503685805928704</v>
      </c>
      <c r="BG107" s="10">
        <f t="shared" si="125"/>
        <v>0</v>
      </c>
      <c r="BH107">
        <f t="shared" si="126"/>
        <v>5.6712478264643558</v>
      </c>
      <c r="BI107">
        <f t="shared" si="127"/>
        <v>5.9216781596562029</v>
      </c>
      <c r="BJ107">
        <f t="shared" si="128"/>
        <v>-0.23540436758027017</v>
      </c>
      <c r="BK107">
        <f t="shared" si="129"/>
        <v>-5.6575488307453181E-4</v>
      </c>
      <c r="BM107">
        <f t="shared" si="130"/>
        <v>0</v>
      </c>
      <c r="BN107">
        <f t="shared" si="131"/>
        <v>0</v>
      </c>
      <c r="BO107">
        <f t="shared" si="132"/>
        <v>0</v>
      </c>
      <c r="BP107">
        <f t="shared" si="133"/>
        <v>0</v>
      </c>
    </row>
    <row r="108" spans="1:68" x14ac:dyDescent="0.2">
      <c r="A108">
        <f t="shared" si="139"/>
        <v>7.0999999999999994E-2</v>
      </c>
      <c r="B108">
        <f t="shared" si="75"/>
        <v>0.22192710335230229</v>
      </c>
      <c r="C108">
        <f t="shared" si="76"/>
        <v>2.9038067466801247</v>
      </c>
      <c r="D108">
        <f t="shared" si="77"/>
        <v>0.22192710335230229</v>
      </c>
      <c r="E108">
        <f t="shared" si="83"/>
        <v>0.23555141285213357</v>
      </c>
      <c r="F108">
        <f t="shared" si="84"/>
        <v>0.23555141285213355</v>
      </c>
      <c r="G108">
        <f t="shared" si="78"/>
        <v>0.21970783231877927</v>
      </c>
      <c r="H108">
        <f t="shared" si="79"/>
        <v>0.2179444880757922</v>
      </c>
      <c r="I108">
        <f t="shared" si="80"/>
        <v>0.21794448807579236</v>
      </c>
      <c r="J108">
        <f t="shared" si="135"/>
        <v>100.15564410073438</v>
      </c>
      <c r="K108">
        <f t="shared" si="136"/>
        <v>95.646410030208443</v>
      </c>
      <c r="L108">
        <f t="shared" si="85"/>
        <v>1065188271473419.5</v>
      </c>
      <c r="M108">
        <f t="shared" si="81"/>
        <v>1.8077089903956227E-2</v>
      </c>
      <c r="N108" s="17">
        <f t="shared" si="137"/>
        <v>19255504148064.734</v>
      </c>
      <c r="O108">
        <f t="shared" si="138"/>
        <v>0</v>
      </c>
      <c r="P108" s="18" t="e">
        <f t="shared" si="82"/>
        <v>#N/A</v>
      </c>
      <c r="R108">
        <f t="shared" si="86"/>
        <v>4.560658162826531</v>
      </c>
      <c r="S108">
        <f t="shared" si="87"/>
        <v>34.601927959174361</v>
      </c>
      <c r="T108">
        <f t="shared" si="109"/>
        <v>-4.0131098936126062</v>
      </c>
      <c r="U108" s="9">
        <f t="shared" si="88"/>
        <v>30.588818065561753</v>
      </c>
      <c r="V108">
        <f t="shared" si="110"/>
        <v>-19255504148033.016</v>
      </c>
      <c r="W108">
        <f t="shared" si="111"/>
        <v>0</v>
      </c>
      <c r="X108">
        <f t="shared" si="112"/>
        <v>-6.0396132539608516E-14</v>
      </c>
      <c r="Y108">
        <f t="shared" si="89"/>
        <v>2.9038067466801247</v>
      </c>
      <c r="Z108">
        <f t="shared" si="90"/>
        <v>31.415926535897931</v>
      </c>
      <c r="AA108">
        <f t="shared" si="91"/>
        <v>1.8085822337045649</v>
      </c>
      <c r="AB108">
        <f t="shared" si="113"/>
        <v>-7.462031856856056</v>
      </c>
      <c r="AC108">
        <f t="shared" si="92"/>
        <v>23.953894679041873</v>
      </c>
      <c r="AD108">
        <f t="shared" si="114"/>
        <v>-0.55218664380432181</v>
      </c>
      <c r="AE108">
        <f t="shared" si="93"/>
        <v>1.5086514241521767</v>
      </c>
      <c r="AF108" s="9">
        <f t="shared" si="115"/>
        <v>24.910359459389728</v>
      </c>
      <c r="AG108" s="9">
        <f t="shared" si="116"/>
        <v>0</v>
      </c>
      <c r="AH108">
        <f t="shared" si="117"/>
        <v>0</v>
      </c>
      <c r="AI108">
        <f t="shared" si="134"/>
        <v>3.1257338500323417E-3</v>
      </c>
      <c r="AJ108">
        <f t="shared" si="94"/>
        <v>37.337604695554134</v>
      </c>
      <c r="AK108">
        <f t="shared" si="95"/>
        <v>-7.6911926571329117</v>
      </c>
      <c r="AL108">
        <f t="shared" si="96"/>
        <v>-0.50342004861484213</v>
      </c>
      <c r="AM108">
        <f t="shared" si="97"/>
        <v>1.44582607575544</v>
      </c>
      <c r="AN108" s="9">
        <f t="shared" si="118"/>
        <v>30.588818065561821</v>
      </c>
      <c r="AO108">
        <f t="shared" si="98"/>
        <v>6.7501559897209518E-14</v>
      </c>
      <c r="AP108">
        <f t="shared" si="119"/>
        <v>2.2067397227487394E-15</v>
      </c>
      <c r="AQ108">
        <f t="shared" si="99"/>
        <v>5.9216781596562029</v>
      </c>
      <c r="AR108">
        <f t="shared" si="100"/>
        <v>-0.2291608002768557</v>
      </c>
      <c r="AS108">
        <f t="shared" si="101"/>
        <v>4.8766595189479678E-2</v>
      </c>
      <c r="AT108">
        <f t="shared" si="120"/>
        <v>2.979522298980887E-2</v>
      </c>
      <c r="AU108">
        <f t="shared" si="102"/>
        <v>5.678458606172093</v>
      </c>
      <c r="AV108">
        <f t="shared" si="121"/>
        <v>0.18563837916199649</v>
      </c>
      <c r="AW108">
        <f t="shared" si="122"/>
        <v>0</v>
      </c>
      <c r="AX108">
        <f t="shared" si="103"/>
        <v>1.8078074590889299E-2</v>
      </c>
      <c r="AY108" t="b">
        <f t="shared" si="123"/>
        <v>0</v>
      </c>
      <c r="AZ108">
        <f t="shared" si="104"/>
        <v>37.337604695554134</v>
      </c>
      <c r="BA108">
        <f t="shared" si="105"/>
        <v>-7.6911926571329001</v>
      </c>
      <c r="BB108">
        <f t="shared" si="106"/>
        <v>-0.55275184491274976</v>
      </c>
      <c r="BC108">
        <f t="shared" si="107"/>
        <v>1.4458260757554402</v>
      </c>
      <c r="BD108">
        <f t="shared" si="108"/>
        <v>4.9331796297907987E-2</v>
      </c>
      <c r="BF108" s="15">
        <f t="shared" si="124"/>
        <v>30.588818065561831</v>
      </c>
      <c r="BG108" s="10">
        <f t="shared" si="125"/>
        <v>0</v>
      </c>
      <c r="BH108">
        <f t="shared" si="126"/>
        <v>5.6784586061721036</v>
      </c>
      <c r="BI108">
        <f t="shared" si="127"/>
        <v>5.9216781596562029</v>
      </c>
      <c r="BJ108">
        <f t="shared" si="128"/>
        <v>-0.22916080027684416</v>
      </c>
      <c r="BK108">
        <f t="shared" si="129"/>
        <v>-5.6520110842794846E-4</v>
      </c>
      <c r="BM108">
        <f t="shared" si="130"/>
        <v>0</v>
      </c>
      <c r="BN108">
        <f t="shared" si="131"/>
        <v>1.1546319456101628E-14</v>
      </c>
      <c r="BO108">
        <f t="shared" si="132"/>
        <v>0</v>
      </c>
      <c r="BP108">
        <f t="shared" si="133"/>
        <v>0</v>
      </c>
    </row>
    <row r="109" spans="1:68" x14ac:dyDescent="0.2">
      <c r="A109">
        <f t="shared" si="139"/>
        <v>7.1999999999999995E-2</v>
      </c>
      <c r="B109">
        <f t="shared" si="75"/>
        <v>0.22505283720233474</v>
      </c>
      <c r="C109">
        <f t="shared" si="76"/>
        <v>2.9006810128300922</v>
      </c>
      <c r="D109">
        <f t="shared" si="77"/>
        <v>0.22505283720233474</v>
      </c>
      <c r="E109">
        <f t="shared" si="83"/>
        <v>0.23858803881780138</v>
      </c>
      <c r="F109">
        <f t="shared" si="84"/>
        <v>0.23858803881780144</v>
      </c>
      <c r="G109">
        <f t="shared" si="78"/>
        <v>0.22280230883031138</v>
      </c>
      <c r="H109">
        <f t="shared" si="79"/>
        <v>0.22096352867034716</v>
      </c>
      <c r="I109">
        <f t="shared" si="80"/>
        <v>0.22096352867034716</v>
      </c>
      <c r="J109">
        <f t="shared" si="135"/>
        <v>98.787210327371611</v>
      </c>
      <c r="K109">
        <f t="shared" si="136"/>
        <v>94.352565691564905</v>
      </c>
      <c r="L109">
        <f t="shared" si="85"/>
        <v>1155119635658335.2</v>
      </c>
      <c r="M109">
        <f t="shared" si="81"/>
        <v>1.8108342126048345E-2</v>
      </c>
      <c r="N109" s="17">
        <f t="shared" si="137"/>
        <v>20917301559017.449</v>
      </c>
      <c r="O109">
        <f t="shared" si="138"/>
        <v>0</v>
      </c>
      <c r="P109" s="18" t="e">
        <f t="shared" si="82"/>
        <v>#N/A</v>
      </c>
      <c r="R109">
        <f t="shared" si="86"/>
        <v>4.5470384647841477</v>
      </c>
      <c r="S109">
        <f t="shared" si="87"/>
        <v>34.682980314176866</v>
      </c>
      <c r="T109">
        <f t="shared" si="109"/>
        <v>-4.0113825559460663</v>
      </c>
      <c r="U109" s="9">
        <f t="shared" si="88"/>
        <v>30.671597758230799</v>
      </c>
      <c r="V109">
        <f t="shared" si="110"/>
        <v>-20917301558985.988</v>
      </c>
      <c r="W109">
        <f t="shared" si="111"/>
        <v>0</v>
      </c>
      <c r="X109">
        <f t="shared" si="112"/>
        <v>-3.907985046680551E-14</v>
      </c>
      <c r="Y109">
        <f t="shared" si="89"/>
        <v>2.9006810128300922</v>
      </c>
      <c r="Z109">
        <f t="shared" si="90"/>
        <v>31.415926535897931</v>
      </c>
      <c r="AA109">
        <f t="shared" si="91"/>
        <v>1.8117079675545975</v>
      </c>
      <c r="AB109">
        <f t="shared" si="113"/>
        <v>-7.3741643952394149</v>
      </c>
      <c r="AC109">
        <f t="shared" si="92"/>
        <v>24.041762140658516</v>
      </c>
      <c r="AD109">
        <f t="shared" si="114"/>
        <v>-0.55045985702593814</v>
      </c>
      <c r="AE109">
        <f t="shared" si="93"/>
        <v>1.4949012028440278</v>
      </c>
      <c r="AF109" s="9">
        <f t="shared" si="115"/>
        <v>24.986203486476604</v>
      </c>
      <c r="AG109" s="9">
        <f t="shared" si="116"/>
        <v>0</v>
      </c>
      <c r="AH109">
        <f t="shared" si="117"/>
        <v>0</v>
      </c>
      <c r="AI109">
        <f t="shared" si="134"/>
        <v>3.1257338500325638E-3</v>
      </c>
      <c r="AJ109">
        <f t="shared" si="94"/>
        <v>37.337604695554134</v>
      </c>
      <c r="AK109">
        <f t="shared" si="95"/>
        <v>-7.5973311276380517</v>
      </c>
      <c r="AL109">
        <f t="shared" si="96"/>
        <v>-0.50169271094830226</v>
      </c>
      <c r="AM109">
        <f t="shared" si="97"/>
        <v>1.4330169012630816</v>
      </c>
      <c r="AN109" s="9">
        <f t="shared" si="118"/>
        <v>30.671597758230863</v>
      </c>
      <c r="AO109">
        <f t="shared" si="98"/>
        <v>6.3948846218409017E-14</v>
      </c>
      <c r="AP109">
        <f t="shared" si="119"/>
        <v>2.084953210539808E-15</v>
      </c>
      <c r="AQ109">
        <f t="shared" si="99"/>
        <v>5.9216781596562029</v>
      </c>
      <c r="AR109">
        <f t="shared" si="100"/>
        <v>-0.22316673239863682</v>
      </c>
      <c r="AS109">
        <f t="shared" si="101"/>
        <v>4.8767146077635881E-2</v>
      </c>
      <c r="AT109">
        <f t="shared" si="120"/>
        <v>2.9374359054429887E-2</v>
      </c>
      <c r="AU109">
        <f t="shared" si="102"/>
        <v>5.6853942717542587</v>
      </c>
      <c r="AV109">
        <f t="shared" si="121"/>
        <v>0.18536348567718672</v>
      </c>
      <c r="AW109">
        <f t="shared" si="122"/>
        <v>0</v>
      </c>
      <c r="AX109">
        <f t="shared" si="103"/>
        <v>1.8109331929389624E-2</v>
      </c>
      <c r="AY109" t="b">
        <f t="shared" si="123"/>
        <v>0</v>
      </c>
      <c r="AZ109">
        <f t="shared" si="104"/>
        <v>37.337604695554134</v>
      </c>
      <c r="BA109">
        <f t="shared" si="105"/>
        <v>-7.5973311276380384</v>
      </c>
      <c r="BB109">
        <f t="shared" si="106"/>
        <v>-0.55102450724621055</v>
      </c>
      <c r="BC109">
        <f t="shared" si="107"/>
        <v>1.4330169012630813</v>
      </c>
      <c r="BD109">
        <f t="shared" si="108"/>
        <v>4.9331796297907987E-2</v>
      </c>
      <c r="BF109" s="15">
        <f t="shared" si="124"/>
        <v>30.67159775823087</v>
      </c>
      <c r="BG109" s="10">
        <f t="shared" si="125"/>
        <v>0</v>
      </c>
      <c r="BH109">
        <f t="shared" si="126"/>
        <v>5.6853942717542658</v>
      </c>
      <c r="BI109">
        <f t="shared" si="127"/>
        <v>5.9216781596562029</v>
      </c>
      <c r="BJ109">
        <f t="shared" si="128"/>
        <v>-0.2231667323986235</v>
      </c>
      <c r="BK109">
        <f t="shared" si="129"/>
        <v>-5.646502202724113E-4</v>
      </c>
      <c r="BM109">
        <f t="shared" si="130"/>
        <v>0</v>
      </c>
      <c r="BN109">
        <f t="shared" si="131"/>
        <v>1.3322676295501878E-14</v>
      </c>
      <c r="BO109">
        <f t="shared" si="132"/>
        <v>0</v>
      </c>
      <c r="BP109">
        <f t="shared" si="133"/>
        <v>0</v>
      </c>
    </row>
    <row r="110" spans="1:68" x14ac:dyDescent="0.2">
      <c r="A110">
        <f t="shared" si="139"/>
        <v>7.2999999999999995E-2</v>
      </c>
      <c r="B110">
        <f t="shared" si="75"/>
        <v>0.22817857105236716</v>
      </c>
      <c r="C110">
        <f t="shared" si="76"/>
        <v>2.89755527898006</v>
      </c>
      <c r="D110">
        <f t="shared" si="77"/>
        <v>0.22817857105236716</v>
      </c>
      <c r="E110">
        <f t="shared" si="83"/>
        <v>0.241622333729623</v>
      </c>
      <c r="F110">
        <f t="shared" si="84"/>
        <v>0.24162233372962277</v>
      </c>
      <c r="G110">
        <f t="shared" si="78"/>
        <v>0.22589678534184349</v>
      </c>
      <c r="H110">
        <f t="shared" si="79"/>
        <v>0.22398045336737357</v>
      </c>
      <c r="I110">
        <f t="shared" si="80"/>
        <v>0.22398045336737343</v>
      </c>
      <c r="J110">
        <f t="shared" si="135"/>
        <v>97.456587185457735</v>
      </c>
      <c r="K110">
        <f t="shared" si="136"/>
        <v>93.094299171361513</v>
      </c>
      <c r="L110">
        <f t="shared" si="85"/>
        <v>1249824317688028.2</v>
      </c>
      <c r="M110">
        <f t="shared" si="81"/>
        <v>1.813959433044823E-2</v>
      </c>
      <c r="N110" s="17">
        <f t="shared" si="137"/>
        <v>22671306107190.086</v>
      </c>
      <c r="O110">
        <f t="shared" si="138"/>
        <v>0</v>
      </c>
      <c r="P110" s="18" t="e">
        <f t="shared" si="82"/>
        <v>#N/A</v>
      </c>
      <c r="R110">
        <f t="shared" si="86"/>
        <v>4.533612949017864</v>
      </c>
      <c r="S110">
        <f t="shared" si="87"/>
        <v>34.761779390497779</v>
      </c>
      <c r="T110">
        <f t="shared" si="109"/>
        <v>-4.009658197806055</v>
      </c>
      <c r="U110" s="9">
        <f t="shared" si="88"/>
        <v>30.752121192691725</v>
      </c>
      <c r="V110">
        <f t="shared" si="110"/>
        <v>-22671306107158.324</v>
      </c>
      <c r="W110">
        <f t="shared" si="111"/>
        <v>0</v>
      </c>
      <c r="X110">
        <f t="shared" si="112"/>
        <v>-4.2632564145606011E-14</v>
      </c>
      <c r="Y110">
        <f t="shared" si="89"/>
        <v>2.89755527898006</v>
      </c>
      <c r="Z110">
        <f t="shared" si="90"/>
        <v>31.415926535897931</v>
      </c>
      <c r="AA110">
        <f t="shared" si="91"/>
        <v>1.8148337014046296</v>
      </c>
      <c r="AB110">
        <f t="shared" si="113"/>
        <v>-7.2884853666832647</v>
      </c>
      <c r="AC110">
        <f t="shared" si="92"/>
        <v>24.127441169214666</v>
      </c>
      <c r="AD110">
        <f t="shared" si="114"/>
        <v>-0.54873604690082534</v>
      </c>
      <c r="AE110">
        <f t="shared" si="93"/>
        <v>1.4813472251875053</v>
      </c>
      <c r="AF110" s="9">
        <f t="shared" si="115"/>
        <v>25.060052347501347</v>
      </c>
      <c r="AG110" s="9">
        <f t="shared" si="116"/>
        <v>0</v>
      </c>
      <c r="AH110">
        <f t="shared" si="117"/>
        <v>0</v>
      </c>
      <c r="AI110">
        <f t="shared" si="134"/>
        <v>3.1257338500323417E-3</v>
      </c>
      <c r="AJ110">
        <f t="shared" si="94"/>
        <v>37.337604695554134</v>
      </c>
      <c r="AK110">
        <f t="shared" si="95"/>
        <v>-7.5058945263140897</v>
      </c>
      <c r="AL110">
        <f t="shared" si="96"/>
        <v>-0.49996835280829099</v>
      </c>
      <c r="AM110">
        <f t="shared" si="97"/>
        <v>1.420379376260007</v>
      </c>
      <c r="AN110" s="9">
        <f t="shared" si="118"/>
        <v>30.75212119269176</v>
      </c>
      <c r="AO110">
        <f t="shared" si="98"/>
        <v>3.5527136788005009E-14</v>
      </c>
      <c r="AP110">
        <f t="shared" si="119"/>
        <v>1.1552743488942816E-15</v>
      </c>
      <c r="AQ110">
        <f t="shared" si="99"/>
        <v>5.9216781596562029</v>
      </c>
      <c r="AR110">
        <f t="shared" si="100"/>
        <v>-0.21740915963082497</v>
      </c>
      <c r="AS110">
        <f t="shared" si="101"/>
        <v>4.8767694092534342E-2</v>
      </c>
      <c r="AT110">
        <f t="shared" si="120"/>
        <v>2.8965123193329473E-2</v>
      </c>
      <c r="AU110">
        <f t="shared" si="102"/>
        <v>5.6920688451904127</v>
      </c>
      <c r="AV110">
        <f t="shared" si="121"/>
        <v>0.18509516171336932</v>
      </c>
      <c r="AW110">
        <f t="shared" si="122"/>
        <v>0</v>
      </c>
      <c r="AX110">
        <f t="shared" si="103"/>
        <v>1.8140589267889945E-2</v>
      </c>
      <c r="AY110" t="b">
        <f t="shared" si="123"/>
        <v>0</v>
      </c>
      <c r="AZ110">
        <f t="shared" si="104"/>
        <v>37.337604695554134</v>
      </c>
      <c r="BA110">
        <f t="shared" si="105"/>
        <v>-7.5058945263141013</v>
      </c>
      <c r="BB110">
        <f t="shared" si="106"/>
        <v>-0.54930014910619929</v>
      </c>
      <c r="BC110">
        <f t="shared" si="107"/>
        <v>1.4203793762600079</v>
      </c>
      <c r="BD110">
        <f t="shared" si="108"/>
        <v>4.9331796297907987E-2</v>
      </c>
      <c r="BF110" s="15">
        <f t="shared" si="124"/>
        <v>30.752121192691749</v>
      </c>
      <c r="BG110" s="10">
        <f t="shared" si="125"/>
        <v>0</v>
      </c>
      <c r="BH110">
        <f t="shared" si="126"/>
        <v>5.692068845190402</v>
      </c>
      <c r="BI110">
        <f t="shared" si="127"/>
        <v>5.9216781596562029</v>
      </c>
      <c r="BJ110">
        <f t="shared" si="128"/>
        <v>-0.21740915963083651</v>
      </c>
      <c r="BK110">
        <f t="shared" si="129"/>
        <v>-5.6410220537395084E-4</v>
      </c>
      <c r="BM110">
        <f t="shared" si="130"/>
        <v>0</v>
      </c>
      <c r="BN110">
        <f t="shared" si="131"/>
        <v>-1.1546319456101628E-14</v>
      </c>
      <c r="BO110">
        <f t="shared" si="132"/>
        <v>0</v>
      </c>
      <c r="BP110">
        <f t="shared" si="133"/>
        <v>0</v>
      </c>
    </row>
    <row r="111" spans="1:68" x14ac:dyDescent="0.2">
      <c r="A111">
        <f t="shared" si="139"/>
        <v>7.3999999999999996E-2</v>
      </c>
      <c r="B111">
        <f t="shared" si="75"/>
        <v>0.23130430490239959</v>
      </c>
      <c r="C111">
        <f t="shared" si="76"/>
        <v>2.8944295451300275</v>
      </c>
      <c r="D111">
        <f t="shared" si="77"/>
        <v>0.23130430490239959</v>
      </c>
      <c r="E111">
        <f t="shared" si="83"/>
        <v>0.24465426794191772</v>
      </c>
      <c r="F111">
        <f t="shared" si="84"/>
        <v>0.24465426794191764</v>
      </c>
      <c r="G111">
        <f t="shared" si="78"/>
        <v>0.22899126185337559</v>
      </c>
      <c r="H111">
        <f t="shared" si="79"/>
        <v>0.22699523327747265</v>
      </c>
      <c r="I111">
        <f t="shared" si="80"/>
        <v>0.22699523327747276</v>
      </c>
      <c r="J111">
        <f t="shared" si="135"/>
        <v>96.162242115249171</v>
      </c>
      <c r="K111">
        <f t="shared" si="136"/>
        <v>91.870173162969593</v>
      </c>
      <c r="L111">
        <f t="shared" si="85"/>
        <v>1349372928195657</v>
      </c>
      <c r="M111">
        <f t="shared" si="81"/>
        <v>1.8170846517125343E-2</v>
      </c>
      <c r="N111" s="17">
        <f t="shared" si="137"/>
        <v>24519248372607.281</v>
      </c>
      <c r="O111">
        <f t="shared" si="138"/>
        <v>0</v>
      </c>
      <c r="P111" s="18" t="e">
        <f t="shared" si="82"/>
        <v>#N/A</v>
      </c>
      <c r="R111">
        <f t="shared" si="86"/>
        <v>4.5203764191511926</v>
      </c>
      <c r="S111">
        <f t="shared" si="87"/>
        <v>34.838416381815748</v>
      </c>
      <c r="T111">
        <f t="shared" si="109"/>
        <v>-4.0079368089347129</v>
      </c>
      <c r="U111" s="9">
        <f t="shared" si="88"/>
        <v>30.830479572881035</v>
      </c>
      <c r="V111">
        <f t="shared" si="110"/>
        <v>-24519248372576.828</v>
      </c>
      <c r="W111">
        <f t="shared" si="111"/>
        <v>0</v>
      </c>
      <c r="X111">
        <f t="shared" si="112"/>
        <v>1.4210854715202004E-14</v>
      </c>
      <c r="Y111">
        <f t="shared" si="89"/>
        <v>2.8944295451300275</v>
      </c>
      <c r="Z111">
        <f t="shared" si="90"/>
        <v>31.415926535897931</v>
      </c>
      <c r="AA111">
        <f t="shared" si="91"/>
        <v>1.8179594352546622</v>
      </c>
      <c r="AB111">
        <f t="shared" si="113"/>
        <v>-7.2049114607046754</v>
      </c>
      <c r="AC111">
        <f t="shared" si="92"/>
        <v>24.211015075193256</v>
      </c>
      <c r="AD111">
        <f t="shared" si="114"/>
        <v>-0.547015203184268</v>
      </c>
      <c r="AE111">
        <f t="shared" si="93"/>
        <v>1.4679842423740637</v>
      </c>
      <c r="AF111" s="9">
        <f t="shared" si="115"/>
        <v>25.131984114383052</v>
      </c>
      <c r="AG111" s="9">
        <f t="shared" si="116"/>
        <v>0</v>
      </c>
      <c r="AH111">
        <f t="shared" si="117"/>
        <v>0</v>
      </c>
      <c r="AI111">
        <f t="shared" si="134"/>
        <v>3.1257338500323417E-3</v>
      </c>
      <c r="AJ111">
        <f t="shared" si="94"/>
        <v>37.337604695554134</v>
      </c>
      <c r="AK111">
        <f t="shared" si="95"/>
        <v>-7.4167873750427367</v>
      </c>
      <c r="AL111">
        <f t="shared" si="96"/>
        <v>-0.49824696393694889</v>
      </c>
      <c r="AM111">
        <f t="shared" si="97"/>
        <v>1.4079092163065148</v>
      </c>
      <c r="AN111" s="9">
        <f t="shared" si="118"/>
        <v>30.830479572880961</v>
      </c>
      <c r="AO111">
        <f t="shared" si="98"/>
        <v>-7.460698725481052E-14</v>
      </c>
      <c r="AP111">
        <f t="shared" si="119"/>
        <v>-2.419910046434573E-15</v>
      </c>
      <c r="AQ111">
        <f t="shared" si="99"/>
        <v>5.9216781596562029</v>
      </c>
      <c r="AR111">
        <f t="shared" si="100"/>
        <v>-0.2118759143380613</v>
      </c>
      <c r="AS111">
        <f t="shared" si="101"/>
        <v>4.8768239247319101E-2</v>
      </c>
      <c r="AT111">
        <f t="shared" si="120"/>
        <v>2.8567074074553802E-2</v>
      </c>
      <c r="AU111">
        <f t="shared" si="102"/>
        <v>5.6984954584979093</v>
      </c>
      <c r="AV111">
        <f t="shared" si="121"/>
        <v>0.18483317604668101</v>
      </c>
      <c r="AW111">
        <f t="shared" si="122"/>
        <v>0</v>
      </c>
      <c r="AX111">
        <f t="shared" si="103"/>
        <v>1.817184660639027E-2</v>
      </c>
      <c r="AY111" t="b">
        <f t="shared" si="123"/>
        <v>0</v>
      </c>
      <c r="AZ111">
        <f t="shared" si="104"/>
        <v>37.337604695554134</v>
      </c>
      <c r="BA111">
        <f t="shared" si="105"/>
        <v>-7.4167873750427251</v>
      </c>
      <c r="BB111">
        <f t="shared" si="106"/>
        <v>-0.5475787602348573</v>
      </c>
      <c r="BC111">
        <f t="shared" si="107"/>
        <v>1.407909216306515</v>
      </c>
      <c r="BD111">
        <f t="shared" si="108"/>
        <v>4.9331796297907987E-2</v>
      </c>
      <c r="BF111" s="15">
        <f t="shared" si="124"/>
        <v>30.830479572880975</v>
      </c>
      <c r="BG111" s="10">
        <f t="shared" si="125"/>
        <v>0</v>
      </c>
      <c r="BH111">
        <f t="shared" si="126"/>
        <v>5.6984954584979235</v>
      </c>
      <c r="BI111">
        <f t="shared" si="127"/>
        <v>5.9216781596562029</v>
      </c>
      <c r="BJ111">
        <f t="shared" si="128"/>
        <v>-0.21187591433804975</v>
      </c>
      <c r="BK111">
        <f t="shared" si="129"/>
        <v>-5.6355705058930283E-4</v>
      </c>
      <c r="BM111">
        <f t="shared" si="130"/>
        <v>0</v>
      </c>
      <c r="BN111">
        <f t="shared" si="131"/>
        <v>1.1546319456101628E-14</v>
      </c>
      <c r="BO111">
        <f t="shared" si="132"/>
        <v>-4.4408920985006262E-16</v>
      </c>
      <c r="BP111">
        <f t="shared" si="133"/>
        <v>0</v>
      </c>
    </row>
    <row r="112" spans="1:68" x14ac:dyDescent="0.2">
      <c r="A112">
        <f t="shared" si="139"/>
        <v>7.4999999999999997E-2</v>
      </c>
      <c r="B112">
        <f t="shared" si="75"/>
        <v>0.23443003875243201</v>
      </c>
      <c r="C112">
        <f t="shared" si="76"/>
        <v>2.8913038112799949</v>
      </c>
      <c r="D112">
        <f t="shared" si="77"/>
        <v>0.23443003875243201</v>
      </c>
      <c r="E112">
        <f t="shared" si="83"/>
        <v>0.24768381183206939</v>
      </c>
      <c r="F112">
        <f t="shared" si="84"/>
        <v>0.24768381183206939</v>
      </c>
      <c r="G112">
        <f t="shared" si="78"/>
        <v>0.2320857383649077</v>
      </c>
      <c r="H112">
        <f t="shared" si="79"/>
        <v>0.2300078395317835</v>
      </c>
      <c r="I112">
        <f t="shared" si="80"/>
        <v>0.23000783953178344</v>
      </c>
      <c r="J112">
        <f t="shared" si="135"/>
        <v>94.902724297879644</v>
      </c>
      <c r="K112">
        <f t="shared" si="136"/>
        <v>90.678826833258967</v>
      </c>
      <c r="L112">
        <f t="shared" si="85"/>
        <v>1453829798006573</v>
      </c>
      <c r="M112">
        <f t="shared" si="81"/>
        <v>1.8202098686049151E-2</v>
      </c>
      <c r="N112" s="17">
        <f t="shared" si="137"/>
        <v>26462753456034.547</v>
      </c>
      <c r="O112">
        <f t="shared" si="138"/>
        <v>0</v>
      </c>
      <c r="P112" s="18" t="e">
        <f t="shared" si="82"/>
        <v>#N/A</v>
      </c>
      <c r="R112">
        <f t="shared" si="86"/>
        <v>4.5073238881191475</v>
      </c>
      <c r="S112">
        <f t="shared" si="87"/>
        <v>34.912977709403044</v>
      </c>
      <c r="T112">
        <f t="shared" si="109"/>
        <v>-4.0062183791270707</v>
      </c>
      <c r="U112" s="9">
        <f t="shared" si="88"/>
        <v>30.906759330275975</v>
      </c>
      <c r="V112">
        <f t="shared" si="110"/>
        <v>-26462753456002.875</v>
      </c>
      <c r="W112">
        <f t="shared" si="111"/>
        <v>0</v>
      </c>
      <c r="X112">
        <f t="shared" si="112"/>
        <v>-2.8421709430404007E-14</v>
      </c>
      <c r="Y112">
        <f t="shared" si="89"/>
        <v>2.8913038112799949</v>
      </c>
      <c r="Z112">
        <f t="shared" si="90"/>
        <v>31.415926535897931</v>
      </c>
      <c r="AA112">
        <f t="shared" si="91"/>
        <v>1.8210851691046948</v>
      </c>
      <c r="AB112">
        <f t="shared" si="113"/>
        <v>-7.1233635279090688</v>
      </c>
      <c r="AC112">
        <f t="shared" si="92"/>
        <v>24.292563007988861</v>
      </c>
      <c r="AD112">
        <f t="shared" si="114"/>
        <v>-0.54529731568434914</v>
      </c>
      <c r="AE112">
        <f t="shared" si="93"/>
        <v>1.4548072170217359</v>
      </c>
      <c r="AF112" s="9">
        <f t="shared" si="115"/>
        <v>25.202072909326247</v>
      </c>
      <c r="AG112" s="9">
        <f t="shared" si="116"/>
        <v>0</v>
      </c>
      <c r="AH112">
        <f t="shared" si="117"/>
        <v>0</v>
      </c>
      <c r="AI112">
        <f t="shared" si="134"/>
        <v>3.1257338500325638E-3</v>
      </c>
      <c r="AJ112">
        <f t="shared" si="94"/>
        <v>37.337604695554134</v>
      </c>
      <c r="AK112">
        <f t="shared" si="95"/>
        <v>-7.3299191296991806</v>
      </c>
      <c r="AL112">
        <f t="shared" si="96"/>
        <v>-0.49652853412930664</v>
      </c>
      <c r="AM112">
        <f t="shared" si="97"/>
        <v>1.3956022985503429</v>
      </c>
      <c r="AN112" s="9">
        <f t="shared" si="118"/>
        <v>30.906759330275989</v>
      </c>
      <c r="AO112">
        <f t="shared" si="98"/>
        <v>0</v>
      </c>
      <c r="AP112">
        <f t="shared" si="119"/>
        <v>0</v>
      </c>
      <c r="AQ112">
        <f t="shared" si="99"/>
        <v>5.9216781596562029</v>
      </c>
      <c r="AR112">
        <f t="shared" si="100"/>
        <v>-0.20655560179011179</v>
      </c>
      <c r="AS112">
        <f t="shared" si="101"/>
        <v>4.8768781555042495E-2</v>
      </c>
      <c r="AT112">
        <f t="shared" si="120"/>
        <v>2.817979272829833E-2</v>
      </c>
      <c r="AU112">
        <f t="shared" si="102"/>
        <v>5.7046864209497414</v>
      </c>
      <c r="AV112">
        <f t="shared" si="121"/>
        <v>0.18457730750701776</v>
      </c>
      <c r="AW112">
        <f t="shared" si="122"/>
        <v>0</v>
      </c>
      <c r="AX112">
        <f t="shared" si="103"/>
        <v>1.8203103944890598E-2</v>
      </c>
      <c r="AY112" t="b">
        <f t="shared" si="123"/>
        <v>0</v>
      </c>
      <c r="AZ112">
        <f t="shared" si="104"/>
        <v>37.337604695554134</v>
      </c>
      <c r="BA112">
        <f t="shared" si="105"/>
        <v>-7.3299191296991859</v>
      </c>
      <c r="BB112">
        <f t="shared" si="106"/>
        <v>-0.54586033042721416</v>
      </c>
      <c r="BC112">
        <f t="shared" si="107"/>
        <v>1.3956022985503429</v>
      </c>
      <c r="BD112">
        <f t="shared" si="108"/>
        <v>4.9331796297907987E-2</v>
      </c>
      <c r="BF112" s="15">
        <f t="shared" si="124"/>
        <v>30.906759330275985</v>
      </c>
      <c r="BG112" s="10">
        <f t="shared" si="125"/>
        <v>0</v>
      </c>
      <c r="BH112">
        <f t="shared" si="126"/>
        <v>5.7046864209497379</v>
      </c>
      <c r="BI112">
        <f t="shared" si="127"/>
        <v>5.9216781596562029</v>
      </c>
      <c r="BJ112">
        <f t="shared" si="128"/>
        <v>-0.20655560179011712</v>
      </c>
      <c r="BK112">
        <f t="shared" si="129"/>
        <v>-5.6301474286502007E-4</v>
      </c>
      <c r="BM112">
        <f t="shared" si="130"/>
        <v>0</v>
      </c>
      <c r="BN112">
        <f t="shared" si="131"/>
        <v>0</v>
      </c>
      <c r="BO112">
        <f t="shared" si="132"/>
        <v>4.4408920985006262E-16</v>
      </c>
      <c r="BP112">
        <f t="shared" si="133"/>
        <v>0</v>
      </c>
    </row>
    <row r="113" spans="1:68" x14ac:dyDescent="0.2">
      <c r="A113">
        <f t="shared" si="139"/>
        <v>7.5999999999999998E-2</v>
      </c>
      <c r="B113">
        <f t="shared" si="75"/>
        <v>0.23755577260246444</v>
      </c>
      <c r="C113">
        <f t="shared" si="76"/>
        <v>2.8881780774299624</v>
      </c>
      <c r="D113">
        <f t="shared" si="77"/>
        <v>0.23755577260246444</v>
      </c>
      <c r="E113">
        <f t="shared" si="83"/>
        <v>0.2507109358008156</v>
      </c>
      <c r="F113">
        <f t="shared" si="84"/>
        <v>0.25071093580081577</v>
      </c>
      <c r="G113">
        <f t="shared" si="78"/>
        <v>0.23518021487643978</v>
      </c>
      <c r="H113">
        <f t="shared" si="79"/>
        <v>0.2330182432822597</v>
      </c>
      <c r="I113">
        <f t="shared" si="80"/>
        <v>0.23301824328225995</v>
      </c>
      <c r="J113">
        <f t="shared" si="135"/>
        <v>93.676659277680017</v>
      </c>
      <c r="K113">
        <f t="shared" si="136"/>
        <v>89.518970801197327</v>
      </c>
      <c r="L113">
        <f t="shared" si="85"/>
        <v>1563253042916843.8</v>
      </c>
      <c r="M113">
        <f t="shared" si="81"/>
        <v>1.8233350837189126E-2</v>
      </c>
      <c r="N113" s="17">
        <f t="shared" si="137"/>
        <v>28503341178806.281</v>
      </c>
      <c r="O113">
        <f t="shared" si="138"/>
        <v>0</v>
      </c>
      <c r="P113" s="18" t="e">
        <f t="shared" si="82"/>
        <v>#N/A</v>
      </c>
      <c r="R113">
        <f t="shared" si="86"/>
        <v>4.494450567078748</v>
      </c>
      <c r="S113">
        <f t="shared" si="87"/>
        <v>34.985545328906476</v>
      </c>
      <c r="T113">
        <f t="shared" si="109"/>
        <v>-4.0045028982306814</v>
      </c>
      <c r="U113" s="9">
        <f t="shared" si="88"/>
        <v>30.981042430675792</v>
      </c>
      <c r="V113">
        <f t="shared" si="110"/>
        <v>-28503341178774.387</v>
      </c>
      <c r="W113">
        <f t="shared" si="111"/>
        <v>0</v>
      </c>
      <c r="X113">
        <f t="shared" si="112"/>
        <v>-3.1974423109204508E-14</v>
      </c>
      <c r="Y113">
        <f t="shared" si="89"/>
        <v>2.8881780774299624</v>
      </c>
      <c r="Z113">
        <f t="shared" si="90"/>
        <v>31.415926535897931</v>
      </c>
      <c r="AA113">
        <f t="shared" si="91"/>
        <v>1.8242109029547273</v>
      </c>
      <c r="AB113">
        <f t="shared" si="113"/>
        <v>-7.0437663233618757</v>
      </c>
      <c r="AC113">
        <f t="shared" si="92"/>
        <v>24.372160212536055</v>
      </c>
      <c r="AD113">
        <f t="shared" si="114"/>
        <v>-0.54358237426158662</v>
      </c>
      <c r="AE113">
        <f t="shared" si="93"/>
        <v>1.4418113119736256</v>
      </c>
      <c r="AF113" s="9">
        <f t="shared" si="115"/>
        <v>25.270389150248096</v>
      </c>
      <c r="AG113" s="9">
        <f t="shared" si="116"/>
        <v>0</v>
      </c>
      <c r="AH113">
        <f t="shared" si="117"/>
        <v>0</v>
      </c>
      <c r="AI113">
        <f t="shared" si="134"/>
        <v>3.1257338500325638E-3</v>
      </c>
      <c r="AJ113">
        <f t="shared" si="94"/>
        <v>37.337604695554134</v>
      </c>
      <c r="AK113">
        <f t="shared" si="95"/>
        <v>-7.2452038653504029</v>
      </c>
      <c r="AL113">
        <f t="shared" si="96"/>
        <v>-0.49481305323291735</v>
      </c>
      <c r="AM113">
        <f t="shared" si="97"/>
        <v>1.3834546537049779</v>
      </c>
      <c r="AN113" s="9">
        <f t="shared" si="118"/>
        <v>30.981042430675789</v>
      </c>
      <c r="AO113">
        <f t="shared" si="98"/>
        <v>0</v>
      </c>
      <c r="AP113">
        <f t="shared" si="119"/>
        <v>0</v>
      </c>
      <c r="AQ113">
        <f t="shared" si="99"/>
        <v>5.9216781596562029</v>
      </c>
      <c r="AR113">
        <f t="shared" si="100"/>
        <v>-0.20143754198852726</v>
      </c>
      <c r="AS113">
        <f t="shared" si="101"/>
        <v>4.8769321028669266E-2</v>
      </c>
      <c r="AT113">
        <f t="shared" si="120"/>
        <v>2.780288115174866E-2</v>
      </c>
      <c r="AU113">
        <f t="shared" si="102"/>
        <v>5.7106532804276924</v>
      </c>
      <c r="AV113">
        <f t="shared" si="121"/>
        <v>0.18432734447867724</v>
      </c>
      <c r="AW113">
        <f t="shared" si="122"/>
        <v>0</v>
      </c>
      <c r="AX113">
        <f t="shared" si="103"/>
        <v>1.8234361283390923E-2</v>
      </c>
      <c r="AY113" t="b">
        <f t="shared" si="123"/>
        <v>0</v>
      </c>
      <c r="AZ113">
        <f t="shared" si="104"/>
        <v>37.337604695554134</v>
      </c>
      <c r="BA113">
        <f t="shared" si="105"/>
        <v>-7.2452038653504012</v>
      </c>
      <c r="BB113">
        <f t="shared" si="106"/>
        <v>-0.54414484953082476</v>
      </c>
      <c r="BC113">
        <f t="shared" si="107"/>
        <v>1.3834546537049772</v>
      </c>
      <c r="BD113">
        <f t="shared" si="108"/>
        <v>4.9331796297907987E-2</v>
      </c>
      <c r="BF113" s="15">
        <f t="shared" si="124"/>
        <v>30.981042430675792</v>
      </c>
      <c r="BG113" s="10">
        <f t="shared" si="125"/>
        <v>0</v>
      </c>
      <c r="BH113">
        <f t="shared" si="126"/>
        <v>5.7106532804276959</v>
      </c>
      <c r="BI113">
        <f t="shared" si="127"/>
        <v>5.9216781596562029</v>
      </c>
      <c r="BJ113">
        <f t="shared" si="128"/>
        <v>-0.20143754198852548</v>
      </c>
      <c r="BK113">
        <f t="shared" si="129"/>
        <v>-5.6247526923813851E-4</v>
      </c>
      <c r="BM113">
        <f t="shared" si="130"/>
        <v>0</v>
      </c>
      <c r="BN113">
        <f t="shared" si="131"/>
        <v>0</v>
      </c>
      <c r="BO113">
        <f t="shared" si="132"/>
        <v>5.5511151231257827E-16</v>
      </c>
      <c r="BP113">
        <f t="shared" si="133"/>
        <v>0</v>
      </c>
    </row>
    <row r="114" spans="1:68" x14ac:dyDescent="0.2">
      <c r="A114">
        <f t="shared" si="139"/>
        <v>7.6999999999999999E-2</v>
      </c>
      <c r="B114">
        <f t="shared" si="75"/>
        <v>0.24068150645249686</v>
      </c>
      <c r="C114">
        <f t="shared" si="76"/>
        <v>2.8850523435799302</v>
      </c>
      <c r="D114">
        <f t="shared" si="77"/>
        <v>0.24068150645249686</v>
      </c>
      <c r="E114">
        <f t="shared" si="83"/>
        <v>0.25373561027253733</v>
      </c>
      <c r="F114">
        <f t="shared" si="84"/>
        <v>0.25373561027253722</v>
      </c>
      <c r="G114">
        <f t="shared" si="78"/>
        <v>0.23827469138797189</v>
      </c>
      <c r="H114">
        <f t="shared" si="79"/>
        <v>0.23602641570194563</v>
      </c>
      <c r="I114">
        <f t="shared" si="80"/>
        <v>0.23602641570194574</v>
      </c>
      <c r="J114">
        <f t="shared" si="135"/>
        <v>92.482744003538471</v>
      </c>
      <c r="K114">
        <f t="shared" si="136"/>
        <v>88.389382507101303</v>
      </c>
      <c r="L114">
        <f t="shared" si="85"/>
        <v>1677694650003211.8</v>
      </c>
      <c r="M114">
        <f t="shared" si="81"/>
        <v>1.8264602970514732E-2</v>
      </c>
      <c r="N114" s="17">
        <f t="shared" si="137"/>
        <v>30642426688065.336</v>
      </c>
      <c r="O114">
        <f t="shared" si="138"/>
        <v>0</v>
      </c>
      <c r="P114" s="18" t="e">
        <f t="shared" si="82"/>
        <v>#N/A</v>
      </c>
      <c r="R114">
        <f t="shared" si="86"/>
        <v>4.4817518550443962</v>
      </c>
      <c r="S114">
        <f t="shared" si="87"/>
        <v>35.056197013812174</v>
      </c>
      <c r="T114">
        <f t="shared" si="109"/>
        <v>-4.0027903561452653</v>
      </c>
      <c r="U114" s="9">
        <f t="shared" si="88"/>
        <v>31.053406657666908</v>
      </c>
      <c r="V114">
        <f t="shared" si="110"/>
        <v>-30642426688034.031</v>
      </c>
      <c r="W114">
        <f t="shared" si="111"/>
        <v>0</v>
      </c>
      <c r="X114">
        <f t="shared" si="112"/>
        <v>-7.1054273576010019E-15</v>
      </c>
      <c r="Y114">
        <f t="shared" si="89"/>
        <v>2.8850523435799302</v>
      </c>
      <c r="Z114">
        <f t="shared" si="90"/>
        <v>31.415926535897931</v>
      </c>
      <c r="AA114">
        <f t="shared" si="91"/>
        <v>1.8273366368047594</v>
      </c>
      <c r="AB114">
        <f t="shared" si="113"/>
        <v>-6.9660482687210532</v>
      </c>
      <c r="AC114">
        <f t="shared" si="92"/>
        <v>24.449878267176878</v>
      </c>
      <c r="AD114">
        <f t="shared" si="114"/>
        <v>-0.54187036882857564</v>
      </c>
      <c r="AE114">
        <f t="shared" si="93"/>
        <v>1.4289918798285897</v>
      </c>
      <c r="AF114" s="9">
        <f t="shared" si="115"/>
        <v>25.336999778176892</v>
      </c>
      <c r="AG114" s="9">
        <f t="shared" si="116"/>
        <v>0</v>
      </c>
      <c r="AH114">
        <f t="shared" si="117"/>
        <v>0</v>
      </c>
      <c r="AI114">
        <f t="shared" si="134"/>
        <v>3.1257338500323417E-3</v>
      </c>
      <c r="AJ114">
        <f t="shared" si="94"/>
        <v>37.337604695554134</v>
      </c>
      <c r="AK114">
        <f t="shared" si="95"/>
        <v>-7.1625599852594855</v>
      </c>
      <c r="AL114">
        <f t="shared" si="96"/>
        <v>-0.49310051114750131</v>
      </c>
      <c r="AM114">
        <f t="shared" si="97"/>
        <v>1.3714624585196828</v>
      </c>
      <c r="AN114" s="9">
        <f t="shared" si="118"/>
        <v>31.05340665766683</v>
      </c>
      <c r="AO114">
        <f t="shared" si="98"/>
        <v>-7.815970093361102E-14</v>
      </c>
      <c r="AP114">
        <f t="shared" si="119"/>
        <v>-2.5169444948583133E-15</v>
      </c>
      <c r="AQ114">
        <f t="shared" si="99"/>
        <v>5.9216781596562029</v>
      </c>
      <c r="AR114">
        <f t="shared" si="100"/>
        <v>-0.19651171653843225</v>
      </c>
      <c r="AS114">
        <f t="shared" si="101"/>
        <v>4.8769857681074336E-2</v>
      </c>
      <c r="AT114">
        <f t="shared" si="120"/>
        <v>2.7435961017129688E-2</v>
      </c>
      <c r="AU114">
        <f t="shared" si="102"/>
        <v>5.7164068794899379</v>
      </c>
      <c r="AV114">
        <f t="shared" si="121"/>
        <v>0.18408308442637819</v>
      </c>
      <c r="AW114">
        <f t="shared" si="122"/>
        <v>0</v>
      </c>
      <c r="AX114">
        <f t="shared" si="103"/>
        <v>1.8265618621891244E-2</v>
      </c>
      <c r="AY114" t="b">
        <f t="shared" si="123"/>
        <v>0</v>
      </c>
      <c r="AZ114">
        <f t="shared" si="104"/>
        <v>37.337604695554134</v>
      </c>
      <c r="BA114">
        <f t="shared" si="105"/>
        <v>-7.1625599852594899</v>
      </c>
      <c r="BB114">
        <f t="shared" si="106"/>
        <v>-0.54243230744540905</v>
      </c>
      <c r="BC114">
        <f t="shared" si="107"/>
        <v>1.3714624585196833</v>
      </c>
      <c r="BD114">
        <f t="shared" si="108"/>
        <v>4.9331796297907987E-2</v>
      </c>
      <c r="BF114" s="15">
        <f t="shared" si="124"/>
        <v>31.053406657666823</v>
      </c>
      <c r="BG114" s="10">
        <f t="shared" si="125"/>
        <v>0</v>
      </c>
      <c r="BH114">
        <f t="shared" si="126"/>
        <v>5.7164068794899308</v>
      </c>
      <c r="BI114">
        <f t="shared" si="127"/>
        <v>5.9216781596562029</v>
      </c>
      <c r="BJ114">
        <f t="shared" si="128"/>
        <v>-0.19651171653843669</v>
      </c>
      <c r="BK114">
        <f t="shared" si="129"/>
        <v>-5.6193861683340174E-4</v>
      </c>
      <c r="BM114">
        <f t="shared" si="130"/>
        <v>0</v>
      </c>
      <c r="BN114">
        <f t="shared" si="131"/>
        <v>0</v>
      </c>
      <c r="BO114">
        <f t="shared" si="132"/>
        <v>0</v>
      </c>
      <c r="BP114">
        <f t="shared" si="133"/>
        <v>0</v>
      </c>
    </row>
    <row r="115" spans="1:68" x14ac:dyDescent="0.2">
      <c r="A115">
        <f t="shared" si="139"/>
        <v>7.8E-2</v>
      </c>
      <c r="B115">
        <f t="shared" si="75"/>
        <v>0.24380724030252932</v>
      </c>
      <c r="C115">
        <f t="shared" si="76"/>
        <v>2.8819266097298977</v>
      </c>
      <c r="D115">
        <f t="shared" si="77"/>
        <v>0.24380724030252932</v>
      </c>
      <c r="E115">
        <f t="shared" si="83"/>
        <v>0.25675780569554751</v>
      </c>
      <c r="F115">
        <f t="shared" si="84"/>
        <v>0.25675780569554746</v>
      </c>
      <c r="G115">
        <f t="shared" si="78"/>
        <v>0.24136916789950402</v>
      </c>
      <c r="H115">
        <f t="shared" si="79"/>
        <v>0.23903232798525229</v>
      </c>
      <c r="I115">
        <f t="shared" si="80"/>
        <v>0.23903232798525217</v>
      </c>
      <c r="J115">
        <f t="shared" si="135"/>
        <v>91.319742251694706</v>
      </c>
      <c r="K115">
        <f t="shared" si="136"/>
        <v>87.288901937527797</v>
      </c>
      <c r="L115">
        <f t="shared" si="85"/>
        <v>1797200583211933.2</v>
      </c>
      <c r="M115">
        <f t="shared" si="81"/>
        <v>1.8295855085995433E-2</v>
      </c>
      <c r="N115" s="17">
        <f t="shared" si="137"/>
        <v>32881321430912.008</v>
      </c>
      <c r="O115">
        <f t="shared" si="138"/>
        <v>0</v>
      </c>
      <c r="P115" s="18" t="e">
        <f t="shared" si="82"/>
        <v>#N/A</v>
      </c>
      <c r="R115">
        <f t="shared" si="86"/>
        <v>4.4692233291919967</v>
      </c>
      <c r="S115">
        <f t="shared" si="87"/>
        <v>35.12500661763589</v>
      </c>
      <c r="T115">
        <f t="shared" si="109"/>
        <v>-4.001080742822352</v>
      </c>
      <c r="U115" s="9">
        <f t="shared" si="88"/>
        <v>31.123925874813537</v>
      </c>
      <c r="V115">
        <f t="shared" si="110"/>
        <v>-32881321430879.668</v>
      </c>
      <c r="W115">
        <f t="shared" si="111"/>
        <v>0</v>
      </c>
      <c r="X115">
        <f t="shared" si="112"/>
        <v>-3.5527136788005009E-14</v>
      </c>
      <c r="Y115">
        <f t="shared" si="89"/>
        <v>2.8819266097298977</v>
      </c>
      <c r="Z115">
        <f t="shared" si="90"/>
        <v>31.415926535897931</v>
      </c>
      <c r="AA115">
        <f t="shared" si="91"/>
        <v>1.830462370654792</v>
      </c>
      <c r="AB115">
        <f t="shared" si="113"/>
        <v>-6.8901412315495385</v>
      </c>
      <c r="AC115">
        <f t="shared" si="92"/>
        <v>24.525785304348393</v>
      </c>
      <c r="AD115">
        <f t="shared" si="114"/>
        <v>-0.54016128934963159</v>
      </c>
      <c r="AE115">
        <f t="shared" si="93"/>
        <v>1.4163444531474225</v>
      </c>
      <c r="AF115" s="9">
        <f t="shared" si="115"/>
        <v>25.401968468146187</v>
      </c>
      <c r="AG115" s="9">
        <f t="shared" si="116"/>
        <v>0</v>
      </c>
      <c r="AH115">
        <f t="shared" si="117"/>
        <v>0</v>
      </c>
      <c r="AI115">
        <f t="shared" si="134"/>
        <v>3.1257338500323417E-3</v>
      </c>
      <c r="AJ115">
        <f t="shared" si="94"/>
        <v>37.337604695554134</v>
      </c>
      <c r="AK115">
        <f t="shared" si="95"/>
        <v>-7.081909951621463</v>
      </c>
      <c r="AL115">
        <f t="shared" si="96"/>
        <v>-0.491390897824588</v>
      </c>
      <c r="AM115">
        <f t="shared" si="97"/>
        <v>1.3596220287055207</v>
      </c>
      <c r="AN115" s="9">
        <f t="shared" si="118"/>
        <v>31.123925874813605</v>
      </c>
      <c r="AO115">
        <f t="shared" si="98"/>
        <v>6.7501559897209518E-14</v>
      </c>
      <c r="AP115">
        <f t="shared" si="119"/>
        <v>2.1687996613510045E-15</v>
      </c>
      <c r="AQ115">
        <f t="shared" si="99"/>
        <v>5.9216781596562029</v>
      </c>
      <c r="AR115">
        <f t="shared" si="100"/>
        <v>-0.19176872007192447</v>
      </c>
      <c r="AS115">
        <f t="shared" si="101"/>
        <v>4.8770391525043588E-2</v>
      </c>
      <c r="AT115">
        <f t="shared" si="120"/>
        <v>2.7078672474226732E-2</v>
      </c>
      <c r="AU115">
        <f t="shared" si="102"/>
        <v>5.7219574066674177</v>
      </c>
      <c r="AV115">
        <f t="shared" si="121"/>
        <v>0.18384433344566578</v>
      </c>
      <c r="AW115">
        <f t="shared" si="122"/>
        <v>0</v>
      </c>
      <c r="AX115">
        <f t="shared" si="103"/>
        <v>1.8296875960391569E-2</v>
      </c>
      <c r="AY115" t="b">
        <f t="shared" si="123"/>
        <v>0</v>
      </c>
      <c r="AZ115">
        <f t="shared" si="104"/>
        <v>37.337604695554134</v>
      </c>
      <c r="BA115">
        <f t="shared" si="105"/>
        <v>-7.0819099516214647</v>
      </c>
      <c r="BB115">
        <f t="shared" si="106"/>
        <v>-0.54072269412249552</v>
      </c>
      <c r="BC115">
        <f t="shared" si="107"/>
        <v>1.359622028705521</v>
      </c>
      <c r="BD115">
        <f t="shared" si="108"/>
        <v>4.9331796297907987E-2</v>
      </c>
      <c r="BF115" s="15">
        <f t="shared" si="124"/>
        <v>31.123925874813597</v>
      </c>
      <c r="BG115" s="10">
        <f t="shared" si="125"/>
        <v>0</v>
      </c>
      <c r="BH115">
        <f t="shared" si="126"/>
        <v>5.7219574066674106</v>
      </c>
      <c r="BI115">
        <f t="shared" si="127"/>
        <v>5.9216781596562029</v>
      </c>
      <c r="BJ115">
        <f t="shared" si="128"/>
        <v>-0.19176872007192625</v>
      </c>
      <c r="BK115">
        <f t="shared" si="129"/>
        <v>-5.6140477286392709E-4</v>
      </c>
      <c r="BM115">
        <f t="shared" si="130"/>
        <v>0</v>
      </c>
      <c r="BN115">
        <f t="shared" si="131"/>
        <v>0</v>
      </c>
      <c r="BO115">
        <f t="shared" si="132"/>
        <v>4.4408920985006262E-16</v>
      </c>
      <c r="BP115">
        <f t="shared" si="133"/>
        <v>0</v>
      </c>
    </row>
    <row r="116" spans="1:68" x14ac:dyDescent="0.2">
      <c r="A116">
        <f t="shared" si="139"/>
        <v>7.9000000000000001E-2</v>
      </c>
      <c r="B116">
        <f t="shared" si="75"/>
        <v>0.24693297415256174</v>
      </c>
      <c r="C116">
        <f t="shared" si="76"/>
        <v>2.8788008758798651</v>
      </c>
      <c r="D116">
        <f t="shared" si="77"/>
        <v>0.24693297415256174</v>
      </c>
      <c r="E116">
        <f t="shared" si="83"/>
        <v>0.25977749254237975</v>
      </c>
      <c r="F116">
        <f t="shared" si="84"/>
        <v>0.25977749254237986</v>
      </c>
      <c r="G116">
        <f t="shared" si="78"/>
        <v>0.24446364441103613</v>
      </c>
      <c r="H116">
        <f t="shared" si="79"/>
        <v>0.24203595134823316</v>
      </c>
      <c r="I116">
        <f t="shared" si="80"/>
        <v>0.24203595134823333</v>
      </c>
      <c r="J116">
        <f t="shared" si="135"/>
        <v>90.186480396170026</v>
      </c>
      <c r="K116">
        <f t="shared" si="136"/>
        <v>86.216427674335876</v>
      </c>
      <c r="L116">
        <f t="shared" si="85"/>
        <v>1921810906063644</v>
      </c>
      <c r="M116">
        <f t="shared" si="81"/>
        <v>1.8327107183600692E-2</v>
      </c>
      <c r="N116" s="17">
        <f t="shared" si="137"/>
        <v>35221234462041.164</v>
      </c>
      <c r="O116">
        <f t="shared" si="138"/>
        <v>0</v>
      </c>
      <c r="P116" s="18" t="e">
        <f t="shared" si="82"/>
        <v>#N/A</v>
      </c>
      <c r="R116">
        <f t="shared" si="86"/>
        <v>4.4568607357806949</v>
      </c>
      <c r="S116">
        <f t="shared" si="87"/>
        <v>35.192044316676792</v>
      </c>
      <c r="T116">
        <f t="shared" si="109"/>
        <v>-3.999374048264924</v>
      </c>
      <c r="U116" s="9">
        <f t="shared" si="88"/>
        <v>31.192670268411867</v>
      </c>
      <c r="V116">
        <f t="shared" si="110"/>
        <v>-35221234462007.664</v>
      </c>
      <c r="W116">
        <f t="shared" si="111"/>
        <v>0</v>
      </c>
      <c r="X116">
        <f t="shared" si="112"/>
        <v>-6.3948846218409017E-14</v>
      </c>
      <c r="Y116">
        <f t="shared" si="89"/>
        <v>2.8788008758798651</v>
      </c>
      <c r="Z116">
        <f t="shared" si="90"/>
        <v>31.415926535897931</v>
      </c>
      <c r="AA116">
        <f t="shared" si="91"/>
        <v>1.8335881045048246</v>
      </c>
      <c r="AB116">
        <f t="shared" si="113"/>
        <v>-6.8159803203773652</v>
      </c>
      <c r="AC116">
        <f t="shared" si="92"/>
        <v>24.599946215520568</v>
      </c>
      <c r="AD116">
        <f t="shared" si="114"/>
        <v>-0.53845512584043709</v>
      </c>
      <c r="AE116">
        <f t="shared" si="93"/>
        <v>1.4038647352829003</v>
      </c>
      <c r="AF116" s="9">
        <f t="shared" si="115"/>
        <v>25.465355824963034</v>
      </c>
      <c r="AG116" s="9">
        <f t="shared" si="116"/>
        <v>0</v>
      </c>
      <c r="AH116">
        <f t="shared" si="117"/>
        <v>0</v>
      </c>
      <c r="AI116">
        <f t="shared" si="134"/>
        <v>3.1257338500325638E-3</v>
      </c>
      <c r="AJ116">
        <f t="shared" si="94"/>
        <v>37.337604695554134</v>
      </c>
      <c r="AK116">
        <f t="shared" si="95"/>
        <v>-7.0031800361597023</v>
      </c>
      <c r="AL116">
        <f t="shared" si="96"/>
        <v>-0.48968420326716</v>
      </c>
      <c r="AM116">
        <f t="shared" si="97"/>
        <v>1.3479298122846282</v>
      </c>
      <c r="AN116" s="9">
        <f t="shared" si="118"/>
        <v>31.192670268411902</v>
      </c>
      <c r="AO116">
        <f t="shared" si="98"/>
        <v>3.5527136788005009E-14</v>
      </c>
      <c r="AP116">
        <f t="shared" si="119"/>
        <v>1.1389578539539952E-15</v>
      </c>
      <c r="AQ116">
        <f t="shared" si="99"/>
        <v>5.9216781596562029</v>
      </c>
      <c r="AR116">
        <f t="shared" si="100"/>
        <v>-0.18719971578233707</v>
      </c>
      <c r="AS116">
        <f t="shared" si="101"/>
        <v>4.8770922573277087E-2</v>
      </c>
      <c r="AT116">
        <f t="shared" si="120"/>
        <v>2.6730673039356962E-2</v>
      </c>
      <c r="AU116">
        <f t="shared" si="102"/>
        <v>5.7273144434488685</v>
      </c>
      <c r="AV116">
        <f t="shared" si="121"/>
        <v>0.1836109058367083</v>
      </c>
      <c r="AW116">
        <f t="shared" si="122"/>
        <v>0</v>
      </c>
      <c r="AX116">
        <f t="shared" si="103"/>
        <v>1.8328133298891894E-2</v>
      </c>
      <c r="AY116" t="b">
        <f t="shared" si="123"/>
        <v>0</v>
      </c>
      <c r="AZ116">
        <f t="shared" si="104"/>
        <v>37.337604695554134</v>
      </c>
      <c r="BA116">
        <f t="shared" si="105"/>
        <v>-7.0031800361596881</v>
      </c>
      <c r="BB116">
        <f t="shared" si="106"/>
        <v>-0.53901599956506774</v>
      </c>
      <c r="BC116">
        <f t="shared" si="107"/>
        <v>1.3479298122846277</v>
      </c>
      <c r="BD116">
        <f t="shared" si="108"/>
        <v>4.9331796297907987E-2</v>
      </c>
      <c r="BF116" s="15">
        <f t="shared" si="124"/>
        <v>31.192670268411916</v>
      </c>
      <c r="BG116" s="10">
        <f t="shared" si="125"/>
        <v>0</v>
      </c>
      <c r="BH116">
        <f t="shared" si="126"/>
        <v>5.7273144434488827</v>
      </c>
      <c r="BI116">
        <f t="shared" si="127"/>
        <v>5.9216781596562029</v>
      </c>
      <c r="BJ116">
        <f t="shared" si="128"/>
        <v>-0.18719971578232286</v>
      </c>
      <c r="BK116">
        <f t="shared" si="129"/>
        <v>-5.6087372463065055E-4</v>
      </c>
      <c r="BM116">
        <f t="shared" si="130"/>
        <v>0</v>
      </c>
      <c r="BN116">
        <f t="shared" si="131"/>
        <v>1.4210854715202004E-14</v>
      </c>
      <c r="BO116">
        <f t="shared" si="132"/>
        <v>0</v>
      </c>
      <c r="BP116">
        <f t="shared" si="133"/>
        <v>0</v>
      </c>
    </row>
    <row r="117" spans="1:68" x14ac:dyDescent="0.2">
      <c r="A117">
        <f t="shared" si="139"/>
        <v>0.08</v>
      </c>
      <c r="B117">
        <f t="shared" si="75"/>
        <v>0.25005870800259417</v>
      </c>
      <c r="C117">
        <f t="shared" si="76"/>
        <v>2.875675142029833</v>
      </c>
      <c r="D117">
        <f t="shared" si="77"/>
        <v>0.25005870800259417</v>
      </c>
      <c r="E117">
        <f t="shared" si="83"/>
        <v>0.26279464131007724</v>
      </c>
      <c r="F117">
        <f t="shared" si="84"/>
        <v>0.26279464131007702</v>
      </c>
      <c r="G117">
        <f t="shared" si="78"/>
        <v>0.24755812092256821</v>
      </c>
      <c r="H117">
        <f t="shared" si="79"/>
        <v>0.24503725702886003</v>
      </c>
      <c r="I117">
        <f t="shared" si="80"/>
        <v>0.24503725702886009</v>
      </c>
      <c r="J117">
        <f t="shared" si="135"/>
        <v>89.081843496415274</v>
      </c>
      <c r="K117">
        <f t="shared" si="136"/>
        <v>85.17091323959491</v>
      </c>
      <c r="L117">
        <f t="shared" si="85"/>
        <v>2051559919404131.5</v>
      </c>
      <c r="M117">
        <f t="shared" si="81"/>
        <v>1.8358359263299984E-2</v>
      </c>
      <c r="N117" s="17">
        <f t="shared" si="137"/>
        <v>37663274050607.805</v>
      </c>
      <c r="O117">
        <f t="shared" si="138"/>
        <v>0</v>
      </c>
      <c r="P117" s="18" t="e">
        <f t="shared" si="82"/>
        <v>#N/A</v>
      </c>
      <c r="R117">
        <f t="shared" si="86"/>
        <v>4.4446599816456374</v>
      </c>
      <c r="S117">
        <f t="shared" si="87"/>
        <v>35.257376834990417</v>
      </c>
      <c r="T117">
        <f t="shared" si="109"/>
        <v>-3.9976702625270688</v>
      </c>
      <c r="U117" s="9">
        <f t="shared" si="88"/>
        <v>31.259706572463347</v>
      </c>
      <c r="V117">
        <f t="shared" si="110"/>
        <v>-37663274050574.859</v>
      </c>
      <c r="W117">
        <f t="shared" si="111"/>
        <v>0</v>
      </c>
      <c r="X117">
        <f t="shared" si="112"/>
        <v>-4.6185277824406512E-14</v>
      </c>
      <c r="Y117">
        <f t="shared" si="89"/>
        <v>2.875675142029833</v>
      </c>
      <c r="Z117">
        <f t="shared" si="90"/>
        <v>31.415926535897931</v>
      </c>
      <c r="AA117">
        <f t="shared" si="91"/>
        <v>1.8367138383548567</v>
      </c>
      <c r="AB117">
        <f t="shared" si="113"/>
        <v>-6.7435036942173578</v>
      </c>
      <c r="AC117">
        <f t="shared" si="92"/>
        <v>24.672422841680572</v>
      </c>
      <c r="AD117">
        <f t="shared" si="114"/>
        <v>-0.5367518683676934</v>
      </c>
      <c r="AE117">
        <f t="shared" si="93"/>
        <v>1.3915485917866053</v>
      </c>
      <c r="AF117" s="9">
        <f t="shared" si="115"/>
        <v>25.527219565099482</v>
      </c>
      <c r="AG117" s="9">
        <f t="shared" si="116"/>
        <v>0</v>
      </c>
      <c r="AH117">
        <f t="shared" si="117"/>
        <v>0</v>
      </c>
      <c r="AI117">
        <f t="shared" si="134"/>
        <v>3.1257338500323417E-3</v>
      </c>
      <c r="AJ117">
        <f t="shared" si="94"/>
        <v>37.337604695554134</v>
      </c>
      <c r="AK117">
        <f t="shared" si="95"/>
        <v>-6.9263000888941813</v>
      </c>
      <c r="AL117">
        <f t="shared" si="96"/>
        <v>-0.48798041752930477</v>
      </c>
      <c r="AM117">
        <f t="shared" si="97"/>
        <v>1.3363823833327066</v>
      </c>
      <c r="AN117" s="9">
        <f t="shared" si="118"/>
        <v>31.259706572463358</v>
      </c>
      <c r="AO117">
        <f t="shared" si="98"/>
        <v>0</v>
      </c>
      <c r="AP117">
        <f t="shared" si="119"/>
        <v>0</v>
      </c>
      <c r="AQ117">
        <f t="shared" si="99"/>
        <v>5.9216781596562029</v>
      </c>
      <c r="AR117">
        <f t="shared" si="100"/>
        <v>-0.1827963946768234</v>
      </c>
      <c r="AS117">
        <f t="shared" si="101"/>
        <v>4.877145083838863E-2</v>
      </c>
      <c r="AT117">
        <f t="shared" si="120"/>
        <v>2.6391636563642996E-2</v>
      </c>
      <c r="AU117">
        <f t="shared" si="102"/>
        <v>5.7324870073638756</v>
      </c>
      <c r="AV117">
        <f t="shared" si="121"/>
        <v>0.18338262370042901</v>
      </c>
      <c r="AW117">
        <f t="shared" si="122"/>
        <v>0</v>
      </c>
      <c r="AX117">
        <f t="shared" si="103"/>
        <v>1.8359390637392215E-2</v>
      </c>
      <c r="AY117" t="b">
        <f t="shared" si="123"/>
        <v>0</v>
      </c>
      <c r="AZ117">
        <f t="shared" si="104"/>
        <v>37.337604695554134</v>
      </c>
      <c r="BA117">
        <f t="shared" si="105"/>
        <v>-6.9263000888941848</v>
      </c>
      <c r="BB117">
        <f t="shared" si="106"/>
        <v>-0.53731221382721306</v>
      </c>
      <c r="BC117">
        <f t="shared" si="107"/>
        <v>1.3363823833327075</v>
      </c>
      <c r="BD117">
        <f t="shared" si="108"/>
        <v>4.9331796297907987E-2</v>
      </c>
      <c r="BF117" s="15">
        <f t="shared" si="124"/>
        <v>31.259706572463351</v>
      </c>
      <c r="BG117" s="10">
        <f t="shared" si="125"/>
        <v>0</v>
      </c>
      <c r="BH117">
        <f t="shared" si="126"/>
        <v>5.7324870073638685</v>
      </c>
      <c r="BI117">
        <f t="shared" si="127"/>
        <v>5.9216781596562029</v>
      </c>
      <c r="BJ117">
        <f t="shared" si="128"/>
        <v>-0.18279639467682696</v>
      </c>
      <c r="BK117">
        <f t="shared" si="129"/>
        <v>-5.6034545951966219E-4</v>
      </c>
      <c r="BM117">
        <f t="shared" si="130"/>
        <v>0</v>
      </c>
      <c r="BN117">
        <f t="shared" si="131"/>
        <v>0</v>
      </c>
      <c r="BO117">
        <f t="shared" si="132"/>
        <v>0</v>
      </c>
      <c r="BP117">
        <f t="shared" si="133"/>
        <v>0</v>
      </c>
    </row>
    <row r="118" spans="1:68" x14ac:dyDescent="0.2">
      <c r="A118">
        <f t="shared" si="139"/>
        <v>8.1000000000000003E-2</v>
      </c>
      <c r="B118">
        <f t="shared" si="75"/>
        <v>0.25318444185262662</v>
      </c>
      <c r="C118">
        <f t="shared" si="76"/>
        <v>2.8725494081798004</v>
      </c>
      <c r="D118">
        <f t="shared" si="77"/>
        <v>0.25318444185262662</v>
      </c>
      <c r="E118">
        <f t="shared" si="83"/>
        <v>0.2658092225204805</v>
      </c>
      <c r="F118">
        <f t="shared" si="84"/>
        <v>0.26580922252048045</v>
      </c>
      <c r="G118">
        <f t="shared" si="78"/>
        <v>0.25065259743410034</v>
      </c>
      <c r="H118">
        <f t="shared" si="79"/>
        <v>0.24803621628729838</v>
      </c>
      <c r="I118">
        <f t="shared" si="80"/>
        <v>0.24803621628729822</v>
      </c>
      <c r="J118">
        <f t="shared" si="135"/>
        <v>88.004771674762864</v>
      </c>
      <c r="K118">
        <f t="shared" si="136"/>
        <v>84.151363710804318</v>
      </c>
      <c r="L118">
        <f t="shared" si="85"/>
        <v>2186476312248813.2</v>
      </c>
      <c r="M118">
        <f t="shared" si="81"/>
        <v>1.8389611325062765E-2</v>
      </c>
      <c r="N118" s="17">
        <f t="shared" si="137"/>
        <v>40208449553712.25</v>
      </c>
      <c r="O118">
        <f t="shared" si="138"/>
        <v>0</v>
      </c>
      <c r="P118" s="18" t="e">
        <f t="shared" si="82"/>
        <v>#N/A</v>
      </c>
      <c r="R118">
        <f t="shared" si="86"/>
        <v>4.4326171262191618</v>
      </c>
      <c r="S118">
        <f t="shared" si="87"/>
        <v>35.321067653084</v>
      </c>
      <c r="T118">
        <f t="shared" si="109"/>
        <v>-3.995969375713631</v>
      </c>
      <c r="U118" s="9">
        <f t="shared" si="88"/>
        <v>31.325098277370369</v>
      </c>
      <c r="V118">
        <f t="shared" si="110"/>
        <v>-40208449553678.438</v>
      </c>
      <c r="W118">
        <f t="shared" si="111"/>
        <v>0</v>
      </c>
      <c r="X118">
        <f t="shared" si="112"/>
        <v>-6.0396132539608516E-14</v>
      </c>
      <c r="Y118">
        <f t="shared" si="89"/>
        <v>2.8725494081798004</v>
      </c>
      <c r="Z118">
        <f t="shared" si="90"/>
        <v>31.415926535897931</v>
      </c>
      <c r="AA118">
        <f t="shared" si="91"/>
        <v>1.8398395722048893</v>
      </c>
      <c r="AB118">
        <f t="shared" si="113"/>
        <v>-6.6726523853590383</v>
      </c>
      <c r="AC118">
        <f t="shared" si="92"/>
        <v>24.743274150538895</v>
      </c>
      <c r="AD118">
        <f t="shared" si="114"/>
        <v>-0.53505150704877125</v>
      </c>
      <c r="AE118">
        <f t="shared" si="93"/>
        <v>1.3793920423495272</v>
      </c>
      <c r="AF118" s="9">
        <f t="shared" si="115"/>
        <v>25.58761468583965</v>
      </c>
      <c r="AG118" s="9">
        <f t="shared" si="116"/>
        <v>0</v>
      </c>
      <c r="AH118">
        <f t="shared" si="117"/>
        <v>0</v>
      </c>
      <c r="AI118">
        <f t="shared" si="134"/>
        <v>3.1257338500323417E-3</v>
      </c>
      <c r="AJ118">
        <f t="shared" si="94"/>
        <v>37.337604695554134</v>
      </c>
      <c r="AK118">
        <f t="shared" si="95"/>
        <v>-6.8512033235550351</v>
      </c>
      <c r="AL118">
        <f t="shared" si="96"/>
        <v>-0.48627953071586694</v>
      </c>
      <c r="AM118">
        <f t="shared" si="97"/>
        <v>1.324976436087167</v>
      </c>
      <c r="AN118" s="9">
        <f t="shared" si="118"/>
        <v>31.325098277370401</v>
      </c>
      <c r="AO118">
        <f t="shared" si="98"/>
        <v>3.1974423109204508E-14</v>
      </c>
      <c r="AP118">
        <f t="shared" si="119"/>
        <v>1.0207285808358721E-15</v>
      </c>
      <c r="AQ118">
        <f t="shared" si="99"/>
        <v>5.9216781596562029</v>
      </c>
      <c r="AR118">
        <f t="shared" si="100"/>
        <v>-0.17855093819599688</v>
      </c>
      <c r="AS118">
        <f t="shared" si="101"/>
        <v>4.877197633290431E-2</v>
      </c>
      <c r="AT118">
        <f t="shared" si="120"/>
        <v>2.6061252274052819E-2</v>
      </c>
      <c r="AU118">
        <f t="shared" si="102"/>
        <v>5.7374835915307507</v>
      </c>
      <c r="AV118">
        <f t="shared" si="121"/>
        <v>0.18315931655593792</v>
      </c>
      <c r="AW118">
        <f t="shared" si="122"/>
        <v>0</v>
      </c>
      <c r="AX118">
        <f t="shared" si="103"/>
        <v>1.8390647975892543E-2</v>
      </c>
      <c r="AY118" t="b">
        <f t="shared" si="123"/>
        <v>0</v>
      </c>
      <c r="AZ118">
        <f t="shared" si="104"/>
        <v>37.337604695554134</v>
      </c>
      <c r="BA118">
        <f t="shared" si="105"/>
        <v>-6.8512033235550431</v>
      </c>
      <c r="BB118">
        <f t="shared" si="106"/>
        <v>-0.53561132701377501</v>
      </c>
      <c r="BC118">
        <f t="shared" si="107"/>
        <v>1.3249764360871672</v>
      </c>
      <c r="BD118">
        <f t="shared" si="108"/>
        <v>4.9331796297907987E-2</v>
      </c>
      <c r="BF118" s="15">
        <f t="shared" si="124"/>
        <v>31.325098277370387</v>
      </c>
      <c r="BG118" s="10">
        <f t="shared" si="125"/>
        <v>0</v>
      </c>
      <c r="BH118">
        <f t="shared" si="126"/>
        <v>5.7374835915307365</v>
      </c>
      <c r="BI118">
        <f t="shared" si="127"/>
        <v>5.9216781596562029</v>
      </c>
      <c r="BJ118">
        <f t="shared" si="128"/>
        <v>-0.17855093819600487</v>
      </c>
      <c r="BK118">
        <f t="shared" si="129"/>
        <v>-5.5981996500376052E-4</v>
      </c>
      <c r="BM118">
        <f t="shared" si="130"/>
        <v>0</v>
      </c>
      <c r="BN118">
        <f t="shared" si="131"/>
        <v>-7.9936057773011271E-15</v>
      </c>
      <c r="BO118">
        <f t="shared" si="132"/>
        <v>0</v>
      </c>
      <c r="BP118">
        <f t="shared" si="133"/>
        <v>0</v>
      </c>
    </row>
    <row r="119" spans="1:68" x14ac:dyDescent="0.2">
      <c r="A119">
        <f t="shared" si="139"/>
        <v>8.2000000000000003E-2</v>
      </c>
      <c r="B119">
        <f t="shared" si="75"/>
        <v>0.25631017570265902</v>
      </c>
      <c r="C119">
        <f t="shared" si="76"/>
        <v>2.8694236743297679</v>
      </c>
      <c r="D119">
        <f t="shared" si="77"/>
        <v>0.25631017570265902</v>
      </c>
      <c r="E119">
        <f t="shared" si="83"/>
        <v>0.26882120672051574</v>
      </c>
      <c r="F119">
        <f t="shared" si="84"/>
        <v>0.26882120672051579</v>
      </c>
      <c r="G119">
        <f t="shared" si="78"/>
        <v>0.2537470739456324</v>
      </c>
      <c r="H119">
        <f t="shared" si="79"/>
        <v>0.25103280040618225</v>
      </c>
      <c r="I119">
        <f t="shared" si="80"/>
        <v>0.25103280040618242</v>
      </c>
      <c r="J119">
        <f t="shared" si="135"/>
        <v>86.954256758943515</v>
      </c>
      <c r="K119">
        <f t="shared" si="136"/>
        <v>83.156832583383149</v>
      </c>
      <c r="L119">
        <f t="shared" si="85"/>
        <v>2326583323867701</v>
      </c>
      <c r="M119">
        <f t="shared" si="81"/>
        <v>1.8420863368858505E-2</v>
      </c>
      <c r="N119" s="17">
        <f t="shared" si="137"/>
        <v>42857673525231.602</v>
      </c>
      <c r="O119">
        <f t="shared" si="138"/>
        <v>0</v>
      </c>
      <c r="P119" s="18" t="e">
        <f t="shared" si="82"/>
        <v>#N/A</v>
      </c>
      <c r="R119">
        <f t="shared" si="86"/>
        <v>4.4207283740415315</v>
      </c>
      <c r="S119">
        <f t="shared" si="87"/>
        <v>35.383177201688021</v>
      </c>
      <c r="T119">
        <f t="shared" si="109"/>
        <v>-3.9942713779798655</v>
      </c>
      <c r="U119" s="9">
        <f t="shared" si="88"/>
        <v>31.388905823708157</v>
      </c>
      <c r="V119">
        <f t="shared" si="110"/>
        <v>-42857673525199.203</v>
      </c>
      <c r="W119">
        <f t="shared" si="111"/>
        <v>0</v>
      </c>
      <c r="X119">
        <f t="shared" si="112"/>
        <v>-2.4868995751603507E-14</v>
      </c>
      <c r="Y119">
        <f t="shared" si="89"/>
        <v>2.8694236743297679</v>
      </c>
      <c r="Z119">
        <f t="shared" si="90"/>
        <v>31.415926535897931</v>
      </c>
      <c r="AA119">
        <f t="shared" si="91"/>
        <v>1.8429653060549218</v>
      </c>
      <c r="AB119">
        <f t="shared" si="113"/>
        <v>-6.6033701343733791</v>
      </c>
      <c r="AC119">
        <f t="shared" si="92"/>
        <v>24.812556401524553</v>
      </c>
      <c r="AD119">
        <f t="shared" si="114"/>
        <v>-0.53335403205136889</v>
      </c>
      <c r="AE119">
        <f t="shared" si="93"/>
        <v>1.3673912532371491</v>
      </c>
      <c r="AF119" s="9">
        <f t="shared" si="115"/>
        <v>25.646593622710331</v>
      </c>
      <c r="AG119" s="9">
        <f t="shared" si="116"/>
        <v>0</v>
      </c>
      <c r="AH119">
        <f t="shared" si="117"/>
        <v>0</v>
      </c>
      <c r="AI119">
        <f t="shared" si="134"/>
        <v>3.1257338500325638E-3</v>
      </c>
      <c r="AJ119">
        <f t="shared" si="94"/>
        <v>37.337604695554134</v>
      </c>
      <c r="AK119">
        <f t="shared" si="95"/>
        <v>-6.7778261182594202</v>
      </c>
      <c r="AL119">
        <f t="shared" si="96"/>
        <v>-0.48458153298210149</v>
      </c>
      <c r="AM119">
        <f t="shared" si="97"/>
        <v>1.3137087793955766</v>
      </c>
      <c r="AN119" s="9">
        <f t="shared" si="118"/>
        <v>31.388905823708189</v>
      </c>
      <c r="AO119">
        <f t="shared" si="98"/>
        <v>3.1974423109204508E-14</v>
      </c>
      <c r="AP119">
        <f t="shared" si="119"/>
        <v>1.0186536379695681E-15</v>
      </c>
      <c r="AQ119">
        <f t="shared" si="99"/>
        <v>5.9216781596562029</v>
      </c>
      <c r="AR119">
        <f t="shared" si="100"/>
        <v>-0.17445598388604111</v>
      </c>
      <c r="AS119">
        <f t="shared" si="101"/>
        <v>4.8772499069267394E-2</v>
      </c>
      <c r="AT119">
        <f t="shared" si="120"/>
        <v>2.5739223881246793E-2</v>
      </c>
      <c r="AU119">
        <f t="shared" si="102"/>
        <v>5.7423122009978584</v>
      </c>
      <c r="AV119">
        <f t="shared" si="121"/>
        <v>0.18294082097824074</v>
      </c>
      <c r="AW119">
        <f t="shared" si="122"/>
        <v>0</v>
      </c>
      <c r="AX119">
        <f t="shared" si="103"/>
        <v>1.8421905314392868E-2</v>
      </c>
      <c r="AY119" t="b">
        <f t="shared" si="123"/>
        <v>0</v>
      </c>
      <c r="AZ119">
        <f t="shared" si="104"/>
        <v>37.337604695554134</v>
      </c>
      <c r="BA119">
        <f t="shared" si="105"/>
        <v>-6.7778261182594184</v>
      </c>
      <c r="BB119">
        <f t="shared" si="106"/>
        <v>-0.53391332928000934</v>
      </c>
      <c r="BC119">
        <f t="shared" si="107"/>
        <v>1.3137087793955764</v>
      </c>
      <c r="BD119">
        <f t="shared" si="108"/>
        <v>4.9331796297907987E-2</v>
      </c>
      <c r="BF119" s="15">
        <f t="shared" si="124"/>
        <v>31.388905823708189</v>
      </c>
      <c r="BG119" s="10">
        <f t="shared" si="125"/>
        <v>0</v>
      </c>
      <c r="BH119">
        <f t="shared" si="126"/>
        <v>5.7423122009978584</v>
      </c>
      <c r="BI119">
        <f t="shared" si="127"/>
        <v>5.9216781596562029</v>
      </c>
      <c r="BJ119">
        <f t="shared" si="128"/>
        <v>-0.17445598388603933</v>
      </c>
      <c r="BK119">
        <f t="shared" si="129"/>
        <v>-5.5929722864045406E-4</v>
      </c>
      <c r="BM119">
        <f t="shared" si="130"/>
        <v>0</v>
      </c>
      <c r="BN119">
        <f t="shared" si="131"/>
        <v>0</v>
      </c>
      <c r="BO119">
        <f t="shared" si="132"/>
        <v>0</v>
      </c>
      <c r="BP119">
        <f t="shared" si="133"/>
        <v>0</v>
      </c>
    </row>
    <row r="120" spans="1:68" x14ac:dyDescent="0.2">
      <c r="A120">
        <f t="shared" si="139"/>
        <v>8.3000000000000004E-2</v>
      </c>
      <c r="B120">
        <f t="shared" si="75"/>
        <v>0.25943590955269147</v>
      </c>
      <c r="C120">
        <f t="shared" si="76"/>
        <v>2.8662979404797353</v>
      </c>
      <c r="D120">
        <f t="shared" si="77"/>
        <v>0.25943590955269147</v>
      </c>
      <c r="E120">
        <f t="shared" si="83"/>
        <v>0.27183056448248238</v>
      </c>
      <c r="F120">
        <f t="shared" si="84"/>
        <v>0.27183056448248255</v>
      </c>
      <c r="G120">
        <f t="shared" si="78"/>
        <v>0.25684155045716456</v>
      </c>
      <c r="H120">
        <f t="shared" si="79"/>
        <v>0.2540269806908898</v>
      </c>
      <c r="I120">
        <f t="shared" si="80"/>
        <v>0.25402698069089019</v>
      </c>
      <c r="J120">
        <f t="shared" si="135"/>
        <v>85.92933916731242</v>
      </c>
      <c r="K120">
        <f t="shared" si="136"/>
        <v>82.186418859602895</v>
      </c>
      <c r="L120">
        <f t="shared" si="85"/>
        <v>2471898915379567.5</v>
      </c>
      <c r="M120">
        <f t="shared" si="81"/>
        <v>1.8452115394656673E-2</v>
      </c>
      <c r="N120" s="17">
        <f t="shared" si="137"/>
        <v>45611764030510.453</v>
      </c>
      <c r="O120">
        <f t="shared" si="138"/>
        <v>0</v>
      </c>
      <c r="P120" s="18" t="e">
        <f t="shared" si="82"/>
        <v>#N/A</v>
      </c>
      <c r="R120">
        <f t="shared" si="86"/>
        <v>4.4089900677255969</v>
      </c>
      <c r="S120">
        <f t="shared" si="87"/>
        <v>35.44376304183325</v>
      </c>
      <c r="T120">
        <f t="shared" si="109"/>
        <v>-3.9925762595310976</v>
      </c>
      <c r="U120" s="9">
        <f t="shared" si="88"/>
        <v>31.451186782302152</v>
      </c>
      <c r="V120">
        <f t="shared" si="110"/>
        <v>-45611764030477.094</v>
      </c>
      <c r="W120">
        <f t="shared" si="111"/>
        <v>0</v>
      </c>
      <c r="X120">
        <f t="shared" si="112"/>
        <v>-4.2632564145606011E-14</v>
      </c>
      <c r="Y120">
        <f t="shared" si="89"/>
        <v>2.8662979404797353</v>
      </c>
      <c r="Z120">
        <f t="shared" si="90"/>
        <v>31.415926535897931</v>
      </c>
      <c r="AA120">
        <f t="shared" si="91"/>
        <v>1.8460910399049544</v>
      </c>
      <c r="AB120">
        <f t="shared" si="113"/>
        <v>-6.535603236357705</v>
      </c>
      <c r="AC120">
        <f t="shared" si="92"/>
        <v>24.880323299540226</v>
      </c>
      <c r="AD120">
        <f t="shared" si="114"/>
        <v>-0.53165943359316936</v>
      </c>
      <c r="AE120">
        <f t="shared" si="93"/>
        <v>1.3555425301830486</v>
      </c>
      <c r="AF120" s="9">
        <f t="shared" si="115"/>
        <v>25.704206396130104</v>
      </c>
      <c r="AG120" s="9">
        <f t="shared" si="116"/>
        <v>0</v>
      </c>
      <c r="AH120">
        <f t="shared" si="117"/>
        <v>0</v>
      </c>
      <c r="AI120">
        <f t="shared" si="134"/>
        <v>3.1257338500325638E-3</v>
      </c>
      <c r="AJ120">
        <f t="shared" si="94"/>
        <v>37.337604695554134</v>
      </c>
      <c r="AK120">
        <f t="shared" si="95"/>
        <v>-6.7061078301997235</v>
      </c>
      <c r="AL120">
        <f t="shared" si="96"/>
        <v>-0.48288641453333359</v>
      </c>
      <c r="AM120">
        <f t="shared" si="97"/>
        <v>1.3025763314810945</v>
      </c>
      <c r="AN120" s="9">
        <f t="shared" si="118"/>
        <v>31.451186782302173</v>
      </c>
      <c r="AO120">
        <f t="shared" si="98"/>
        <v>0</v>
      </c>
      <c r="AP120">
        <f t="shared" si="119"/>
        <v>0</v>
      </c>
      <c r="AQ120">
        <f t="shared" si="99"/>
        <v>5.9216781596562029</v>
      </c>
      <c r="AR120">
        <f t="shared" si="100"/>
        <v>-0.17050459384201844</v>
      </c>
      <c r="AS120">
        <f t="shared" si="101"/>
        <v>4.8773019059835776E-2</v>
      </c>
      <c r="AT120">
        <f t="shared" si="120"/>
        <v>2.5425268748913096E-2</v>
      </c>
      <c r="AU120">
        <f t="shared" si="102"/>
        <v>5.7469803861720692</v>
      </c>
      <c r="AV120">
        <f t="shared" si="121"/>
        <v>0.18272698025519149</v>
      </c>
      <c r="AW120">
        <f t="shared" si="122"/>
        <v>0</v>
      </c>
      <c r="AX120">
        <f t="shared" si="103"/>
        <v>1.8453162652893193E-2</v>
      </c>
      <c r="AY120" t="b">
        <f t="shared" si="123"/>
        <v>0</v>
      </c>
      <c r="AZ120">
        <f t="shared" si="104"/>
        <v>37.337604695554134</v>
      </c>
      <c r="BA120">
        <f t="shared" si="105"/>
        <v>-6.7061078301997092</v>
      </c>
      <c r="BB120">
        <f t="shared" si="106"/>
        <v>-0.53221821083124121</v>
      </c>
      <c r="BC120">
        <f t="shared" si="107"/>
        <v>1.3025763314810939</v>
      </c>
      <c r="BD120">
        <f t="shared" si="108"/>
        <v>4.9331796297907987E-2</v>
      </c>
      <c r="BF120" s="15">
        <f t="shared" si="124"/>
        <v>31.451186782302184</v>
      </c>
      <c r="BG120" s="10">
        <f t="shared" si="125"/>
        <v>0</v>
      </c>
      <c r="BH120">
        <f t="shared" si="126"/>
        <v>5.7469803861720798</v>
      </c>
      <c r="BI120">
        <f t="shared" si="127"/>
        <v>5.9216781596562029</v>
      </c>
      <c r="BJ120">
        <f t="shared" si="128"/>
        <v>-0.17050459384200423</v>
      </c>
      <c r="BK120">
        <f t="shared" si="129"/>
        <v>-5.5877723807185031E-4</v>
      </c>
      <c r="BM120">
        <f t="shared" si="130"/>
        <v>0</v>
      </c>
      <c r="BN120">
        <f t="shared" si="131"/>
        <v>1.4210854715202004E-14</v>
      </c>
      <c r="BO120">
        <f t="shared" si="132"/>
        <v>0</v>
      </c>
      <c r="BP120">
        <f t="shared" si="133"/>
        <v>0</v>
      </c>
    </row>
    <row r="121" spans="1:68" x14ac:dyDescent="0.2">
      <c r="A121">
        <f t="shared" si="139"/>
        <v>8.4000000000000005E-2</v>
      </c>
      <c r="B121">
        <f t="shared" si="75"/>
        <v>0.26256164340272387</v>
      </c>
      <c r="C121">
        <f t="shared" si="76"/>
        <v>2.8631722066297032</v>
      </c>
      <c r="D121">
        <f t="shared" si="77"/>
        <v>0.26256164340272387</v>
      </c>
      <c r="E121">
        <f t="shared" si="83"/>
        <v>0.27483726640434075</v>
      </c>
      <c r="F121">
        <f t="shared" si="84"/>
        <v>0.2748372664043407</v>
      </c>
      <c r="G121">
        <f t="shared" si="78"/>
        <v>0.25993602696869661</v>
      </c>
      <c r="H121">
        <f t="shared" si="79"/>
        <v>0.25701872846981744</v>
      </c>
      <c r="I121">
        <f t="shared" si="80"/>
        <v>0.25701872846981771</v>
      </c>
      <c r="J121">
        <f t="shared" si="135"/>
        <v>84.929105016559788</v>
      </c>
      <c r="K121">
        <f t="shared" si="136"/>
        <v>81.23926434511975</v>
      </c>
      <c r="L121">
        <f t="shared" si="85"/>
        <v>2622435949233618.5</v>
      </c>
      <c r="M121">
        <f t="shared" si="81"/>
        <v>1.8483367402426735E-2</v>
      </c>
      <c r="N121" s="17">
        <f t="shared" si="137"/>
        <v>48471447139016.68</v>
      </c>
      <c r="O121">
        <f t="shared" si="138"/>
        <v>0</v>
      </c>
      <c r="P121" s="18" t="e">
        <f t="shared" si="82"/>
        <v>#N/A</v>
      </c>
      <c r="R121">
        <f t="shared" si="86"/>
        <v>4.3973986813427715</v>
      </c>
      <c r="S121">
        <f t="shared" si="87"/>
        <v>35.502880032348294</v>
      </c>
      <c r="T121">
        <f t="shared" si="109"/>
        <v>-3.9908840106223828</v>
      </c>
      <c r="U121" s="9">
        <f t="shared" si="88"/>
        <v>31.51199602172591</v>
      </c>
      <c r="V121">
        <f t="shared" si="110"/>
        <v>-48471447138986.758</v>
      </c>
      <c r="W121">
        <f t="shared" si="111"/>
        <v>0</v>
      </c>
      <c r="X121">
        <f t="shared" si="112"/>
        <v>3.1974423109204508E-14</v>
      </c>
      <c r="Y121">
        <f t="shared" si="89"/>
        <v>2.8631722066297032</v>
      </c>
      <c r="Z121">
        <f t="shared" si="90"/>
        <v>31.415926535897931</v>
      </c>
      <c r="AA121">
        <f t="shared" si="91"/>
        <v>1.8492167737549865</v>
      </c>
      <c r="AB121">
        <f t="shared" si="113"/>
        <v>-6.4693003975375873</v>
      </c>
      <c r="AC121">
        <f t="shared" si="92"/>
        <v>24.946626138360344</v>
      </c>
      <c r="AD121">
        <f t="shared" si="114"/>
        <v>-0.52996770194150356</v>
      </c>
      <c r="AE121">
        <f t="shared" si="93"/>
        <v>1.3438423117080645</v>
      </c>
      <c r="AF121" s="9">
        <f t="shared" si="115"/>
        <v>25.760500748126905</v>
      </c>
      <c r="AG121" s="9">
        <f t="shared" si="116"/>
        <v>0</v>
      </c>
      <c r="AH121">
        <f t="shared" si="117"/>
        <v>0</v>
      </c>
      <c r="AI121">
        <f t="shared" si="134"/>
        <v>3.1257338500323417E-3</v>
      </c>
      <c r="AJ121">
        <f t="shared" si="94"/>
        <v>37.337604695554134</v>
      </c>
      <c r="AK121">
        <f t="shared" si="95"/>
        <v>-6.6359906232070998</v>
      </c>
      <c r="AL121">
        <f t="shared" si="96"/>
        <v>-0.48119416562461881</v>
      </c>
      <c r="AM121">
        <f t="shared" si="97"/>
        <v>1.2915761150034188</v>
      </c>
      <c r="AN121" s="9">
        <f t="shared" si="118"/>
        <v>31.511996021725835</v>
      </c>
      <c r="AO121">
        <f t="shared" si="98"/>
        <v>-7.460698725481052E-14</v>
      </c>
      <c r="AP121">
        <f t="shared" si="119"/>
        <v>-2.3675741518681646E-15</v>
      </c>
      <c r="AQ121">
        <f t="shared" si="99"/>
        <v>5.9216781596562029</v>
      </c>
      <c r="AR121">
        <f t="shared" si="100"/>
        <v>-0.16669022566951242</v>
      </c>
      <c r="AS121">
        <f t="shared" si="101"/>
        <v>4.8773536316884747E-2</v>
      </c>
      <c r="AT121">
        <f t="shared" si="120"/>
        <v>2.5119117119691302E-2</v>
      </c>
      <c r="AU121">
        <f t="shared" si="102"/>
        <v>5.7514952735989304</v>
      </c>
      <c r="AV121">
        <f t="shared" si="121"/>
        <v>0.18251764406271129</v>
      </c>
      <c r="AW121">
        <f t="shared" si="122"/>
        <v>0</v>
      </c>
      <c r="AX121">
        <f t="shared" si="103"/>
        <v>1.8484419991393514E-2</v>
      </c>
      <c r="AY121" t="b">
        <f t="shared" si="123"/>
        <v>0</v>
      </c>
      <c r="AZ121">
        <f t="shared" si="104"/>
        <v>37.337604695554134</v>
      </c>
      <c r="BA121">
        <f t="shared" si="105"/>
        <v>-6.6359906232070998</v>
      </c>
      <c r="BB121">
        <f t="shared" si="106"/>
        <v>-0.53052596192252666</v>
      </c>
      <c r="BC121">
        <f t="shared" si="107"/>
        <v>1.2915761150034191</v>
      </c>
      <c r="BD121">
        <f t="shared" si="108"/>
        <v>4.9331796297907987E-2</v>
      </c>
      <c r="BF121" s="15">
        <f t="shared" si="124"/>
        <v>31.511996021725832</v>
      </c>
      <c r="BG121" s="10">
        <f t="shared" si="125"/>
        <v>0</v>
      </c>
      <c r="BH121">
        <f t="shared" si="126"/>
        <v>5.7514952735989269</v>
      </c>
      <c r="BI121">
        <f t="shared" si="127"/>
        <v>5.9216781596562029</v>
      </c>
      <c r="BJ121">
        <f t="shared" si="128"/>
        <v>-0.16669022566951242</v>
      </c>
      <c r="BK121">
        <f t="shared" si="129"/>
        <v>-5.5825998102310148E-4</v>
      </c>
      <c r="BM121">
        <f t="shared" si="130"/>
        <v>0</v>
      </c>
      <c r="BN121">
        <f t="shared" si="131"/>
        <v>0</v>
      </c>
      <c r="BO121">
        <f t="shared" si="132"/>
        <v>0</v>
      </c>
      <c r="BP121">
        <f t="shared" si="133"/>
        <v>0</v>
      </c>
    </row>
    <row r="122" spans="1:68" x14ac:dyDescent="0.2">
      <c r="A122">
        <f t="shared" si="139"/>
        <v>8.5000000000000006E-2</v>
      </c>
      <c r="B122">
        <f t="shared" si="75"/>
        <v>0.26568737725275632</v>
      </c>
      <c r="C122">
        <f t="shared" si="76"/>
        <v>2.8600464727796706</v>
      </c>
      <c r="D122">
        <f t="shared" si="77"/>
        <v>0.26568737725275632</v>
      </c>
      <c r="E122">
        <f t="shared" si="83"/>
        <v>0.27784128310999939</v>
      </c>
      <c r="F122">
        <f t="shared" si="84"/>
        <v>0.27784128310999939</v>
      </c>
      <c r="G122">
        <f t="shared" si="78"/>
        <v>0.26303050348022877</v>
      </c>
      <c r="H122">
        <f t="shared" si="79"/>
        <v>0.2600080150946551</v>
      </c>
      <c r="I122">
        <f t="shared" si="80"/>
        <v>0.26000801509465515</v>
      </c>
      <c r="J122">
        <f t="shared" si="135"/>
        <v>83.952683433582777</v>
      </c>
      <c r="K122">
        <f t="shared" si="136"/>
        <v>80.314551136032634</v>
      </c>
      <c r="L122">
        <f t="shared" si="85"/>
        <v>2778202375076977</v>
      </c>
      <c r="M122">
        <f t="shared" si="81"/>
        <v>1.8514619392138151E-2</v>
      </c>
      <c r="N122" s="17">
        <f t="shared" si="137"/>
        <v>51437359568884.469</v>
      </c>
      <c r="O122">
        <f t="shared" si="138"/>
        <v>0</v>
      </c>
      <c r="P122" s="18" t="e">
        <f t="shared" si="82"/>
        <v>#N/A</v>
      </c>
      <c r="R122">
        <f t="shared" si="86"/>
        <v>4.3859508142003953</v>
      </c>
      <c r="S122">
        <f t="shared" si="87"/>
        <v>35.560580485789202</v>
      </c>
      <c r="T122">
        <f t="shared" si="109"/>
        <v>-3.9891946215581719</v>
      </c>
      <c r="U122" s="9">
        <f t="shared" si="88"/>
        <v>31.571385864231029</v>
      </c>
      <c r="V122">
        <f t="shared" si="110"/>
        <v>-51437359568850.961</v>
      </c>
      <c r="W122">
        <f t="shared" si="111"/>
        <v>0</v>
      </c>
      <c r="X122">
        <f t="shared" si="112"/>
        <v>-3.907985046680551E-14</v>
      </c>
      <c r="Y122">
        <f t="shared" si="89"/>
        <v>2.8600464727796706</v>
      </c>
      <c r="Z122">
        <f t="shared" si="90"/>
        <v>31.415926535897931</v>
      </c>
      <c r="AA122">
        <f t="shared" si="91"/>
        <v>1.8523425076050191</v>
      </c>
      <c r="AB122">
        <f t="shared" si="113"/>
        <v>-6.4044126014207103</v>
      </c>
      <c r="AC122">
        <f t="shared" si="92"/>
        <v>25.011513934477222</v>
      </c>
      <c r="AD122">
        <f t="shared" si="114"/>
        <v>-0.52827882741301346</v>
      </c>
      <c r="AE122">
        <f t="shared" si="93"/>
        <v>1.3322871628348081</v>
      </c>
      <c r="AF122" s="9">
        <f t="shared" si="115"/>
        <v>25.815522269899017</v>
      </c>
      <c r="AG122" s="9">
        <f t="shared" si="116"/>
        <v>0</v>
      </c>
      <c r="AH122">
        <f t="shared" si="117"/>
        <v>0</v>
      </c>
      <c r="AI122">
        <f t="shared" si="134"/>
        <v>3.1257338500323417E-3</v>
      </c>
      <c r="AJ122">
        <f t="shared" si="94"/>
        <v>37.337604695554134</v>
      </c>
      <c r="AK122">
        <f t="shared" si="95"/>
        <v>-6.5674193071581124</v>
      </c>
      <c r="AL122">
        <f t="shared" si="96"/>
        <v>-0.47950477656040791</v>
      </c>
      <c r="AM122">
        <f t="shared" si="97"/>
        <v>1.2807052523954525</v>
      </c>
      <c r="AN122" s="9">
        <f t="shared" si="118"/>
        <v>31.571385864231068</v>
      </c>
      <c r="AO122">
        <f t="shared" si="98"/>
        <v>3.907985046680551E-14</v>
      </c>
      <c r="AP122">
        <f t="shared" si="119"/>
        <v>1.2378249923796087E-15</v>
      </c>
      <c r="AQ122">
        <f t="shared" si="99"/>
        <v>5.9216781596562029</v>
      </c>
      <c r="AR122">
        <f t="shared" si="100"/>
        <v>-0.16300670573740206</v>
      </c>
      <c r="AS122">
        <f t="shared" si="101"/>
        <v>4.8774050852605555E-2</v>
      </c>
      <c r="AT122">
        <f t="shared" si="120"/>
        <v>2.4820511393224741E-2</v>
      </c>
      <c r="AU122">
        <f t="shared" si="102"/>
        <v>5.7558635943320517</v>
      </c>
      <c r="AV122">
        <f t="shared" si="121"/>
        <v>0.18231266815731334</v>
      </c>
      <c r="AW122">
        <f t="shared" si="122"/>
        <v>0</v>
      </c>
      <c r="AX122">
        <f t="shared" si="103"/>
        <v>1.8515677329893839E-2</v>
      </c>
      <c r="AY122" t="b">
        <f t="shared" si="123"/>
        <v>0</v>
      </c>
      <c r="AZ122">
        <f t="shared" si="104"/>
        <v>37.337604695554134</v>
      </c>
      <c r="BA122">
        <f t="shared" si="105"/>
        <v>-6.5674193071581151</v>
      </c>
      <c r="BB122">
        <f t="shared" si="106"/>
        <v>-0.52883657285831609</v>
      </c>
      <c r="BC122">
        <f t="shared" si="107"/>
        <v>1.2807052523954525</v>
      </c>
      <c r="BD122">
        <f t="shared" si="108"/>
        <v>4.9331796297907987E-2</v>
      </c>
      <c r="BF122" s="15">
        <f t="shared" si="124"/>
        <v>31.571385864231061</v>
      </c>
      <c r="BG122" s="10">
        <f t="shared" si="125"/>
        <v>0</v>
      </c>
      <c r="BH122">
        <f t="shared" si="126"/>
        <v>5.7558635943320446</v>
      </c>
      <c r="BI122">
        <f t="shared" si="127"/>
        <v>5.9216781596562029</v>
      </c>
      <c r="BJ122">
        <f t="shared" si="128"/>
        <v>-0.16300670573740472</v>
      </c>
      <c r="BK122">
        <f t="shared" si="129"/>
        <v>-5.5774544530262649E-4</v>
      </c>
      <c r="BM122">
        <f t="shared" si="130"/>
        <v>0</v>
      </c>
      <c r="BN122">
        <f t="shared" si="131"/>
        <v>0</v>
      </c>
      <c r="BO122">
        <f t="shared" si="132"/>
        <v>0</v>
      </c>
      <c r="BP122">
        <f t="shared" si="133"/>
        <v>0</v>
      </c>
    </row>
    <row r="123" spans="1:68" x14ac:dyDescent="0.2">
      <c r="A123">
        <f t="shared" si="139"/>
        <v>8.5999999999999993E-2</v>
      </c>
      <c r="B123">
        <f t="shared" si="75"/>
        <v>0.26881311110278872</v>
      </c>
      <c r="C123">
        <f t="shared" si="76"/>
        <v>2.856920738929638</v>
      </c>
      <c r="D123">
        <f t="shared" si="77"/>
        <v>0.26881311110278872</v>
      </c>
      <c r="E123">
        <f t="shared" si="83"/>
        <v>0.2808425852496016</v>
      </c>
      <c r="F123">
        <f t="shared" si="84"/>
        <v>0.28084258524960182</v>
      </c>
      <c r="G123">
        <f t="shared" si="78"/>
        <v>0.26612497999176082</v>
      </c>
      <c r="H123">
        <f t="shared" si="79"/>
        <v>0.26299481194065966</v>
      </c>
      <c r="I123">
        <f t="shared" si="80"/>
        <v>0.26299481194066004</v>
      </c>
      <c r="J123">
        <f t="shared" si="135"/>
        <v>82.999244054901723</v>
      </c>
      <c r="K123">
        <f t="shared" si="136"/>
        <v>79.41149928098082</v>
      </c>
      <c r="L123">
        <f t="shared" si="85"/>
        <v>2939201420615107.5</v>
      </c>
      <c r="M123">
        <f t="shared" si="81"/>
        <v>1.8545871363760395E-2</v>
      </c>
      <c r="N123" s="17">
        <f t="shared" si="137"/>
        <v>54510051458909.594</v>
      </c>
      <c r="O123">
        <f t="shared" si="138"/>
        <v>0</v>
      </c>
      <c r="P123" s="18" t="e">
        <f t="shared" si="82"/>
        <v>#N/A</v>
      </c>
      <c r="R123">
        <f t="shared" si="86"/>
        <v>4.3746431849830243</v>
      </c>
      <c r="S123">
        <f t="shared" si="87"/>
        <v>35.616914313723221</v>
      </c>
      <c r="T123">
        <f t="shared" si="109"/>
        <v>-3.9875080826919773</v>
      </c>
      <c r="U123" s="9">
        <f t="shared" si="88"/>
        <v>31.629406231031243</v>
      </c>
      <c r="V123">
        <f t="shared" si="110"/>
        <v>-54510051458877.477</v>
      </c>
      <c r="W123">
        <f t="shared" si="111"/>
        <v>0</v>
      </c>
      <c r="X123">
        <f t="shared" si="112"/>
        <v>-7.1054273576010019E-15</v>
      </c>
      <c r="Y123">
        <f t="shared" si="89"/>
        <v>2.856920738929638</v>
      </c>
      <c r="Z123">
        <f t="shared" si="90"/>
        <v>31.415926535897931</v>
      </c>
      <c r="AA123">
        <f t="shared" si="91"/>
        <v>1.8554682414550516</v>
      </c>
      <c r="AB123">
        <f t="shared" si="113"/>
        <v>-6.3408929837686987</v>
      </c>
      <c r="AC123">
        <f t="shared" si="92"/>
        <v>25.075033552129234</v>
      </c>
      <c r="AD123">
        <f t="shared" si="114"/>
        <v>-0.52659280037332068</v>
      </c>
      <c r="AE123">
        <f t="shared" si="93"/>
        <v>1.3208737691697781</v>
      </c>
      <c r="AF123" s="9">
        <f t="shared" si="115"/>
        <v>25.869314520925691</v>
      </c>
      <c r="AG123" s="9">
        <f t="shared" si="116"/>
        <v>0</v>
      </c>
      <c r="AH123">
        <f t="shared" si="117"/>
        <v>0</v>
      </c>
      <c r="AI123">
        <f t="shared" si="134"/>
        <v>3.1257338500325638E-3</v>
      </c>
      <c r="AJ123">
        <f t="shared" si="94"/>
        <v>37.337604695554134</v>
      </c>
      <c r="AK123">
        <f t="shared" si="95"/>
        <v>-6.5003411882861633</v>
      </c>
      <c r="AL123">
        <f t="shared" si="96"/>
        <v>-0.47781823769421328</v>
      </c>
      <c r="AM123">
        <f t="shared" si="97"/>
        <v>1.2699609614574212</v>
      </c>
      <c r="AN123" s="9">
        <f t="shared" si="118"/>
        <v>31.629406231031179</v>
      </c>
      <c r="AO123">
        <f t="shared" si="98"/>
        <v>-6.3948846218409017E-14</v>
      </c>
      <c r="AP123">
        <f t="shared" si="119"/>
        <v>-2.0218162096153949E-15</v>
      </c>
      <c r="AQ123">
        <f t="shared" si="99"/>
        <v>5.9216781596562029</v>
      </c>
      <c r="AR123">
        <f t="shared" si="100"/>
        <v>-0.15944820451746455</v>
      </c>
      <c r="AS123">
        <f t="shared" si="101"/>
        <v>4.8774562679107403E-2</v>
      </c>
      <c r="AT123">
        <f t="shared" si="120"/>
        <v>2.4529205452291591E-2</v>
      </c>
      <c r="AU123">
        <f t="shared" si="102"/>
        <v>5.7600917101054883</v>
      </c>
      <c r="AV123">
        <f t="shared" si="121"/>
        <v>0.18211191408501184</v>
      </c>
      <c r="AW123">
        <f t="shared" si="122"/>
        <v>0</v>
      </c>
      <c r="AX123">
        <f t="shared" si="103"/>
        <v>1.8546934668394164E-2</v>
      </c>
      <c r="AY123" t="b">
        <f t="shared" si="123"/>
        <v>0</v>
      </c>
      <c r="AZ123">
        <f t="shared" si="104"/>
        <v>37.337604695554134</v>
      </c>
      <c r="BA123">
        <f t="shared" si="105"/>
        <v>-6.5003411882861561</v>
      </c>
      <c r="BB123">
        <f t="shared" si="106"/>
        <v>-0.52715003399212113</v>
      </c>
      <c r="BC123">
        <f t="shared" si="107"/>
        <v>1.2699609614574205</v>
      </c>
      <c r="BD123">
        <f t="shared" si="108"/>
        <v>4.9331796297907987E-2</v>
      </c>
      <c r="BF123" s="15">
        <f t="shared" si="124"/>
        <v>31.629406231031183</v>
      </c>
      <c r="BG123" s="10">
        <f t="shared" si="125"/>
        <v>0</v>
      </c>
      <c r="BH123">
        <f t="shared" si="126"/>
        <v>5.7600917101054918</v>
      </c>
      <c r="BI123">
        <f t="shared" si="127"/>
        <v>5.9216781596562029</v>
      </c>
      <c r="BJ123">
        <f t="shared" si="128"/>
        <v>-0.15944820451745745</v>
      </c>
      <c r="BK123">
        <f t="shared" si="129"/>
        <v>-5.5723361880044564E-4</v>
      </c>
      <c r="BM123">
        <f t="shared" si="130"/>
        <v>0</v>
      </c>
      <c r="BN123">
        <f t="shared" si="131"/>
        <v>7.1054273576010019E-15</v>
      </c>
      <c r="BO123">
        <f t="shared" si="132"/>
        <v>0</v>
      </c>
      <c r="BP123">
        <f t="shared" si="133"/>
        <v>0</v>
      </c>
    </row>
    <row r="124" spans="1:68" x14ac:dyDescent="0.2">
      <c r="A124">
        <f t="shared" si="139"/>
        <v>8.6999999999999994E-2</v>
      </c>
      <c r="B124">
        <f t="shared" si="75"/>
        <v>0.27193884495282111</v>
      </c>
      <c r="C124">
        <f t="shared" si="76"/>
        <v>2.8537950050796059</v>
      </c>
      <c r="D124">
        <f t="shared" si="77"/>
        <v>0.27193884495282111</v>
      </c>
      <c r="E124">
        <f t="shared" si="83"/>
        <v>0.28384114349981293</v>
      </c>
      <c r="F124">
        <f t="shared" si="84"/>
        <v>0.28384114349981288</v>
      </c>
      <c r="G124">
        <f t="shared" si="78"/>
        <v>0.26921945650329288</v>
      </c>
      <c r="H124">
        <f t="shared" si="79"/>
        <v>0.26597909040693007</v>
      </c>
      <c r="I124">
        <f t="shared" si="80"/>
        <v>0.26597909040693035</v>
      </c>
      <c r="J124">
        <f t="shared" si="135"/>
        <v>82.067994698530086</v>
      </c>
      <c r="K124">
        <f t="shared" si="136"/>
        <v>78.529364604216823</v>
      </c>
      <c r="L124">
        <f t="shared" si="85"/>
        <v>3105431786182191</v>
      </c>
      <c r="M124">
        <f t="shared" si="81"/>
        <v>1.8577123317262925E-2</v>
      </c>
      <c r="N124" s="17">
        <f t="shared" si="137"/>
        <v>57689989245254.633</v>
      </c>
      <c r="O124">
        <f t="shared" si="138"/>
        <v>0</v>
      </c>
      <c r="P124" s="18" t="e">
        <f t="shared" si="82"/>
        <v>#N/A</v>
      </c>
      <c r="R124">
        <f t="shared" si="86"/>
        <v>4.3634726262324</v>
      </c>
      <c r="S124">
        <f t="shared" si="87"/>
        <v>35.6719291622003</v>
      </c>
      <c r="T124">
        <f t="shared" si="109"/>
        <v>-3.9858243844260417</v>
      </c>
      <c r="U124" s="9">
        <f t="shared" si="88"/>
        <v>31.686104777774258</v>
      </c>
      <c r="V124">
        <f t="shared" si="110"/>
        <v>-57689989245221.336</v>
      </c>
      <c r="W124">
        <f t="shared" si="111"/>
        <v>0</v>
      </c>
      <c r="X124">
        <f t="shared" si="112"/>
        <v>-2.8421709430404007E-14</v>
      </c>
      <c r="Y124">
        <f t="shared" si="89"/>
        <v>2.8537950050796059</v>
      </c>
      <c r="Z124">
        <f t="shared" si="90"/>
        <v>31.415926535897931</v>
      </c>
      <c r="AA124">
        <f t="shared" si="91"/>
        <v>1.8585939753050837</v>
      </c>
      <c r="AB124">
        <f t="shared" si="113"/>
        <v>-6.2786967157163387</v>
      </c>
      <c r="AC124">
        <f t="shared" si="92"/>
        <v>25.137229820181592</v>
      </c>
      <c r="AD124">
        <f t="shared" si="114"/>
        <v>-0.52490961123669633</v>
      </c>
      <c r="AE124">
        <f t="shared" si="93"/>
        <v>1.3095989313275682</v>
      </c>
      <c r="AF124" s="9">
        <f t="shared" si="115"/>
        <v>25.921919140272461</v>
      </c>
      <c r="AG124" s="9">
        <f t="shared" si="116"/>
        <v>0</v>
      </c>
      <c r="AH124">
        <f t="shared" si="117"/>
        <v>0</v>
      </c>
      <c r="AI124">
        <f t="shared" si="134"/>
        <v>3.1257338500323417E-3</v>
      </c>
      <c r="AJ124">
        <f t="shared" si="94"/>
        <v>37.337604695554134</v>
      </c>
      <c r="AK124">
        <f t="shared" si="95"/>
        <v>-6.434705929543127</v>
      </c>
      <c r="AL124">
        <f t="shared" si="96"/>
        <v>-0.47613453942827766</v>
      </c>
      <c r="AM124">
        <f t="shared" si="97"/>
        <v>1.2593405511915681</v>
      </c>
      <c r="AN124" s="9">
        <f t="shared" si="118"/>
        <v>31.686104777774297</v>
      </c>
      <c r="AO124">
        <f t="shared" si="98"/>
        <v>3.907985046680551E-14</v>
      </c>
      <c r="AP124">
        <f t="shared" si="119"/>
        <v>1.2333434715590992E-15</v>
      </c>
      <c r="AQ124">
        <f t="shared" si="99"/>
        <v>5.9216781596562029</v>
      </c>
      <c r="AR124">
        <f t="shared" si="100"/>
        <v>-0.15600921382678834</v>
      </c>
      <c r="AS124">
        <f t="shared" si="101"/>
        <v>4.8775071808418669E-2</v>
      </c>
      <c r="AT124">
        <f t="shared" si="120"/>
        <v>2.4244964033323775E-2</v>
      </c>
      <c r="AU124">
        <f t="shared" si="102"/>
        <v>5.7641856375018357</v>
      </c>
      <c r="AV124">
        <f t="shared" si="121"/>
        <v>0.18191524890572949</v>
      </c>
      <c r="AW124">
        <f t="shared" si="122"/>
        <v>0</v>
      </c>
      <c r="AX124">
        <f t="shared" si="103"/>
        <v>1.8578192006894485E-2</v>
      </c>
      <c r="AY124" t="b">
        <f t="shared" si="123"/>
        <v>0</v>
      </c>
      <c r="AZ124">
        <f t="shared" si="104"/>
        <v>37.337604695554134</v>
      </c>
      <c r="BA124">
        <f t="shared" si="105"/>
        <v>-6.4347059295431341</v>
      </c>
      <c r="BB124">
        <f t="shared" si="106"/>
        <v>-0.52546633572618573</v>
      </c>
      <c r="BC124">
        <f t="shared" si="107"/>
        <v>1.2593405511915683</v>
      </c>
      <c r="BD124">
        <f t="shared" si="108"/>
        <v>4.9331796297907987E-2</v>
      </c>
      <c r="BF124" s="15">
        <f t="shared" si="124"/>
        <v>31.686104777774286</v>
      </c>
      <c r="BG124" s="10">
        <f t="shared" si="125"/>
        <v>0</v>
      </c>
      <c r="BH124">
        <f t="shared" si="126"/>
        <v>5.764185637501825</v>
      </c>
      <c r="BI124">
        <f t="shared" si="127"/>
        <v>5.9216781596562029</v>
      </c>
      <c r="BJ124">
        <f t="shared" si="128"/>
        <v>-0.15600921382679545</v>
      </c>
      <c r="BK124">
        <f t="shared" si="129"/>
        <v>-5.567244894894019E-4</v>
      </c>
      <c r="BM124">
        <f t="shared" si="130"/>
        <v>0</v>
      </c>
      <c r="BN124">
        <f t="shared" si="131"/>
        <v>-7.1054273576010019E-15</v>
      </c>
      <c r="BO124">
        <f t="shared" si="132"/>
        <v>0</v>
      </c>
      <c r="BP124">
        <f t="shared" si="133"/>
        <v>0</v>
      </c>
    </row>
    <row r="125" spans="1:68" x14ac:dyDescent="0.2">
      <c r="A125">
        <f t="shared" si="139"/>
        <v>8.7999999999999995E-2</v>
      </c>
      <c r="B125">
        <f t="shared" si="75"/>
        <v>0.27506457880285357</v>
      </c>
      <c r="C125">
        <f t="shared" si="76"/>
        <v>2.8506692712295734</v>
      </c>
      <c r="D125">
        <f t="shared" si="77"/>
        <v>0.27506457880285357</v>
      </c>
      <c r="E125">
        <f t="shared" si="83"/>
        <v>0.28683692856410714</v>
      </c>
      <c r="F125">
        <f t="shared" si="84"/>
        <v>0.2868369285641072</v>
      </c>
      <c r="G125">
        <f t="shared" si="78"/>
        <v>0.27231393301482504</v>
      </c>
      <c r="H125">
        <f t="shared" si="79"/>
        <v>0.26896082191668058</v>
      </c>
      <c r="I125">
        <f t="shared" si="80"/>
        <v>0.26896082191668064</v>
      </c>
      <c r="J125">
        <f t="shared" si="135"/>
        <v>81.158179194581152</v>
      </c>
      <c r="K125">
        <f t="shared" si="136"/>
        <v>77.6674366768667</v>
      </c>
      <c r="L125">
        <f t="shared" si="85"/>
        <v>3276887841854735</v>
      </c>
      <c r="M125">
        <f t="shared" si="81"/>
        <v>1.8608375252615213E-2</v>
      </c>
      <c r="N125" s="17">
        <f t="shared" si="137"/>
        <v>60977558621965.328</v>
      </c>
      <c r="O125">
        <f t="shared" si="138"/>
        <v>0</v>
      </c>
      <c r="P125" s="18" t="e">
        <f t="shared" si="82"/>
        <v>#N/A</v>
      </c>
      <c r="R125">
        <f t="shared" si="86"/>
        <v>4.3524360791428656</v>
      </c>
      <c r="S125">
        <f t="shared" si="87"/>
        <v>35.725670538180943</v>
      </c>
      <c r="T125">
        <f t="shared" si="109"/>
        <v>-3.9841435172110113</v>
      </c>
      <c r="U125" s="9">
        <f t="shared" si="88"/>
        <v>31.741527020969933</v>
      </c>
      <c r="V125">
        <f t="shared" si="110"/>
        <v>-60977558621928.938</v>
      </c>
      <c r="W125">
        <f t="shared" si="111"/>
        <v>0</v>
      </c>
      <c r="X125">
        <f t="shared" si="112"/>
        <v>-7.460698725481052E-14</v>
      </c>
      <c r="Y125">
        <f t="shared" si="89"/>
        <v>2.8506692712295734</v>
      </c>
      <c r="Z125">
        <f t="shared" si="90"/>
        <v>31.415926535897931</v>
      </c>
      <c r="AA125">
        <f t="shared" si="91"/>
        <v>1.8617197091551163</v>
      </c>
      <c r="AB125">
        <f t="shared" si="113"/>
        <v>-6.2177808944255055</v>
      </c>
      <c r="AC125">
        <f t="shared" si="92"/>
        <v>25.198145641472426</v>
      </c>
      <c r="AD125">
        <f t="shared" si="114"/>
        <v>-0.52322925046573399</v>
      </c>
      <c r="AE125">
        <f t="shared" si="93"/>
        <v>1.298459559673723</v>
      </c>
      <c r="AF125" s="9">
        <f t="shared" si="115"/>
        <v>25.973375950680417</v>
      </c>
      <c r="AG125" s="9">
        <f t="shared" si="116"/>
        <v>0</v>
      </c>
      <c r="AH125">
        <f t="shared" si="117"/>
        <v>0</v>
      </c>
      <c r="AI125">
        <f t="shared" si="134"/>
        <v>3.1257338500323417E-3</v>
      </c>
      <c r="AJ125">
        <f t="shared" si="94"/>
        <v>37.337604695554134</v>
      </c>
      <c r="AK125">
        <f t="shared" si="95"/>
        <v>-6.3704654202327324</v>
      </c>
      <c r="AL125">
        <f t="shared" si="96"/>
        <v>-0.4744536722132473</v>
      </c>
      <c r="AM125">
        <f t="shared" si="97"/>
        <v>1.2488414178618403</v>
      </c>
      <c r="AN125" s="9">
        <f t="shared" si="118"/>
        <v>31.741527020969993</v>
      </c>
      <c r="AO125">
        <f t="shared" si="98"/>
        <v>6.0396132539608516E-14</v>
      </c>
      <c r="AP125">
        <f t="shared" si="119"/>
        <v>1.9027481727551389E-15</v>
      </c>
      <c r="AQ125">
        <f t="shared" si="99"/>
        <v>5.9216781596562029</v>
      </c>
      <c r="AR125">
        <f t="shared" si="100"/>
        <v>-0.15268452580722691</v>
      </c>
      <c r="AS125">
        <f t="shared" si="101"/>
        <v>4.8775578252486684E-2</v>
      </c>
      <c r="AT125">
        <f t="shared" si="120"/>
        <v>2.3967562137971528E-2</v>
      </c>
      <c r="AU125">
        <f t="shared" si="102"/>
        <v>5.7681510702895764</v>
      </c>
      <c r="AV125">
        <f t="shared" si="121"/>
        <v>0.1817225449323486</v>
      </c>
      <c r="AW125">
        <f t="shared" si="122"/>
        <v>0</v>
      </c>
      <c r="AX125">
        <f t="shared" si="103"/>
        <v>1.8609449345394814E-2</v>
      </c>
      <c r="AY125" t="b">
        <f t="shared" si="123"/>
        <v>0</v>
      </c>
      <c r="AZ125">
        <f t="shared" si="104"/>
        <v>37.337604695554134</v>
      </c>
      <c r="BA125">
        <f t="shared" si="105"/>
        <v>-6.370465420232728</v>
      </c>
      <c r="BB125">
        <f t="shared" si="106"/>
        <v>-0.52378546851115515</v>
      </c>
      <c r="BC125">
        <f t="shared" si="107"/>
        <v>1.2488414178618403</v>
      </c>
      <c r="BD125">
        <f t="shared" si="108"/>
        <v>4.9331796297907987E-2</v>
      </c>
      <c r="BF125" s="15">
        <f t="shared" si="124"/>
        <v>31.74152702097</v>
      </c>
      <c r="BG125" s="10">
        <f t="shared" si="125"/>
        <v>0</v>
      </c>
      <c r="BH125">
        <f t="shared" si="126"/>
        <v>5.7681510702895835</v>
      </c>
      <c r="BI125">
        <f t="shared" si="127"/>
        <v>5.9216781596562029</v>
      </c>
      <c r="BJ125">
        <f t="shared" si="128"/>
        <v>-0.15268452580722247</v>
      </c>
      <c r="BK125">
        <f t="shared" si="129"/>
        <v>-5.5621804542116404E-4</v>
      </c>
      <c r="BM125">
        <f t="shared" si="130"/>
        <v>0</v>
      </c>
      <c r="BN125">
        <f t="shared" si="131"/>
        <v>0</v>
      </c>
      <c r="BO125">
        <f t="shared" si="132"/>
        <v>0</v>
      </c>
      <c r="BP125">
        <f t="shared" si="133"/>
        <v>0</v>
      </c>
    </row>
    <row r="126" spans="1:68" x14ac:dyDescent="0.2">
      <c r="A126">
        <f t="shared" si="139"/>
        <v>8.8999999999999996E-2</v>
      </c>
      <c r="B126">
        <f t="shared" si="75"/>
        <v>0.27819031265288596</v>
      </c>
      <c r="C126">
        <f t="shared" si="76"/>
        <v>2.8475435373795408</v>
      </c>
      <c r="D126">
        <f t="shared" si="77"/>
        <v>0.27819031265288596</v>
      </c>
      <c r="E126">
        <f t="shared" si="83"/>
        <v>0.28982991117305251</v>
      </c>
      <c r="F126">
        <f t="shared" si="84"/>
        <v>0.28982991117305268</v>
      </c>
      <c r="G126">
        <f t="shared" si="78"/>
        <v>0.27540840952635709</v>
      </c>
      <c r="H126">
        <f t="shared" si="79"/>
        <v>0.27193997791751429</v>
      </c>
      <c r="I126">
        <f t="shared" si="80"/>
        <v>0.27193997791751462</v>
      </c>
      <c r="J126">
        <f t="shared" si="135"/>
        <v>80.269075362125847</v>
      </c>
      <c r="K126">
        <f t="shared" si="136"/>
        <v>76.825036924739678</v>
      </c>
      <c r="L126">
        <f t="shared" si="85"/>
        <v>3453559826029627</v>
      </c>
      <c r="M126">
        <f t="shared" si="81"/>
        <v>1.8639627169786725E-2</v>
      </c>
      <c r="N126" s="17">
        <f t="shared" si="137"/>
        <v>64373067565745.75</v>
      </c>
      <c r="O126">
        <f t="shared" si="138"/>
        <v>0</v>
      </c>
      <c r="P126" s="18" t="e">
        <f t="shared" si="82"/>
        <v>#N/A</v>
      </c>
      <c r="R126">
        <f t="shared" si="86"/>
        <v>4.3415305886508575</v>
      </c>
      <c r="S126">
        <f t="shared" si="87"/>
        <v>35.778181927611286</v>
      </c>
      <c r="T126">
        <f t="shared" si="109"/>
        <v>-3.9824654715456109</v>
      </c>
      <c r="U126" s="9">
        <f t="shared" si="88"/>
        <v>31.795716456065676</v>
      </c>
      <c r="V126">
        <f t="shared" si="110"/>
        <v>-64373067565712.125</v>
      </c>
      <c r="W126">
        <f t="shared" si="111"/>
        <v>0</v>
      </c>
      <c r="X126">
        <f t="shared" si="112"/>
        <v>-2.8421709430404007E-14</v>
      </c>
      <c r="Y126">
        <f t="shared" si="89"/>
        <v>2.8475435373795408</v>
      </c>
      <c r="Z126">
        <f t="shared" si="90"/>
        <v>31.415926535897931</v>
      </c>
      <c r="AA126">
        <f t="shared" si="91"/>
        <v>1.8648454430051489</v>
      </c>
      <c r="AB126">
        <f t="shared" si="113"/>
        <v>-6.1581044407132186</v>
      </c>
      <c r="AC126">
        <f t="shared" si="92"/>
        <v>25.257822095184714</v>
      </c>
      <c r="AD126">
        <f t="shared" si="114"/>
        <v>-0.52155170857102517</v>
      </c>
      <c r="AE126">
        <f t="shared" si="93"/>
        <v>1.28745266936462</v>
      </c>
      <c r="AF126" s="9">
        <f t="shared" si="115"/>
        <v>26.023723055978309</v>
      </c>
      <c r="AG126" s="9">
        <f t="shared" si="116"/>
        <v>0</v>
      </c>
      <c r="AH126">
        <f t="shared" si="117"/>
        <v>0</v>
      </c>
      <c r="AI126">
        <f t="shared" si="134"/>
        <v>3.1257338500325638E-3</v>
      </c>
      <c r="AJ126">
        <f t="shared" si="94"/>
        <v>37.337604695554134</v>
      </c>
      <c r="AK126">
        <f t="shared" si="95"/>
        <v>-6.307573654204675</v>
      </c>
      <c r="AL126">
        <f t="shared" si="96"/>
        <v>-0.47277562654784688</v>
      </c>
      <c r="AM126">
        <f t="shared" si="97"/>
        <v>1.2384610412641355</v>
      </c>
      <c r="AN126" s="9">
        <f t="shared" si="118"/>
        <v>31.795716456065747</v>
      </c>
      <c r="AO126">
        <f t="shared" si="98"/>
        <v>7.1054273576010019E-14</v>
      </c>
      <c r="AP126">
        <f t="shared" si="119"/>
        <v>2.2347121403661537E-15</v>
      </c>
      <c r="AQ126">
        <f t="shared" si="99"/>
        <v>5.9216781596562029</v>
      </c>
      <c r="AR126">
        <f t="shared" si="100"/>
        <v>-0.14946921349145637</v>
      </c>
      <c r="AS126">
        <f t="shared" si="101"/>
        <v>4.8776082023178291E-2</v>
      </c>
      <c r="AT126">
        <f t="shared" si="120"/>
        <v>2.3696784482543313E-2</v>
      </c>
      <c r="AU126">
        <f t="shared" si="102"/>
        <v>5.7719934000874389</v>
      </c>
      <c r="AV126">
        <f t="shared" si="121"/>
        <v>0.18153367948361804</v>
      </c>
      <c r="AW126">
        <f t="shared" si="122"/>
        <v>0</v>
      </c>
      <c r="AX126">
        <f t="shared" si="103"/>
        <v>1.8640706683895138E-2</v>
      </c>
      <c r="AY126" t="b">
        <f t="shared" si="123"/>
        <v>0</v>
      </c>
      <c r="AZ126">
        <f t="shared" si="104"/>
        <v>37.337604695554134</v>
      </c>
      <c r="BA126">
        <f t="shared" si="105"/>
        <v>-6.307573654204675</v>
      </c>
      <c r="BB126">
        <f t="shared" si="106"/>
        <v>-0.52210742284575451</v>
      </c>
      <c r="BC126">
        <f t="shared" si="107"/>
        <v>1.2384610412641348</v>
      </c>
      <c r="BD126">
        <f t="shared" si="108"/>
        <v>4.9331796297907987E-2</v>
      </c>
      <c r="BF126" s="15">
        <f t="shared" si="124"/>
        <v>31.795716456065747</v>
      </c>
      <c r="BG126" s="10">
        <f t="shared" si="125"/>
        <v>0</v>
      </c>
      <c r="BH126">
        <f t="shared" si="126"/>
        <v>5.7719934000874389</v>
      </c>
      <c r="BI126">
        <f t="shared" si="127"/>
        <v>5.9216781596562029</v>
      </c>
      <c r="BJ126">
        <f t="shared" si="128"/>
        <v>-0.14946921349145637</v>
      </c>
      <c r="BK126">
        <f t="shared" si="129"/>
        <v>-5.5571427472933532E-4</v>
      </c>
      <c r="BM126">
        <f t="shared" si="130"/>
        <v>0</v>
      </c>
      <c r="BN126">
        <f t="shared" si="131"/>
        <v>0</v>
      </c>
      <c r="BO126">
        <f t="shared" si="132"/>
        <v>0</v>
      </c>
      <c r="BP126">
        <f t="shared" si="133"/>
        <v>0</v>
      </c>
    </row>
    <row r="127" spans="1:68" x14ac:dyDescent="0.2">
      <c r="A127">
        <f t="shared" si="139"/>
        <v>0.09</v>
      </c>
      <c r="B127">
        <f t="shared" si="75"/>
        <v>0.28131604650291842</v>
      </c>
      <c r="C127">
        <f t="shared" si="76"/>
        <v>2.8444178035295087</v>
      </c>
      <c r="D127">
        <f t="shared" si="77"/>
        <v>0.28131604650291842</v>
      </c>
      <c r="E127">
        <f t="shared" si="83"/>
        <v>0.29282006208459799</v>
      </c>
      <c r="F127">
        <f t="shared" si="84"/>
        <v>0.29282006208459782</v>
      </c>
      <c r="G127">
        <f t="shared" si="78"/>
        <v>0.27850288603788925</v>
      </c>
      <c r="H127">
        <f t="shared" si="79"/>
        <v>0.27491652988169712</v>
      </c>
      <c r="I127">
        <f t="shared" si="80"/>
        <v>0.27491652988169729</v>
      </c>
      <c r="J127">
        <f t="shared" si="135"/>
        <v>79.399993120926695</v>
      </c>
      <c r="K127">
        <f t="shared" si="136"/>
        <v>76.001516862079782</v>
      </c>
      <c r="L127">
        <f t="shared" si="85"/>
        <v>3635434044505979</v>
      </c>
      <c r="M127">
        <f t="shared" si="81"/>
        <v>1.8670879068746926E-2</v>
      </c>
      <c r="N127" s="17">
        <f t="shared" si="137"/>
        <v>67876749407376.664</v>
      </c>
      <c r="O127">
        <f t="shared" si="138"/>
        <v>0</v>
      </c>
      <c r="P127" s="18" t="e">
        <f t="shared" si="82"/>
        <v>#N/A</v>
      </c>
      <c r="R127">
        <f t="shared" si="86"/>
        <v>4.3307532987987347</v>
      </c>
      <c r="S127">
        <f t="shared" si="87"/>
        <v>35.829504905784489</v>
      </c>
      <c r="T127">
        <f t="shared" si="109"/>
        <v>-3.9807902379763207</v>
      </c>
      <c r="U127" s="9">
        <f t="shared" si="88"/>
        <v>31.848714667808167</v>
      </c>
      <c r="V127">
        <f t="shared" si="110"/>
        <v>-67876749407344.469</v>
      </c>
      <c r="W127">
        <f t="shared" si="111"/>
        <v>0</v>
      </c>
      <c r="X127">
        <f t="shared" si="112"/>
        <v>-3.5527136788005009E-15</v>
      </c>
      <c r="Y127">
        <f t="shared" si="89"/>
        <v>2.8444178035295087</v>
      </c>
      <c r="Z127">
        <f t="shared" si="90"/>
        <v>31.415926535897931</v>
      </c>
      <c r="AA127">
        <f t="shared" si="91"/>
        <v>1.867971176855181</v>
      </c>
      <c r="AB127">
        <f t="shared" si="113"/>
        <v>-6.099628003140201</v>
      </c>
      <c r="AC127">
        <f t="shared" si="92"/>
        <v>25.316298532757731</v>
      </c>
      <c r="AD127">
        <f t="shared" si="114"/>
        <v>-0.51987697611083872</v>
      </c>
      <c r="AE127">
        <f t="shared" si="93"/>
        <v>1.2765753756644795</v>
      </c>
      <c r="AF127" s="9">
        <f t="shared" si="115"/>
        <v>26.072996932311369</v>
      </c>
      <c r="AG127" s="9">
        <f t="shared" si="116"/>
        <v>0</v>
      </c>
      <c r="AH127">
        <f t="shared" si="117"/>
        <v>0</v>
      </c>
      <c r="AI127">
        <f t="shared" si="134"/>
        <v>3.1257338500323417E-3</v>
      </c>
      <c r="AJ127">
        <f t="shared" si="94"/>
        <v>37.337604695554134</v>
      </c>
      <c r="AK127">
        <f t="shared" si="95"/>
        <v>-6.245986615961149</v>
      </c>
      <c r="AL127">
        <f t="shared" si="96"/>
        <v>-0.47110039297855666</v>
      </c>
      <c r="AM127">
        <f t="shared" si="97"/>
        <v>1.2281969811937443</v>
      </c>
      <c r="AN127" s="9">
        <f t="shared" si="118"/>
        <v>31.848714667808171</v>
      </c>
      <c r="AO127">
        <f t="shared" si="98"/>
        <v>0</v>
      </c>
      <c r="AP127">
        <f t="shared" si="119"/>
        <v>0</v>
      </c>
      <c r="AQ127">
        <f t="shared" si="99"/>
        <v>5.9216781596562029</v>
      </c>
      <c r="AR127">
        <f t="shared" si="100"/>
        <v>-0.14635861282094798</v>
      </c>
      <c r="AS127">
        <f t="shared" si="101"/>
        <v>4.8776583132282059E-2</v>
      </c>
      <c r="AT127">
        <f t="shared" si="120"/>
        <v>2.3432424982618365E-2</v>
      </c>
      <c r="AU127">
        <f t="shared" si="102"/>
        <v>5.7757177354968015</v>
      </c>
      <c r="AV127">
        <f t="shared" si="121"/>
        <v>0.18134853465012019</v>
      </c>
      <c r="AW127">
        <f t="shared" si="122"/>
        <v>0</v>
      </c>
      <c r="AX127">
        <f t="shared" si="103"/>
        <v>1.867196402239546E-2</v>
      </c>
      <c r="AY127" t="b">
        <f t="shared" si="123"/>
        <v>0</v>
      </c>
      <c r="AZ127">
        <f t="shared" si="104"/>
        <v>37.337604695554134</v>
      </c>
      <c r="BA127">
        <f t="shared" si="105"/>
        <v>-6.2459866159611499</v>
      </c>
      <c r="BB127">
        <f t="shared" si="106"/>
        <v>-0.52043218927646473</v>
      </c>
      <c r="BC127">
        <f t="shared" si="107"/>
        <v>1.228196981193745</v>
      </c>
      <c r="BD127">
        <f t="shared" si="108"/>
        <v>4.9331796297907987E-2</v>
      </c>
      <c r="BF127" s="15">
        <f t="shared" si="124"/>
        <v>31.848714667808167</v>
      </c>
      <c r="BG127" s="10">
        <f t="shared" si="125"/>
        <v>0</v>
      </c>
      <c r="BH127">
        <f t="shared" si="126"/>
        <v>5.7757177354967979</v>
      </c>
      <c r="BI127">
        <f t="shared" si="127"/>
        <v>5.9216781596562029</v>
      </c>
      <c r="BJ127">
        <f t="shared" si="128"/>
        <v>-0.14635861282094886</v>
      </c>
      <c r="BK127">
        <f t="shared" si="129"/>
        <v>-5.5521316562601175E-4</v>
      </c>
      <c r="BM127">
        <f t="shared" si="130"/>
        <v>0</v>
      </c>
      <c r="BN127">
        <f t="shared" si="131"/>
        <v>0</v>
      </c>
      <c r="BO127">
        <f t="shared" si="132"/>
        <v>0</v>
      </c>
      <c r="BP127">
        <f t="shared" si="133"/>
        <v>0</v>
      </c>
    </row>
    <row r="128" spans="1:68" x14ac:dyDescent="0.2">
      <c r="A128">
        <f t="shared" si="139"/>
        <v>9.0999999999999998E-2</v>
      </c>
      <c r="B128">
        <f t="shared" si="75"/>
        <v>0.28444178035295087</v>
      </c>
      <c r="C128">
        <f t="shared" si="76"/>
        <v>2.8412920696794761</v>
      </c>
      <c r="D128">
        <f t="shared" si="77"/>
        <v>0.28444178035295087</v>
      </c>
      <c r="E128">
        <f t="shared" si="83"/>
        <v>0.29580735208435871</v>
      </c>
      <c r="F128">
        <f t="shared" si="84"/>
        <v>0.29580735208435865</v>
      </c>
      <c r="G128">
        <f t="shared" si="78"/>
        <v>0.28159736254942136</v>
      </c>
      <c r="H128">
        <f t="shared" si="79"/>
        <v>0.27789044930643036</v>
      </c>
      <c r="I128">
        <f t="shared" si="80"/>
        <v>0.27789044930643036</v>
      </c>
      <c r="J128">
        <f t="shared" si="135"/>
        <v>78.550272727673359</v>
      </c>
      <c r="K128">
        <f t="shared" si="136"/>
        <v>75.196256441586428</v>
      </c>
      <c r="L128">
        <f t="shared" si="85"/>
        <v>3822493069186547.5</v>
      </c>
      <c r="M128">
        <f t="shared" si="81"/>
        <v>1.8702130949465282E-2</v>
      </c>
      <c r="N128" s="17">
        <f t="shared" si="137"/>
        <v>71488765933350.266</v>
      </c>
      <c r="O128">
        <f t="shared" si="138"/>
        <v>0</v>
      </c>
      <c r="P128" s="18" t="e">
        <f t="shared" si="82"/>
        <v>#N/A</v>
      </c>
      <c r="R128">
        <f t="shared" si="86"/>
        <v>4.3201014483547784</v>
      </c>
      <c r="S128">
        <f t="shared" si="87"/>
        <v>35.879679240567697</v>
      </c>
      <c r="T128">
        <f t="shared" si="109"/>
        <v>-3.979117807097059</v>
      </c>
      <c r="U128" s="9">
        <f t="shared" si="88"/>
        <v>31.900561433470639</v>
      </c>
      <c r="V128">
        <f t="shared" si="110"/>
        <v>-71488765933319.969</v>
      </c>
      <c r="W128">
        <f t="shared" si="111"/>
        <v>0</v>
      </c>
      <c r="X128">
        <f t="shared" si="112"/>
        <v>2.1316282072803006E-14</v>
      </c>
      <c r="Y128">
        <f t="shared" si="89"/>
        <v>2.8412920696794761</v>
      </c>
      <c r="Z128">
        <f t="shared" si="90"/>
        <v>31.415926535897931</v>
      </c>
      <c r="AA128">
        <f t="shared" si="91"/>
        <v>1.8710969107052136</v>
      </c>
      <c r="AB128">
        <f t="shared" si="113"/>
        <v>-6.0423138680892841</v>
      </c>
      <c r="AC128">
        <f t="shared" si="92"/>
        <v>25.373612667808647</v>
      </c>
      <c r="AD128">
        <f t="shared" si="114"/>
        <v>-0.51820504369080056</v>
      </c>
      <c r="AE128">
        <f t="shared" si="93"/>
        <v>1.2658248895211173</v>
      </c>
      <c r="AF128" s="9">
        <f t="shared" si="115"/>
        <v>26.121232513638962</v>
      </c>
      <c r="AG128" s="9">
        <f t="shared" si="116"/>
        <v>0</v>
      </c>
      <c r="AH128">
        <f t="shared" si="117"/>
        <v>0</v>
      </c>
      <c r="AI128">
        <f t="shared" si="134"/>
        <v>3.1257338500323417E-3</v>
      </c>
      <c r="AJ128">
        <f t="shared" si="94"/>
        <v>37.337604695554134</v>
      </c>
      <c r="AK128">
        <f t="shared" si="95"/>
        <v>-6.1856621740818065</v>
      </c>
      <c r="AL128">
        <f t="shared" si="96"/>
        <v>-0.46942796209929494</v>
      </c>
      <c r="AM128">
        <f t="shared" si="97"/>
        <v>1.2180468740976198</v>
      </c>
      <c r="AN128" s="9">
        <f t="shared" si="118"/>
        <v>31.900561433470653</v>
      </c>
      <c r="AO128">
        <f t="shared" si="98"/>
        <v>0</v>
      </c>
      <c r="AP128">
        <f t="shared" si="119"/>
        <v>0</v>
      </c>
      <c r="AQ128">
        <f t="shared" si="99"/>
        <v>5.9216781596562029</v>
      </c>
      <c r="AR128">
        <f t="shared" si="100"/>
        <v>-0.14334830599252246</v>
      </c>
      <c r="AS128">
        <f t="shared" si="101"/>
        <v>4.8777081591505622E-2</v>
      </c>
      <c r="AT128">
        <f t="shared" si="120"/>
        <v>2.3174286270135815E-2</v>
      </c>
      <c r="AU128">
        <f t="shared" si="102"/>
        <v>5.7793289198316913</v>
      </c>
      <c r="AV128">
        <f t="shared" si="121"/>
        <v>0.18116699707259426</v>
      </c>
      <c r="AW128">
        <f t="shared" si="122"/>
        <v>0</v>
      </c>
      <c r="AX128">
        <f t="shared" si="103"/>
        <v>1.8703221360895785E-2</v>
      </c>
      <c r="AY128" t="b">
        <f t="shared" si="123"/>
        <v>0</v>
      </c>
      <c r="AZ128">
        <f t="shared" si="104"/>
        <v>37.337604695554134</v>
      </c>
      <c r="BA128">
        <f t="shared" si="105"/>
        <v>-6.1856621740818047</v>
      </c>
      <c r="BB128">
        <f t="shared" si="106"/>
        <v>-0.51875975839720267</v>
      </c>
      <c r="BC128">
        <f t="shared" si="107"/>
        <v>1.21804687409762</v>
      </c>
      <c r="BD128">
        <f t="shared" si="108"/>
        <v>4.9331796297907987E-2</v>
      </c>
      <c r="BF128" s="15">
        <f t="shared" si="124"/>
        <v>31.900561433470653</v>
      </c>
      <c r="BG128" s="10">
        <f t="shared" si="125"/>
        <v>0</v>
      </c>
      <c r="BH128">
        <f t="shared" si="126"/>
        <v>5.7793289198316913</v>
      </c>
      <c r="BI128">
        <f t="shared" si="127"/>
        <v>5.9216781596562029</v>
      </c>
      <c r="BJ128">
        <f t="shared" si="128"/>
        <v>-0.14334830599252069</v>
      </c>
      <c r="BK128">
        <f t="shared" si="129"/>
        <v>-5.5471470640211518E-4</v>
      </c>
      <c r="BM128">
        <f t="shared" si="130"/>
        <v>0</v>
      </c>
      <c r="BN128">
        <f t="shared" si="131"/>
        <v>0</v>
      </c>
      <c r="BO128">
        <f t="shared" si="132"/>
        <v>0</v>
      </c>
      <c r="BP128">
        <f t="shared" si="133"/>
        <v>0</v>
      </c>
    </row>
    <row r="129" spans="1:68" x14ac:dyDescent="0.2">
      <c r="A129">
        <f t="shared" si="139"/>
        <v>9.1999999999999998E-2</v>
      </c>
      <c r="B129">
        <f t="shared" si="75"/>
        <v>0.28756751420298327</v>
      </c>
      <c r="C129">
        <f t="shared" si="76"/>
        <v>2.8381663358294436</v>
      </c>
      <c r="D129">
        <f t="shared" si="77"/>
        <v>0.28756751420298327</v>
      </c>
      <c r="E129">
        <f t="shared" si="83"/>
        <v>0.29879175198590147</v>
      </c>
      <c r="F129">
        <f t="shared" si="84"/>
        <v>0.29879175198590158</v>
      </c>
      <c r="G129">
        <f t="shared" si="78"/>
        <v>0.28469183906095341</v>
      </c>
      <c r="H129">
        <f t="shared" si="79"/>
        <v>0.28086170771412416</v>
      </c>
      <c r="I129">
        <f t="shared" si="80"/>
        <v>0.2808617077141245</v>
      </c>
      <c r="J129">
        <f t="shared" si="135"/>
        <v>77.719283127245873</v>
      </c>
      <c r="K129">
        <f t="shared" si="136"/>
        <v>74.408662511867874</v>
      </c>
      <c r="L129">
        <f t="shared" si="85"/>
        <v>4014715935621624.5</v>
      </c>
      <c r="M129">
        <f t="shared" si="81"/>
        <v>1.873338281191126E-2</v>
      </c>
      <c r="N129" s="17">
        <f t="shared" si="137"/>
        <v>75209210503080.375</v>
      </c>
      <c r="O129">
        <f t="shared" si="138"/>
        <v>0</v>
      </c>
      <c r="P129" s="18" t="e">
        <f t="shared" si="82"/>
        <v>#N/A</v>
      </c>
      <c r="R129">
        <f t="shared" si="86"/>
        <v>4.3095723666725396</v>
      </c>
      <c r="S129">
        <f t="shared" si="87"/>
        <v>35.928742989027285</v>
      </c>
      <c r="T129">
        <f t="shared" si="109"/>
        <v>-3.9774481695488619</v>
      </c>
      <c r="U129" s="9">
        <f t="shared" si="88"/>
        <v>31.951294819478424</v>
      </c>
      <c r="V129">
        <f t="shared" si="110"/>
        <v>-75209210503048.547</v>
      </c>
      <c r="W129">
        <f t="shared" si="111"/>
        <v>0</v>
      </c>
      <c r="X129">
        <f t="shared" si="112"/>
        <v>0</v>
      </c>
      <c r="Y129">
        <f t="shared" si="89"/>
        <v>2.8381663358294436</v>
      </c>
      <c r="Z129">
        <f t="shared" si="90"/>
        <v>31.415926535897931</v>
      </c>
      <c r="AA129">
        <f t="shared" si="91"/>
        <v>1.8742226445552461</v>
      </c>
      <c r="AB129">
        <f t="shared" si="113"/>
        <v>-5.9861258754018003</v>
      </c>
      <c r="AC129">
        <f t="shared" si="92"/>
        <v>25.429800660496131</v>
      </c>
      <c r="AD129">
        <f t="shared" si="114"/>
        <v>-0.51653590196357868</v>
      </c>
      <c r="AE129">
        <f t="shared" si="93"/>
        <v>1.2551985133834751</v>
      </c>
      <c r="AF129" s="9">
        <f t="shared" si="115"/>
        <v>26.168463271916028</v>
      </c>
      <c r="AG129" s="9">
        <f t="shared" si="116"/>
        <v>0</v>
      </c>
      <c r="AH129">
        <f t="shared" si="117"/>
        <v>0</v>
      </c>
      <c r="AI129">
        <f t="shared" si="134"/>
        <v>3.1257338500325638E-3</v>
      </c>
      <c r="AJ129">
        <f t="shared" si="94"/>
        <v>37.337604695554134</v>
      </c>
      <c r="AK129">
        <f t="shared" si="95"/>
        <v>-6.1265599814246396</v>
      </c>
      <c r="AL129">
        <f t="shared" si="96"/>
        <v>-0.46775832455109789</v>
      </c>
      <c r="AM129">
        <f t="shared" si="97"/>
        <v>1.2080084298999771</v>
      </c>
      <c r="AN129" s="9">
        <f t="shared" si="118"/>
        <v>31.95129481947837</v>
      </c>
      <c r="AO129">
        <f t="shared" si="98"/>
        <v>-5.3290705182007514E-14</v>
      </c>
      <c r="AP129">
        <f t="shared" si="119"/>
        <v>-1.6678731013279644E-15</v>
      </c>
      <c r="AQ129">
        <f t="shared" si="99"/>
        <v>5.9216781596562029</v>
      </c>
      <c r="AR129">
        <f t="shared" si="100"/>
        <v>-0.14043410602283934</v>
      </c>
      <c r="AS129">
        <f t="shared" si="101"/>
        <v>4.8777577412480788E-2</v>
      </c>
      <c r="AT129">
        <f t="shared" si="120"/>
        <v>2.2922179240654966E-2</v>
      </c>
      <c r="AU129">
        <f t="shared" si="102"/>
        <v>5.782831547562342</v>
      </c>
      <c r="AV129">
        <f t="shared" si="121"/>
        <v>0.18098895773190926</v>
      </c>
      <c r="AW129">
        <f t="shared" si="122"/>
        <v>0</v>
      </c>
      <c r="AX129">
        <f t="shared" si="103"/>
        <v>1.8734478699396109E-2</v>
      </c>
      <c r="AY129" t="b">
        <f t="shared" si="123"/>
        <v>0</v>
      </c>
      <c r="AZ129">
        <f t="shared" si="104"/>
        <v>37.337604695554134</v>
      </c>
      <c r="BA129">
        <f t="shared" si="105"/>
        <v>-6.1265599814246245</v>
      </c>
      <c r="BB129">
        <f t="shared" si="106"/>
        <v>-0.51709012084900574</v>
      </c>
      <c r="BC129">
        <f t="shared" si="107"/>
        <v>1.2080084298999767</v>
      </c>
      <c r="BD129">
        <f t="shared" si="108"/>
        <v>4.9331796297907987E-2</v>
      </c>
      <c r="BF129" s="15">
        <f t="shared" si="124"/>
        <v>31.951294819478388</v>
      </c>
      <c r="BG129" s="10">
        <f t="shared" si="125"/>
        <v>0</v>
      </c>
      <c r="BH129">
        <f t="shared" si="126"/>
        <v>5.7828315475623597</v>
      </c>
      <c r="BI129">
        <f t="shared" si="127"/>
        <v>5.9216781596562029</v>
      </c>
      <c r="BJ129">
        <f t="shared" si="128"/>
        <v>-0.14043410602282425</v>
      </c>
      <c r="BK129">
        <f t="shared" si="129"/>
        <v>-5.5421888542706021E-4</v>
      </c>
      <c r="BM129">
        <f t="shared" si="130"/>
        <v>0</v>
      </c>
      <c r="BN129">
        <f t="shared" si="131"/>
        <v>1.5099033134902129E-14</v>
      </c>
      <c r="BO129">
        <f t="shared" si="132"/>
        <v>0</v>
      </c>
      <c r="BP129">
        <f t="shared" si="133"/>
        <v>0</v>
      </c>
    </row>
    <row r="130" spans="1:68" x14ac:dyDescent="0.2">
      <c r="A130">
        <f t="shared" si="139"/>
        <v>9.2999999999999999E-2</v>
      </c>
      <c r="B130">
        <f t="shared" si="75"/>
        <v>0.29069324805301572</v>
      </c>
      <c r="C130">
        <f t="shared" si="76"/>
        <v>2.8350406019794114</v>
      </c>
      <c r="D130">
        <f t="shared" si="77"/>
        <v>0.29069324805301572</v>
      </c>
      <c r="E130">
        <f t="shared" si="83"/>
        <v>0.30177323263103006</v>
      </c>
      <c r="F130">
        <f t="shared" si="84"/>
        <v>0.3017732326310299</v>
      </c>
      <c r="G130">
        <f t="shared" si="78"/>
        <v>0.28778631557248557</v>
      </c>
      <c r="H130">
        <f t="shared" si="79"/>
        <v>0.28383027665267002</v>
      </c>
      <c r="I130">
        <f t="shared" si="80"/>
        <v>0.28383027665267013</v>
      </c>
      <c r="J130">
        <f t="shared" si="135"/>
        <v>76.906420410348602</v>
      </c>
      <c r="K130">
        <f t="shared" si="136"/>
        <v>73.63816737425438</v>
      </c>
      <c r="L130">
        <f t="shared" si="85"/>
        <v>4212078338684316.5</v>
      </c>
      <c r="M130">
        <f t="shared" si="81"/>
        <v>1.8764634656054324E-2</v>
      </c>
      <c r="N130" s="17">
        <f t="shared" si="137"/>
        <v>79038111168091.453</v>
      </c>
      <c r="O130">
        <f t="shared" si="138"/>
        <v>0</v>
      </c>
      <c r="P130" s="18" t="e">
        <f t="shared" si="82"/>
        <v>#N/A</v>
      </c>
      <c r="R130">
        <f t="shared" si="86"/>
        <v>4.2991634697740349</v>
      </c>
      <c r="S130">
        <f t="shared" si="87"/>
        <v>35.976732587937299</v>
      </c>
      <c r="T130">
        <f t="shared" si="109"/>
        <v>-3.9757813160195727</v>
      </c>
      <c r="U130" s="9">
        <f t="shared" si="88"/>
        <v>32.000951271917728</v>
      </c>
      <c r="V130">
        <f t="shared" si="110"/>
        <v>-79038111168055.031</v>
      </c>
      <c r="W130">
        <f t="shared" si="111"/>
        <v>0</v>
      </c>
      <c r="X130">
        <f t="shared" si="112"/>
        <v>-5.6843418860808015E-14</v>
      </c>
      <c r="Y130">
        <f t="shared" si="89"/>
        <v>2.8350406019794114</v>
      </c>
      <c r="Z130">
        <f t="shared" si="90"/>
        <v>31.415926535897931</v>
      </c>
      <c r="AA130">
        <f t="shared" si="91"/>
        <v>1.8773483784052782</v>
      </c>
      <c r="AB130">
        <f t="shared" si="113"/>
        <v>-5.9310293391751383</v>
      </c>
      <c r="AC130">
        <f t="shared" si="92"/>
        <v>25.484897196722791</v>
      </c>
      <c r="AD130">
        <f t="shared" si="114"/>
        <v>-0.51486954162856935</v>
      </c>
      <c r="AE130">
        <f t="shared" si="93"/>
        <v>1.24469363724525</v>
      </c>
      <c r="AF130" s="9">
        <f t="shared" si="115"/>
        <v>26.214721292339469</v>
      </c>
      <c r="AG130" s="9">
        <f t="shared" si="116"/>
        <v>0</v>
      </c>
      <c r="AH130">
        <f t="shared" si="117"/>
        <v>0</v>
      </c>
      <c r="AI130">
        <f t="shared" si="134"/>
        <v>3.1257338500323417E-3</v>
      </c>
      <c r="AJ130">
        <f t="shared" si="94"/>
        <v>37.337604695554134</v>
      </c>
      <c r="AK130">
        <f t="shared" si="95"/>
        <v>-6.0686413816051985</v>
      </c>
      <c r="AL130">
        <f t="shared" si="96"/>
        <v>-0.4660914710218087</v>
      </c>
      <c r="AM130">
        <f t="shared" si="97"/>
        <v>1.1980794289905732</v>
      </c>
      <c r="AN130" s="9">
        <f t="shared" si="118"/>
        <v>32.0009512719177</v>
      </c>
      <c r="AO130">
        <f t="shared" si="98"/>
        <v>0</v>
      </c>
      <c r="AP130">
        <f t="shared" si="119"/>
        <v>0</v>
      </c>
      <c r="AQ130">
        <f t="shared" si="99"/>
        <v>5.9216781596562029</v>
      </c>
      <c r="AR130">
        <f t="shared" si="100"/>
        <v>-0.1376120424300602</v>
      </c>
      <c r="AS130">
        <f t="shared" si="101"/>
        <v>4.8778070606760648E-2</v>
      </c>
      <c r="AT130">
        <f t="shared" si="120"/>
        <v>2.2675922628609971E-2</v>
      </c>
      <c r="AU130">
        <f t="shared" si="102"/>
        <v>5.7862299795782306</v>
      </c>
      <c r="AV130">
        <f t="shared" si="121"/>
        <v>0.18081431175003576</v>
      </c>
      <c r="AW130">
        <f t="shared" si="122"/>
        <v>0</v>
      </c>
      <c r="AX130">
        <f t="shared" si="103"/>
        <v>1.8765736037896431E-2</v>
      </c>
      <c r="AY130" t="b">
        <f t="shared" si="123"/>
        <v>0</v>
      </c>
      <c r="AZ130">
        <f t="shared" si="104"/>
        <v>37.337604695554134</v>
      </c>
      <c r="BA130">
        <f t="shared" si="105"/>
        <v>-6.0686413816051914</v>
      </c>
      <c r="BB130">
        <f t="shared" si="106"/>
        <v>-0.51542326731971699</v>
      </c>
      <c r="BC130">
        <f t="shared" si="107"/>
        <v>1.1980794289905738</v>
      </c>
      <c r="BD130">
        <f t="shared" si="108"/>
        <v>4.9331796297907987E-2</v>
      </c>
      <c r="BF130" s="15">
        <f t="shared" si="124"/>
        <v>32.000951271917707</v>
      </c>
      <c r="BG130" s="10">
        <f t="shared" si="125"/>
        <v>0</v>
      </c>
      <c r="BH130">
        <f t="shared" si="126"/>
        <v>5.7862299795782377</v>
      </c>
      <c r="BI130">
        <f t="shared" si="127"/>
        <v>5.9216781596562029</v>
      </c>
      <c r="BJ130">
        <f t="shared" si="128"/>
        <v>-0.13761204243005309</v>
      </c>
      <c r="BK130">
        <f t="shared" si="129"/>
        <v>-5.5372569114764403E-4</v>
      </c>
      <c r="BM130">
        <f t="shared" si="130"/>
        <v>0</v>
      </c>
      <c r="BN130">
        <f t="shared" si="131"/>
        <v>7.1054273576010019E-15</v>
      </c>
      <c r="BO130">
        <f t="shared" si="132"/>
        <v>0</v>
      </c>
      <c r="BP130">
        <f t="shared" si="133"/>
        <v>0</v>
      </c>
    </row>
    <row r="131" spans="1:68" x14ac:dyDescent="0.2">
      <c r="A131">
        <f t="shared" si="139"/>
        <v>9.4E-2</v>
      </c>
      <c r="B131">
        <f t="shared" si="75"/>
        <v>0.29381898190304812</v>
      </c>
      <c r="C131">
        <f t="shared" si="76"/>
        <v>2.8319148681293789</v>
      </c>
      <c r="D131">
        <f t="shared" si="77"/>
        <v>0.29381898190304812</v>
      </c>
      <c r="E131">
        <f t="shared" si="83"/>
        <v>0.30475176489006994</v>
      </c>
      <c r="F131">
        <f t="shared" si="84"/>
        <v>0.30475176489006989</v>
      </c>
      <c r="G131">
        <f t="shared" si="78"/>
        <v>0.29088079208401763</v>
      </c>
      <c r="H131">
        <f t="shared" si="79"/>
        <v>0.28679612769571278</v>
      </c>
      <c r="I131">
        <f t="shared" si="80"/>
        <v>0.28679612769571278</v>
      </c>
      <c r="J131">
        <f t="shared" si="135"/>
        <v>76.111106369593074</v>
      </c>
      <c r="K131">
        <f t="shared" si="136"/>
        <v>72.884227431580086</v>
      </c>
      <c r="L131">
        <f t="shared" si="85"/>
        <v>4414552825766428.5</v>
      </c>
      <c r="M131">
        <f t="shared" si="81"/>
        <v>1.8795886481863946E-2</v>
      </c>
      <c r="N131" s="17">
        <f t="shared" si="137"/>
        <v>82975433781297.5</v>
      </c>
      <c r="O131">
        <f t="shared" si="138"/>
        <v>0</v>
      </c>
      <c r="P131" s="18" t="e">
        <f t="shared" si="82"/>
        <v>#N/A</v>
      </c>
      <c r="R131">
        <f t="shared" si="86"/>
        <v>4.2888722566423993</v>
      </c>
      <c r="S131">
        <f t="shared" si="87"/>
        <v>36.02368293861975</v>
      </c>
      <c r="T131">
        <f t="shared" si="109"/>
        <v>-3.9741172372435285</v>
      </c>
      <c r="U131" s="9">
        <f t="shared" si="88"/>
        <v>32.049565701376224</v>
      </c>
      <c r="V131">
        <f t="shared" si="110"/>
        <v>-82975433781261.703</v>
      </c>
      <c r="W131">
        <f t="shared" si="111"/>
        <v>0</v>
      </c>
      <c r="X131">
        <f t="shared" si="112"/>
        <v>-4.2632564145606011E-14</v>
      </c>
      <c r="Y131">
        <f t="shared" si="89"/>
        <v>2.8319148681293789</v>
      </c>
      <c r="Z131">
        <f t="shared" si="90"/>
        <v>31.415926535897931</v>
      </c>
      <c r="AA131">
        <f t="shared" si="91"/>
        <v>1.8804741122553108</v>
      </c>
      <c r="AB131">
        <f t="shared" si="113"/>
        <v>-5.8769909733568539</v>
      </c>
      <c r="AC131">
        <f t="shared" si="92"/>
        <v>25.538935562541077</v>
      </c>
      <c r="AD131">
        <f t="shared" si="114"/>
        <v>-0.51320595343158559</v>
      </c>
      <c r="AE131">
        <f t="shared" si="93"/>
        <v>1.2343077349001033</v>
      </c>
      <c r="AF131" s="9">
        <f t="shared" si="115"/>
        <v>26.260037344009593</v>
      </c>
      <c r="AG131" s="9">
        <f t="shared" si="116"/>
        <v>0</v>
      </c>
      <c r="AH131">
        <f t="shared" si="117"/>
        <v>0</v>
      </c>
      <c r="AI131">
        <f t="shared" si="134"/>
        <v>3.1257338500323417E-3</v>
      </c>
      <c r="AJ131">
        <f t="shared" si="94"/>
        <v>37.337604695554134</v>
      </c>
      <c r="AK131">
        <f t="shared" si="95"/>
        <v>-6.0118693212979091</v>
      </c>
      <c r="AL131">
        <f t="shared" si="96"/>
        <v>-0.46442739224576446</v>
      </c>
      <c r="AM131">
        <f t="shared" si="97"/>
        <v>1.188257719365762</v>
      </c>
      <c r="AN131" s="9">
        <f t="shared" si="118"/>
        <v>32.049565701376224</v>
      </c>
      <c r="AO131">
        <f t="shared" si="98"/>
        <v>0</v>
      </c>
      <c r="AP131">
        <f t="shared" si="119"/>
        <v>0</v>
      </c>
      <c r="AQ131">
        <f t="shared" si="99"/>
        <v>5.9216781596562029</v>
      </c>
      <c r="AR131">
        <f t="shared" si="100"/>
        <v>-0.13487834794105513</v>
      </c>
      <c r="AS131">
        <f t="shared" si="101"/>
        <v>4.8778561185821134E-2</v>
      </c>
      <c r="AT131">
        <f t="shared" si="120"/>
        <v>2.2435342608534296E-2</v>
      </c>
      <c r="AU131">
        <f t="shared" si="102"/>
        <v>5.7895283573666312</v>
      </c>
      <c r="AV131">
        <f t="shared" si="121"/>
        <v>0.18064295820139697</v>
      </c>
      <c r="AW131">
        <f t="shared" si="122"/>
        <v>0</v>
      </c>
      <c r="AX131">
        <f t="shared" si="103"/>
        <v>1.8796993376396759E-2</v>
      </c>
      <c r="AY131" t="b">
        <f t="shared" si="123"/>
        <v>0</v>
      </c>
      <c r="AZ131">
        <f t="shared" si="104"/>
        <v>37.337604695554134</v>
      </c>
      <c r="BA131">
        <f t="shared" si="105"/>
        <v>-6.0118693212979055</v>
      </c>
      <c r="BB131">
        <f t="shared" si="106"/>
        <v>-0.5137591885436722</v>
      </c>
      <c r="BC131">
        <f t="shared" si="107"/>
        <v>1.1882577193657622</v>
      </c>
      <c r="BD131">
        <f t="shared" si="108"/>
        <v>4.9331796297907987E-2</v>
      </c>
      <c r="BF131" s="15">
        <f t="shared" si="124"/>
        <v>32.049565701376224</v>
      </c>
      <c r="BG131" s="10">
        <f t="shared" si="125"/>
        <v>0</v>
      </c>
      <c r="BH131">
        <f t="shared" si="126"/>
        <v>5.7895283573666312</v>
      </c>
      <c r="BI131">
        <f t="shared" si="127"/>
        <v>5.9216781596562029</v>
      </c>
      <c r="BJ131">
        <f t="shared" si="128"/>
        <v>-0.13487834794105158</v>
      </c>
      <c r="BK131">
        <f t="shared" si="129"/>
        <v>-5.5323511208660303E-4</v>
      </c>
      <c r="BM131">
        <f t="shared" si="130"/>
        <v>0</v>
      </c>
      <c r="BN131">
        <f t="shared" si="131"/>
        <v>0</v>
      </c>
      <c r="BO131">
        <f t="shared" si="132"/>
        <v>0</v>
      </c>
      <c r="BP131">
        <f t="shared" si="133"/>
        <v>0</v>
      </c>
    </row>
    <row r="132" spans="1:68" x14ac:dyDescent="0.2">
      <c r="A132">
        <f t="shared" si="139"/>
        <v>9.5000000000000001E-2</v>
      </c>
      <c r="B132">
        <f t="shared" si="75"/>
        <v>0.29694471575308057</v>
      </c>
      <c r="C132">
        <f t="shared" si="76"/>
        <v>2.8287891342793463</v>
      </c>
      <c r="D132">
        <f t="shared" si="77"/>
        <v>0.29694471575308057</v>
      </c>
      <c r="E132">
        <f t="shared" si="83"/>
        <v>0.30772731966215283</v>
      </c>
      <c r="F132">
        <f t="shared" si="84"/>
        <v>0.30772731966215289</v>
      </c>
      <c r="G132">
        <f t="shared" si="78"/>
        <v>0.29397526859554973</v>
      </c>
      <c r="H132">
        <f t="shared" si="79"/>
        <v>0.28975923244292373</v>
      </c>
      <c r="I132">
        <f t="shared" si="80"/>
        <v>0.28975923244292401</v>
      </c>
      <c r="J132">
        <f t="shared" si="135"/>
        <v>75.332787146775402</v>
      </c>
      <c r="K132">
        <f t="shared" si="136"/>
        <v>72.146321922167559</v>
      </c>
      <c r="L132">
        <f t="shared" si="85"/>
        <v>4622108986940730</v>
      </c>
      <c r="M132">
        <f t="shared" si="81"/>
        <v>1.882713828930958E-2</v>
      </c>
      <c r="N132" s="17">
        <f t="shared" si="137"/>
        <v>87021085085393.734</v>
      </c>
      <c r="O132">
        <f t="shared" si="138"/>
        <v>0</v>
      </c>
      <c r="P132" s="18" t="e">
        <f t="shared" si="82"/>
        <v>#N/A</v>
      </c>
      <c r="R132">
        <f t="shared" si="86"/>
        <v>4.278696305710711</v>
      </c>
      <c r="S132">
        <f t="shared" si="87"/>
        <v>36.069627486523977</v>
      </c>
      <c r="T132">
        <f t="shared" si="109"/>
        <v>-3.9724559240012502</v>
      </c>
      <c r="U132" s="9">
        <f t="shared" si="88"/>
        <v>32.097171562522725</v>
      </c>
      <c r="V132">
        <f t="shared" si="110"/>
        <v>-87021085085361.953</v>
      </c>
      <c r="W132">
        <f t="shared" si="111"/>
        <v>0</v>
      </c>
      <c r="X132">
        <f t="shared" si="112"/>
        <v>0</v>
      </c>
      <c r="Y132">
        <f t="shared" si="89"/>
        <v>2.8287891342793463</v>
      </c>
      <c r="Z132">
        <f t="shared" si="90"/>
        <v>31.415926535897931</v>
      </c>
      <c r="AA132">
        <f t="shared" si="91"/>
        <v>1.8835998461053434</v>
      </c>
      <c r="AB132">
        <f t="shared" si="113"/>
        <v>-5.8239788217998916</v>
      </c>
      <c r="AC132">
        <f t="shared" si="92"/>
        <v>25.59194771409804</v>
      </c>
      <c r="AD132">
        <f t="shared" si="114"/>
        <v>-0.51154512816454956</v>
      </c>
      <c r="AE132">
        <f t="shared" si="93"/>
        <v>1.2240383603950229</v>
      </c>
      <c r="AF132" s="9">
        <f t="shared" si="115"/>
        <v>26.304440946328516</v>
      </c>
      <c r="AG132" s="9">
        <f t="shared" si="116"/>
        <v>0</v>
      </c>
      <c r="AH132">
        <f t="shared" si="117"/>
        <v>0</v>
      </c>
      <c r="AI132">
        <f t="shared" si="134"/>
        <v>3.1257338500325638E-3</v>
      </c>
      <c r="AJ132">
        <f t="shared" si="94"/>
        <v>37.337604695554134</v>
      </c>
      <c r="AK132">
        <f t="shared" si="95"/>
        <v>-5.9562082679410269</v>
      </c>
      <c r="AL132">
        <f t="shared" si="96"/>
        <v>-0.46276607900348621</v>
      </c>
      <c r="AM132">
        <f t="shared" si="97"/>
        <v>1.1785412139131155</v>
      </c>
      <c r="AN132" s="9">
        <f t="shared" si="118"/>
        <v>32.097171562522739</v>
      </c>
      <c r="AO132">
        <f t="shared" si="98"/>
        <v>0</v>
      </c>
      <c r="AP132">
        <f t="shared" si="119"/>
        <v>0</v>
      </c>
      <c r="AQ132">
        <f t="shared" si="99"/>
        <v>5.9216781596562029</v>
      </c>
      <c r="AR132">
        <f t="shared" si="100"/>
        <v>-0.1322294461411353</v>
      </c>
      <c r="AS132">
        <f t="shared" si="101"/>
        <v>4.8779049161063348E-2</v>
      </c>
      <c r="AT132">
        <f t="shared" si="120"/>
        <v>2.2200272420434531E-2</v>
      </c>
      <c r="AU132">
        <f t="shared" si="102"/>
        <v>5.7927306161942234</v>
      </c>
      <c r="AV132">
        <f t="shared" si="121"/>
        <v>0.18047479993402049</v>
      </c>
      <c r="AW132">
        <f t="shared" si="122"/>
        <v>0</v>
      </c>
      <c r="AX132">
        <f t="shared" si="103"/>
        <v>1.8828250714897084E-2</v>
      </c>
      <c r="AY132" t="b">
        <f t="shared" si="123"/>
        <v>0</v>
      </c>
      <c r="AZ132">
        <f t="shared" si="104"/>
        <v>37.337604695554134</v>
      </c>
      <c r="BA132">
        <f t="shared" si="105"/>
        <v>-5.9562082679410269</v>
      </c>
      <c r="BB132">
        <f t="shared" si="106"/>
        <v>-0.51209787530139417</v>
      </c>
      <c r="BC132">
        <f t="shared" si="107"/>
        <v>1.1785412139131153</v>
      </c>
      <c r="BD132">
        <f t="shared" si="108"/>
        <v>4.9331796297907987E-2</v>
      </c>
      <c r="BF132" s="15">
        <f t="shared" si="124"/>
        <v>32.097171562522739</v>
      </c>
      <c r="BG132" s="10">
        <f t="shared" si="125"/>
        <v>0</v>
      </c>
      <c r="BH132">
        <f t="shared" si="126"/>
        <v>5.7927306161942234</v>
      </c>
      <c r="BI132">
        <f t="shared" si="127"/>
        <v>5.9216781596562029</v>
      </c>
      <c r="BJ132">
        <f t="shared" si="128"/>
        <v>-0.1322294461411353</v>
      </c>
      <c r="BK132">
        <f t="shared" si="129"/>
        <v>-5.527471368446113E-4</v>
      </c>
      <c r="BM132">
        <f t="shared" si="130"/>
        <v>0</v>
      </c>
      <c r="BN132">
        <f t="shared" si="131"/>
        <v>0</v>
      </c>
      <c r="BO132">
        <f t="shared" si="132"/>
        <v>0</v>
      </c>
      <c r="BP132">
        <f t="shared" si="133"/>
        <v>0</v>
      </c>
    </row>
    <row r="133" spans="1:68" x14ac:dyDescent="0.2">
      <c r="A133">
        <f t="shared" si="139"/>
        <v>9.6000000000000002E-2</v>
      </c>
      <c r="B133">
        <f t="shared" si="75"/>
        <v>0.30007044960311302</v>
      </c>
      <c r="C133">
        <f t="shared" si="76"/>
        <v>2.8256634004293142</v>
      </c>
      <c r="D133">
        <f t="shared" si="77"/>
        <v>0.30007044960311302</v>
      </c>
      <c r="E133">
        <f t="shared" si="83"/>
        <v>0.31069986787550119</v>
      </c>
      <c r="F133">
        <f t="shared" si="84"/>
        <v>0.31069986787550091</v>
      </c>
      <c r="G133">
        <f t="shared" si="78"/>
        <v>0.2970697451070819</v>
      </c>
      <c r="H133">
        <f t="shared" si="79"/>
        <v>0.29271956252027193</v>
      </c>
      <c r="I133">
        <f t="shared" si="80"/>
        <v>0.29271956252027198</v>
      </c>
      <c r="J133">
        <f t="shared" si="135"/>
        <v>74.570931964699469</v>
      </c>
      <c r="K133">
        <f t="shared" si="136"/>
        <v>71.423951732810664</v>
      </c>
      <c r="L133">
        <f t="shared" si="85"/>
        <v>4834713641614439</v>
      </c>
      <c r="M133">
        <f t="shared" si="81"/>
        <v>1.8858390078360706E-2</v>
      </c>
      <c r="N133" s="17">
        <f t="shared" si="137"/>
        <v>91174915770736.891</v>
      </c>
      <c r="O133">
        <f t="shared" si="138"/>
        <v>0</v>
      </c>
      <c r="P133" s="18" t="e">
        <f t="shared" si="82"/>
        <v>#N/A</v>
      </c>
      <c r="R133">
        <f t="shared" si="86"/>
        <v>4.2686332715346618</v>
      </c>
      <c r="S133">
        <f t="shared" si="87"/>
        <v>36.114598295922292</v>
      </c>
      <c r="T133">
        <f t="shared" si="109"/>
        <v>-3.9707973671191388</v>
      </c>
      <c r="U133" s="9">
        <f t="shared" si="88"/>
        <v>32.143800928803152</v>
      </c>
      <c r="V133">
        <f t="shared" si="110"/>
        <v>-91174915770705.516</v>
      </c>
      <c r="W133">
        <f t="shared" si="111"/>
        <v>0</v>
      </c>
      <c r="X133">
        <f t="shared" si="112"/>
        <v>7.1054273576010019E-15</v>
      </c>
      <c r="Y133">
        <f t="shared" si="89"/>
        <v>2.8256634004293142</v>
      </c>
      <c r="Z133">
        <f t="shared" si="90"/>
        <v>31.415926535897931</v>
      </c>
      <c r="AA133">
        <f t="shared" si="91"/>
        <v>1.8867255799553755</v>
      </c>
      <c r="AB133">
        <f t="shared" si="113"/>
        <v>-5.7719621924698439</v>
      </c>
      <c r="AC133">
        <f t="shared" si="92"/>
        <v>25.643964343428088</v>
      </c>
      <c r="AD133">
        <f t="shared" si="114"/>
        <v>-0.50988705666518619</v>
      </c>
      <c r="AE133">
        <f t="shared" si="93"/>
        <v>1.2138831446693843</v>
      </c>
      <c r="AF133" s="9">
        <f t="shared" si="115"/>
        <v>26.347960431432288</v>
      </c>
      <c r="AG133" s="9">
        <f t="shared" si="116"/>
        <v>0</v>
      </c>
      <c r="AH133">
        <f t="shared" si="117"/>
        <v>0</v>
      </c>
      <c r="AI133">
        <f t="shared" si="134"/>
        <v>3.1257338500323417E-3</v>
      </c>
      <c r="AJ133">
        <f t="shared" si="94"/>
        <v>37.337604695554134</v>
      </c>
      <c r="AK133">
        <f t="shared" si="95"/>
        <v>-5.901624132460622</v>
      </c>
      <c r="AL133">
        <f t="shared" si="96"/>
        <v>-0.46110752212137474</v>
      </c>
      <c r="AM133">
        <f t="shared" si="97"/>
        <v>1.1689278878310494</v>
      </c>
      <c r="AN133" s="9">
        <f t="shared" si="118"/>
        <v>32.143800928803188</v>
      </c>
      <c r="AO133">
        <f t="shared" si="98"/>
        <v>0</v>
      </c>
      <c r="AP133">
        <f t="shared" si="119"/>
        <v>0</v>
      </c>
      <c r="AQ133">
        <f t="shared" si="99"/>
        <v>5.9216781596562029</v>
      </c>
      <c r="AR133">
        <f t="shared" si="100"/>
        <v>-0.12966193999077813</v>
      </c>
      <c r="AS133">
        <f t="shared" si="101"/>
        <v>4.8779534543811454E-2</v>
      </c>
      <c r="AT133">
        <f t="shared" si="120"/>
        <v>2.1970552017638728E-2</v>
      </c>
      <c r="AU133">
        <f t="shared" si="102"/>
        <v>5.7958404973709001</v>
      </c>
      <c r="AV133">
        <f t="shared" si="121"/>
        <v>0.18030974339992895</v>
      </c>
      <c r="AW133">
        <f t="shared" si="122"/>
        <v>0</v>
      </c>
      <c r="AX133">
        <f t="shared" si="103"/>
        <v>1.8859508053397405E-2</v>
      </c>
      <c r="AY133" t="b">
        <f t="shared" si="123"/>
        <v>0</v>
      </c>
      <c r="AZ133">
        <f t="shared" si="104"/>
        <v>37.337604695554134</v>
      </c>
      <c r="BA133">
        <f t="shared" si="105"/>
        <v>-5.9016241324606256</v>
      </c>
      <c r="BB133">
        <f t="shared" si="106"/>
        <v>-0.51043931841928269</v>
      </c>
      <c r="BC133">
        <f t="shared" si="107"/>
        <v>1.1689278878310503</v>
      </c>
      <c r="BD133">
        <f t="shared" si="108"/>
        <v>4.9331796297907987E-2</v>
      </c>
      <c r="BF133" s="15">
        <f t="shared" si="124"/>
        <v>32.143800928803181</v>
      </c>
      <c r="BG133" s="10">
        <f t="shared" si="125"/>
        <v>0</v>
      </c>
      <c r="BH133">
        <f t="shared" si="126"/>
        <v>5.795840497370893</v>
      </c>
      <c r="BI133">
        <f t="shared" si="127"/>
        <v>5.9216781596562029</v>
      </c>
      <c r="BJ133">
        <f t="shared" si="128"/>
        <v>-0.12966193999078168</v>
      </c>
      <c r="BK133">
        <f t="shared" si="129"/>
        <v>-5.522617540965058E-4</v>
      </c>
      <c r="BM133">
        <f t="shared" si="130"/>
        <v>0</v>
      </c>
      <c r="BN133">
        <f t="shared" si="131"/>
        <v>0</v>
      </c>
      <c r="BO133">
        <f t="shared" si="132"/>
        <v>0</v>
      </c>
      <c r="BP133">
        <f t="shared" si="133"/>
        <v>0</v>
      </c>
    </row>
    <row r="134" spans="1:68" x14ac:dyDescent="0.2">
      <c r="A134">
        <f t="shared" si="139"/>
        <v>9.7000000000000003E-2</v>
      </c>
      <c r="B134">
        <f t="shared" si="75"/>
        <v>0.30319618345314542</v>
      </c>
      <c r="C134">
        <f t="shared" si="76"/>
        <v>2.8225376665792816</v>
      </c>
      <c r="D134">
        <f t="shared" si="77"/>
        <v>0.30319618345314542</v>
      </c>
      <c r="E134">
        <f t="shared" si="83"/>
        <v>0.31366938048771204</v>
      </c>
      <c r="F134">
        <f t="shared" si="84"/>
        <v>0.31366938048771198</v>
      </c>
      <c r="G134">
        <f t="shared" si="78"/>
        <v>0.30016422161861395</v>
      </c>
      <c r="H134">
        <f t="shared" si="79"/>
        <v>0.29567708958029576</v>
      </c>
      <c r="I134">
        <f t="shared" si="80"/>
        <v>0.2956770895802957</v>
      </c>
      <c r="J134">
        <f t="shared" si="135"/>
        <v>73.825031937443882</v>
      </c>
      <c r="K134">
        <f t="shared" si="136"/>
        <v>70.716638285062317</v>
      </c>
      <c r="L134">
        <f t="shared" si="85"/>
        <v>5052331021262406</v>
      </c>
      <c r="M134">
        <f t="shared" si="81"/>
        <v>1.8889641848986786E-2</v>
      </c>
      <c r="N134" s="17">
        <f t="shared" si="137"/>
        <v>95436723494172.484</v>
      </c>
      <c r="O134">
        <f t="shared" si="138"/>
        <v>0</v>
      </c>
      <c r="P134" s="18" t="e">
        <f t="shared" si="82"/>
        <v>#N/A</v>
      </c>
      <c r="R134">
        <f t="shared" si="86"/>
        <v>4.2586808816376358</v>
      </c>
      <c r="S134">
        <f t="shared" si="87"/>
        <v>36.158626120067616</v>
      </c>
      <c r="T134">
        <f t="shared" si="109"/>
        <v>-3.9691415574691686</v>
      </c>
      <c r="U134" s="9">
        <f t="shared" si="88"/>
        <v>32.189484562598444</v>
      </c>
      <c r="V134">
        <f t="shared" si="110"/>
        <v>-95436723494140.875</v>
      </c>
      <c r="W134">
        <f t="shared" si="111"/>
        <v>0</v>
      </c>
      <c r="X134">
        <f t="shared" si="112"/>
        <v>7.1054273576010019E-15</v>
      </c>
      <c r="Y134">
        <f t="shared" si="89"/>
        <v>2.8225376665792816</v>
      </c>
      <c r="Z134">
        <f t="shared" si="90"/>
        <v>31.415926535897931</v>
      </c>
      <c r="AA134">
        <f t="shared" si="91"/>
        <v>1.8898513138054081</v>
      </c>
      <c r="AB134">
        <f t="shared" si="113"/>
        <v>-5.7209115955195395</v>
      </c>
      <c r="AC134">
        <f t="shared" si="92"/>
        <v>25.695014940378393</v>
      </c>
      <c r="AD134">
        <f t="shared" si="114"/>
        <v>-0.50823172981671993</v>
      </c>
      <c r="AE134">
        <f t="shared" si="93"/>
        <v>1.2038397923681645</v>
      </c>
      <c r="AF134" s="9">
        <f t="shared" si="115"/>
        <v>26.390623002929836</v>
      </c>
      <c r="AG134" s="9">
        <f t="shared" si="116"/>
        <v>0</v>
      </c>
      <c r="AH134">
        <f t="shared" si="117"/>
        <v>0</v>
      </c>
      <c r="AI134">
        <f t="shared" si="134"/>
        <v>3.1257338500323417E-3</v>
      </c>
      <c r="AJ134">
        <f t="shared" si="94"/>
        <v>37.337604695554134</v>
      </c>
      <c r="AK134">
        <f t="shared" si="95"/>
        <v>-5.84808419665986</v>
      </c>
      <c r="AL134">
        <f t="shared" si="96"/>
        <v>-0.45945171247140459</v>
      </c>
      <c r="AM134">
        <f t="shared" si="97"/>
        <v>1.1594157761754764</v>
      </c>
      <c r="AN134" s="9">
        <f t="shared" si="118"/>
        <v>32.189484562598345</v>
      </c>
      <c r="AO134">
        <f t="shared" si="98"/>
        <v>-9.9475983006414026E-14</v>
      </c>
      <c r="AP134">
        <f t="shared" si="119"/>
        <v>-3.0903254388235006E-15</v>
      </c>
      <c r="AQ134">
        <f t="shared" si="99"/>
        <v>5.9216781596562029</v>
      </c>
      <c r="AR134">
        <f t="shared" si="100"/>
        <v>-0.12717260114032047</v>
      </c>
      <c r="AS134">
        <f t="shared" si="101"/>
        <v>4.8780017345315341E-2</v>
      </c>
      <c r="AT134">
        <f t="shared" si="120"/>
        <v>2.1746027735536921E-2</v>
      </c>
      <c r="AU134">
        <f t="shared" si="102"/>
        <v>5.7988615596685094</v>
      </c>
      <c r="AV134">
        <f t="shared" si="121"/>
        <v>0.18014769849425707</v>
      </c>
      <c r="AW134">
        <f t="shared" si="122"/>
        <v>0</v>
      </c>
      <c r="AX134">
        <f t="shared" si="103"/>
        <v>1.889076539189773E-2</v>
      </c>
      <c r="AY134" t="b">
        <f t="shared" si="123"/>
        <v>0</v>
      </c>
      <c r="AZ134">
        <f t="shared" si="104"/>
        <v>37.337604695554134</v>
      </c>
      <c r="BA134">
        <f t="shared" si="105"/>
        <v>-5.8480841966598511</v>
      </c>
      <c r="BB134">
        <f t="shared" si="106"/>
        <v>-0.50878350876931255</v>
      </c>
      <c r="BC134">
        <f t="shared" si="107"/>
        <v>1.1594157761754766</v>
      </c>
      <c r="BD134">
        <f t="shared" si="108"/>
        <v>4.9331796297907987E-2</v>
      </c>
      <c r="BF134" s="15">
        <f t="shared" si="124"/>
        <v>32.189484562598352</v>
      </c>
      <c r="BG134" s="10">
        <f t="shared" si="125"/>
        <v>0</v>
      </c>
      <c r="BH134">
        <f t="shared" si="126"/>
        <v>5.7988615596685165</v>
      </c>
      <c r="BI134">
        <f t="shared" si="127"/>
        <v>5.9216781596562029</v>
      </c>
      <c r="BJ134">
        <f t="shared" si="128"/>
        <v>-0.12717260114031159</v>
      </c>
      <c r="BK134">
        <f t="shared" si="129"/>
        <v>-5.5177895259261867E-4</v>
      </c>
      <c r="BM134">
        <f t="shared" si="130"/>
        <v>0</v>
      </c>
      <c r="BN134">
        <f t="shared" si="131"/>
        <v>8.8817841970012523E-15</v>
      </c>
      <c r="BO134">
        <f t="shared" si="132"/>
        <v>0</v>
      </c>
      <c r="BP134">
        <f t="shared" si="133"/>
        <v>0</v>
      </c>
    </row>
    <row r="135" spans="1:68" x14ac:dyDescent="0.2">
      <c r="A135">
        <f t="shared" si="139"/>
        <v>9.8000000000000004E-2</v>
      </c>
      <c r="B135">
        <f t="shared" si="75"/>
        <v>0.30632191730317787</v>
      </c>
      <c r="C135">
        <f t="shared" si="76"/>
        <v>2.8194119327292491</v>
      </c>
      <c r="D135">
        <f t="shared" si="77"/>
        <v>0.30632191730317787</v>
      </c>
      <c r="E135">
        <f t="shared" si="83"/>
        <v>0.3166358284860411</v>
      </c>
      <c r="F135">
        <f t="shared" si="84"/>
        <v>0.3166358284860411</v>
      </c>
      <c r="G135">
        <f t="shared" si="78"/>
        <v>0.30325869813014611</v>
      </c>
      <c r="H135">
        <f t="shared" si="79"/>
        <v>0.29863178530237516</v>
      </c>
      <c r="I135">
        <f t="shared" si="80"/>
        <v>0.29863178530237533</v>
      </c>
      <c r="J135">
        <f t="shared" si="135"/>
        <v>73.094598953469742</v>
      </c>
      <c r="K135">
        <f t="shared" si="136"/>
        <v>70.023922489598974</v>
      </c>
      <c r="L135">
        <f t="shared" si="85"/>
        <v>5274922947882437</v>
      </c>
      <c r="M135">
        <f t="shared" si="81"/>
        <v>1.8920893601157281E-2</v>
      </c>
      <c r="N135" s="17">
        <f t="shared" si="137"/>
        <v>99806255851186.5</v>
      </c>
      <c r="O135">
        <f t="shared" si="138"/>
        <v>0</v>
      </c>
      <c r="P135" s="18" t="e">
        <f t="shared" si="82"/>
        <v>#N/A</v>
      </c>
      <c r="R135">
        <f t="shared" si="86"/>
        <v>4.2488369335175937</v>
      </c>
      <c r="S135">
        <f t="shared" si="87"/>
        <v>36.201740467129625</v>
      </c>
      <c r="T135">
        <f t="shared" si="109"/>
        <v>-3.9674884859685884</v>
      </c>
      <c r="U135" s="9">
        <f t="shared" si="88"/>
        <v>32.234251981161037</v>
      </c>
      <c r="V135">
        <f t="shared" si="110"/>
        <v>-99806255851154.156</v>
      </c>
      <c r="W135">
        <f t="shared" si="111"/>
        <v>0</v>
      </c>
      <c r="X135">
        <f t="shared" si="112"/>
        <v>0</v>
      </c>
      <c r="Y135">
        <f t="shared" si="89"/>
        <v>2.8194119327292491</v>
      </c>
      <c r="Z135">
        <f t="shared" si="90"/>
        <v>31.415926535897931</v>
      </c>
      <c r="AA135">
        <f t="shared" si="91"/>
        <v>1.8929770476554406</v>
      </c>
      <c r="AB135">
        <f t="shared" si="113"/>
        <v>-5.6707986849684282</v>
      </c>
      <c r="AC135">
        <f t="shared" si="92"/>
        <v>25.745127850929503</v>
      </c>
      <c r="AD135">
        <f t="shared" si="114"/>
        <v>-0.50657913854757486</v>
      </c>
      <c r="AE135">
        <f t="shared" si="93"/>
        <v>1.1939060788185916</v>
      </c>
      <c r="AF135" s="9">
        <f t="shared" si="115"/>
        <v>26.43245479120052</v>
      </c>
      <c r="AG135" s="9">
        <f t="shared" si="116"/>
        <v>0</v>
      </c>
      <c r="AH135">
        <f t="shared" si="117"/>
        <v>0</v>
      </c>
      <c r="AI135">
        <f t="shared" si="134"/>
        <v>3.1257338500325638E-3</v>
      </c>
      <c r="AJ135">
        <f t="shared" si="94"/>
        <v>37.337604695554134</v>
      </c>
      <c r="AK135">
        <f t="shared" si="95"/>
        <v>-5.7955570449483504</v>
      </c>
      <c r="AL135">
        <f t="shared" si="96"/>
        <v>-0.45779864097082434</v>
      </c>
      <c r="AM135">
        <f t="shared" si="97"/>
        <v>1.1500029715260547</v>
      </c>
      <c r="AN135" s="9">
        <f t="shared" si="118"/>
        <v>32.234251981161016</v>
      </c>
      <c r="AO135">
        <f t="shared" si="98"/>
        <v>0</v>
      </c>
      <c r="AP135">
        <f t="shared" si="119"/>
        <v>0</v>
      </c>
      <c r="AQ135">
        <f t="shared" si="99"/>
        <v>5.9216781596562029</v>
      </c>
      <c r="AR135">
        <f t="shared" si="100"/>
        <v>-0.12475835997992224</v>
      </c>
      <c r="AS135">
        <f t="shared" si="101"/>
        <v>4.8780497576750514E-2</v>
      </c>
      <c r="AT135">
        <f t="shared" si="120"/>
        <v>2.1526551979790594E-2</v>
      </c>
      <c r="AU135">
        <f t="shared" si="102"/>
        <v>5.8017971899604959</v>
      </c>
      <c r="AV135">
        <f t="shared" si="121"/>
        <v>0.1799885784026041</v>
      </c>
      <c r="AW135">
        <f t="shared" si="122"/>
        <v>0</v>
      </c>
      <c r="AX135">
        <f t="shared" si="103"/>
        <v>1.8922022730398055E-2</v>
      </c>
      <c r="AY135" t="b">
        <f t="shared" si="123"/>
        <v>0</v>
      </c>
      <c r="AZ135">
        <f t="shared" si="104"/>
        <v>37.337604695554134</v>
      </c>
      <c r="BA135">
        <f t="shared" si="105"/>
        <v>-5.795557044948362</v>
      </c>
      <c r="BB135">
        <f t="shared" si="106"/>
        <v>-0.50713043726873219</v>
      </c>
      <c r="BC135">
        <f t="shared" si="107"/>
        <v>1.1500029715260547</v>
      </c>
      <c r="BD135">
        <f t="shared" si="108"/>
        <v>4.9331796297907987E-2</v>
      </c>
      <c r="BF135" s="15">
        <f t="shared" si="124"/>
        <v>32.234251981161002</v>
      </c>
      <c r="BG135" s="10">
        <f t="shared" si="125"/>
        <v>0</v>
      </c>
      <c r="BH135">
        <f t="shared" si="126"/>
        <v>5.8017971899604817</v>
      </c>
      <c r="BI135">
        <f t="shared" si="127"/>
        <v>5.9216781596562029</v>
      </c>
      <c r="BJ135">
        <f t="shared" si="128"/>
        <v>-0.12475835997993379</v>
      </c>
      <c r="BK135">
        <f t="shared" si="129"/>
        <v>-5.5129872115733392E-4</v>
      </c>
      <c r="BM135">
        <f t="shared" si="130"/>
        <v>0</v>
      </c>
      <c r="BN135">
        <f t="shared" si="131"/>
        <v>-1.1546319456101628E-14</v>
      </c>
      <c r="BO135">
        <f t="shared" si="132"/>
        <v>0</v>
      </c>
      <c r="BP135">
        <f t="shared" si="133"/>
        <v>0</v>
      </c>
    </row>
    <row r="136" spans="1:68" x14ac:dyDescent="0.2">
      <c r="A136">
        <f t="shared" si="139"/>
        <v>9.9000000000000005E-2</v>
      </c>
      <c r="B136">
        <f t="shared" si="75"/>
        <v>0.30944765115321027</v>
      </c>
      <c r="C136">
        <f t="shared" si="76"/>
        <v>2.8162861988792169</v>
      </c>
      <c r="D136">
        <f t="shared" si="77"/>
        <v>0.30944765115321027</v>
      </c>
      <c r="E136">
        <f t="shared" si="83"/>
        <v>0.31959918288768568</v>
      </c>
      <c r="F136">
        <f t="shared" si="84"/>
        <v>0.31959918288768546</v>
      </c>
      <c r="G136">
        <f t="shared" si="78"/>
        <v>0.30635317464167816</v>
      </c>
      <c r="H136">
        <f t="shared" si="79"/>
        <v>0.30158362139300193</v>
      </c>
      <c r="I136">
        <f t="shared" si="80"/>
        <v>0.30158362139300199</v>
      </c>
      <c r="J136">
        <f t="shared" si="135"/>
        <v>72.379164626419282</v>
      </c>
      <c r="K136">
        <f t="shared" si="136"/>
        <v>69.345363763853712</v>
      </c>
      <c r="L136">
        <f t="shared" si="85"/>
        <v>5502449007886199</v>
      </c>
      <c r="M136">
        <f t="shared" si="81"/>
        <v>1.8952145334841668E-2</v>
      </c>
      <c r="N136" s="17">
        <f t="shared" si="137"/>
        <v>104283213295014.59</v>
      </c>
      <c r="O136">
        <f t="shared" si="138"/>
        <v>0</v>
      </c>
      <c r="P136" s="18" t="e">
        <f t="shared" si="82"/>
        <v>#N/A</v>
      </c>
      <c r="R136">
        <f t="shared" si="86"/>
        <v>4.2390992918058918</v>
      </c>
      <c r="S136">
        <f t="shared" si="87"/>
        <v>36.243969662205089</v>
      </c>
      <c r="T136">
        <f t="shared" si="109"/>
        <v>-3.9658381435796199</v>
      </c>
      <c r="U136" s="9">
        <f t="shared" si="88"/>
        <v>32.278131518625472</v>
      </c>
      <c r="V136">
        <f t="shared" si="110"/>
        <v>-104283213294979.69</v>
      </c>
      <c r="W136">
        <f t="shared" si="111"/>
        <v>0</v>
      </c>
      <c r="X136">
        <f t="shared" si="112"/>
        <v>-2.8421709430404007E-14</v>
      </c>
      <c r="Y136">
        <f t="shared" si="89"/>
        <v>2.8162861988792169</v>
      </c>
      <c r="Z136">
        <f t="shared" si="90"/>
        <v>31.415926535897931</v>
      </c>
      <c r="AA136">
        <f t="shared" si="91"/>
        <v>1.8961027815054727</v>
      </c>
      <c r="AB136">
        <f t="shared" si="113"/>
        <v>-5.6215962037441303</v>
      </c>
      <c r="AC136">
        <f t="shared" si="92"/>
        <v>25.794330332153802</v>
      </c>
      <c r="AD136">
        <f t="shared" si="114"/>
        <v>-0.50492927383107511</v>
      </c>
      <c r="AE136">
        <f t="shared" si="93"/>
        <v>1.1840798471602729</v>
      </c>
      <c r="AF136" s="9">
        <f t="shared" si="115"/>
        <v>26.473480905483001</v>
      </c>
      <c r="AG136" s="9">
        <f t="shared" si="116"/>
        <v>0</v>
      </c>
      <c r="AH136">
        <f t="shared" si="117"/>
        <v>0</v>
      </c>
      <c r="AI136">
        <f t="shared" si="134"/>
        <v>3.1257338500323417E-3</v>
      </c>
      <c r="AJ136">
        <f t="shared" si="94"/>
        <v>37.337604695554134</v>
      </c>
      <c r="AK136">
        <f t="shared" si="95"/>
        <v>-5.7440125001118938</v>
      </c>
      <c r="AL136">
        <f t="shared" si="96"/>
        <v>-0.4561482985818559</v>
      </c>
      <c r="AM136">
        <f t="shared" si="97"/>
        <v>1.1406876217651079</v>
      </c>
      <c r="AN136" s="9">
        <f t="shared" si="118"/>
        <v>32.278131518625493</v>
      </c>
      <c r="AO136">
        <f t="shared" si="98"/>
        <v>0</v>
      </c>
      <c r="AP136">
        <f t="shared" si="119"/>
        <v>0</v>
      </c>
      <c r="AQ136">
        <f t="shared" si="99"/>
        <v>5.9216781596562029</v>
      </c>
      <c r="AR136">
        <f t="shared" si="100"/>
        <v>-0.12241629636776352</v>
      </c>
      <c r="AS136">
        <f t="shared" si="101"/>
        <v>4.8780975249219205E-2</v>
      </c>
      <c r="AT136">
        <f t="shared" si="120"/>
        <v>2.1311982932728443E-2</v>
      </c>
      <c r="AU136">
        <f t="shared" si="102"/>
        <v>5.804650613142492</v>
      </c>
      <c r="AV136">
        <f t="shared" si="121"/>
        <v>0.1798322994561512</v>
      </c>
      <c r="AW136">
        <f t="shared" si="122"/>
        <v>0</v>
      </c>
      <c r="AX136">
        <f t="shared" si="103"/>
        <v>1.8953280068898376E-2</v>
      </c>
      <c r="AY136" t="b">
        <f t="shared" si="123"/>
        <v>0</v>
      </c>
      <c r="AZ136">
        <f t="shared" si="104"/>
        <v>37.337604695554134</v>
      </c>
      <c r="BA136">
        <f t="shared" si="105"/>
        <v>-5.7440125001119027</v>
      </c>
      <c r="BB136">
        <f t="shared" si="106"/>
        <v>-0.50548009487976397</v>
      </c>
      <c r="BC136">
        <f t="shared" si="107"/>
        <v>1.1406876217651085</v>
      </c>
      <c r="BD136">
        <f t="shared" si="108"/>
        <v>4.9331796297907987E-2</v>
      </c>
      <c r="BF136" s="15">
        <f t="shared" si="124"/>
        <v>32.278131518625479</v>
      </c>
      <c r="BG136" s="10">
        <f t="shared" si="125"/>
        <v>0</v>
      </c>
      <c r="BH136">
        <f t="shared" si="126"/>
        <v>5.8046506131424778</v>
      </c>
      <c r="BI136">
        <f t="shared" si="127"/>
        <v>5.9216781596562029</v>
      </c>
      <c r="BJ136">
        <f t="shared" si="128"/>
        <v>-0.1224162963677724</v>
      </c>
      <c r="BK136">
        <f t="shared" si="129"/>
        <v>-5.5082104868886539E-4</v>
      </c>
      <c r="BM136">
        <f t="shared" si="130"/>
        <v>0</v>
      </c>
      <c r="BN136">
        <f t="shared" si="131"/>
        <v>-8.8817841970012523E-15</v>
      </c>
      <c r="BO136">
        <f t="shared" si="132"/>
        <v>0</v>
      </c>
      <c r="BP136">
        <f t="shared" si="133"/>
        <v>0</v>
      </c>
    </row>
    <row r="137" spans="1:68" x14ac:dyDescent="0.2">
      <c r="A137">
        <f t="shared" si="139"/>
        <v>0.1</v>
      </c>
      <c r="B137">
        <f t="shared" si="75"/>
        <v>0.31257338500324272</v>
      </c>
      <c r="C137">
        <f t="shared" si="76"/>
        <v>2.8131604650291844</v>
      </c>
      <c r="D137">
        <f t="shared" si="77"/>
        <v>0.31257338500324272</v>
      </c>
      <c r="E137">
        <f t="shared" si="83"/>
        <v>0.3225594147400685</v>
      </c>
      <c r="F137">
        <f t="shared" si="84"/>
        <v>0.32255941474006833</v>
      </c>
      <c r="G137">
        <f t="shared" si="78"/>
        <v>0.30944765115321027</v>
      </c>
      <c r="H137">
        <f t="shared" si="79"/>
        <v>0.30453256958605129</v>
      </c>
      <c r="I137">
        <f t="shared" si="80"/>
        <v>0.30453256958605118</v>
      </c>
      <c r="J137">
        <f t="shared" si="135"/>
        <v>71.67827930886645</v>
      </c>
      <c r="K137">
        <f t="shared" si="136"/>
        <v>68.680539108496802</v>
      </c>
      <c r="L137">
        <f t="shared" si="85"/>
        <v>5734866721162372</v>
      </c>
      <c r="M137">
        <f t="shared" si="81"/>
        <v>1.8983397050009402E-2</v>
      </c>
      <c r="N137" s="17">
        <f t="shared" si="137"/>
        <v>108867251996710.86</v>
      </c>
      <c r="O137">
        <f t="shared" si="138"/>
        <v>0</v>
      </c>
      <c r="P137" s="18" t="e">
        <f t="shared" si="82"/>
        <v>#N/A</v>
      </c>
      <c r="R137">
        <f t="shared" si="86"/>
        <v>4.2294658855688922</v>
      </c>
      <c r="S137">
        <f t="shared" si="87"/>
        <v>36.285340905668747</v>
      </c>
      <c r="T137">
        <f t="shared" si="109"/>
        <v>-3.9641905213091642</v>
      </c>
      <c r="U137" s="9">
        <f t="shared" si="88"/>
        <v>32.321150384359584</v>
      </c>
      <c r="V137">
        <f t="shared" si="110"/>
        <v>-108867251996675.89</v>
      </c>
      <c r="W137">
        <f t="shared" si="111"/>
        <v>0</v>
      </c>
      <c r="X137">
        <f t="shared" si="112"/>
        <v>-2.1316282072803006E-14</v>
      </c>
      <c r="Y137">
        <f t="shared" si="89"/>
        <v>2.8131604650291844</v>
      </c>
      <c r="Z137">
        <f t="shared" si="90"/>
        <v>31.415926535897931</v>
      </c>
      <c r="AA137">
        <f t="shared" si="91"/>
        <v>1.8992285153555053</v>
      </c>
      <c r="AB137">
        <f t="shared" si="113"/>
        <v>-5.5732779318622647</v>
      </c>
      <c r="AC137">
        <f t="shared" si="92"/>
        <v>25.842648604035666</v>
      </c>
      <c r="AD137">
        <f t="shared" si="114"/>
        <v>-0.50328212668514949</v>
      </c>
      <c r="AE137">
        <f t="shared" si="93"/>
        <v>1.1743590056195488</v>
      </c>
      <c r="AF137" s="9">
        <f t="shared" si="115"/>
        <v>26.513725482970067</v>
      </c>
      <c r="AG137" s="9">
        <f t="shared" si="116"/>
        <v>0</v>
      </c>
      <c r="AH137">
        <f t="shared" si="117"/>
        <v>0</v>
      </c>
      <c r="AI137">
        <f t="shared" si="134"/>
        <v>3.1257338500323417E-3</v>
      </c>
      <c r="AJ137">
        <f t="shared" si="94"/>
        <v>37.337604695554134</v>
      </c>
      <c r="AK137">
        <f t="shared" si="95"/>
        <v>-5.6934215628459048</v>
      </c>
      <c r="AL137">
        <f t="shared" si="96"/>
        <v>-0.45450067631140012</v>
      </c>
      <c r="AM137">
        <f t="shared" si="97"/>
        <v>1.1314679279627446</v>
      </c>
      <c r="AN137" s="9">
        <f t="shared" si="118"/>
        <v>32.321150384359569</v>
      </c>
      <c r="AO137">
        <f t="shared" si="98"/>
        <v>0</v>
      </c>
      <c r="AP137">
        <f t="shared" si="119"/>
        <v>0</v>
      </c>
      <c r="AQ137">
        <f t="shared" si="99"/>
        <v>5.9216781596562029</v>
      </c>
      <c r="AR137">
        <f t="shared" si="100"/>
        <v>-0.12014363098364012</v>
      </c>
      <c r="AS137">
        <f t="shared" si="101"/>
        <v>4.8781450373749369E-2</v>
      </c>
      <c r="AT137">
        <f t="shared" si="120"/>
        <v>2.110218427661719E-2</v>
      </c>
      <c r="AU137">
        <f t="shared" si="102"/>
        <v>5.8074249013895027</v>
      </c>
      <c r="AV137">
        <f t="shared" si="121"/>
        <v>0.1796787809941244</v>
      </c>
      <c r="AW137">
        <f t="shared" si="122"/>
        <v>0</v>
      </c>
      <c r="AX137">
        <f t="shared" si="103"/>
        <v>1.8984537407398701E-2</v>
      </c>
      <c r="AY137" t="b">
        <f t="shared" si="123"/>
        <v>0</v>
      </c>
      <c r="AZ137">
        <f t="shared" si="104"/>
        <v>37.337604695554134</v>
      </c>
      <c r="BA137">
        <f t="shared" si="105"/>
        <v>-5.6934215628459111</v>
      </c>
      <c r="BB137">
        <f t="shared" si="106"/>
        <v>-0.50383247260930819</v>
      </c>
      <c r="BC137">
        <f t="shared" si="107"/>
        <v>1.1314679279627451</v>
      </c>
      <c r="BD137">
        <f t="shared" si="108"/>
        <v>4.9331796297907987E-2</v>
      </c>
      <c r="BF137" s="15">
        <f t="shared" si="124"/>
        <v>32.321150384359562</v>
      </c>
      <c r="BG137" s="10">
        <f t="shared" si="125"/>
        <v>0</v>
      </c>
      <c r="BH137">
        <f t="shared" si="126"/>
        <v>5.8074249013894956</v>
      </c>
      <c r="BI137">
        <f t="shared" si="127"/>
        <v>5.9216781596562029</v>
      </c>
      <c r="BJ137">
        <f t="shared" si="128"/>
        <v>-0.12014363098364633</v>
      </c>
      <c r="BK137">
        <f t="shared" si="129"/>
        <v>-5.5034592415870165E-4</v>
      </c>
      <c r="BM137">
        <f t="shared" si="130"/>
        <v>0</v>
      </c>
      <c r="BN137">
        <f t="shared" si="131"/>
        <v>0</v>
      </c>
      <c r="BO137">
        <f t="shared" si="132"/>
        <v>0</v>
      </c>
      <c r="BP137">
        <f t="shared" si="133"/>
        <v>0</v>
      </c>
    </row>
    <row r="138" spans="1:68" x14ac:dyDescent="0.2">
      <c r="A138">
        <f t="shared" si="139"/>
        <v>0.10100000000000001</v>
      </c>
      <c r="B138">
        <f t="shared" si="75"/>
        <v>0.31569911885327512</v>
      </c>
      <c r="C138">
        <f t="shared" si="76"/>
        <v>2.8100347311791518</v>
      </c>
      <c r="D138">
        <f t="shared" si="77"/>
        <v>0.31569911885327512</v>
      </c>
      <c r="E138">
        <f t="shared" si="83"/>
        <v>0.32551649512111985</v>
      </c>
      <c r="F138">
        <f t="shared" si="84"/>
        <v>0.32551649512111985</v>
      </c>
      <c r="G138">
        <f t="shared" si="78"/>
        <v>0.31254212766474238</v>
      </c>
      <c r="H138">
        <f t="shared" si="79"/>
        <v>0.30747860164305224</v>
      </c>
      <c r="I138">
        <f t="shared" si="80"/>
        <v>0.30747860164305241</v>
      </c>
      <c r="J138">
        <f t="shared" si="135"/>
        <v>70.991511164656757</v>
      </c>
      <c r="K138">
        <f t="shared" si="136"/>
        <v>68.029042238689996</v>
      </c>
      <c r="L138">
        <f t="shared" si="85"/>
        <v>5972131705122287</v>
      </c>
      <c r="M138">
        <f t="shared" si="81"/>
        <v>1.9014648746629954E-2</v>
      </c>
      <c r="N138" s="17">
        <f t="shared" si="137"/>
        <v>113557986641512.5</v>
      </c>
      <c r="O138">
        <f t="shared" si="138"/>
        <v>0</v>
      </c>
      <c r="P138" s="18" t="e">
        <f t="shared" si="82"/>
        <v>#N/A</v>
      </c>
      <c r="R138">
        <f t="shared" si="86"/>
        <v>4.2199347057438281</v>
      </c>
      <c r="S138">
        <f t="shared" si="87"/>
        <v>36.325880328115723</v>
      </c>
      <c r="T138">
        <f t="shared" si="109"/>
        <v>-3.9625456102085055</v>
      </c>
      <c r="U138" s="9">
        <f t="shared" si="88"/>
        <v>32.363334717907215</v>
      </c>
      <c r="V138">
        <f t="shared" si="110"/>
        <v>-113557986641475.36</v>
      </c>
      <c r="W138">
        <f t="shared" si="111"/>
        <v>0</v>
      </c>
      <c r="X138">
        <f t="shared" si="112"/>
        <v>-4.2632564145606011E-14</v>
      </c>
      <c r="Y138">
        <f t="shared" si="89"/>
        <v>2.8100347311791518</v>
      </c>
      <c r="Z138">
        <f t="shared" si="90"/>
        <v>31.415926535897931</v>
      </c>
      <c r="AA138">
        <f t="shared" si="91"/>
        <v>1.9023542492055379</v>
      </c>
      <c r="AB138">
        <f t="shared" si="113"/>
        <v>-5.5258186375374967</v>
      </c>
      <c r="AC138">
        <f t="shared" si="92"/>
        <v>25.890107898360434</v>
      </c>
      <c r="AD138">
        <f t="shared" si="114"/>
        <v>-0.50163768817203902</v>
      </c>
      <c r="AE138">
        <f t="shared" si="93"/>
        <v>1.1647415249194557</v>
      </c>
      <c r="AF138" s="9">
        <f t="shared" si="115"/>
        <v>26.553211735107851</v>
      </c>
      <c r="AG138" s="9">
        <f t="shared" si="116"/>
        <v>0</v>
      </c>
      <c r="AH138">
        <f t="shared" si="117"/>
        <v>0</v>
      </c>
      <c r="AI138">
        <f t="shared" si="134"/>
        <v>3.1257338500325638E-3</v>
      </c>
      <c r="AJ138">
        <f t="shared" si="94"/>
        <v>37.337604695554134</v>
      </c>
      <c r="AK138">
        <f t="shared" si="95"/>
        <v>-5.6437563547982821</v>
      </c>
      <c r="AL138">
        <f t="shared" si="96"/>
        <v>-0.45285576521074145</v>
      </c>
      <c r="AM138">
        <f t="shared" si="97"/>
        <v>1.1223421423621507</v>
      </c>
      <c r="AN138" s="9">
        <f t="shared" si="118"/>
        <v>32.363334717907264</v>
      </c>
      <c r="AO138">
        <f t="shared" si="98"/>
        <v>0</v>
      </c>
      <c r="AP138">
        <f t="shared" si="119"/>
        <v>0</v>
      </c>
      <c r="AQ138">
        <f t="shared" si="99"/>
        <v>5.9216781596562029</v>
      </c>
      <c r="AR138">
        <f t="shared" si="100"/>
        <v>-0.11793771726078539</v>
      </c>
      <c r="AS138">
        <f t="shared" si="101"/>
        <v>4.8781922961297575E-2</v>
      </c>
      <c r="AT138">
        <f t="shared" si="120"/>
        <v>2.0897024932785339E-2</v>
      </c>
      <c r="AU138">
        <f t="shared" si="102"/>
        <v>5.8101229827994132</v>
      </c>
      <c r="AV138">
        <f t="shared" si="121"/>
        <v>0.17952794523317644</v>
      </c>
      <c r="AW138">
        <f t="shared" si="122"/>
        <v>0</v>
      </c>
      <c r="AX138">
        <f t="shared" si="103"/>
        <v>1.9015794745899029E-2</v>
      </c>
      <c r="AY138" t="b">
        <f t="shared" si="123"/>
        <v>0</v>
      </c>
      <c r="AZ138">
        <f t="shared" si="104"/>
        <v>37.337604695554134</v>
      </c>
      <c r="BA138">
        <f t="shared" si="105"/>
        <v>-5.6437563547982803</v>
      </c>
      <c r="BB138">
        <f t="shared" si="106"/>
        <v>-0.50218756150864929</v>
      </c>
      <c r="BC138">
        <f t="shared" si="107"/>
        <v>1.1223421423621507</v>
      </c>
      <c r="BD138">
        <f t="shared" si="108"/>
        <v>4.9331796297907987E-2</v>
      </c>
      <c r="BF138" s="15">
        <f t="shared" si="124"/>
        <v>32.363334717907264</v>
      </c>
      <c r="BG138" s="10">
        <f t="shared" si="125"/>
        <v>0</v>
      </c>
      <c r="BH138">
        <f t="shared" si="126"/>
        <v>5.8101229827994132</v>
      </c>
      <c r="BI138">
        <f t="shared" si="127"/>
        <v>5.9216781596562029</v>
      </c>
      <c r="BJ138">
        <f t="shared" si="128"/>
        <v>-0.11793771726078361</v>
      </c>
      <c r="BK138">
        <f t="shared" si="129"/>
        <v>-5.4987333661027371E-4</v>
      </c>
      <c r="BM138">
        <f t="shared" si="130"/>
        <v>0</v>
      </c>
      <c r="BN138">
        <f t="shared" si="131"/>
        <v>0</v>
      </c>
      <c r="BO138">
        <f t="shared" si="132"/>
        <v>0</v>
      </c>
      <c r="BP138">
        <f t="shared" si="133"/>
        <v>0</v>
      </c>
    </row>
    <row r="139" spans="1:68" x14ac:dyDescent="0.2">
      <c r="A139">
        <f t="shared" si="139"/>
        <v>0.10199999999999999</v>
      </c>
      <c r="B139">
        <f t="shared" si="75"/>
        <v>0.31882485270330752</v>
      </c>
      <c r="C139">
        <f t="shared" si="76"/>
        <v>2.8069089973291197</v>
      </c>
      <c r="D139">
        <f t="shared" si="77"/>
        <v>0.31882485270330752</v>
      </c>
      <c r="E139">
        <f t="shared" si="83"/>
        <v>0.32847039513956083</v>
      </c>
      <c r="F139">
        <f t="shared" si="84"/>
        <v>0.32847039513956056</v>
      </c>
      <c r="G139">
        <f t="shared" si="78"/>
        <v>0.31563660417627443</v>
      </c>
      <c r="H139">
        <f t="shared" si="79"/>
        <v>0.31042168935345799</v>
      </c>
      <c r="I139">
        <f t="shared" si="80"/>
        <v>0.31042168935345804</v>
      </c>
      <c r="J139">
        <f t="shared" si="135"/>
        <v>70.318445295815579</v>
      </c>
      <c r="K139">
        <f t="shared" si="136"/>
        <v>67.390482766360307</v>
      </c>
      <c r="L139">
        <f t="shared" si="85"/>
        <v>6214197833569427</v>
      </c>
      <c r="M139">
        <f t="shared" si="81"/>
        <v>1.9045900424672791E-2</v>
      </c>
      <c r="N139" s="17">
        <f t="shared" si="137"/>
        <v>118354993157380.69</v>
      </c>
      <c r="O139">
        <f t="shared" si="138"/>
        <v>0</v>
      </c>
      <c r="P139" s="18" t="e">
        <f t="shared" si="82"/>
        <v>#N/A</v>
      </c>
      <c r="R139">
        <f t="shared" si="86"/>
        <v>4.2105038027009822</v>
      </c>
      <c r="S139">
        <f t="shared" si="87"/>
        <v>36.365613042125489</v>
      </c>
      <c r="T139">
        <f t="shared" si="109"/>
        <v>-3.9609034013730207</v>
      </c>
      <c r="U139" s="9">
        <f t="shared" si="88"/>
        <v>32.404709640752465</v>
      </c>
      <c r="V139">
        <f t="shared" si="110"/>
        <v>-118354993157340.05</v>
      </c>
      <c r="W139">
        <f t="shared" si="111"/>
        <v>0</v>
      </c>
      <c r="X139">
        <f t="shared" si="112"/>
        <v>-7.1054273576010019E-14</v>
      </c>
      <c r="Y139">
        <f t="shared" si="89"/>
        <v>2.8069089973291197</v>
      </c>
      <c r="Z139">
        <f t="shared" si="90"/>
        <v>31.415926535897931</v>
      </c>
      <c r="AA139">
        <f t="shared" si="91"/>
        <v>1.90547998305557</v>
      </c>
      <c r="AB139">
        <f t="shared" si="113"/>
        <v>-5.4791940310340506</v>
      </c>
      <c r="AC139">
        <f t="shared" si="92"/>
        <v>25.93673250486388</v>
      </c>
      <c r="AD139">
        <f t="shared" si="114"/>
        <v>-0.49999594939800435</v>
      </c>
      <c r="AE139">
        <f t="shared" si="93"/>
        <v>1.1552254358172893</v>
      </c>
      <c r="AF139" s="9">
        <f t="shared" si="115"/>
        <v>26.591961991283164</v>
      </c>
      <c r="AG139" s="9">
        <f t="shared" si="116"/>
        <v>0</v>
      </c>
      <c r="AH139">
        <f t="shared" si="117"/>
        <v>0</v>
      </c>
      <c r="AI139">
        <f t="shared" si="134"/>
        <v>3.1257338500323417E-3</v>
      </c>
      <c r="AJ139">
        <f t="shared" si="94"/>
        <v>37.337604695554134</v>
      </c>
      <c r="AK139">
        <f t="shared" si="95"/>
        <v>-5.5949900648857165</v>
      </c>
      <c r="AL139">
        <f t="shared" si="96"/>
        <v>-0.45121355637525662</v>
      </c>
      <c r="AM139">
        <f t="shared" si="97"/>
        <v>1.1133085664594025</v>
      </c>
      <c r="AN139" s="9">
        <f t="shared" si="118"/>
        <v>32.404709640752564</v>
      </c>
      <c r="AO139">
        <f t="shared" si="98"/>
        <v>9.9475983006414026E-14</v>
      </c>
      <c r="AP139">
        <f t="shared" si="119"/>
        <v>3.0698001651374711E-15</v>
      </c>
      <c r="AQ139">
        <f t="shared" si="99"/>
        <v>5.9216781596562029</v>
      </c>
      <c r="AR139">
        <f t="shared" si="100"/>
        <v>-0.11579603385166592</v>
      </c>
      <c r="AS139">
        <f t="shared" si="101"/>
        <v>4.8782393022747728E-2</v>
      </c>
      <c r="AT139">
        <f t="shared" si="120"/>
        <v>2.0696378815470012E-2</v>
      </c>
      <c r="AU139">
        <f t="shared" si="102"/>
        <v>5.8127476494694008</v>
      </c>
      <c r="AV139">
        <f t="shared" si="121"/>
        <v>0.17937971714331355</v>
      </c>
      <c r="AW139">
        <f t="shared" si="122"/>
        <v>0</v>
      </c>
      <c r="AX139">
        <f t="shared" si="103"/>
        <v>1.904705208439935E-2</v>
      </c>
      <c r="AY139" t="b">
        <f t="shared" si="123"/>
        <v>0</v>
      </c>
      <c r="AZ139">
        <f t="shared" si="104"/>
        <v>37.337604695554134</v>
      </c>
      <c r="BA139">
        <f t="shared" si="105"/>
        <v>-5.5949900648857156</v>
      </c>
      <c r="BB139">
        <f t="shared" si="106"/>
        <v>-0.50054535267316458</v>
      </c>
      <c r="BC139">
        <f t="shared" si="107"/>
        <v>1.1133085664594031</v>
      </c>
      <c r="BD139">
        <f t="shared" si="108"/>
        <v>4.9331796297907987E-2</v>
      </c>
      <c r="BF139" s="15">
        <f t="shared" si="124"/>
        <v>32.404709640752564</v>
      </c>
      <c r="BG139" s="10">
        <f t="shared" si="125"/>
        <v>0</v>
      </c>
      <c r="BH139">
        <f t="shared" si="126"/>
        <v>5.8127476494694008</v>
      </c>
      <c r="BI139">
        <f t="shared" si="127"/>
        <v>5.9216781596562029</v>
      </c>
      <c r="BJ139">
        <f t="shared" si="128"/>
        <v>-0.11579603385166504</v>
      </c>
      <c r="BK139">
        <f t="shared" si="129"/>
        <v>-5.494032751602318E-4</v>
      </c>
      <c r="BM139">
        <f t="shared" si="130"/>
        <v>0</v>
      </c>
      <c r="BN139">
        <f t="shared" si="131"/>
        <v>0</v>
      </c>
      <c r="BO139">
        <f t="shared" si="132"/>
        <v>0</v>
      </c>
      <c r="BP139">
        <f t="shared" si="133"/>
        <v>0</v>
      </c>
    </row>
    <row r="140" spans="1:68" x14ac:dyDescent="0.2">
      <c r="A140">
        <f t="shared" si="139"/>
        <v>0.10299999999999999</v>
      </c>
      <c r="B140">
        <f t="shared" si="75"/>
        <v>0.32195058655333997</v>
      </c>
      <c r="C140">
        <f t="shared" si="76"/>
        <v>2.8037832634790871</v>
      </c>
      <c r="D140">
        <f t="shared" si="77"/>
        <v>0.32195058655333997</v>
      </c>
      <c r="E140">
        <f t="shared" si="83"/>
        <v>0.33142108593518527</v>
      </c>
      <c r="F140">
        <f t="shared" si="84"/>
        <v>0.3314210859351851</v>
      </c>
      <c r="G140">
        <f t="shared" si="78"/>
        <v>0.31873108068780659</v>
      </c>
      <c r="H140">
        <f t="shared" si="79"/>
        <v>0.31336180453491641</v>
      </c>
      <c r="I140">
        <f t="shared" si="80"/>
        <v>0.31336180453491624</v>
      </c>
      <c r="J140">
        <f t="shared" si="135"/>
        <v>69.658682920316025</v>
      </c>
      <c r="K140">
        <f t="shared" si="136"/>
        <v>66.764485430031769</v>
      </c>
      <c r="L140">
        <f t="shared" si="85"/>
        <v>6461017390265790</v>
      </c>
      <c r="M140">
        <f t="shared" si="81"/>
        <v>1.9077152084107384E-2</v>
      </c>
      <c r="N140" s="17">
        <f t="shared" si="137"/>
        <v>123257811372163.06</v>
      </c>
      <c r="O140">
        <f t="shared" si="138"/>
        <v>0</v>
      </c>
      <c r="P140" s="18" t="e">
        <f t="shared" si="82"/>
        <v>#N/A</v>
      </c>
      <c r="R140">
        <f t="shared" si="86"/>
        <v>4.2011712839247961</v>
      </c>
      <c r="S140">
        <f t="shared" si="87"/>
        <v>36.404563191058067</v>
      </c>
      <c r="T140">
        <f t="shared" si="109"/>
        <v>-3.9592638859418892</v>
      </c>
      <c r="U140" s="9">
        <f t="shared" si="88"/>
        <v>32.44529930511618</v>
      </c>
      <c r="V140">
        <f t="shared" si="110"/>
        <v>-123257811372133.3</v>
      </c>
      <c r="W140">
        <f t="shared" si="111"/>
        <v>0</v>
      </c>
      <c r="X140">
        <f t="shared" si="112"/>
        <v>2.1316282072803006E-14</v>
      </c>
      <c r="Y140">
        <f t="shared" si="89"/>
        <v>2.8037832634790871</v>
      </c>
      <c r="Z140">
        <f t="shared" si="90"/>
        <v>31.415926535897931</v>
      </c>
      <c r="AA140">
        <f t="shared" si="91"/>
        <v>1.9086057169056025</v>
      </c>
      <c r="AB140">
        <f t="shared" si="113"/>
        <v>-5.433380721078322</v>
      </c>
      <c r="AC140">
        <f t="shared" si="92"/>
        <v>25.982545814819609</v>
      </c>
      <c r="AD140">
        <f t="shared" si="114"/>
        <v>-0.49835690151303813</v>
      </c>
      <c r="AE140">
        <f t="shared" si="93"/>
        <v>1.1458088267622906</v>
      </c>
      <c r="AF140" s="9">
        <f t="shared" si="115"/>
        <v>26.629997740068863</v>
      </c>
      <c r="AG140" s="9">
        <f t="shared" si="116"/>
        <v>0</v>
      </c>
      <c r="AH140">
        <f t="shared" si="117"/>
        <v>0</v>
      </c>
      <c r="AI140">
        <f t="shared" si="134"/>
        <v>3.1257338500323417E-3</v>
      </c>
      <c r="AJ140">
        <f t="shared" si="94"/>
        <v>37.337604695554134</v>
      </c>
      <c r="AK140">
        <f t="shared" si="95"/>
        <v>-5.5470968986664451</v>
      </c>
      <c r="AL140">
        <f t="shared" si="96"/>
        <v>-0.44957404094412512</v>
      </c>
      <c r="AM140">
        <f t="shared" si="97"/>
        <v>1.1043655491725413</v>
      </c>
      <c r="AN140" s="9">
        <f t="shared" si="118"/>
        <v>32.445299305116102</v>
      </c>
      <c r="AO140">
        <f t="shared" si="98"/>
        <v>-7.815970093361102E-14</v>
      </c>
      <c r="AP140">
        <f t="shared" si="119"/>
        <v>-2.4089684055183456E-15</v>
      </c>
      <c r="AQ140">
        <f t="shared" si="99"/>
        <v>5.9216781596562029</v>
      </c>
      <c r="AR140">
        <f t="shared" si="100"/>
        <v>-0.11371617758812302</v>
      </c>
      <c r="AS140">
        <f t="shared" si="101"/>
        <v>4.8782860568913011E-2</v>
      </c>
      <c r="AT140">
        <f t="shared" si="120"/>
        <v>2.0500124599492946E-2</v>
      </c>
      <c r="AU140">
        <f t="shared" si="102"/>
        <v>5.8153015650472391</v>
      </c>
      <c r="AV140">
        <f t="shared" si="121"/>
        <v>0.17923402432999777</v>
      </c>
      <c r="AW140">
        <f t="shared" si="122"/>
        <v>0</v>
      </c>
      <c r="AX140">
        <f t="shared" si="103"/>
        <v>1.9078309422899675E-2</v>
      </c>
      <c r="AY140" t="b">
        <f t="shared" si="123"/>
        <v>0</v>
      </c>
      <c r="AZ140">
        <f t="shared" si="104"/>
        <v>37.337604695554134</v>
      </c>
      <c r="BA140">
        <f t="shared" si="105"/>
        <v>-5.5470968986664451</v>
      </c>
      <c r="BB140">
        <f t="shared" si="106"/>
        <v>-0.49890583724203302</v>
      </c>
      <c r="BC140">
        <f t="shared" si="107"/>
        <v>1.1043655491725417</v>
      </c>
      <c r="BD140">
        <f t="shared" si="108"/>
        <v>4.9331796297907987E-2</v>
      </c>
      <c r="BF140" s="15">
        <f t="shared" si="124"/>
        <v>32.445299305116102</v>
      </c>
      <c r="BG140" s="10">
        <f t="shared" si="125"/>
        <v>0</v>
      </c>
      <c r="BH140">
        <f t="shared" si="126"/>
        <v>5.8153015650472391</v>
      </c>
      <c r="BI140">
        <f t="shared" si="127"/>
        <v>5.9216781596562029</v>
      </c>
      <c r="BJ140">
        <f t="shared" si="128"/>
        <v>-0.11371617758812302</v>
      </c>
      <c r="BK140">
        <f t="shared" si="129"/>
        <v>-5.4893572899489262E-4</v>
      </c>
      <c r="BM140">
        <f t="shared" si="130"/>
        <v>0</v>
      </c>
      <c r="BN140">
        <f t="shared" si="131"/>
        <v>0</v>
      </c>
      <c r="BO140">
        <f t="shared" si="132"/>
        <v>0</v>
      </c>
      <c r="BP140">
        <f t="shared" si="133"/>
        <v>0</v>
      </c>
    </row>
    <row r="141" spans="1:68" x14ac:dyDescent="0.2">
      <c r="A141">
        <f t="shared" si="139"/>
        <v>0.104</v>
      </c>
      <c r="B141">
        <f t="shared" si="75"/>
        <v>0.32507632040337237</v>
      </c>
      <c r="C141">
        <f t="shared" si="76"/>
        <v>2.8006575296290546</v>
      </c>
      <c r="D141">
        <f t="shared" si="77"/>
        <v>0.32507632040337237</v>
      </c>
      <c r="E141">
        <f t="shared" si="83"/>
        <v>0.33436853867914162</v>
      </c>
      <c r="F141">
        <f t="shared" si="84"/>
        <v>0.33436853867914162</v>
      </c>
      <c r="G141">
        <f t="shared" si="78"/>
        <v>0.32182555719933864</v>
      </c>
      <c r="H141">
        <f t="shared" si="79"/>
        <v>0.31629891903353924</v>
      </c>
      <c r="I141">
        <f t="shared" si="80"/>
        <v>0.31629891903353941</v>
      </c>
      <c r="J141">
        <f t="shared" si="135"/>
        <v>69.011840597283822</v>
      </c>
      <c r="K141">
        <f t="shared" si="136"/>
        <v>66.150689369018252</v>
      </c>
      <c r="L141">
        <f t="shared" si="85"/>
        <v>6712541217112818</v>
      </c>
      <c r="M141">
        <f t="shared" si="81"/>
        <v>1.9108403724903193E-2</v>
      </c>
      <c r="N141" s="17">
        <f t="shared" si="137"/>
        <v>128265947596644.78</v>
      </c>
      <c r="O141">
        <f t="shared" si="138"/>
        <v>0</v>
      </c>
      <c r="P141" s="18" t="e">
        <f t="shared" si="82"/>
        <v>#N/A</v>
      </c>
      <c r="R141">
        <f t="shared" si="86"/>
        <v>4.1919353118070148</v>
      </c>
      <c r="S141">
        <f t="shared" si="87"/>
        <v>36.44275399507881</v>
      </c>
      <c r="T141">
        <f t="shared" si="109"/>
        <v>-3.9576270550978072</v>
      </c>
      <c r="U141" s="9">
        <f t="shared" si="88"/>
        <v>32.485126939981001</v>
      </c>
      <c r="V141">
        <f t="shared" si="110"/>
        <v>-128265947596610.89</v>
      </c>
      <c r="W141">
        <f t="shared" si="111"/>
        <v>0</v>
      </c>
      <c r="X141">
        <f t="shared" si="112"/>
        <v>-1.4210854715202004E-14</v>
      </c>
      <c r="Y141">
        <f t="shared" si="89"/>
        <v>2.8006575296290546</v>
      </c>
      <c r="Z141">
        <f t="shared" si="90"/>
        <v>31.415926535897931</v>
      </c>
      <c r="AA141">
        <f t="shared" si="91"/>
        <v>1.9117314507556351</v>
      </c>
      <c r="AB141">
        <f t="shared" si="113"/>
        <v>-5.3883561736692167</v>
      </c>
      <c r="AC141">
        <f t="shared" si="92"/>
        <v>26.027570362228715</v>
      </c>
      <c r="AD141">
        <f t="shared" si="114"/>
        <v>-0.49672053571057917</v>
      </c>
      <c r="AE141">
        <f t="shared" si="93"/>
        <v>1.136489841666495</v>
      </c>
      <c r="AF141" s="9">
        <f t="shared" si="115"/>
        <v>26.667339668184631</v>
      </c>
      <c r="AG141" s="9">
        <f t="shared" si="116"/>
        <v>0</v>
      </c>
      <c r="AH141">
        <f t="shared" si="117"/>
        <v>0</v>
      </c>
      <c r="AI141">
        <f t="shared" si="134"/>
        <v>3.1257338500325638E-3</v>
      </c>
      <c r="AJ141">
        <f t="shared" si="94"/>
        <v>37.337604695554134</v>
      </c>
      <c r="AK141">
        <f t="shared" si="95"/>
        <v>-5.5000520305680816</v>
      </c>
      <c r="AL141">
        <f t="shared" si="96"/>
        <v>-0.44793721010004317</v>
      </c>
      <c r="AM141">
        <f t="shared" si="97"/>
        <v>1.0955114850949677</v>
      </c>
      <c r="AN141" s="9">
        <f t="shared" si="118"/>
        <v>32.485126939980979</v>
      </c>
      <c r="AO141">
        <f t="shared" si="98"/>
        <v>0</v>
      </c>
      <c r="AP141">
        <f t="shared" si="119"/>
        <v>0</v>
      </c>
      <c r="AQ141">
        <f t="shared" si="99"/>
        <v>5.9216781596562029</v>
      </c>
      <c r="AR141">
        <f t="shared" si="100"/>
        <v>-0.11169585689886485</v>
      </c>
      <c r="AS141">
        <f t="shared" si="101"/>
        <v>4.8783325610535999E-2</v>
      </c>
      <c r="AT141">
        <f t="shared" si="120"/>
        <v>2.0308145500821412E-2</v>
      </c>
      <c r="AU141">
        <f t="shared" si="102"/>
        <v>5.8177872717963481</v>
      </c>
      <c r="AV141">
        <f t="shared" si="121"/>
        <v>0.1790907969220869</v>
      </c>
      <c r="AW141">
        <f t="shared" si="122"/>
        <v>0</v>
      </c>
      <c r="AX141">
        <f t="shared" si="103"/>
        <v>1.91095667614E-2</v>
      </c>
      <c r="AY141" t="b">
        <f t="shared" si="123"/>
        <v>0</v>
      </c>
      <c r="AZ141">
        <f t="shared" si="104"/>
        <v>37.337604695554134</v>
      </c>
      <c r="BA141">
        <f t="shared" si="105"/>
        <v>-5.5000520305680833</v>
      </c>
      <c r="BB141">
        <f t="shared" si="106"/>
        <v>-0.49726900639795124</v>
      </c>
      <c r="BC141">
        <f t="shared" si="107"/>
        <v>1.0955114850949677</v>
      </c>
      <c r="BD141">
        <f t="shared" si="108"/>
        <v>4.9331796297907987E-2</v>
      </c>
      <c r="BF141" s="15">
        <f t="shared" si="124"/>
        <v>32.485126939980972</v>
      </c>
      <c r="BG141" s="10">
        <f t="shared" si="125"/>
        <v>0</v>
      </c>
      <c r="BH141">
        <f t="shared" si="126"/>
        <v>5.817787271796341</v>
      </c>
      <c r="BI141">
        <f t="shared" si="127"/>
        <v>5.9216781596562029</v>
      </c>
      <c r="BJ141">
        <f t="shared" si="128"/>
        <v>-0.11169585689886663</v>
      </c>
      <c r="BK141">
        <f t="shared" si="129"/>
        <v>-5.4847068737207127E-4</v>
      </c>
      <c r="BM141">
        <f t="shared" si="130"/>
        <v>0</v>
      </c>
      <c r="BN141">
        <f t="shared" si="131"/>
        <v>0</v>
      </c>
      <c r="BO141">
        <f t="shared" si="132"/>
        <v>0</v>
      </c>
      <c r="BP141">
        <f t="shared" si="133"/>
        <v>0</v>
      </c>
    </row>
    <row r="142" spans="1:68" x14ac:dyDescent="0.2">
      <c r="A142">
        <f t="shared" si="139"/>
        <v>0.105</v>
      </c>
      <c r="B142">
        <f t="shared" si="75"/>
        <v>0.32820205425340482</v>
      </c>
      <c r="C142">
        <f t="shared" si="76"/>
        <v>2.797531795779022</v>
      </c>
      <c r="D142">
        <f t="shared" si="77"/>
        <v>0.32820205425340482</v>
      </c>
      <c r="E142">
        <f t="shared" si="83"/>
        <v>0.33731272457421496</v>
      </c>
      <c r="F142">
        <f t="shared" si="84"/>
        <v>0.33731272457421507</v>
      </c>
      <c r="G142">
        <f t="shared" si="78"/>
        <v>0.32492003371087075</v>
      </c>
      <c r="H142">
        <f t="shared" si="79"/>
        <v>0.31923300472417249</v>
      </c>
      <c r="I142">
        <f t="shared" si="80"/>
        <v>0.31923300472417293</v>
      </c>
      <c r="J142">
        <f t="shared" si="135"/>
        <v>68.37754949647578</v>
      </c>
      <c r="K142">
        <f t="shared" si="136"/>
        <v>65.548747439022961</v>
      </c>
      <c r="L142">
        <f t="shared" si="85"/>
        <v>6968718856900229</v>
      </c>
      <c r="M142">
        <f t="shared" si="81"/>
        <v>1.9139655347029685E-2</v>
      </c>
      <c r="N142" s="17">
        <f t="shared" si="137"/>
        <v>133378877131417.06</v>
      </c>
      <c r="O142">
        <f t="shared" si="138"/>
        <v>0</v>
      </c>
      <c r="P142" s="18" t="e">
        <f t="shared" si="82"/>
        <v>#N/A</v>
      </c>
      <c r="R142">
        <f t="shared" si="86"/>
        <v>4.1827941015454151</v>
      </c>
      <c r="S142">
        <f t="shared" si="87"/>
        <v>36.480207794596083</v>
      </c>
      <c r="T142">
        <f t="shared" si="109"/>
        <v>-3.9559929000667031</v>
      </c>
      <c r="U142" s="9">
        <f t="shared" si="88"/>
        <v>32.524214894529379</v>
      </c>
      <c r="V142">
        <f t="shared" si="110"/>
        <v>-133378877131381.92</v>
      </c>
      <c r="W142">
        <f t="shared" si="111"/>
        <v>0</v>
      </c>
      <c r="X142">
        <f t="shared" si="112"/>
        <v>-2.1316282072803006E-14</v>
      </c>
      <c r="Y142">
        <f t="shared" si="89"/>
        <v>2.797531795779022</v>
      </c>
      <c r="Z142">
        <f t="shared" si="90"/>
        <v>31.415926535897931</v>
      </c>
      <c r="AA142">
        <f t="shared" si="91"/>
        <v>1.9148571846056677</v>
      </c>
      <c r="AB142">
        <f t="shared" si="113"/>
        <v>-5.344098673133602</v>
      </c>
      <c r="AC142">
        <f t="shared" si="92"/>
        <v>26.07182786276433</v>
      </c>
      <c r="AD142">
        <f t="shared" si="114"/>
        <v>-0.49508684322722707</v>
      </c>
      <c r="AE142">
        <f t="shared" si="93"/>
        <v>1.1272666777822489</v>
      </c>
      <c r="AF142" s="9">
        <f t="shared" si="115"/>
        <v>26.704007697319351</v>
      </c>
      <c r="AG142" s="9">
        <f t="shared" si="116"/>
        <v>0</v>
      </c>
      <c r="AH142">
        <f t="shared" si="117"/>
        <v>0</v>
      </c>
      <c r="AI142">
        <f t="shared" si="134"/>
        <v>3.1257338500325638E-3</v>
      </c>
      <c r="AJ142">
        <f t="shared" si="94"/>
        <v>37.337604695554134</v>
      </c>
      <c r="AK142">
        <f t="shared" si="95"/>
        <v>-5.4538315587843202</v>
      </c>
      <c r="AL142">
        <f t="shared" si="96"/>
        <v>-0.44630305506893908</v>
      </c>
      <c r="AM142">
        <f t="shared" si="97"/>
        <v>1.0867448128285409</v>
      </c>
      <c r="AN142" s="9">
        <f t="shared" si="118"/>
        <v>32.524214894529415</v>
      </c>
      <c r="AO142">
        <f t="shared" si="98"/>
        <v>0</v>
      </c>
      <c r="AP142">
        <f t="shared" si="119"/>
        <v>0</v>
      </c>
      <c r="AQ142">
        <f t="shared" si="99"/>
        <v>5.9216781596562029</v>
      </c>
      <c r="AR142">
        <f t="shared" si="100"/>
        <v>-0.10973288565071826</v>
      </c>
      <c r="AS142">
        <f t="shared" si="101"/>
        <v>4.8783788158287988E-2</v>
      </c>
      <c r="AT142">
        <f t="shared" si="120"/>
        <v>2.0120329069198122E-2</v>
      </c>
      <c r="AU142">
        <f t="shared" si="102"/>
        <v>5.8202071972100633</v>
      </c>
      <c r="AV142">
        <f t="shared" si="121"/>
        <v>0.17894996746528766</v>
      </c>
      <c r="AW142">
        <f t="shared" si="122"/>
        <v>0</v>
      </c>
      <c r="AX142">
        <f t="shared" si="103"/>
        <v>1.9140824099900325E-2</v>
      </c>
      <c r="AY142" t="b">
        <f t="shared" si="123"/>
        <v>0</v>
      </c>
      <c r="AZ142">
        <f t="shared" si="104"/>
        <v>37.337604695554134</v>
      </c>
      <c r="BA142">
        <f t="shared" si="105"/>
        <v>-5.4538315587843202</v>
      </c>
      <c r="BB142">
        <f t="shared" si="106"/>
        <v>-0.4956348513668471</v>
      </c>
      <c r="BC142">
        <f t="shared" si="107"/>
        <v>1.0867448128285404</v>
      </c>
      <c r="BD142">
        <f t="shared" si="108"/>
        <v>4.9331796297907987E-2</v>
      </c>
      <c r="BF142" s="15">
        <f t="shared" si="124"/>
        <v>32.524214894529415</v>
      </c>
      <c r="BG142" s="10">
        <f t="shared" si="125"/>
        <v>0</v>
      </c>
      <c r="BH142">
        <f t="shared" si="126"/>
        <v>5.8202071972100633</v>
      </c>
      <c r="BI142">
        <f t="shared" si="127"/>
        <v>5.9216781596562029</v>
      </c>
      <c r="BJ142">
        <f t="shared" si="128"/>
        <v>-0.10973288565071826</v>
      </c>
      <c r="BK142">
        <f t="shared" si="129"/>
        <v>-5.4800813962002648E-4</v>
      </c>
      <c r="BM142">
        <f t="shared" si="130"/>
        <v>0</v>
      </c>
      <c r="BN142">
        <f t="shared" si="131"/>
        <v>0</v>
      </c>
      <c r="BO142">
        <f t="shared" si="132"/>
        <v>0</v>
      </c>
      <c r="BP142">
        <f t="shared" si="133"/>
        <v>0</v>
      </c>
    </row>
    <row r="143" spans="1:68" x14ac:dyDescent="0.2">
      <c r="A143">
        <f t="shared" si="139"/>
        <v>0.106</v>
      </c>
      <c r="B143">
        <f t="shared" si="75"/>
        <v>0.33132778810343727</v>
      </c>
      <c r="C143">
        <f t="shared" si="76"/>
        <v>2.7944060619289899</v>
      </c>
      <c r="D143">
        <f t="shared" si="77"/>
        <v>0.33132778810343727</v>
      </c>
      <c r="E143">
        <f t="shared" si="83"/>
        <v>0.34025361485510802</v>
      </c>
      <c r="F143">
        <f t="shared" si="84"/>
        <v>0.3402536148551078</v>
      </c>
      <c r="G143">
        <f t="shared" si="78"/>
        <v>0.32801451022240291</v>
      </c>
      <c r="H143">
        <f t="shared" si="79"/>
        <v>0.32216403351066519</v>
      </c>
      <c r="I143">
        <f t="shared" si="80"/>
        <v>0.32216403351066503</v>
      </c>
      <c r="J143">
        <f t="shared" si="135"/>
        <v>67.755454709109131</v>
      </c>
      <c r="K143">
        <f t="shared" si="136"/>
        <v>64.958325566415681</v>
      </c>
      <c r="L143">
        <f t="shared" si="85"/>
        <v>7229498690585185</v>
      </c>
      <c r="M143">
        <f t="shared" si="81"/>
        <v>1.9170906950456326E-2</v>
      </c>
      <c r="N143" s="17">
        <f t="shared" si="137"/>
        <v>138596046695654.44</v>
      </c>
      <c r="O143">
        <f t="shared" si="138"/>
        <v>0</v>
      </c>
      <c r="P143" s="18" t="e">
        <f t="shared" si="82"/>
        <v>#N/A</v>
      </c>
      <c r="R143">
        <f t="shared" si="86"/>
        <v>4.1737459191421369</v>
      </c>
      <c r="S143">
        <f t="shared" si="87"/>
        <v>36.51694609127567</v>
      </c>
      <c r="T143">
        <f t="shared" si="109"/>
        <v>-3.9543614121174544</v>
      </c>
      <c r="U143" s="9">
        <f t="shared" si="88"/>
        <v>32.562584679158213</v>
      </c>
      <c r="V143">
        <f t="shared" si="110"/>
        <v>-138596046695626.12</v>
      </c>
      <c r="W143">
        <f t="shared" si="111"/>
        <v>0</v>
      </c>
      <c r="X143">
        <f t="shared" si="112"/>
        <v>2.8421709430404007E-14</v>
      </c>
      <c r="Y143">
        <f t="shared" si="89"/>
        <v>2.7944060619289899</v>
      </c>
      <c r="Z143">
        <f t="shared" si="90"/>
        <v>31.415926535897931</v>
      </c>
      <c r="AA143">
        <f t="shared" si="91"/>
        <v>1.9179829184556998</v>
      </c>
      <c r="AB143">
        <f t="shared" si="113"/>
        <v>-5.3005872852855083</v>
      </c>
      <c r="AC143">
        <f t="shared" si="92"/>
        <v>26.115339250612422</v>
      </c>
      <c r="AD143">
        <f t="shared" si="114"/>
        <v>-0.4934558153424623</v>
      </c>
      <c r="AE143">
        <f t="shared" si="93"/>
        <v>1.1181375836803187</v>
      </c>
      <c r="AF143" s="9">
        <f t="shared" si="115"/>
        <v>26.74002101895028</v>
      </c>
      <c r="AG143" s="9">
        <f t="shared" si="116"/>
        <v>0</v>
      </c>
      <c r="AH143">
        <f t="shared" si="117"/>
        <v>0</v>
      </c>
      <c r="AI143">
        <f t="shared" si="134"/>
        <v>3.1257338500323417E-3</v>
      </c>
      <c r="AJ143">
        <f t="shared" si="94"/>
        <v>37.337604695554134</v>
      </c>
      <c r="AK143">
        <f t="shared" si="95"/>
        <v>-5.4084124626683625</v>
      </c>
      <c r="AL143">
        <f t="shared" si="96"/>
        <v>-0.44467156711969036</v>
      </c>
      <c r="AM143">
        <f t="shared" si="97"/>
        <v>1.078064013392058</v>
      </c>
      <c r="AN143" s="9">
        <f t="shared" si="118"/>
        <v>32.562584679158135</v>
      </c>
      <c r="AO143">
        <f t="shared" si="98"/>
        <v>-7.815970093361102E-14</v>
      </c>
      <c r="AP143">
        <f t="shared" si="119"/>
        <v>-2.4002916753606963E-15</v>
      </c>
      <c r="AQ143">
        <f t="shared" si="99"/>
        <v>5.9216781596562029</v>
      </c>
      <c r="AR143">
        <f t="shared" si="100"/>
        <v>-0.10782517738285424</v>
      </c>
      <c r="AS143">
        <f t="shared" si="101"/>
        <v>4.8784248222771942E-2</v>
      </c>
      <c r="AT143">
        <f t="shared" si="120"/>
        <v>1.9936566992092213E-2</v>
      </c>
      <c r="AU143">
        <f t="shared" si="102"/>
        <v>5.8225636602078552</v>
      </c>
      <c r="AV143">
        <f t="shared" si="121"/>
        <v>0.17881147082082277</v>
      </c>
      <c r="AW143">
        <f t="shared" si="122"/>
        <v>0</v>
      </c>
      <c r="AX143">
        <f t="shared" si="103"/>
        <v>1.9172081438400646E-2</v>
      </c>
      <c r="AY143" t="b">
        <f t="shared" si="123"/>
        <v>0</v>
      </c>
      <c r="AZ143">
        <f t="shared" si="104"/>
        <v>37.337604695554134</v>
      </c>
      <c r="BA143">
        <f t="shared" si="105"/>
        <v>-5.4084124626683785</v>
      </c>
      <c r="BB143">
        <f t="shared" si="106"/>
        <v>-0.4940033634175986</v>
      </c>
      <c r="BC143">
        <f t="shared" si="107"/>
        <v>1.0780640133920587</v>
      </c>
      <c r="BD143">
        <f t="shared" si="108"/>
        <v>4.9331796297907987E-2</v>
      </c>
      <c r="BF143" s="15">
        <f t="shared" si="124"/>
        <v>32.562584679158121</v>
      </c>
      <c r="BG143" s="10">
        <f t="shared" si="125"/>
        <v>0</v>
      </c>
      <c r="BH143">
        <f t="shared" si="126"/>
        <v>5.822563660207841</v>
      </c>
      <c r="BI143">
        <f t="shared" si="127"/>
        <v>5.9216781596562029</v>
      </c>
      <c r="BJ143">
        <f t="shared" si="128"/>
        <v>-0.10782517738287023</v>
      </c>
      <c r="BK143">
        <f t="shared" si="129"/>
        <v>-5.4754807513629489E-4</v>
      </c>
      <c r="BM143">
        <f t="shared" si="130"/>
        <v>0</v>
      </c>
      <c r="BN143">
        <f t="shared" si="131"/>
        <v>-1.5987211554602254E-14</v>
      </c>
      <c r="BO143">
        <f t="shared" si="132"/>
        <v>0</v>
      </c>
      <c r="BP143">
        <f t="shared" si="133"/>
        <v>0</v>
      </c>
    </row>
    <row r="144" spans="1:68" x14ac:dyDescent="0.2">
      <c r="A144">
        <f t="shared" si="139"/>
        <v>0.107</v>
      </c>
      <c r="B144">
        <f t="shared" si="75"/>
        <v>0.33445352195346967</v>
      </c>
      <c r="C144">
        <f t="shared" si="76"/>
        <v>2.7912803280789573</v>
      </c>
      <c r="D144">
        <f t="shared" si="77"/>
        <v>0.33445352195346967</v>
      </c>
      <c r="E144">
        <f t="shared" si="83"/>
        <v>0.34319118078872229</v>
      </c>
      <c r="F144">
        <f t="shared" si="84"/>
        <v>0.34319118078872224</v>
      </c>
      <c r="G144">
        <f t="shared" si="78"/>
        <v>0.33110898673393496</v>
      </c>
      <c r="H144">
        <f t="shared" si="79"/>
        <v>0.32509197732613843</v>
      </c>
      <c r="I144">
        <f t="shared" si="80"/>
        <v>0.32509197732613854</v>
      </c>
      <c r="J144">
        <f t="shared" si="135"/>
        <v>67.145214597335809</v>
      </c>
      <c r="K144">
        <f t="shared" si="136"/>
        <v>64.379102138660102</v>
      </c>
      <c r="L144">
        <f t="shared" si="85"/>
        <v>7494828069104622</v>
      </c>
      <c r="M144">
        <f t="shared" si="81"/>
        <v>1.9202158535152586E-2</v>
      </c>
      <c r="N144" s="17">
        <f t="shared" si="137"/>
        <v>143916876776658.5</v>
      </c>
      <c r="O144">
        <f t="shared" si="138"/>
        <v>0</v>
      </c>
      <c r="P144" s="18" t="e">
        <f t="shared" si="82"/>
        <v>#N/A</v>
      </c>
      <c r="R144">
        <f t="shared" si="86"/>
        <v>4.1647890794959981</v>
      </c>
      <c r="S144">
        <f t="shared" si="87"/>
        <v>36.552989586789764</v>
      </c>
      <c r="T144">
        <f t="shared" si="109"/>
        <v>-3.9527325825616084</v>
      </c>
      <c r="U144" s="9">
        <f t="shared" si="88"/>
        <v>32.600257004228155</v>
      </c>
      <c r="V144">
        <f t="shared" si="110"/>
        <v>-143916876776619.38</v>
      </c>
      <c r="W144">
        <f t="shared" si="111"/>
        <v>0</v>
      </c>
      <c r="X144">
        <f t="shared" si="112"/>
        <v>-4.2632564145606011E-14</v>
      </c>
      <c r="Y144">
        <f t="shared" si="89"/>
        <v>2.7912803280789573</v>
      </c>
      <c r="Z144">
        <f t="shared" si="90"/>
        <v>31.415926535897931</v>
      </c>
      <c r="AA144">
        <f t="shared" si="91"/>
        <v>1.9211086523057324</v>
      </c>
      <c r="AB144">
        <f t="shared" si="113"/>
        <v>-5.257801822557572</v>
      </c>
      <c r="AC144">
        <f t="shared" si="92"/>
        <v>26.15812471334036</v>
      </c>
      <c r="AD144">
        <f t="shared" si="114"/>
        <v>-0.49182744337836537</v>
      </c>
      <c r="AE144">
        <f t="shared" si="93"/>
        <v>1.1091008573229346</v>
      </c>
      <c r="AF144" s="9">
        <f t="shared" si="115"/>
        <v>26.77539812728493</v>
      </c>
      <c r="AG144" s="9">
        <f t="shared" si="116"/>
        <v>0</v>
      </c>
      <c r="AH144">
        <f t="shared" si="117"/>
        <v>0</v>
      </c>
      <c r="AI144">
        <f t="shared" si="134"/>
        <v>3.1257338500323417E-3</v>
      </c>
      <c r="AJ144">
        <f t="shared" si="94"/>
        <v>37.337604695554134</v>
      </c>
      <c r="AK144">
        <f t="shared" si="95"/>
        <v>-5.3637725624631463</v>
      </c>
      <c r="AL144">
        <f t="shared" si="96"/>
        <v>-0.44304273756384438</v>
      </c>
      <c r="AM144">
        <f t="shared" si="97"/>
        <v>1.0694676087010608</v>
      </c>
      <c r="AN144" s="9">
        <f t="shared" si="118"/>
        <v>32.600257004228204</v>
      </c>
      <c r="AO144">
        <f t="shared" si="98"/>
        <v>0</v>
      </c>
      <c r="AP144">
        <f t="shared" si="119"/>
        <v>0</v>
      </c>
      <c r="AQ144">
        <f t="shared" si="99"/>
        <v>5.9216781596562029</v>
      </c>
      <c r="AR144">
        <f t="shared" si="100"/>
        <v>-0.10597073990557426</v>
      </c>
      <c r="AS144">
        <f t="shared" si="101"/>
        <v>4.878470581452099E-2</v>
      </c>
      <c r="AT144">
        <f t="shared" si="120"/>
        <v>1.9756754909255603E-2</v>
      </c>
      <c r="AU144">
        <f t="shared" si="102"/>
        <v>5.8248588769432743</v>
      </c>
      <c r="AV144">
        <f t="shared" si="121"/>
        <v>0.17867524406902066</v>
      </c>
      <c r="AW144">
        <f t="shared" si="122"/>
        <v>0</v>
      </c>
      <c r="AX144">
        <f t="shared" si="103"/>
        <v>1.9203338776900974E-2</v>
      </c>
      <c r="AY144" t="b">
        <f t="shared" si="123"/>
        <v>0</v>
      </c>
      <c r="AZ144">
        <f t="shared" si="104"/>
        <v>37.337604695554134</v>
      </c>
      <c r="BA144">
        <f t="shared" si="105"/>
        <v>-5.3637725624631418</v>
      </c>
      <c r="BB144">
        <f t="shared" si="106"/>
        <v>-0.49237453386175245</v>
      </c>
      <c r="BC144">
        <f t="shared" si="107"/>
        <v>1.0694676087010611</v>
      </c>
      <c r="BD144">
        <f t="shared" si="108"/>
        <v>4.9331796297907987E-2</v>
      </c>
      <c r="BF144" s="15">
        <f t="shared" si="124"/>
        <v>32.600257004228212</v>
      </c>
      <c r="BG144" s="10">
        <f t="shared" si="125"/>
        <v>0</v>
      </c>
      <c r="BH144">
        <f t="shared" si="126"/>
        <v>5.8248588769432814</v>
      </c>
      <c r="BI144">
        <f t="shared" si="127"/>
        <v>5.9216781596562029</v>
      </c>
      <c r="BJ144">
        <f t="shared" si="128"/>
        <v>-0.10597073990556982</v>
      </c>
      <c r="BK144">
        <f t="shared" si="129"/>
        <v>-5.4709048338708044E-4</v>
      </c>
      <c r="BM144">
        <f t="shared" si="130"/>
        <v>0</v>
      </c>
      <c r="BN144">
        <f t="shared" si="131"/>
        <v>0</v>
      </c>
      <c r="BO144">
        <f t="shared" si="132"/>
        <v>0</v>
      </c>
      <c r="BP144">
        <f t="shared" si="133"/>
        <v>0</v>
      </c>
    </row>
    <row r="145" spans="1:68" x14ac:dyDescent="0.2">
      <c r="A145">
        <f t="shared" si="139"/>
        <v>0.108</v>
      </c>
      <c r="B145">
        <f t="shared" si="75"/>
        <v>0.33757925580350212</v>
      </c>
      <c r="C145">
        <f t="shared" si="76"/>
        <v>2.7881545942289248</v>
      </c>
      <c r="D145">
        <f t="shared" si="77"/>
        <v>0.33757925580350212</v>
      </c>
      <c r="E145">
        <f t="shared" si="83"/>
        <v>0.34612539367443901</v>
      </c>
      <c r="F145">
        <f t="shared" si="84"/>
        <v>0.34612539367443906</v>
      </c>
      <c r="G145">
        <f t="shared" si="78"/>
        <v>0.33420346324546707</v>
      </c>
      <c r="H145">
        <f t="shared" si="79"/>
        <v>0.32801680813325462</v>
      </c>
      <c r="I145">
        <f t="shared" si="80"/>
        <v>0.32801680813325501</v>
      </c>
      <c r="J145">
        <f t="shared" si="135"/>
        <v>66.546500179857134</v>
      </c>
      <c r="K145">
        <f t="shared" si="136"/>
        <v>63.810767428550626</v>
      </c>
      <c r="L145">
        <f t="shared" si="85"/>
        <v>7764653439755199</v>
      </c>
      <c r="M145">
        <f t="shared" si="81"/>
        <v>1.9233410101087929E-2</v>
      </c>
      <c r="N145" s="17">
        <f t="shared" si="137"/>
        <v>149340763899634.78</v>
      </c>
      <c r="O145">
        <f t="shared" si="138"/>
        <v>0</v>
      </c>
      <c r="P145" s="18" t="e">
        <f t="shared" si="82"/>
        <v>#N/A</v>
      </c>
      <c r="R145">
        <f t="shared" si="86"/>
        <v>4.155921944583528</v>
      </c>
      <c r="S145">
        <f t="shared" si="87"/>
        <v>36.588358219447144</v>
      </c>
      <c r="T145">
        <f t="shared" si="109"/>
        <v>-3.9511064027531049</v>
      </c>
      <c r="U145" s="9">
        <f t="shared" si="88"/>
        <v>32.63725181669404</v>
      </c>
      <c r="V145">
        <f t="shared" si="110"/>
        <v>-149340763899607.22</v>
      </c>
      <c r="W145">
        <f t="shared" si="111"/>
        <v>0</v>
      </c>
      <c r="X145">
        <f t="shared" si="112"/>
        <v>3.5527136788005009E-14</v>
      </c>
      <c r="Y145">
        <f t="shared" si="89"/>
        <v>2.7881545942289248</v>
      </c>
      <c r="Z145">
        <f t="shared" si="90"/>
        <v>31.415926535897931</v>
      </c>
      <c r="AA145">
        <f t="shared" si="91"/>
        <v>1.9242343861557649</v>
      </c>
      <c r="AB145">
        <f t="shared" si="113"/>
        <v>-5.2157228109827578</v>
      </c>
      <c r="AC145">
        <f t="shared" si="92"/>
        <v>26.200203724915173</v>
      </c>
      <c r="AD145">
        <f t="shared" si="114"/>
        <v>-0.49020171869934132</v>
      </c>
      <c r="AE145">
        <f t="shared" si="93"/>
        <v>1.1001548442264648</v>
      </c>
      <c r="AF145" s="9">
        <f t="shared" si="115"/>
        <v>26.810156850442297</v>
      </c>
      <c r="AG145" s="9">
        <f t="shared" si="116"/>
        <v>0</v>
      </c>
      <c r="AH145">
        <f t="shared" si="117"/>
        <v>0</v>
      </c>
      <c r="AI145">
        <f t="shared" si="134"/>
        <v>3.1257338500325638E-3</v>
      </c>
      <c r="AJ145">
        <f t="shared" si="94"/>
        <v>37.337604695554134</v>
      </c>
      <c r="AK145">
        <f t="shared" si="95"/>
        <v>-5.319890481220015</v>
      </c>
      <c r="AL145">
        <f t="shared" si="96"/>
        <v>-0.44141655775534083</v>
      </c>
      <c r="AM145">
        <f t="shared" si="97"/>
        <v>1.060954160115164</v>
      </c>
      <c r="AN145" s="9">
        <f t="shared" si="118"/>
        <v>32.637251816693947</v>
      </c>
      <c r="AO145">
        <f t="shared" si="98"/>
        <v>-9.2370555648813024E-14</v>
      </c>
      <c r="AP145">
        <f t="shared" si="119"/>
        <v>-2.8302185541726742E-15</v>
      </c>
      <c r="AQ145">
        <f t="shared" si="99"/>
        <v>5.9216781596562029</v>
      </c>
      <c r="AR145">
        <f t="shared" si="100"/>
        <v>-0.10416767023725715</v>
      </c>
      <c r="AS145">
        <f t="shared" si="101"/>
        <v>4.8785160944000483E-2</v>
      </c>
      <c r="AT145">
        <f t="shared" si="120"/>
        <v>1.9580792237168066E-2</v>
      </c>
      <c r="AU145">
        <f t="shared" si="102"/>
        <v>5.82709496625165</v>
      </c>
      <c r="AV145">
        <f t="shared" si="121"/>
        <v>0.17854122641757147</v>
      </c>
      <c r="AW145">
        <f t="shared" si="122"/>
        <v>0</v>
      </c>
      <c r="AX145">
        <f t="shared" si="103"/>
        <v>1.9234596115401299E-2</v>
      </c>
      <c r="AY145" t="b">
        <f t="shared" si="123"/>
        <v>0</v>
      </c>
      <c r="AZ145">
        <f t="shared" si="104"/>
        <v>37.337604695554134</v>
      </c>
      <c r="BA145">
        <f t="shared" si="105"/>
        <v>-5.3198904812200238</v>
      </c>
      <c r="BB145">
        <f t="shared" si="106"/>
        <v>-0.49074835405324857</v>
      </c>
      <c r="BC145">
        <f t="shared" si="107"/>
        <v>1.0609541601151637</v>
      </c>
      <c r="BD145">
        <f t="shared" si="108"/>
        <v>4.9331796297907987E-2</v>
      </c>
      <c r="BF145" s="15">
        <f t="shared" si="124"/>
        <v>32.637251816693933</v>
      </c>
      <c r="BG145" s="10">
        <f t="shared" si="125"/>
        <v>0</v>
      </c>
      <c r="BH145">
        <f t="shared" si="126"/>
        <v>5.8270949662516358</v>
      </c>
      <c r="BI145">
        <f t="shared" si="127"/>
        <v>5.9216781596562029</v>
      </c>
      <c r="BJ145">
        <f t="shared" si="128"/>
        <v>-0.10416767023726603</v>
      </c>
      <c r="BK145">
        <f t="shared" si="129"/>
        <v>-5.4663535390725437E-4</v>
      </c>
      <c r="BM145">
        <f t="shared" si="130"/>
        <v>0</v>
      </c>
      <c r="BN145">
        <f t="shared" si="131"/>
        <v>-8.8817841970012523E-15</v>
      </c>
      <c r="BO145">
        <f t="shared" si="132"/>
        <v>0</v>
      </c>
      <c r="BP145">
        <f t="shared" si="133"/>
        <v>0</v>
      </c>
    </row>
    <row r="146" spans="1:68" x14ac:dyDescent="0.2">
      <c r="A146">
        <f t="shared" si="139"/>
        <v>0.109</v>
      </c>
      <c r="B146">
        <f t="shared" si="75"/>
        <v>0.34070498965353452</v>
      </c>
      <c r="C146">
        <f t="shared" si="76"/>
        <v>2.7850288603788926</v>
      </c>
      <c r="D146">
        <f t="shared" si="77"/>
        <v>0.34070498965353452</v>
      </c>
      <c r="E146">
        <f t="shared" si="83"/>
        <v>0.34905622484439924</v>
      </c>
      <c r="F146">
        <f t="shared" si="84"/>
        <v>0.34905622484439902</v>
      </c>
      <c r="G146">
        <f t="shared" si="78"/>
        <v>0.33729793975699918</v>
      </c>
      <c r="H146">
        <f t="shared" si="79"/>
        <v>0.33093849792448543</v>
      </c>
      <c r="I146">
        <f t="shared" si="80"/>
        <v>0.33093849792448526</v>
      </c>
      <c r="J146">
        <f t="shared" si="135"/>
        <v>65.958994551358174</v>
      </c>
      <c r="K146">
        <f t="shared" si="136"/>
        <v>63.25302305009258</v>
      </c>
      <c r="L146">
        <f t="shared" si="85"/>
        <v>8038920467157141</v>
      </c>
      <c r="M146">
        <f t="shared" si="81"/>
        <v>1.9264661648231821E-2</v>
      </c>
      <c r="N146" s="17">
        <f t="shared" si="137"/>
        <v>154867082816828</v>
      </c>
      <c r="O146">
        <f t="shared" si="138"/>
        <v>0</v>
      </c>
      <c r="P146" s="18" t="e">
        <f t="shared" si="82"/>
        <v>#N/A</v>
      </c>
      <c r="R146">
        <f t="shared" si="86"/>
        <v>4.1471429217238533</v>
      </c>
      <c r="S146">
        <f t="shared" si="87"/>
        <v>36.623071198832413</v>
      </c>
      <c r="T146">
        <f t="shared" si="109"/>
        <v>-3.9494828640880004</v>
      </c>
      <c r="U146" s="9">
        <f t="shared" si="88"/>
        <v>32.673588334744416</v>
      </c>
      <c r="V146">
        <f t="shared" si="110"/>
        <v>-154867082816795.38</v>
      </c>
      <c r="W146">
        <f t="shared" si="111"/>
        <v>0</v>
      </c>
      <c r="X146">
        <f t="shared" si="112"/>
        <v>0</v>
      </c>
      <c r="Y146">
        <f t="shared" si="89"/>
        <v>2.7850288603788926</v>
      </c>
      <c r="Z146">
        <f t="shared" si="90"/>
        <v>31.415926535897931</v>
      </c>
      <c r="AA146">
        <f t="shared" si="91"/>
        <v>1.927360120005797</v>
      </c>
      <c r="AB146">
        <f t="shared" si="113"/>
        <v>-5.1743314589126799</v>
      </c>
      <c r="AC146">
        <f t="shared" si="92"/>
        <v>26.241595076985252</v>
      </c>
      <c r="AD146">
        <f t="shared" si="114"/>
        <v>-0.48857863271184354</v>
      </c>
      <c r="AE146">
        <f t="shared" si="93"/>
        <v>1.0912979357087624</v>
      </c>
      <c r="AF146" s="9">
        <f t="shared" si="115"/>
        <v>26.844314379982173</v>
      </c>
      <c r="AG146" s="9">
        <f t="shared" si="116"/>
        <v>0</v>
      </c>
      <c r="AH146">
        <f t="shared" si="117"/>
        <v>0</v>
      </c>
      <c r="AI146">
        <f t="shared" si="134"/>
        <v>3.1257338500323417E-3</v>
      </c>
      <c r="AJ146">
        <f t="shared" si="94"/>
        <v>37.337604695554134</v>
      </c>
      <c r="AK146">
        <f t="shared" si="95"/>
        <v>-5.2767456087687759</v>
      </c>
      <c r="AL146">
        <f t="shared" si="96"/>
        <v>-0.43979301909023638</v>
      </c>
      <c r="AM146">
        <f t="shared" si="97"/>
        <v>1.0525222670493422</v>
      </c>
      <c r="AN146" s="9">
        <f t="shared" si="118"/>
        <v>32.673588334744466</v>
      </c>
      <c r="AO146">
        <f t="shared" si="98"/>
        <v>0</v>
      </c>
      <c r="AP146">
        <f t="shared" si="119"/>
        <v>0</v>
      </c>
      <c r="AQ146">
        <f t="shared" si="99"/>
        <v>5.9216781596562029</v>
      </c>
      <c r="AR146">
        <f t="shared" si="100"/>
        <v>-0.10241414985609598</v>
      </c>
      <c r="AS146">
        <f t="shared" si="101"/>
        <v>4.878561362160716E-2</v>
      </c>
      <c r="AT146">
        <f t="shared" si="120"/>
        <v>1.9408582002874361E-2</v>
      </c>
      <c r="AU146">
        <f t="shared" si="102"/>
        <v>5.8292739547622929</v>
      </c>
      <c r="AV146">
        <f t="shared" si="121"/>
        <v>0.17840935911417954</v>
      </c>
      <c r="AW146">
        <f t="shared" si="122"/>
        <v>0</v>
      </c>
      <c r="AX146">
        <f t="shared" si="103"/>
        <v>1.9265853453901621E-2</v>
      </c>
      <c r="AY146" t="b">
        <f t="shared" si="123"/>
        <v>0</v>
      </c>
      <c r="AZ146">
        <f t="shared" si="104"/>
        <v>37.337604695554134</v>
      </c>
      <c r="BA146">
        <f t="shared" si="105"/>
        <v>-5.2767456087687785</v>
      </c>
      <c r="BB146">
        <f t="shared" si="106"/>
        <v>-0.48912481538814423</v>
      </c>
      <c r="BC146">
        <f t="shared" si="107"/>
        <v>1.0525222670493428</v>
      </c>
      <c r="BD146">
        <f t="shared" si="108"/>
        <v>4.9331796297907987E-2</v>
      </c>
      <c r="BF146" s="15">
        <f t="shared" si="124"/>
        <v>32.673588334744458</v>
      </c>
      <c r="BG146" s="10">
        <f t="shared" si="125"/>
        <v>0</v>
      </c>
      <c r="BH146">
        <f t="shared" si="126"/>
        <v>5.8292739547622858</v>
      </c>
      <c r="BI146">
        <f t="shared" si="127"/>
        <v>5.9216781596562029</v>
      </c>
      <c r="BJ146">
        <f t="shared" si="128"/>
        <v>-0.10241414985609865</v>
      </c>
      <c r="BK146">
        <f t="shared" si="129"/>
        <v>-5.4618267630068829E-4</v>
      </c>
      <c r="BM146">
        <f t="shared" si="130"/>
        <v>0</v>
      </c>
      <c r="BN146">
        <f t="shared" si="131"/>
        <v>0</v>
      </c>
      <c r="BO146">
        <f t="shared" si="132"/>
        <v>0</v>
      </c>
      <c r="BP146">
        <f t="shared" si="133"/>
        <v>0</v>
      </c>
    </row>
    <row r="147" spans="1:68" x14ac:dyDescent="0.2">
      <c r="A147">
        <f t="shared" si="139"/>
        <v>0.11</v>
      </c>
      <c r="B147">
        <f t="shared" si="75"/>
        <v>0.34383072350356697</v>
      </c>
      <c r="C147">
        <f t="shared" si="76"/>
        <v>2.7819031265288601</v>
      </c>
      <c r="D147">
        <f t="shared" si="77"/>
        <v>0.34383072350356697</v>
      </c>
      <c r="E147">
        <f t="shared" si="83"/>
        <v>0.35198364566378415</v>
      </c>
      <c r="F147">
        <f t="shared" si="84"/>
        <v>0.35198364566378409</v>
      </c>
      <c r="G147">
        <f t="shared" si="78"/>
        <v>0.34039241626853128</v>
      </c>
      <c r="H147">
        <f t="shared" si="79"/>
        <v>0.33385701872238027</v>
      </c>
      <c r="I147">
        <f t="shared" si="80"/>
        <v>0.33385701872238038</v>
      </c>
      <c r="J147">
        <f t="shared" si="135"/>
        <v>65.382392333609232</v>
      </c>
      <c r="K147">
        <f t="shared" si="136"/>
        <v>62.705581444011933</v>
      </c>
      <c r="L147">
        <f t="shared" si="85"/>
        <v>8317574148895588</v>
      </c>
      <c r="M147">
        <f t="shared" si="81"/>
        <v>1.9295913176553735E-2</v>
      </c>
      <c r="N147" s="17">
        <f t="shared" si="137"/>
        <v>160495188616637.09</v>
      </c>
      <c r="O147">
        <f t="shared" si="138"/>
        <v>0</v>
      </c>
      <c r="P147" s="18" t="e">
        <f t="shared" si="82"/>
        <v>#N/A</v>
      </c>
      <c r="R147">
        <f t="shared" si="86"/>
        <v>4.1384504619227904</v>
      </c>
      <c r="S147">
        <f t="shared" si="87"/>
        <v>36.65714703858702</v>
      </c>
      <c r="T147">
        <f t="shared" si="109"/>
        <v>-3.9478619580041947</v>
      </c>
      <c r="U147" s="9">
        <f t="shared" si="88"/>
        <v>32.709285080582823</v>
      </c>
      <c r="V147">
        <f t="shared" si="110"/>
        <v>-160495188616600.12</v>
      </c>
      <c r="W147">
        <f t="shared" si="111"/>
        <v>0</v>
      </c>
      <c r="X147">
        <f t="shared" si="112"/>
        <v>-2.8421709430404007E-14</v>
      </c>
      <c r="Y147">
        <f t="shared" si="89"/>
        <v>2.7819031265288601</v>
      </c>
      <c r="Z147">
        <f t="shared" si="90"/>
        <v>31.415926535897931</v>
      </c>
      <c r="AA147">
        <f t="shared" si="91"/>
        <v>1.9304858538558296</v>
      </c>
      <c r="AB147">
        <f t="shared" si="113"/>
        <v>-5.1336096273669485</v>
      </c>
      <c r="AC147">
        <f t="shared" si="92"/>
        <v>26.282316908530984</v>
      </c>
      <c r="AD147">
        <f t="shared" si="114"/>
        <v>-0.48695817686410187</v>
      </c>
      <c r="AE147">
        <f t="shared" si="93"/>
        <v>1.0825285672165497</v>
      </c>
      <c r="AF147" s="9">
        <f t="shared" si="115"/>
        <v>26.877887298883429</v>
      </c>
      <c r="AG147" s="9">
        <f t="shared" si="116"/>
        <v>0</v>
      </c>
      <c r="AH147">
        <f t="shared" si="117"/>
        <v>0</v>
      </c>
      <c r="AI147">
        <f t="shared" si="134"/>
        <v>3.1257338500323417E-3</v>
      </c>
      <c r="AJ147">
        <f t="shared" si="94"/>
        <v>37.337604695554134</v>
      </c>
      <c r="AK147">
        <f t="shared" si="95"/>
        <v>-5.2343180676106646</v>
      </c>
      <c r="AL147">
        <f t="shared" si="96"/>
        <v>-0.43817211300643066</v>
      </c>
      <c r="AM147">
        <f t="shared" si="97"/>
        <v>1.0441705656458256</v>
      </c>
      <c r="AN147" s="9">
        <f t="shared" si="118"/>
        <v>32.709285080582866</v>
      </c>
      <c r="AO147">
        <f t="shared" si="98"/>
        <v>0</v>
      </c>
      <c r="AP147">
        <f t="shared" si="119"/>
        <v>0</v>
      </c>
      <c r="AQ147">
        <f t="shared" si="99"/>
        <v>5.9216781596562029</v>
      </c>
      <c r="AR147">
        <f t="shared" si="100"/>
        <v>-0.10070844024371617</v>
      </c>
      <c r="AS147">
        <f t="shared" si="101"/>
        <v>4.8786063857671202E-2</v>
      </c>
      <c r="AT147">
        <f t="shared" si="120"/>
        <v>1.924003068649725E-2</v>
      </c>
      <c r="AU147">
        <f t="shared" si="102"/>
        <v>5.8313977816994367</v>
      </c>
      <c r="AV147">
        <f t="shared" si="121"/>
        <v>0.17827958536339625</v>
      </c>
      <c r="AW147">
        <f t="shared" si="122"/>
        <v>0</v>
      </c>
      <c r="AX147">
        <f t="shared" si="103"/>
        <v>1.9297110792401945E-2</v>
      </c>
      <c r="AY147" t="b">
        <f t="shared" si="123"/>
        <v>0</v>
      </c>
      <c r="AZ147">
        <f t="shared" si="104"/>
        <v>37.337604695554134</v>
      </c>
      <c r="BA147">
        <f t="shared" si="105"/>
        <v>-5.2343180676106718</v>
      </c>
      <c r="BB147">
        <f t="shared" si="106"/>
        <v>-0.4875039093043384</v>
      </c>
      <c r="BC147">
        <f t="shared" si="107"/>
        <v>1.0441705656458258</v>
      </c>
      <c r="BD147">
        <f t="shared" si="108"/>
        <v>4.9331796297907987E-2</v>
      </c>
      <c r="BF147" s="15">
        <f t="shared" si="124"/>
        <v>32.709285080582859</v>
      </c>
      <c r="BG147" s="10">
        <f t="shared" si="125"/>
        <v>0</v>
      </c>
      <c r="BH147">
        <f t="shared" si="126"/>
        <v>5.8313977816994296</v>
      </c>
      <c r="BI147">
        <f t="shared" si="127"/>
        <v>5.9216781596562029</v>
      </c>
      <c r="BJ147">
        <f t="shared" si="128"/>
        <v>-0.10070844024372327</v>
      </c>
      <c r="BK147">
        <f t="shared" si="129"/>
        <v>-5.4573244023653489E-4</v>
      </c>
      <c r="BM147">
        <f t="shared" si="130"/>
        <v>0</v>
      </c>
      <c r="BN147">
        <f t="shared" si="131"/>
        <v>-7.1054273576010019E-15</v>
      </c>
      <c r="BO147">
        <f t="shared" si="132"/>
        <v>0</v>
      </c>
      <c r="BP147">
        <f t="shared" si="133"/>
        <v>0</v>
      </c>
    </row>
    <row r="148" spans="1:68" x14ac:dyDescent="0.2">
      <c r="A148">
        <f t="shared" si="139"/>
        <v>0.111</v>
      </c>
      <c r="B148">
        <f t="shared" si="75"/>
        <v>0.34695645735359942</v>
      </c>
      <c r="C148">
        <f t="shared" si="76"/>
        <v>2.7787773926788275</v>
      </c>
      <c r="D148">
        <f t="shared" si="77"/>
        <v>0.34695645735359942</v>
      </c>
      <c r="E148">
        <f t="shared" si="83"/>
        <v>0.35490762753109473</v>
      </c>
      <c r="F148">
        <f t="shared" si="84"/>
        <v>0.35490762753109473</v>
      </c>
      <c r="G148">
        <f t="shared" si="78"/>
        <v>0.34348689278006345</v>
      </c>
      <c r="H148">
        <f t="shared" si="79"/>
        <v>0.33677234257983418</v>
      </c>
      <c r="I148">
        <f t="shared" si="80"/>
        <v>0.33677234257983446</v>
      </c>
      <c r="J148">
        <f t="shared" si="135"/>
        <v>64.816399156237793</v>
      </c>
      <c r="K148">
        <f t="shared" si="136"/>
        <v>62.168165391031927</v>
      </c>
      <c r="L148">
        <f t="shared" si="85"/>
        <v>8600558925875238</v>
      </c>
      <c r="M148">
        <f t="shared" si="81"/>
        <v>1.9327164686023132E-2</v>
      </c>
      <c r="N148" s="17">
        <f t="shared" si="137"/>
        <v>166224418752236.94</v>
      </c>
      <c r="O148">
        <f t="shared" si="138"/>
        <v>0</v>
      </c>
      <c r="P148" s="18" t="e">
        <f t="shared" si="82"/>
        <v>#N/A</v>
      </c>
      <c r="R148">
        <f t="shared" si="86"/>
        <v>4.1298430582918968</v>
      </c>
      <c r="S148">
        <f t="shared" si="87"/>
        <v>36.690603587439163</v>
      </c>
      <c r="T148">
        <f t="shared" si="109"/>
        <v>-3.9462436759811612</v>
      </c>
      <c r="U148" s="9">
        <f t="shared" si="88"/>
        <v>32.744359911458005</v>
      </c>
      <c r="V148">
        <f t="shared" si="110"/>
        <v>-166224418752208.47</v>
      </c>
      <c r="W148">
        <f t="shared" si="111"/>
        <v>0</v>
      </c>
      <c r="X148">
        <f t="shared" si="112"/>
        <v>2.8421709430404007E-14</v>
      </c>
      <c r="Y148">
        <f t="shared" si="89"/>
        <v>2.7787773926788275</v>
      </c>
      <c r="Z148">
        <f t="shared" si="90"/>
        <v>31.415926535897931</v>
      </c>
      <c r="AA148">
        <f t="shared" si="91"/>
        <v>1.9336115877058622</v>
      </c>
      <c r="AB148">
        <f t="shared" si="113"/>
        <v>-5.0935398019152407</v>
      </c>
      <c r="AC148">
        <f t="shared" si="92"/>
        <v>26.32238673398269</v>
      </c>
      <c r="AD148">
        <f t="shared" si="114"/>
        <v>-0.48534034264585274</v>
      </c>
      <c r="AE148">
        <f t="shared" si="93"/>
        <v>1.0738452167284898</v>
      </c>
      <c r="AF148" s="9">
        <f t="shared" si="115"/>
        <v>26.910891608065327</v>
      </c>
      <c r="AG148" s="9">
        <f t="shared" si="116"/>
        <v>0</v>
      </c>
      <c r="AH148">
        <f t="shared" si="117"/>
        <v>0</v>
      </c>
      <c r="AI148">
        <f t="shared" si="134"/>
        <v>3.1257338500325638E-3</v>
      </c>
      <c r="AJ148">
        <f t="shared" si="94"/>
        <v>37.337604695554134</v>
      </c>
      <c r="AK148">
        <f t="shared" si="95"/>
        <v>-5.1925886806162351</v>
      </c>
      <c r="AL148">
        <f t="shared" si="96"/>
        <v>-0.43655383098339717</v>
      </c>
      <c r="AM148">
        <f t="shared" si="97"/>
        <v>1.0358977275034529</v>
      </c>
      <c r="AN148" s="9">
        <f t="shared" si="118"/>
        <v>32.744359911457956</v>
      </c>
      <c r="AO148">
        <f t="shared" si="98"/>
        <v>0</v>
      </c>
      <c r="AP148">
        <f t="shared" si="119"/>
        <v>0</v>
      </c>
      <c r="AQ148">
        <f t="shared" si="99"/>
        <v>5.9216781596562029</v>
      </c>
      <c r="AR148">
        <f t="shared" si="100"/>
        <v>-9.9048878700994436E-2</v>
      </c>
      <c r="AS148">
        <f t="shared" si="101"/>
        <v>4.8786511662455567E-2</v>
      </c>
      <c r="AT148">
        <f t="shared" si="120"/>
        <v>1.9075048072022472E-2</v>
      </c>
      <c r="AU148">
        <f t="shared" si="102"/>
        <v>5.8334683033926282</v>
      </c>
      <c r="AV148">
        <f t="shared" si="121"/>
        <v>0.17815185024738786</v>
      </c>
      <c r="AW148">
        <f t="shared" si="122"/>
        <v>0</v>
      </c>
      <c r="AX148">
        <f t="shared" si="103"/>
        <v>1.932836813090227E-2</v>
      </c>
      <c r="AY148" t="b">
        <f t="shared" si="123"/>
        <v>0</v>
      </c>
      <c r="AZ148">
        <f t="shared" si="104"/>
        <v>37.337604695554134</v>
      </c>
      <c r="BA148">
        <f t="shared" si="105"/>
        <v>-5.1925886806162289</v>
      </c>
      <c r="BB148">
        <f t="shared" si="106"/>
        <v>-0.48588562728130508</v>
      </c>
      <c r="BC148">
        <f t="shared" si="107"/>
        <v>1.0358977275034529</v>
      </c>
      <c r="BD148">
        <f t="shared" si="108"/>
        <v>4.9331796297907987E-2</v>
      </c>
      <c r="BF148" s="15">
        <f t="shared" si="124"/>
        <v>32.744359911457963</v>
      </c>
      <c r="BG148" s="10">
        <f t="shared" si="125"/>
        <v>0</v>
      </c>
      <c r="BH148">
        <f t="shared" si="126"/>
        <v>5.8334683033926353</v>
      </c>
      <c r="BI148">
        <f t="shared" si="127"/>
        <v>5.9216781596562029</v>
      </c>
      <c r="BJ148">
        <f t="shared" si="128"/>
        <v>-9.9048878700988219E-2</v>
      </c>
      <c r="BK148">
        <f t="shared" si="129"/>
        <v>-5.4528463545233663E-4</v>
      </c>
      <c r="BM148">
        <f t="shared" si="130"/>
        <v>0</v>
      </c>
      <c r="BN148">
        <f t="shared" si="131"/>
        <v>0</v>
      </c>
      <c r="BO148">
        <f t="shared" si="132"/>
        <v>0</v>
      </c>
      <c r="BP148">
        <f t="shared" si="133"/>
        <v>0</v>
      </c>
    </row>
    <row r="149" spans="1:68" x14ac:dyDescent="0.2">
      <c r="A149">
        <f t="shared" si="139"/>
        <v>0.112</v>
      </c>
      <c r="B149">
        <f t="shared" si="75"/>
        <v>0.35008219120363182</v>
      </c>
      <c r="C149">
        <f t="shared" si="76"/>
        <v>2.7756516588287949</v>
      </c>
      <c r="D149">
        <f t="shared" si="77"/>
        <v>0.35008219120363182</v>
      </c>
      <c r="E149">
        <f t="shared" si="83"/>
        <v>0.35782814187843115</v>
      </c>
      <c r="F149">
        <f t="shared" si="84"/>
        <v>0.35782814187843132</v>
      </c>
      <c r="G149">
        <f t="shared" si="78"/>
        <v>0.3465813692915955</v>
      </c>
      <c r="H149">
        <f t="shared" si="79"/>
        <v>0.33968444158035516</v>
      </c>
      <c r="I149">
        <f t="shared" si="80"/>
        <v>0.33968444158035532</v>
      </c>
      <c r="J149">
        <f t="shared" si="135"/>
        <v>64.260731165316301</v>
      </c>
      <c r="K149">
        <f t="shared" si="136"/>
        <v>61.640507551180704</v>
      </c>
      <c r="L149">
        <f t="shared" si="85"/>
        <v>8887818787511929</v>
      </c>
      <c r="M149">
        <f t="shared" si="81"/>
        <v>1.9358416176609477E-2</v>
      </c>
      <c r="N149" s="17">
        <f t="shared" si="137"/>
        <v>172054094990944.56</v>
      </c>
      <c r="O149">
        <f t="shared" si="138"/>
        <v>0</v>
      </c>
      <c r="P149" s="18" t="e">
        <f t="shared" si="82"/>
        <v>#N/A</v>
      </c>
      <c r="R149">
        <f t="shared" si="86"/>
        <v>4.1213192445384026</v>
      </c>
      <c r="S149">
        <f t="shared" si="87"/>
        <v>36.7234580585964</v>
      </c>
      <c r="T149">
        <f t="shared" si="109"/>
        <v>-3.9446280095396777</v>
      </c>
      <c r="U149" s="9">
        <f t="shared" si="88"/>
        <v>32.778830049056722</v>
      </c>
      <c r="V149">
        <f t="shared" si="110"/>
        <v>-172054094990909.25</v>
      </c>
      <c r="W149">
        <f t="shared" si="111"/>
        <v>0</v>
      </c>
      <c r="X149">
        <f t="shared" si="112"/>
        <v>-1.4210854715202004E-14</v>
      </c>
      <c r="Y149">
        <f t="shared" si="89"/>
        <v>2.7756516588287949</v>
      </c>
      <c r="Z149">
        <f t="shared" si="90"/>
        <v>31.415926535897931</v>
      </c>
      <c r="AA149">
        <f t="shared" si="91"/>
        <v>1.9367373215558947</v>
      </c>
      <c r="AB149">
        <f t="shared" si="113"/>
        <v>-5.0541050660003108</v>
      </c>
      <c r="AC149">
        <f t="shared" si="92"/>
        <v>26.36182146989762</v>
      </c>
      <c r="AD149">
        <f t="shared" si="114"/>
        <v>-0.4837251215880698</v>
      </c>
      <c r="AE149">
        <f t="shared" si="93"/>
        <v>1.0652464032298741</v>
      </c>
      <c r="AF149" s="9">
        <f t="shared" si="115"/>
        <v>26.943342751539426</v>
      </c>
      <c r="AG149" s="9">
        <f t="shared" si="116"/>
        <v>0</v>
      </c>
      <c r="AH149">
        <f t="shared" si="117"/>
        <v>0</v>
      </c>
      <c r="AI149">
        <f t="shared" si="134"/>
        <v>3.1257338500325638E-3</v>
      </c>
      <c r="AJ149">
        <f t="shared" si="94"/>
        <v>37.337604695554134</v>
      </c>
      <c r="AK149">
        <f t="shared" si="95"/>
        <v>-5.1515389404170255</v>
      </c>
      <c r="AL149">
        <f t="shared" si="96"/>
        <v>-0.4349381645419137</v>
      </c>
      <c r="AM149">
        <f t="shared" si="97"/>
        <v>1.0277024584615315</v>
      </c>
      <c r="AN149" s="9">
        <f t="shared" si="118"/>
        <v>32.778830049056722</v>
      </c>
      <c r="AO149">
        <f t="shared" si="98"/>
        <v>0</v>
      </c>
      <c r="AP149">
        <f t="shared" si="119"/>
        <v>0</v>
      </c>
      <c r="AQ149">
        <f t="shared" si="99"/>
        <v>5.9216781596562029</v>
      </c>
      <c r="AR149">
        <f t="shared" si="100"/>
        <v>-9.7433874416714694E-2</v>
      </c>
      <c r="AS149">
        <f t="shared" si="101"/>
        <v>4.8786957046156099E-2</v>
      </c>
      <c r="AT149">
        <f t="shared" si="120"/>
        <v>1.8913547105756181E-2</v>
      </c>
      <c r="AU149">
        <f t="shared" si="102"/>
        <v>5.8354872975172967</v>
      </c>
      <c r="AV149">
        <f t="shared" si="121"/>
        <v>0.17802610065044785</v>
      </c>
      <c r="AW149">
        <f t="shared" si="122"/>
        <v>0</v>
      </c>
      <c r="AX149">
        <f t="shared" si="103"/>
        <v>1.9359625469402595E-2</v>
      </c>
      <c r="AY149" t="b">
        <f t="shared" si="123"/>
        <v>0</v>
      </c>
      <c r="AZ149">
        <f t="shared" si="104"/>
        <v>37.337604695554134</v>
      </c>
      <c r="BA149">
        <f t="shared" si="105"/>
        <v>-5.1515389404170175</v>
      </c>
      <c r="BB149">
        <f t="shared" si="106"/>
        <v>-0.48426996083982143</v>
      </c>
      <c r="BC149">
        <f t="shared" si="107"/>
        <v>1.0277024584615311</v>
      </c>
      <c r="BD149">
        <f t="shared" si="108"/>
        <v>4.9331796297907987E-2</v>
      </c>
      <c r="BF149" s="15">
        <f t="shared" si="124"/>
        <v>32.778830049056729</v>
      </c>
      <c r="BG149" s="10">
        <f t="shared" si="125"/>
        <v>0</v>
      </c>
      <c r="BH149">
        <f t="shared" si="126"/>
        <v>5.8354872975173038</v>
      </c>
      <c r="BI149">
        <f t="shared" si="127"/>
        <v>5.9216781596562029</v>
      </c>
      <c r="BJ149">
        <f t="shared" si="128"/>
        <v>-9.7433874416706701E-2</v>
      </c>
      <c r="BK149">
        <f t="shared" si="129"/>
        <v>-5.4483925175163872E-4</v>
      </c>
      <c r="BM149">
        <f t="shared" si="130"/>
        <v>0</v>
      </c>
      <c r="BN149">
        <f t="shared" si="131"/>
        <v>7.9936057773011271E-15</v>
      </c>
      <c r="BO149">
        <f t="shared" si="132"/>
        <v>0</v>
      </c>
      <c r="BP149">
        <f t="shared" si="133"/>
        <v>0</v>
      </c>
    </row>
    <row r="150" spans="1:68" x14ac:dyDescent="0.2">
      <c r="A150">
        <f t="shared" si="139"/>
        <v>0.113</v>
      </c>
      <c r="B150">
        <f t="shared" si="75"/>
        <v>0.35320792505366427</v>
      </c>
      <c r="C150">
        <f t="shared" si="76"/>
        <v>2.7725259249787628</v>
      </c>
      <c r="D150">
        <f t="shared" si="77"/>
        <v>0.35320792505366427</v>
      </c>
      <c r="E150">
        <f t="shared" si="83"/>
        <v>0.36074516017177205</v>
      </c>
      <c r="F150">
        <f t="shared" si="84"/>
        <v>0.36074516017177194</v>
      </c>
      <c r="G150">
        <f t="shared" si="78"/>
        <v>0.34967584580312761</v>
      </c>
      <c r="H150">
        <f t="shared" si="79"/>
        <v>0.34259328783833198</v>
      </c>
      <c r="I150">
        <f t="shared" si="80"/>
        <v>0.34259328783833198</v>
      </c>
      <c r="J150">
        <f t="shared" si="135"/>
        <v>63.715114558042622</v>
      </c>
      <c r="K150">
        <f t="shared" si="136"/>
        <v>61.122350027521271</v>
      </c>
      <c r="L150">
        <f t="shared" si="85"/>
        <v>9179297371838004</v>
      </c>
      <c r="M150">
        <f t="shared" si="81"/>
        <v>1.9389667648282236E-2</v>
      </c>
      <c r="N150" s="17">
        <f t="shared" si="137"/>
        <v>177983525284689.5</v>
      </c>
      <c r="O150">
        <f t="shared" si="138"/>
        <v>0</v>
      </c>
      <c r="P150" s="18" t="e">
        <f t="shared" si="82"/>
        <v>#N/A</v>
      </c>
      <c r="R150">
        <f t="shared" si="86"/>
        <v>4.1128775935222679</v>
      </c>
      <c r="S150">
        <f t="shared" si="87"/>
        <v>36.755727057598349</v>
      </c>
      <c r="T150">
        <f t="shared" si="109"/>
        <v>-3.9430149502415586</v>
      </c>
      <c r="U150" s="9">
        <f t="shared" si="88"/>
        <v>32.812712107356788</v>
      </c>
      <c r="V150">
        <f t="shared" si="110"/>
        <v>-177983525284654.91</v>
      </c>
      <c r="W150">
        <f t="shared" si="111"/>
        <v>0</v>
      </c>
      <c r="X150">
        <f t="shared" si="112"/>
        <v>-7.1054273576010019E-15</v>
      </c>
      <c r="Y150">
        <f t="shared" si="89"/>
        <v>2.7725259249787628</v>
      </c>
      <c r="Z150">
        <f t="shared" si="90"/>
        <v>31.415926535897931</v>
      </c>
      <c r="AA150">
        <f t="shared" si="91"/>
        <v>1.9398630554059269</v>
      </c>
      <c r="AB150">
        <f t="shared" si="113"/>
        <v>-5.0152890756166526</v>
      </c>
      <c r="AC150">
        <f t="shared" si="92"/>
        <v>26.400637460281278</v>
      </c>
      <c r="AD150">
        <f t="shared" si="114"/>
        <v>-0.48211250526269933</v>
      </c>
      <c r="AE150">
        <f t="shared" si="93"/>
        <v>1.0567306852551064</v>
      </c>
      <c r="AF150" s="9">
        <f t="shared" si="115"/>
        <v>26.975255640273687</v>
      </c>
      <c r="AG150" s="9">
        <f t="shared" si="116"/>
        <v>0</v>
      </c>
      <c r="AH150">
        <f t="shared" si="117"/>
        <v>0</v>
      </c>
      <c r="AI150">
        <f t="shared" si="134"/>
        <v>3.1257338500323417E-3</v>
      </c>
      <c r="AJ150">
        <f t="shared" si="94"/>
        <v>37.337604695554134</v>
      </c>
      <c r="AK150">
        <f t="shared" si="95"/>
        <v>-5.111150980388925</v>
      </c>
      <c r="AL150">
        <f t="shared" si="96"/>
        <v>-0.43332510524379453</v>
      </c>
      <c r="AM150">
        <f t="shared" si="97"/>
        <v>1.0195834974354163</v>
      </c>
      <c r="AN150" s="9">
        <f t="shared" si="118"/>
        <v>32.81271210735683</v>
      </c>
      <c r="AO150">
        <f t="shared" si="98"/>
        <v>0</v>
      </c>
      <c r="AP150">
        <f t="shared" si="119"/>
        <v>0</v>
      </c>
      <c r="AQ150">
        <f t="shared" si="99"/>
        <v>5.9216781596562029</v>
      </c>
      <c r="AR150">
        <f t="shared" si="100"/>
        <v>-9.586190477227241E-2</v>
      </c>
      <c r="AS150">
        <f t="shared" si="101"/>
        <v>4.8787400018904803E-2</v>
      </c>
      <c r="AT150">
        <f t="shared" si="120"/>
        <v>1.8755443762097191E-2</v>
      </c>
      <c r="AU150">
        <f t="shared" si="102"/>
        <v>5.8374564670831433</v>
      </c>
      <c r="AV150">
        <f t="shared" si="121"/>
        <v>0.17790228518703721</v>
      </c>
      <c r="AW150">
        <f t="shared" si="122"/>
        <v>0</v>
      </c>
      <c r="AX150">
        <f t="shared" si="103"/>
        <v>1.9390882807902916E-2</v>
      </c>
      <c r="AY150" t="b">
        <f t="shared" si="123"/>
        <v>0</v>
      </c>
      <c r="AZ150">
        <f t="shared" si="104"/>
        <v>37.337604695554134</v>
      </c>
      <c r="BA150">
        <f t="shared" si="105"/>
        <v>-5.111150980388925</v>
      </c>
      <c r="BB150">
        <f t="shared" si="106"/>
        <v>-0.48265690154170271</v>
      </c>
      <c r="BC150">
        <f t="shared" si="107"/>
        <v>1.0195834974354165</v>
      </c>
      <c r="BD150">
        <f t="shared" si="108"/>
        <v>4.9331796297907987E-2</v>
      </c>
      <c r="BF150" s="15">
        <f t="shared" si="124"/>
        <v>32.81271210735683</v>
      </c>
      <c r="BG150" s="10">
        <f t="shared" si="125"/>
        <v>0</v>
      </c>
      <c r="BH150">
        <f t="shared" si="126"/>
        <v>5.8374564670831433</v>
      </c>
      <c r="BI150">
        <f t="shared" si="127"/>
        <v>5.9216781596562029</v>
      </c>
      <c r="BJ150">
        <f t="shared" si="128"/>
        <v>-9.586190477227241E-2</v>
      </c>
      <c r="BK150">
        <f t="shared" si="129"/>
        <v>-5.443962790033785E-4</v>
      </c>
      <c r="BM150">
        <f t="shared" si="130"/>
        <v>0</v>
      </c>
      <c r="BN150">
        <f t="shared" si="131"/>
        <v>0</v>
      </c>
      <c r="BO150">
        <f t="shared" si="132"/>
        <v>0</v>
      </c>
      <c r="BP150">
        <f t="shared" si="133"/>
        <v>0</v>
      </c>
    </row>
    <row r="151" spans="1:68" x14ac:dyDescent="0.2">
      <c r="A151">
        <f t="shared" si="139"/>
        <v>0.114</v>
      </c>
      <c r="B151">
        <f t="shared" si="75"/>
        <v>0.35633365890369667</v>
      </c>
      <c r="C151">
        <f t="shared" si="76"/>
        <v>2.7694001911287303</v>
      </c>
      <c r="D151">
        <f t="shared" si="77"/>
        <v>0.35633365890369667</v>
      </c>
      <c r="E151">
        <f t="shared" si="83"/>
        <v>0.36365865391125324</v>
      </c>
      <c r="F151">
        <f t="shared" si="84"/>
        <v>0.36365865391125324</v>
      </c>
      <c r="G151">
        <f t="shared" si="78"/>
        <v>0.35277032231465971</v>
      </c>
      <c r="H151">
        <f t="shared" si="79"/>
        <v>0.34549885349930082</v>
      </c>
      <c r="I151">
        <f t="shared" si="80"/>
        <v>0.3454988534993011</v>
      </c>
      <c r="J151">
        <f t="shared" si="135"/>
        <v>63.179285141911379</v>
      </c>
      <c r="K151">
        <f t="shared" si="136"/>
        <v>60.613443952805781</v>
      </c>
      <c r="L151">
        <f t="shared" si="85"/>
        <v>9474938060640314</v>
      </c>
      <c r="M151">
        <f t="shared" si="81"/>
        <v>1.9420919101010879E-2</v>
      </c>
      <c r="N151" s="17">
        <f t="shared" si="137"/>
        <v>184012005562784.44</v>
      </c>
      <c r="O151">
        <f t="shared" si="138"/>
        <v>0</v>
      </c>
      <c r="P151" s="18" t="e">
        <f t="shared" si="82"/>
        <v>#N/A</v>
      </c>
      <c r="R151">
        <f t="shared" si="86"/>
        <v>4.1045167158768079</v>
      </c>
      <c r="S151">
        <f t="shared" si="87"/>
        <v>36.787426608722207</v>
      </c>
      <c r="T151">
        <f t="shared" si="109"/>
        <v>-3.9414044896893925</v>
      </c>
      <c r="U151" s="9">
        <f t="shared" si="88"/>
        <v>32.846022119032817</v>
      </c>
      <c r="V151">
        <f t="shared" si="110"/>
        <v>-184012005562749.44</v>
      </c>
      <c r="W151">
        <f t="shared" si="111"/>
        <v>0</v>
      </c>
      <c r="X151">
        <f t="shared" si="112"/>
        <v>-1.4210854715202004E-14</v>
      </c>
      <c r="Y151">
        <f t="shared" si="89"/>
        <v>2.7694001911287303</v>
      </c>
      <c r="Z151">
        <f t="shared" si="90"/>
        <v>31.415926535897931</v>
      </c>
      <c r="AA151">
        <f t="shared" si="91"/>
        <v>1.9429887892559594</v>
      </c>
      <c r="AB151">
        <f t="shared" si="113"/>
        <v>-4.977076035265001</v>
      </c>
      <c r="AC151">
        <f t="shared" si="92"/>
        <v>26.438850500632931</v>
      </c>
      <c r="AD151">
        <f t="shared" si="114"/>
        <v>-0.48050248528239498</v>
      </c>
      <c r="AE151">
        <f t="shared" si="93"/>
        <v>1.0482966594943974</v>
      </c>
      <c r="AF151" s="9">
        <f t="shared" si="115"/>
        <v>27.006644674844935</v>
      </c>
      <c r="AG151" s="9">
        <f t="shared" si="116"/>
        <v>0</v>
      </c>
      <c r="AH151">
        <f t="shared" si="117"/>
        <v>0</v>
      </c>
      <c r="AI151">
        <f t="shared" si="134"/>
        <v>3.1257338500323417E-3</v>
      </c>
      <c r="AJ151">
        <f t="shared" si="94"/>
        <v>37.337604695554134</v>
      </c>
      <c r="AK151">
        <f t="shared" si="95"/>
        <v>-5.0714075471308719</v>
      </c>
      <c r="AL151">
        <f t="shared" si="96"/>
        <v>-0.43171464469162846</v>
      </c>
      <c r="AM151">
        <f t="shared" si="97"/>
        <v>1.0115396153011948</v>
      </c>
      <c r="AN151" s="9">
        <f t="shared" si="118"/>
        <v>32.846022119032824</v>
      </c>
      <c r="AO151">
        <f t="shared" si="98"/>
        <v>0</v>
      </c>
      <c r="AP151">
        <f t="shared" si="119"/>
        <v>0</v>
      </c>
      <c r="AQ151">
        <f t="shared" si="99"/>
        <v>5.9216781596562029</v>
      </c>
      <c r="AR151">
        <f t="shared" si="100"/>
        <v>-9.4331511865870965E-2</v>
      </c>
      <c r="AS151">
        <f t="shared" si="101"/>
        <v>4.8787840590766518E-2</v>
      </c>
      <c r="AT151">
        <f t="shared" si="120"/>
        <v>1.8600656916093961E-2</v>
      </c>
      <c r="AU151">
        <f t="shared" si="102"/>
        <v>5.839377444187889</v>
      </c>
      <c r="AV151">
        <f t="shared" si="121"/>
        <v>0.17778035413317908</v>
      </c>
      <c r="AW151">
        <f t="shared" si="122"/>
        <v>0</v>
      </c>
      <c r="AX151">
        <f t="shared" si="103"/>
        <v>1.9422140146403245E-2</v>
      </c>
      <c r="AY151" t="b">
        <f t="shared" si="123"/>
        <v>0</v>
      </c>
      <c r="AZ151">
        <f t="shared" si="104"/>
        <v>37.337604695554134</v>
      </c>
      <c r="BA151">
        <f t="shared" si="105"/>
        <v>-5.071407547130856</v>
      </c>
      <c r="BB151">
        <f t="shared" si="106"/>
        <v>-0.48104644098953625</v>
      </c>
      <c r="BC151">
        <f t="shared" si="107"/>
        <v>1.0115396153011948</v>
      </c>
      <c r="BD151">
        <f t="shared" si="108"/>
        <v>4.9331796297907987E-2</v>
      </c>
      <c r="BF151" s="15">
        <f t="shared" si="124"/>
        <v>32.846022119032845</v>
      </c>
      <c r="BG151" s="10">
        <f t="shared" si="125"/>
        <v>0</v>
      </c>
      <c r="BH151">
        <f t="shared" si="126"/>
        <v>5.8393774441879103</v>
      </c>
      <c r="BI151">
        <f t="shared" si="127"/>
        <v>5.9216781596562029</v>
      </c>
      <c r="BJ151">
        <f t="shared" si="128"/>
        <v>-9.4331511865854978E-2</v>
      </c>
      <c r="BK151">
        <f t="shared" si="129"/>
        <v>-5.4395570714127484E-4</v>
      </c>
      <c r="BM151">
        <f t="shared" si="130"/>
        <v>0</v>
      </c>
      <c r="BN151">
        <f t="shared" si="131"/>
        <v>1.5987211554602254E-14</v>
      </c>
      <c r="BO151">
        <f t="shared" si="132"/>
        <v>0</v>
      </c>
      <c r="BP151">
        <f t="shared" si="133"/>
        <v>0</v>
      </c>
    </row>
    <row r="152" spans="1:68" x14ac:dyDescent="0.2">
      <c r="A152">
        <f t="shared" si="139"/>
        <v>0.115</v>
      </c>
      <c r="B152">
        <f t="shared" ref="B152:B215" si="140">th_max*A152</f>
        <v>0.35945939275372912</v>
      </c>
      <c r="C152">
        <f t="shared" ref="C152:C215" si="141">th_max-B152</f>
        <v>2.7662744572786977</v>
      </c>
      <c r="D152">
        <f t="shared" ref="D152:D215" si="142">IF(use_th_l,B152,C152)</f>
        <v>0.35945939275372912</v>
      </c>
      <c r="E152">
        <f t="shared" si="83"/>
        <v>0.36656859463144609</v>
      </c>
      <c r="F152">
        <f t="shared" si="84"/>
        <v>0.3665685946314462</v>
      </c>
      <c r="G152">
        <f t="shared" ref="G152:G215" si="143">alpha*B152</f>
        <v>0.35586479882619182</v>
      </c>
      <c r="H152">
        <f t="shared" ref="H152:H215" si="144">SIN(G152)</f>
        <v>0.34840111074021224</v>
      </c>
      <c r="I152">
        <f t="shared" ref="I152:I215" si="145">SIN(alpha*C152+add_r)</f>
        <v>0.34840111074021235</v>
      </c>
      <c r="J152">
        <f t="shared" si="135"/>
        <v>62.652987916884889</v>
      </c>
      <c r="K152">
        <f t="shared" si="136"/>
        <v>60.113549097660808</v>
      </c>
      <c r="L152">
        <f t="shared" si="85"/>
        <v>9774684069742202</v>
      </c>
      <c r="M152">
        <f t="shared" ref="M152:M215" si="146">-SIN((alpha_m_1)*B152+add_l)</f>
        <v>1.9452170534764876E-2</v>
      </c>
      <c r="N152" s="17">
        <f t="shared" si="137"/>
        <v>190138821448074.88</v>
      </c>
      <c r="O152">
        <f t="shared" si="138"/>
        <v>0</v>
      </c>
      <c r="P152" s="18" t="e">
        <f t="shared" ref="P152:P215" si="147">IF($P$19,N152/$N$24,IF($P$20,N152/$N$1044,NA()))</f>
        <v>#N/A</v>
      </c>
      <c r="R152">
        <f t="shared" si="86"/>
        <v>4.0962352586895596</v>
      </c>
      <c r="S152">
        <f t="shared" si="87"/>
        <v>36.818572180028838</v>
      </c>
      <c r="T152">
        <f t="shared" si="109"/>
        <v>-3.9397966195262781</v>
      </c>
      <c r="U152" s="9">
        <f t="shared" si="88"/>
        <v>32.878775560502561</v>
      </c>
      <c r="V152">
        <f t="shared" si="110"/>
        <v>-190138821448044.09</v>
      </c>
      <c r="W152">
        <f t="shared" si="111"/>
        <v>0</v>
      </c>
      <c r="X152">
        <f t="shared" si="112"/>
        <v>1.4210854715202004E-14</v>
      </c>
      <c r="Y152">
        <f t="shared" si="89"/>
        <v>2.7662744572786977</v>
      </c>
      <c r="Z152">
        <f t="shared" si="90"/>
        <v>31.415926535897931</v>
      </c>
      <c r="AA152">
        <f t="shared" si="91"/>
        <v>1.946114523105992</v>
      </c>
      <c r="AB152">
        <f t="shared" si="113"/>
        <v>-4.9394506751084259</v>
      </c>
      <c r="AC152">
        <f t="shared" si="92"/>
        <v>26.476475860789506</v>
      </c>
      <c r="AD152">
        <f t="shared" si="114"/>
        <v>-0.47889505330025683</v>
      </c>
      <c r="AE152">
        <f t="shared" si="93"/>
        <v>1.0399429594613085</v>
      </c>
      <c r="AF152" s="9">
        <f t="shared" si="115"/>
        <v>27.037523766950557</v>
      </c>
      <c r="AG152" s="9">
        <f t="shared" si="116"/>
        <v>0</v>
      </c>
      <c r="AH152">
        <f t="shared" si="117"/>
        <v>0</v>
      </c>
      <c r="AI152">
        <f t="shared" si="134"/>
        <v>3.1257338500325638E-3</v>
      </c>
      <c r="AJ152">
        <f t="shared" si="94"/>
        <v>37.337604695554134</v>
      </c>
      <c r="AK152">
        <f t="shared" si="95"/>
        <v>-5.0322919743501409</v>
      </c>
      <c r="AL152">
        <f t="shared" si="96"/>
        <v>-0.43010677452851409</v>
      </c>
      <c r="AM152">
        <f t="shared" si="97"/>
        <v>1.0035696138270125</v>
      </c>
      <c r="AN152" s="9">
        <f t="shared" si="118"/>
        <v>32.87877556050249</v>
      </c>
      <c r="AO152">
        <f t="shared" si="98"/>
        <v>-7.1054273576010019E-14</v>
      </c>
      <c r="AP152">
        <f t="shared" si="119"/>
        <v>-2.1610985313384976E-15</v>
      </c>
      <c r="AQ152">
        <f t="shared" si="99"/>
        <v>5.9216781596562029</v>
      </c>
      <c r="AR152">
        <f t="shared" si="100"/>
        <v>-9.2841299241714914E-2</v>
      </c>
      <c r="AS152">
        <f t="shared" si="101"/>
        <v>4.8788278771742744E-2</v>
      </c>
      <c r="AT152">
        <f t="shared" si="120"/>
        <v>1.8449108222442567E-2</v>
      </c>
      <c r="AU152">
        <f t="shared" si="102"/>
        <v>5.8412517935519332</v>
      </c>
      <c r="AV152">
        <f t="shared" si="121"/>
        <v>0.17766025936102897</v>
      </c>
      <c r="AW152">
        <f t="shared" si="122"/>
        <v>0</v>
      </c>
      <c r="AX152">
        <f t="shared" si="103"/>
        <v>1.9453397484903569E-2</v>
      </c>
      <c r="AY152" t="b">
        <f t="shared" si="123"/>
        <v>0</v>
      </c>
      <c r="AZ152">
        <f t="shared" si="104"/>
        <v>37.337604695554134</v>
      </c>
      <c r="BA152">
        <f t="shared" si="105"/>
        <v>-5.0322919743501364</v>
      </c>
      <c r="BB152">
        <f t="shared" si="106"/>
        <v>-0.47943857082642177</v>
      </c>
      <c r="BC152">
        <f t="shared" si="107"/>
        <v>1.0035696138270123</v>
      </c>
      <c r="BD152">
        <f t="shared" si="108"/>
        <v>4.9331796297907987E-2</v>
      </c>
      <c r="BF152" s="15">
        <f t="shared" si="124"/>
        <v>32.878775560502497</v>
      </c>
      <c r="BG152" s="10">
        <f t="shared" si="125"/>
        <v>0</v>
      </c>
      <c r="BH152">
        <f t="shared" si="126"/>
        <v>5.8412517935519404</v>
      </c>
      <c r="BI152">
        <f t="shared" si="127"/>
        <v>5.9216781596562029</v>
      </c>
      <c r="BJ152">
        <f t="shared" si="128"/>
        <v>-9.2841299241710473E-2</v>
      </c>
      <c r="BK152">
        <f t="shared" si="129"/>
        <v>-5.4351752616493831E-4</v>
      </c>
      <c r="BM152">
        <f t="shared" si="130"/>
        <v>0</v>
      </c>
      <c r="BN152">
        <f t="shared" si="131"/>
        <v>0</v>
      </c>
      <c r="BO152">
        <f t="shared" si="132"/>
        <v>0</v>
      </c>
      <c r="BP152">
        <f t="shared" si="133"/>
        <v>0</v>
      </c>
    </row>
    <row r="153" spans="1:68" x14ac:dyDescent="0.2">
      <c r="A153">
        <f t="shared" si="139"/>
        <v>0.11600000000000001</v>
      </c>
      <c r="B153">
        <f t="shared" si="140"/>
        <v>0.36258512660376158</v>
      </c>
      <c r="C153">
        <f t="shared" si="141"/>
        <v>2.7631487234286656</v>
      </c>
      <c r="D153">
        <f t="shared" si="142"/>
        <v>0.36258512660376158</v>
      </c>
      <c r="E153">
        <f t="shared" ref="E153:E216" si="148">SIN(B153-add_l)</f>
        <v>0.36947495390163571</v>
      </c>
      <c r="F153">
        <f t="shared" ref="F153:F216" si="149">SIN(C153)</f>
        <v>0.36947495390163548</v>
      </c>
      <c r="G153">
        <f t="shared" si="143"/>
        <v>0.35895927533772398</v>
      </c>
      <c r="H153">
        <f t="shared" si="144"/>
        <v>0.35130003176969737</v>
      </c>
      <c r="I153">
        <f t="shared" si="145"/>
        <v>0.35130003176969726</v>
      </c>
      <c r="J153">
        <f t="shared" si="135"/>
        <v>62.135976679176252</v>
      </c>
      <c r="K153">
        <f t="shared" si="136"/>
        <v>59.622433499006007</v>
      </c>
      <c r="L153">
        <f t="shared" ref="L153:L216" si="150">(cat0*E153*K153)^(1/(alpha_m_1))</f>
        <v>1.0078478534558998E+16</v>
      </c>
      <c r="M153">
        <f t="shared" si="146"/>
        <v>1.9483421949513687E-2</v>
      </c>
      <c r="N153" s="17">
        <f t="shared" si="137"/>
        <v>196363249897929.31</v>
      </c>
      <c r="O153">
        <f t="shared" si="138"/>
        <v>0</v>
      </c>
      <c r="P153" s="18" t="e">
        <f t="shared" si="147"/>
        <v>#N/A</v>
      </c>
      <c r="R153">
        <f t="shared" ref="R153:R216" si="151">alpha*LN(J153)</f>
        <v>4.088031904240256</v>
      </c>
      <c r="S153">
        <f t="shared" ref="S153:S216" si="152">(LN(cat0)+LN(E153)+R153)/(alpha_m_1)</f>
        <v>36.849178707129582</v>
      </c>
      <c r="T153">
        <f t="shared" si="109"/>
        <v>-3.9381913314355659</v>
      </c>
      <c r="U153" s="9">
        <f t="shared" ref="U153:U216" si="153">IF(ABS(alpha_m_1)&gt;0.00000000000001,S153+T153,NA())</f>
        <v>32.910987375694013</v>
      </c>
      <c r="V153">
        <f t="shared" si="110"/>
        <v>-196363249897888.28</v>
      </c>
      <c r="W153">
        <f t="shared" si="111"/>
        <v>0</v>
      </c>
      <c r="X153">
        <f t="shared" si="112"/>
        <v>-4.2632564145606011E-14</v>
      </c>
      <c r="Y153">
        <f t="shared" ref="Y153:Y216" si="154">C153</f>
        <v>2.7631487234286656</v>
      </c>
      <c r="Z153">
        <f t="shared" ref="Z153:Z216" si="155">ea</f>
        <v>31.415926535897931</v>
      </c>
      <c r="AA153">
        <f t="shared" ref="AA153:AA216" si="156">p2b+PI()/2-Y153</f>
        <v>1.9492402569560241</v>
      </c>
      <c r="AB153">
        <f t="shared" si="113"/>
        <v>-4.9023982292604078</v>
      </c>
      <c r="AC153">
        <f t="shared" ref="AC153:AC216" si="157">$AB$7+AB153</f>
        <v>26.513528306637525</v>
      </c>
      <c r="AD153">
        <f t="shared" si="114"/>
        <v>-0.47729020100957209</v>
      </c>
      <c r="AE153">
        <f t="shared" ref="AE153:AE216" si="158">-LN(SIN(A153*PI()))</f>
        <v>1.0316682542179798</v>
      </c>
      <c r="AF153" s="9">
        <f t="shared" si="115"/>
        <v>27.067906359845932</v>
      </c>
      <c r="AG153" s="9">
        <f t="shared" si="116"/>
        <v>0</v>
      </c>
      <c r="AH153">
        <f t="shared" si="117"/>
        <v>0</v>
      </c>
      <c r="AI153">
        <f t="shared" si="134"/>
        <v>3.1257338500323417E-3</v>
      </c>
      <c r="AJ153">
        <f t="shared" ref="AJ153:AJ216" si="159">IF(use_alpha_near_1,$D$18,NA())</f>
        <v>37.337604695554134</v>
      </c>
      <c r="AK153">
        <f t="shared" ref="AK153:AK216" si="160">IF(use_alpha_near_1,alpha/(alpha_m_1)*(log1p(-SIN(add_l)*_xlfn.COT(B153)-2*SIN(add_l/2)^2)-log1p(SIN(alpha_m_1*B153)*_xlfn.COT(B153)-2*SIN(alpha_m_1*B153/2)^2)),NA())</f>
        <v>-4.9937881580709522</v>
      </c>
      <c r="AL153">
        <f t="shared" ref="AL153:AL216" si="161">IF(use_alpha_near_1,$D$21+LN(M153),NA())</f>
        <v>-0.42850148643780184</v>
      </c>
      <c r="AM153">
        <f t="shared" ref="AM153:AM216" si="162">IF(use_alpha_near_1,-LN(E153),NA())</f>
        <v>0.9956723246487168</v>
      </c>
      <c r="AN153" s="9">
        <f t="shared" si="118"/>
        <v>32.910987375694091</v>
      </c>
      <c r="AO153">
        <f t="shared" ref="AO153:AO216" si="163">AN153-U153</f>
        <v>7.815970093361102E-14</v>
      </c>
      <c r="AP153">
        <f t="shared" si="119"/>
        <v>2.3748816783094961E-15</v>
      </c>
      <c r="AQ153">
        <f t="shared" ref="AQ153:AQ216" si="164">AJ153-Z153</f>
        <v>5.9216781596562029</v>
      </c>
      <c r="AR153">
        <f t="shared" ref="AR153:AR216" si="165">AK153-AB153</f>
        <v>-9.1389928810544419E-2</v>
      </c>
      <c r="AS153">
        <f t="shared" ref="AS153:AS216" si="166">AL153-AD153</f>
        <v>4.8788714571770253E-2</v>
      </c>
      <c r="AT153">
        <f t="shared" si="120"/>
        <v>1.830072200055987E-2</v>
      </c>
      <c r="AU153">
        <f t="shared" ref="AU153:AU216" si="167">AN153-AF153</f>
        <v>5.8430810158481599</v>
      </c>
      <c r="AV153">
        <f t="shared" si="121"/>
        <v>0.17754195427644565</v>
      </c>
      <c r="AW153">
        <f t="shared" si="122"/>
        <v>0</v>
      </c>
      <c r="AX153">
        <f t="shared" ref="AX153:AX216" si="168">alpha_m_1*C153+add_r</f>
        <v>1.9484654823403891E-2</v>
      </c>
      <c r="AY153" t="b">
        <f t="shared" si="123"/>
        <v>0</v>
      </c>
      <c r="AZ153">
        <f t="shared" ref="AZ153:AZ216" si="169">IF(use_alpha_near_1,$D$18,NA())</f>
        <v>37.337604695554134</v>
      </c>
      <c r="BA153">
        <f t="shared" ref="BA153:BA216" si="170">-alpha/alpha_m_1*log1p(_xlfn.COT(C153)*SIN(AX153)-2*SIN(AX153/2)^2)</f>
        <v>-4.9937881580709496</v>
      </c>
      <c r="BB153">
        <f t="shared" ref="BB153:BB216" si="171">LN(ABS(zeta)*SIN(AX153))</f>
        <v>-0.47783328273570957</v>
      </c>
      <c r="BC153">
        <f t="shared" ref="BC153:BC216" si="172">-LN(SIN(C153))</f>
        <v>0.99567232464871736</v>
      </c>
      <c r="BD153">
        <f t="shared" ref="BD153:BD216" si="173">-log1p(zeta^-2)/(2*alpha_m_1)</f>
        <v>4.9331796297907987E-2</v>
      </c>
      <c r="BF153" s="15">
        <f t="shared" si="124"/>
        <v>32.910987375694098</v>
      </c>
      <c r="BG153" s="10">
        <f t="shared" si="125"/>
        <v>0</v>
      </c>
      <c r="BH153">
        <f t="shared" si="126"/>
        <v>5.843081015848167</v>
      </c>
      <c r="BI153">
        <f t="shared" si="127"/>
        <v>5.9216781596562029</v>
      </c>
      <c r="BJ153">
        <f t="shared" si="128"/>
        <v>-9.1389928810541754E-2</v>
      </c>
      <c r="BK153">
        <f t="shared" si="129"/>
        <v>-5.4308172613748429E-4</v>
      </c>
      <c r="BM153">
        <f t="shared" si="130"/>
        <v>0</v>
      </c>
      <c r="BN153">
        <f t="shared" si="131"/>
        <v>0</v>
      </c>
      <c r="BO153">
        <f t="shared" si="132"/>
        <v>0</v>
      </c>
      <c r="BP153">
        <f t="shared" si="133"/>
        <v>0</v>
      </c>
    </row>
    <row r="154" spans="1:68" x14ac:dyDescent="0.2">
      <c r="A154">
        <f t="shared" si="139"/>
        <v>0.11700000000000001</v>
      </c>
      <c r="B154">
        <f t="shared" si="140"/>
        <v>0.36571086045379397</v>
      </c>
      <c r="C154">
        <f t="shared" si="141"/>
        <v>2.760022989578633</v>
      </c>
      <c r="D154">
        <f t="shared" si="142"/>
        <v>0.36571086045379397</v>
      </c>
      <c r="E154">
        <f t="shared" si="148"/>
        <v>0.3723777033260986</v>
      </c>
      <c r="F154">
        <f t="shared" si="149"/>
        <v>0.3723777033260986</v>
      </c>
      <c r="G154">
        <f t="shared" si="143"/>
        <v>0.36205375184925603</v>
      </c>
      <c r="H154">
        <f t="shared" si="144"/>
        <v>0.35419558882833407</v>
      </c>
      <c r="I154">
        <f t="shared" si="145"/>
        <v>0.3541955888283343</v>
      </c>
      <c r="J154">
        <f t="shared" si="135"/>
        <v>61.628013645351245</v>
      </c>
      <c r="K154">
        <f t="shared" si="136"/>
        <v>59.139873107496882</v>
      </c>
      <c r="L154">
        <f t="shared" si="150"/>
        <v>1.038626459106212E+16</v>
      </c>
      <c r="M154">
        <f t="shared" si="146"/>
        <v>1.9514673345226784E-2</v>
      </c>
      <c r="N154" s="17">
        <f t="shared" si="137"/>
        <v>202684560771672.72</v>
      </c>
      <c r="O154">
        <f t="shared" si="138"/>
        <v>0</v>
      </c>
      <c r="P154" s="18" t="e">
        <f t="shared" si="147"/>
        <v>#N/A</v>
      </c>
      <c r="R154">
        <f t="shared" si="151"/>
        <v>4.0799053687929607</v>
      </c>
      <c r="S154">
        <f t="shared" si="152"/>
        <v>36.879260615750816</v>
      </c>
      <c r="T154">
        <f t="shared" ref="T154:T217" si="174">LN(M154)</f>
        <v>-3.9365886171405977</v>
      </c>
      <c r="U154" s="9">
        <f t="shared" si="153"/>
        <v>32.942671998610216</v>
      </c>
      <c r="V154">
        <f t="shared" ref="V154:V217" si="175">IFERROR(U154-EXP(U154),-1E+300)</f>
        <v>-202684560771630.19</v>
      </c>
      <c r="W154">
        <f t="shared" ref="W154:W217" si="176">EXP(V154)</f>
        <v>0</v>
      </c>
      <c r="X154">
        <f t="shared" ref="X154:X217" si="177">IFERROR(U154-LN(N154),0)</f>
        <v>-4.9737991503207013E-14</v>
      </c>
      <c r="Y154">
        <f t="shared" si="154"/>
        <v>2.760022989578633</v>
      </c>
      <c r="Z154">
        <f t="shared" si="155"/>
        <v>31.415926535897931</v>
      </c>
      <c r="AA154">
        <f t="shared" si="156"/>
        <v>1.9523659908060567</v>
      </c>
      <c r="AB154">
        <f t="shared" ref="AB154:AB217" si="178">AA154*TAN(PI()/2-Y154)</f>
        <v>-4.8659044151400668</v>
      </c>
      <c r="AC154">
        <f t="shared" si="157"/>
        <v>26.550022120757866</v>
      </c>
      <c r="AD154">
        <f t="shared" ref="AD154:AD217" si="179">LN(AA154/$AB$6)</f>
        <v>-0.47568792014355654</v>
      </c>
      <c r="AE154">
        <f t="shared" si="158"/>
        <v>1.0234712471550731</v>
      </c>
      <c r="AF154" s="9">
        <f t="shared" ref="AF154:AF217" si="180">AC154+AD154+AE154</f>
        <v>27.097805447769382</v>
      </c>
      <c r="AG154" s="9">
        <f t="shared" ref="AG154:AG217" si="181">IFERROR(EXP(-EXP(AF154)),0)</f>
        <v>0</v>
      </c>
      <c r="AH154">
        <f t="shared" ref="AH154:AH217" si="182">IFERROR(EXP(AF154)*EXP(-EXP(AF154)),0)</f>
        <v>0</v>
      </c>
      <c r="AI154">
        <f t="shared" si="134"/>
        <v>3.1257338500323417E-3</v>
      </c>
      <c r="AJ154">
        <f t="shared" si="159"/>
        <v>37.337604695554134</v>
      </c>
      <c r="AK154">
        <f t="shared" si="160"/>
        <v>-4.9558805330886315</v>
      </c>
      <c r="AL154">
        <f t="shared" si="161"/>
        <v>-0.42689877214283367</v>
      </c>
      <c r="AM154">
        <f t="shared" si="162"/>
        <v>0.98784660828763393</v>
      </c>
      <c r="AN154" s="9">
        <f t="shared" ref="AN154:AN217" si="183">SUM(AJ154:AM154)</f>
        <v>32.942671998610301</v>
      </c>
      <c r="AO154">
        <f t="shared" si="163"/>
        <v>8.5265128291212022E-14</v>
      </c>
      <c r="AP154">
        <f t="shared" ref="AP154:AP217" si="184">AO154/AN154</f>
        <v>2.588288172095116E-15</v>
      </c>
      <c r="AQ154">
        <f t="shared" si="164"/>
        <v>5.9216781596562029</v>
      </c>
      <c r="AR154">
        <f t="shared" si="165"/>
        <v>-8.9976117948564749E-2</v>
      </c>
      <c r="AS154">
        <f t="shared" si="166"/>
        <v>4.8789148000722871E-2</v>
      </c>
      <c r="AT154">
        <f t="shared" ref="AT154:AT217" si="185">AR154/AK154</f>
        <v>1.8155425125328702E-2</v>
      </c>
      <c r="AU154">
        <f t="shared" si="167"/>
        <v>5.8448665508409192</v>
      </c>
      <c r="AV154">
        <f t="shared" ref="AV154:AV217" si="186">AU154/AN154</f>
        <v>0.17742539375942204</v>
      </c>
      <c r="AW154">
        <f t="shared" ref="AW154:AW217" si="187">IFERROR(EXP(AN154)*EXP(-EXP(AN154)),0)</f>
        <v>0</v>
      </c>
      <c r="AX154">
        <f t="shared" si="168"/>
        <v>1.9515912161904216E-2</v>
      </c>
      <c r="AY154" t="b">
        <f t="shared" ref="AY154:AY217" si="188">(ABS(_xlfn.COT(C154)*SIN(AX154))&lt;0.00000001)</f>
        <v>0</v>
      </c>
      <c r="AZ154">
        <f t="shared" si="169"/>
        <v>37.337604695554134</v>
      </c>
      <c r="BA154">
        <f t="shared" si="170"/>
        <v>-4.955880533088636</v>
      </c>
      <c r="BB154">
        <f t="shared" si="171"/>
        <v>-0.47623056844074158</v>
      </c>
      <c r="BC154">
        <f t="shared" si="172"/>
        <v>0.98784660828763393</v>
      </c>
      <c r="BD154">
        <f t="shared" si="173"/>
        <v>4.9331796297907987E-2</v>
      </c>
      <c r="BF154" s="15">
        <f t="shared" ref="BF154:BF217" si="189">SUM(AZ154:BD154)</f>
        <v>32.942671998610294</v>
      </c>
      <c r="BG154" s="10">
        <f t="shared" ref="BG154:BG217" si="190">BF154-AN154</f>
        <v>0</v>
      </c>
      <c r="BH154">
        <f t="shared" ref="BH154:BH217" si="191">BF154-AF154</f>
        <v>5.8448665508409121</v>
      </c>
      <c r="BI154">
        <f t="shared" ref="BI154:BI217" si="192">AZ154-Z154</f>
        <v>5.9216781596562029</v>
      </c>
      <c r="BJ154">
        <f t="shared" ref="BJ154:BJ217" si="193">BA154-AB154</f>
        <v>-8.997611794856919E-2</v>
      </c>
      <c r="BK154">
        <f t="shared" ref="BK154:BK217" si="194">BB154-AD154</f>
        <v>-5.4264829718503327E-4</v>
      </c>
      <c r="BM154">
        <f t="shared" ref="BM154:BM217" si="195">AZ154-AJ154</f>
        <v>0</v>
      </c>
      <c r="BN154">
        <f t="shared" ref="BN154:BN217" si="196">BA154-AK154</f>
        <v>0</v>
      </c>
      <c r="BO154">
        <f t="shared" ref="BO154:BO217" si="197">BB154+BD154-AL154</f>
        <v>0</v>
      </c>
      <c r="BP154">
        <f t="shared" ref="BP154:BP217" si="198">BC154-AM154</f>
        <v>0</v>
      </c>
    </row>
    <row r="155" spans="1:68" x14ac:dyDescent="0.2">
      <c r="A155">
        <f t="shared" si="139"/>
        <v>0.11799999999999999</v>
      </c>
      <c r="B155">
        <f t="shared" si="140"/>
        <v>0.36883659430382637</v>
      </c>
      <c r="C155">
        <f t="shared" si="141"/>
        <v>2.7568972557286004</v>
      </c>
      <c r="D155">
        <f t="shared" si="142"/>
        <v>0.36883659430382637</v>
      </c>
      <c r="E155">
        <f t="shared" si="148"/>
        <v>0.37527681454438044</v>
      </c>
      <c r="F155">
        <f t="shared" si="149"/>
        <v>0.37527681454438055</v>
      </c>
      <c r="G155">
        <f t="shared" si="143"/>
        <v>0.36514822836078809</v>
      </c>
      <c r="H155">
        <f t="shared" si="144"/>
        <v>0.35708775418891303</v>
      </c>
      <c r="I155">
        <f t="shared" si="145"/>
        <v>0.3570877541889132</v>
      </c>
      <c r="J155">
        <f t="shared" si="135"/>
        <v>61.128869095543813</v>
      </c>
      <c r="K155">
        <f t="shared" si="136"/>
        <v>58.665651452865944</v>
      </c>
      <c r="L155">
        <f t="shared" si="150"/>
        <v>1.0697985452263848E+16</v>
      </c>
      <c r="M155">
        <f t="shared" si="146"/>
        <v>1.954592472187363E-2</v>
      </c>
      <c r="N155" s="17">
        <f t="shared" si="137"/>
        <v>209102018325648.38</v>
      </c>
      <c r="O155">
        <f t="shared" si="138"/>
        <v>0</v>
      </c>
      <c r="P155" s="18" t="e">
        <f t="shared" si="147"/>
        <v>#N/A</v>
      </c>
      <c r="R155">
        <f t="shared" si="151"/>
        <v>4.0718544014396185</v>
      </c>
      <c r="S155">
        <f t="shared" si="152"/>
        <v>36.908831843163092</v>
      </c>
      <c r="T155">
        <f t="shared" si="174"/>
        <v>-3.934988468404454</v>
      </c>
      <c r="U155" s="9">
        <f t="shared" si="153"/>
        <v>32.973843374758637</v>
      </c>
      <c r="V155">
        <f t="shared" si="175"/>
        <v>-209102018325607.09</v>
      </c>
      <c r="W155">
        <f t="shared" si="176"/>
        <v>0</v>
      </c>
      <c r="X155">
        <f t="shared" si="177"/>
        <v>-4.2632564145606011E-14</v>
      </c>
      <c r="Y155">
        <f t="shared" si="154"/>
        <v>2.7568972557286004</v>
      </c>
      <c r="Z155">
        <f t="shared" si="155"/>
        <v>31.415926535897931</v>
      </c>
      <c r="AA155">
        <f t="shared" si="156"/>
        <v>1.9554917246560892</v>
      </c>
      <c r="AB155">
        <f t="shared" si="178"/>
        <v>-4.8299554138338578</v>
      </c>
      <c r="AC155">
        <f t="shared" si="157"/>
        <v>26.585971122064073</v>
      </c>
      <c r="AD155">
        <f t="shared" si="179"/>
        <v>-0.47408820247509947</v>
      </c>
      <c r="AE155">
        <f t="shared" si="158"/>
        <v>1.0153506748236361</v>
      </c>
      <c r="AF155" s="9">
        <f t="shared" si="180"/>
        <v>27.127233594412612</v>
      </c>
      <c r="AG155" s="9">
        <f t="shared" si="181"/>
        <v>0</v>
      </c>
      <c r="AH155">
        <f t="shared" si="182"/>
        <v>0</v>
      </c>
      <c r="AI155">
        <f t="shared" ref="AI155:AI218" si="199">0.5*(C153-C155)</f>
        <v>3.1257338500325638E-3</v>
      </c>
      <c r="AJ155">
        <f t="shared" si="159"/>
        <v>37.337604695554134</v>
      </c>
      <c r="AK155">
        <f t="shared" si="160"/>
        <v>-4.9185540505972352</v>
      </c>
      <c r="AL155">
        <f t="shared" si="161"/>
        <v>-0.42529862340669</v>
      </c>
      <c r="AM155">
        <f t="shared" si="162"/>
        <v>0.98009135320841456</v>
      </c>
      <c r="AN155" s="9">
        <f t="shared" si="183"/>
        <v>32.973843374758623</v>
      </c>
      <c r="AO155">
        <f t="shared" si="163"/>
        <v>0</v>
      </c>
      <c r="AP155">
        <f t="shared" si="184"/>
        <v>0</v>
      </c>
      <c r="AQ155">
        <f t="shared" si="164"/>
        <v>5.9216781596562029</v>
      </c>
      <c r="AR155">
        <f t="shared" si="165"/>
        <v>-8.8598636763377314E-2</v>
      </c>
      <c r="AS155">
        <f t="shared" si="166"/>
        <v>4.8789579068409472E-2</v>
      </c>
      <c r="AT155">
        <f t="shared" si="185"/>
        <v>1.8013146923254657E-2</v>
      </c>
      <c r="AU155">
        <f t="shared" si="167"/>
        <v>5.8466097803460109</v>
      </c>
      <c r="AV155">
        <f t="shared" si="186"/>
        <v>0.17731053410721218</v>
      </c>
      <c r="AW155">
        <f t="shared" si="187"/>
        <v>0</v>
      </c>
      <c r="AX155">
        <f t="shared" si="168"/>
        <v>1.954716950040454E-2</v>
      </c>
      <c r="AY155" t="b">
        <f t="shared" si="188"/>
        <v>0</v>
      </c>
      <c r="AZ155">
        <f t="shared" si="169"/>
        <v>37.337604695554134</v>
      </c>
      <c r="BA155">
        <f t="shared" si="170"/>
        <v>-4.9185540505972227</v>
      </c>
      <c r="BB155">
        <f t="shared" si="171"/>
        <v>-0.47463041970459796</v>
      </c>
      <c r="BC155">
        <f t="shared" si="172"/>
        <v>0.98009135320841423</v>
      </c>
      <c r="BD155">
        <f t="shared" si="173"/>
        <v>4.9331796297907987E-2</v>
      </c>
      <c r="BF155" s="15">
        <f t="shared" si="189"/>
        <v>32.97384337475863</v>
      </c>
      <c r="BG155" s="10">
        <f t="shared" si="190"/>
        <v>0</v>
      </c>
      <c r="BH155">
        <f t="shared" si="191"/>
        <v>5.846609780346018</v>
      </c>
      <c r="BI155">
        <f t="shared" si="192"/>
        <v>5.9216781596562029</v>
      </c>
      <c r="BJ155">
        <f t="shared" si="193"/>
        <v>-8.859863676336488E-2</v>
      </c>
      <c r="BK155">
        <f t="shared" si="194"/>
        <v>-5.4221722949848727E-4</v>
      </c>
      <c r="BM155">
        <f t="shared" si="195"/>
        <v>0</v>
      </c>
      <c r="BN155">
        <f t="shared" si="196"/>
        <v>1.2434497875801753E-14</v>
      </c>
      <c r="BO155">
        <f t="shared" si="197"/>
        <v>0</v>
      </c>
      <c r="BP155">
        <f t="shared" si="198"/>
        <v>0</v>
      </c>
    </row>
    <row r="156" spans="1:68" x14ac:dyDescent="0.2">
      <c r="A156">
        <f t="shared" si="139"/>
        <v>0.11899999999999999</v>
      </c>
      <c r="B156">
        <f t="shared" si="140"/>
        <v>0.37196232815385877</v>
      </c>
      <c r="C156">
        <f t="shared" si="141"/>
        <v>2.7537715218785683</v>
      </c>
      <c r="D156">
        <f t="shared" si="142"/>
        <v>0.37196232815385877</v>
      </c>
      <c r="E156">
        <f t="shared" si="148"/>
        <v>0.37817225923157277</v>
      </c>
      <c r="F156">
        <f t="shared" si="149"/>
        <v>0.37817225923157261</v>
      </c>
      <c r="G156">
        <f t="shared" si="143"/>
        <v>0.36824270487232019</v>
      </c>
      <c r="H156">
        <f t="shared" si="144"/>
        <v>0.35997650015670318</v>
      </c>
      <c r="I156">
        <f t="shared" si="145"/>
        <v>0.35997650015670313</v>
      </c>
      <c r="J156">
        <f t="shared" si="135"/>
        <v>60.638321034660798</v>
      </c>
      <c r="K156">
        <f t="shared" si="136"/>
        <v>58.199559326109565</v>
      </c>
      <c r="L156">
        <f t="shared" si="150"/>
        <v>1.10135844803845E+16</v>
      </c>
      <c r="M156">
        <f t="shared" si="146"/>
        <v>1.9577176079423695E-2</v>
      </c>
      <c r="N156" s="17">
        <f t="shared" si="137"/>
        <v>215614882638095.47</v>
      </c>
      <c r="O156">
        <f t="shared" si="138"/>
        <v>0</v>
      </c>
      <c r="P156" s="18" t="e">
        <f t="shared" si="147"/>
        <v>#N/A</v>
      </c>
      <c r="R156">
        <f t="shared" si="151"/>
        <v>4.063877782992396</v>
      </c>
      <c r="S156">
        <f t="shared" si="152"/>
        <v>36.937905858544347</v>
      </c>
      <c r="T156">
        <f t="shared" si="174"/>
        <v>-3.9333908770296961</v>
      </c>
      <c r="U156" s="9">
        <f t="shared" si="153"/>
        <v>33.004514981514653</v>
      </c>
      <c r="V156">
        <f t="shared" si="175"/>
        <v>-215614882638061.94</v>
      </c>
      <c r="W156">
        <f t="shared" si="176"/>
        <v>0</v>
      </c>
      <c r="X156">
        <f t="shared" si="177"/>
        <v>0</v>
      </c>
      <c r="Y156">
        <f t="shared" si="154"/>
        <v>2.7537715218785683</v>
      </c>
      <c r="Z156">
        <f t="shared" si="155"/>
        <v>31.415926535897931</v>
      </c>
      <c r="AA156">
        <f t="shared" si="156"/>
        <v>1.9586174585061213</v>
      </c>
      <c r="AB156">
        <f t="shared" si="178"/>
        <v>-4.7945378514068944</v>
      </c>
      <c r="AC156">
        <f t="shared" si="157"/>
        <v>26.621388684491038</v>
      </c>
      <c r="AD156">
        <f t="shared" si="179"/>
        <v>-0.47249103981651092</v>
      </c>
      <c r="AE156">
        <f t="shared" si="158"/>
        <v>1.0073053058162587</v>
      </c>
      <c r="AF156" s="9">
        <f t="shared" si="180"/>
        <v>27.156202950490787</v>
      </c>
      <c r="AG156" s="9">
        <f t="shared" si="181"/>
        <v>0</v>
      </c>
      <c r="AH156">
        <f t="shared" si="182"/>
        <v>0</v>
      </c>
      <c r="AI156">
        <f t="shared" si="199"/>
        <v>3.1257338500323417E-3</v>
      </c>
      <c r="AJ156">
        <f t="shared" si="159"/>
        <v>37.337604695554134</v>
      </c>
      <c r="AK156">
        <f t="shared" si="160"/>
        <v>-4.8817941569225285</v>
      </c>
      <c r="AL156">
        <f t="shared" si="161"/>
        <v>-0.4237010320319321</v>
      </c>
      <c r="AM156">
        <f t="shared" si="162"/>
        <v>0.97240547491500429</v>
      </c>
      <c r="AN156" s="9">
        <f t="shared" si="183"/>
        <v>33.004514981514674</v>
      </c>
      <c r="AO156">
        <f t="shared" si="163"/>
        <v>0</v>
      </c>
      <c r="AP156">
        <f t="shared" si="184"/>
        <v>0</v>
      </c>
      <c r="AQ156">
        <f t="shared" si="164"/>
        <v>5.9216781596562029</v>
      </c>
      <c r="AR156">
        <f t="shared" si="165"/>
        <v>-8.7256305515634125E-2</v>
      </c>
      <c r="AS156">
        <f t="shared" si="166"/>
        <v>4.8790007784578815E-2</v>
      </c>
      <c r="AT156">
        <f t="shared" si="185"/>
        <v>1.7873819073649818E-2</v>
      </c>
      <c r="AU156">
        <f t="shared" si="167"/>
        <v>5.8483120310238874</v>
      </c>
      <c r="AV156">
        <f t="shared" si="186"/>
        <v>0.17719733298003129</v>
      </c>
      <c r="AW156">
        <f t="shared" si="187"/>
        <v>0</v>
      </c>
      <c r="AX156">
        <f t="shared" si="168"/>
        <v>1.9578426838904862E-2</v>
      </c>
      <c r="AY156" t="b">
        <f t="shared" si="188"/>
        <v>0</v>
      </c>
      <c r="AZ156">
        <f t="shared" si="169"/>
        <v>37.337604695554134</v>
      </c>
      <c r="BA156">
        <f t="shared" si="170"/>
        <v>-4.8817941569225303</v>
      </c>
      <c r="BB156">
        <f t="shared" si="171"/>
        <v>-0.47303282832984045</v>
      </c>
      <c r="BC156">
        <f t="shared" si="172"/>
        <v>0.97240547491500473</v>
      </c>
      <c r="BD156">
        <f t="shared" si="173"/>
        <v>4.9331796297907987E-2</v>
      </c>
      <c r="BF156" s="15">
        <f t="shared" si="189"/>
        <v>33.004514981514674</v>
      </c>
      <c r="BG156" s="10">
        <f t="shared" si="190"/>
        <v>0</v>
      </c>
      <c r="BH156">
        <f t="shared" si="191"/>
        <v>5.8483120310238874</v>
      </c>
      <c r="BI156">
        <f t="shared" si="192"/>
        <v>5.9216781596562029</v>
      </c>
      <c r="BJ156">
        <f t="shared" si="193"/>
        <v>-8.7256305515635901E-2</v>
      </c>
      <c r="BK156">
        <f t="shared" si="194"/>
        <v>-5.4178851332953304E-4</v>
      </c>
      <c r="BM156">
        <f t="shared" si="195"/>
        <v>0</v>
      </c>
      <c r="BN156">
        <f t="shared" si="196"/>
        <v>0</v>
      </c>
      <c r="BO156">
        <f t="shared" si="197"/>
        <v>0</v>
      </c>
      <c r="BP156">
        <f t="shared" si="198"/>
        <v>0</v>
      </c>
    </row>
    <row r="157" spans="1:68" x14ac:dyDescent="0.2">
      <c r="A157">
        <f t="shared" si="139"/>
        <v>0.12</v>
      </c>
      <c r="B157">
        <f t="shared" si="140"/>
        <v>0.37508806200389122</v>
      </c>
      <c r="C157">
        <f t="shared" si="141"/>
        <v>2.7506457880285358</v>
      </c>
      <c r="D157">
        <f t="shared" si="142"/>
        <v>0.37508806200389122</v>
      </c>
      <c r="E157">
        <f t="shared" si="148"/>
        <v>0.38106400909858984</v>
      </c>
      <c r="F157">
        <f t="shared" si="149"/>
        <v>0.38106400909858984</v>
      </c>
      <c r="G157">
        <f t="shared" si="143"/>
        <v>0.3713371813838523</v>
      </c>
      <c r="H157">
        <f t="shared" si="144"/>
        <v>0.3628617990697165</v>
      </c>
      <c r="I157">
        <f t="shared" si="145"/>
        <v>0.36286179906971672</v>
      </c>
      <c r="J157">
        <f t="shared" si="135"/>
        <v>60.156154870526656</v>
      </c>
      <c r="K157">
        <f t="shared" si="136"/>
        <v>57.741394477539387</v>
      </c>
      <c r="L157">
        <f t="shared" si="150"/>
        <v>1.1333005254838094E+16</v>
      </c>
      <c r="M157">
        <f t="shared" si="146"/>
        <v>1.9608427417846443E-2</v>
      </c>
      <c r="N157" s="17">
        <f t="shared" si="137"/>
        <v>222222410965565.09</v>
      </c>
      <c r="O157">
        <f t="shared" si="138"/>
        <v>0</v>
      </c>
      <c r="P157" s="18" t="e">
        <f t="shared" si="147"/>
        <v>#N/A</v>
      </c>
      <c r="R157">
        <f t="shared" si="151"/>
        <v>4.0559743249223654</v>
      </c>
      <c r="S157">
        <f t="shared" si="152"/>
        <v>36.966495682337182</v>
      </c>
      <c r="T157">
        <f t="shared" si="174"/>
        <v>-3.9317958348581179</v>
      </c>
      <c r="U157" s="9">
        <f t="shared" si="153"/>
        <v>33.034699847479061</v>
      </c>
      <c r="V157">
        <f t="shared" si="175"/>
        <v>-222222410965524.84</v>
      </c>
      <c r="W157">
        <f t="shared" si="176"/>
        <v>0</v>
      </c>
      <c r="X157">
        <f t="shared" si="177"/>
        <v>-3.5527136788005009E-14</v>
      </c>
      <c r="Y157">
        <f t="shared" si="154"/>
        <v>2.7506457880285358</v>
      </c>
      <c r="Z157">
        <f t="shared" si="155"/>
        <v>31.415926535897931</v>
      </c>
      <c r="AA157">
        <f t="shared" si="156"/>
        <v>1.9617431923561539</v>
      </c>
      <c r="AB157">
        <f t="shared" si="178"/>
        <v>-4.7596387811107741</v>
      </c>
      <c r="AC157">
        <f t="shared" si="157"/>
        <v>26.656287754787158</v>
      </c>
      <c r="AD157">
        <f t="shared" si="179"/>
        <v>-0.4708964240192689</v>
      </c>
      <c r="AE157">
        <f t="shared" si="158"/>
        <v>0.9993339396950468</v>
      </c>
      <c r="AF157" s="9">
        <f t="shared" si="180"/>
        <v>27.184725270462934</v>
      </c>
      <c r="AG157" s="9">
        <f t="shared" si="181"/>
        <v>0</v>
      </c>
      <c r="AH157">
        <f t="shared" si="182"/>
        <v>0</v>
      </c>
      <c r="AI157">
        <f t="shared" si="199"/>
        <v>3.1257338500323417E-3</v>
      </c>
      <c r="AJ157">
        <f t="shared" si="159"/>
        <v>37.337604695554134</v>
      </c>
      <c r="AK157">
        <f t="shared" si="160"/>
        <v>-4.8455867732976463</v>
      </c>
      <c r="AL157">
        <f t="shared" si="161"/>
        <v>-0.42210598986035386</v>
      </c>
      <c r="AM157">
        <f t="shared" si="162"/>
        <v>0.96478791508290218</v>
      </c>
      <c r="AN157" s="9">
        <f t="shared" si="183"/>
        <v>33.034699847479033</v>
      </c>
      <c r="AO157">
        <f t="shared" si="163"/>
        <v>0</v>
      </c>
      <c r="AP157">
        <f t="shared" si="184"/>
        <v>0</v>
      </c>
      <c r="AQ157">
        <f t="shared" si="164"/>
        <v>5.9216781596562029</v>
      </c>
      <c r="AR157">
        <f t="shared" si="165"/>
        <v>-8.5947992186872213E-2</v>
      </c>
      <c r="AS157">
        <f t="shared" si="166"/>
        <v>4.8790434158915041E-2</v>
      </c>
      <c r="AT157">
        <f t="shared" si="185"/>
        <v>1.7737375514664578E-2</v>
      </c>
      <c r="AU157">
        <f t="shared" si="167"/>
        <v>5.8499745770160985</v>
      </c>
      <c r="AV157">
        <f t="shared" si="186"/>
        <v>0.17708574934918095</v>
      </c>
      <c r="AW157">
        <f t="shared" si="187"/>
        <v>0</v>
      </c>
      <c r="AX157">
        <f t="shared" si="168"/>
        <v>1.960968417740519E-2</v>
      </c>
      <c r="AY157" t="b">
        <f t="shared" si="188"/>
        <v>0</v>
      </c>
      <c r="AZ157">
        <f t="shared" si="169"/>
        <v>37.337604695554134</v>
      </c>
      <c r="BA157">
        <f t="shared" si="170"/>
        <v>-4.8455867732976552</v>
      </c>
      <c r="BB157">
        <f t="shared" si="171"/>
        <v>-0.47143778615826182</v>
      </c>
      <c r="BC157">
        <f t="shared" si="172"/>
        <v>0.96478791508290218</v>
      </c>
      <c r="BD157">
        <f t="shared" si="173"/>
        <v>4.9331796297907987E-2</v>
      </c>
      <c r="BF157" s="15">
        <f t="shared" si="189"/>
        <v>33.034699847479025</v>
      </c>
      <c r="BG157" s="10">
        <f t="shared" si="190"/>
        <v>0</v>
      </c>
      <c r="BH157">
        <f t="shared" si="191"/>
        <v>5.8499745770160914</v>
      </c>
      <c r="BI157">
        <f t="shared" si="192"/>
        <v>5.9216781596562029</v>
      </c>
      <c r="BJ157">
        <f t="shared" si="193"/>
        <v>-8.5947992186881095E-2</v>
      </c>
      <c r="BK157">
        <f t="shared" si="194"/>
        <v>-5.4136213899291796E-4</v>
      </c>
      <c r="BM157">
        <f t="shared" si="195"/>
        <v>0</v>
      </c>
      <c r="BN157">
        <f t="shared" si="196"/>
        <v>-8.8817841970012523E-15</v>
      </c>
      <c r="BO157">
        <f t="shared" si="197"/>
        <v>0</v>
      </c>
      <c r="BP157">
        <f t="shared" si="198"/>
        <v>0</v>
      </c>
    </row>
    <row r="158" spans="1:68" x14ac:dyDescent="0.2">
      <c r="A158">
        <f t="shared" si="139"/>
        <v>0.121</v>
      </c>
      <c r="B158">
        <f t="shared" si="140"/>
        <v>0.37821379585392367</v>
      </c>
      <c r="C158">
        <f t="shared" si="141"/>
        <v>2.7475200541785032</v>
      </c>
      <c r="D158">
        <f t="shared" si="142"/>
        <v>0.37821379585392367</v>
      </c>
      <c r="E158">
        <f t="shared" si="148"/>
        <v>0.3839520358924452</v>
      </c>
      <c r="F158">
        <f t="shared" si="149"/>
        <v>0.38395203589244525</v>
      </c>
      <c r="G158">
        <f t="shared" si="143"/>
        <v>0.37443165789538441</v>
      </c>
      <c r="H158">
        <f t="shared" si="144"/>
        <v>0.36574362329897331</v>
      </c>
      <c r="I158">
        <f t="shared" si="145"/>
        <v>0.36574362329897336</v>
      </c>
      <c r="J158">
        <f t="shared" si="135"/>
        <v>59.682163107987854</v>
      </c>
      <c r="K158">
        <f t="shared" si="136"/>
        <v>57.29096132978308</v>
      </c>
      <c r="L158">
        <f t="shared" si="150"/>
        <v>1.1656191636151782E+16</v>
      </c>
      <c r="M158">
        <f t="shared" si="146"/>
        <v>1.9639678737111334E-2</v>
      </c>
      <c r="N158" s="17">
        <f t="shared" si="137"/>
        <v>228923859032225.12</v>
      </c>
      <c r="O158">
        <f t="shared" si="138"/>
        <v>0</v>
      </c>
      <c r="P158" s="18" t="e">
        <f t="shared" si="147"/>
        <v>#N/A</v>
      </c>
      <c r="R158">
        <f t="shared" si="151"/>
        <v>4.0481428683422456</v>
      </c>
      <c r="S158">
        <f t="shared" si="152"/>
        <v>36.994613904656056</v>
      </c>
      <c r="T158">
        <f t="shared" si="174"/>
        <v>-3.9302033337704931</v>
      </c>
      <c r="U158" s="9">
        <f t="shared" si="153"/>
        <v>33.064410570885563</v>
      </c>
      <c r="V158">
        <f t="shared" si="175"/>
        <v>-228923859032190.22</v>
      </c>
      <c r="W158">
        <f t="shared" si="176"/>
        <v>0</v>
      </c>
      <c r="X158">
        <f t="shared" si="177"/>
        <v>-7.1054273576010019E-15</v>
      </c>
      <c r="Y158">
        <f t="shared" si="154"/>
        <v>2.7475200541785032</v>
      </c>
      <c r="Z158">
        <f t="shared" si="155"/>
        <v>31.415926535897931</v>
      </c>
      <c r="AA158">
        <f t="shared" si="156"/>
        <v>1.9648689262061865</v>
      </c>
      <c r="AB158">
        <f t="shared" si="178"/>
        <v>-4.7252456664381759</v>
      </c>
      <c r="AC158">
        <f t="shared" si="157"/>
        <v>26.690680869459754</v>
      </c>
      <c r="AD158">
        <f t="shared" si="179"/>
        <v>-0.46930434697377132</v>
      </c>
      <c r="AE158">
        <f t="shared" si="158"/>
        <v>0.99143540596407909</v>
      </c>
      <c r="AF158" s="9">
        <f t="shared" si="180"/>
        <v>27.212811928450062</v>
      </c>
      <c r="AG158" s="9">
        <f t="shared" si="181"/>
        <v>0</v>
      </c>
      <c r="AH158">
        <f t="shared" si="182"/>
        <v>0</v>
      </c>
      <c r="AI158">
        <f t="shared" si="199"/>
        <v>3.1257338500325638E-3</v>
      </c>
      <c r="AJ158">
        <f t="shared" si="159"/>
        <v>37.337604695554134</v>
      </c>
      <c r="AK158">
        <f t="shared" si="160"/>
        <v>-4.809918276621775</v>
      </c>
      <c r="AL158">
        <f t="shared" si="161"/>
        <v>-0.42051348877272909</v>
      </c>
      <c r="AM158">
        <f t="shared" si="162"/>
        <v>0.95723764072597106</v>
      </c>
      <c r="AN158" s="9">
        <f t="shared" si="183"/>
        <v>33.064410570885606</v>
      </c>
      <c r="AO158">
        <f t="shared" si="163"/>
        <v>0</v>
      </c>
      <c r="AP158">
        <f t="shared" si="184"/>
        <v>0</v>
      </c>
      <c r="AQ158">
        <f t="shared" si="164"/>
        <v>5.9216781596562029</v>
      </c>
      <c r="AR158">
        <f t="shared" si="165"/>
        <v>-8.4672610183599062E-2</v>
      </c>
      <c r="AS158">
        <f t="shared" si="166"/>
        <v>4.8790858201042231E-2</v>
      </c>
      <c r="AT158">
        <f t="shared" si="185"/>
        <v>1.7603752353786039E-2</v>
      </c>
      <c r="AU158">
        <f t="shared" si="167"/>
        <v>5.851598642435544</v>
      </c>
      <c r="AV158">
        <f t="shared" si="186"/>
        <v>0.17697574344749051</v>
      </c>
      <c r="AW158">
        <f t="shared" si="187"/>
        <v>0</v>
      </c>
      <c r="AX158">
        <f t="shared" si="168"/>
        <v>1.9640941515905515E-2</v>
      </c>
      <c r="AY158" t="b">
        <f t="shared" si="188"/>
        <v>0</v>
      </c>
      <c r="AZ158">
        <f t="shared" si="169"/>
        <v>37.337604695554134</v>
      </c>
      <c r="BA158">
        <f t="shared" si="170"/>
        <v>-4.8099182766217732</v>
      </c>
      <c r="BB158">
        <f t="shared" si="171"/>
        <v>-0.46984528507063694</v>
      </c>
      <c r="BC158">
        <f t="shared" si="172"/>
        <v>0.95723764072597095</v>
      </c>
      <c r="BD158">
        <f t="shared" si="173"/>
        <v>4.9331796297907987E-2</v>
      </c>
      <c r="BF158" s="15">
        <f t="shared" si="189"/>
        <v>33.064410570885599</v>
      </c>
      <c r="BG158" s="10">
        <f t="shared" si="190"/>
        <v>0</v>
      </c>
      <c r="BH158">
        <f t="shared" si="191"/>
        <v>5.8515986424355368</v>
      </c>
      <c r="BI158">
        <f t="shared" si="192"/>
        <v>5.9216781596562029</v>
      </c>
      <c r="BJ158">
        <f t="shared" si="193"/>
        <v>-8.4672610183597286E-2</v>
      </c>
      <c r="BK158">
        <f t="shared" si="194"/>
        <v>-5.4093809686561745E-4</v>
      </c>
      <c r="BM158">
        <f t="shared" si="195"/>
        <v>0</v>
      </c>
      <c r="BN158">
        <f t="shared" si="196"/>
        <v>0</v>
      </c>
      <c r="BO158">
        <f t="shared" si="197"/>
        <v>0</v>
      </c>
      <c r="BP158">
        <f t="shared" si="198"/>
        <v>0</v>
      </c>
    </row>
    <row r="159" spans="1:68" x14ac:dyDescent="0.2">
      <c r="A159">
        <f t="shared" si="139"/>
        <v>0.122</v>
      </c>
      <c r="B159">
        <f t="shared" si="140"/>
        <v>0.38133952970395607</v>
      </c>
      <c r="C159">
        <f t="shared" si="141"/>
        <v>2.7443943203284711</v>
      </c>
      <c r="D159">
        <f t="shared" si="142"/>
        <v>0.38133952970395607</v>
      </c>
      <c r="E159">
        <f t="shared" si="148"/>
        <v>0.38683631139652735</v>
      </c>
      <c r="F159">
        <f t="shared" si="149"/>
        <v>0.38683631139652713</v>
      </c>
      <c r="G159">
        <f t="shared" si="143"/>
        <v>0.37752613440691651</v>
      </c>
      <c r="H159">
        <f t="shared" si="144"/>
        <v>0.36862194524876679</v>
      </c>
      <c r="I159">
        <f t="shared" si="145"/>
        <v>0.36862194524876668</v>
      </c>
      <c r="J159">
        <f t="shared" si="135"/>
        <v>59.216145058061535</v>
      </c>
      <c r="K159">
        <f t="shared" si="136"/>
        <v>56.848070704875781</v>
      </c>
      <c r="L159">
        <f t="shared" si="150"/>
        <v>1.198308782600759E+16</v>
      </c>
      <c r="M159">
        <f t="shared" si="146"/>
        <v>1.967093003718785E-2</v>
      </c>
      <c r="N159" s="17">
        <f t="shared" si="137"/>
        <v>235718482254872.75</v>
      </c>
      <c r="O159">
        <f t="shared" si="138"/>
        <v>0</v>
      </c>
      <c r="P159" s="18" t="e">
        <f t="shared" si="147"/>
        <v>#N/A</v>
      </c>
      <c r="R159">
        <f t="shared" si="151"/>
        <v>4.0403822830309899</v>
      </c>
      <c r="S159">
        <f t="shared" si="152"/>
        <v>37.022272702801203</v>
      </c>
      <c r="T159">
        <f t="shared" si="174"/>
        <v>-3.9286133656863282</v>
      </c>
      <c r="U159" s="9">
        <f t="shared" si="153"/>
        <v>33.093659337114872</v>
      </c>
      <c r="V159">
        <f t="shared" si="175"/>
        <v>-235718482254832.66</v>
      </c>
      <c r="W159">
        <f t="shared" si="176"/>
        <v>0</v>
      </c>
      <c r="X159">
        <f t="shared" si="177"/>
        <v>-2.8421709430404007E-14</v>
      </c>
      <c r="Y159">
        <f t="shared" si="154"/>
        <v>2.7443943203284711</v>
      </c>
      <c r="Z159">
        <f t="shared" si="155"/>
        <v>31.415926535897931</v>
      </c>
      <c r="AA159">
        <f t="shared" si="156"/>
        <v>1.9679946600562186</v>
      </c>
      <c r="AB159">
        <f t="shared" si="178"/>
        <v>-4.6913463649775089</v>
      </c>
      <c r="AC159">
        <f t="shared" si="157"/>
        <v>26.724580170920422</v>
      </c>
      <c r="AD159">
        <f t="shared" si="179"/>
        <v>-0.46771480060908743</v>
      </c>
      <c r="AE159">
        <f t="shared" si="158"/>
        <v>0.98360856308415601</v>
      </c>
      <c r="AF159" s="9">
        <f t="shared" si="180"/>
        <v>27.240473933395492</v>
      </c>
      <c r="AG159" s="9">
        <f t="shared" si="181"/>
        <v>0</v>
      </c>
      <c r="AH159">
        <f t="shared" si="182"/>
        <v>0</v>
      </c>
      <c r="AI159">
        <f t="shared" si="199"/>
        <v>3.1257338500323417E-3</v>
      </c>
      <c r="AJ159">
        <f t="shared" si="159"/>
        <v>37.337604695554134</v>
      </c>
      <c r="AK159">
        <f t="shared" si="160"/>
        <v>-4.7747754811467793</v>
      </c>
      <c r="AL159">
        <f t="shared" si="161"/>
        <v>-0.4189235206885642</v>
      </c>
      <c r="AM159">
        <f t="shared" si="162"/>
        <v>0.94975364339616686</v>
      </c>
      <c r="AN159" s="9">
        <f t="shared" si="183"/>
        <v>33.093659337114957</v>
      </c>
      <c r="AO159">
        <f t="shared" si="163"/>
        <v>8.5265128291212022E-14</v>
      </c>
      <c r="AP159">
        <f t="shared" si="184"/>
        <v>2.5764793014469118E-15</v>
      </c>
      <c r="AQ159">
        <f t="shared" si="164"/>
        <v>5.9216781596562029</v>
      </c>
      <c r="AR159">
        <f t="shared" si="165"/>
        <v>-8.3429116169270401E-2</v>
      </c>
      <c r="AS159">
        <f t="shared" si="166"/>
        <v>4.8791279920523234E-2</v>
      </c>
      <c r="AT159">
        <f t="shared" si="185"/>
        <v>1.7472887782617342E-2</v>
      </c>
      <c r="AU159">
        <f t="shared" si="167"/>
        <v>5.8531854037194648</v>
      </c>
      <c r="AV159">
        <f t="shared" si="186"/>
        <v>0.1768672767219503</v>
      </c>
      <c r="AW159">
        <f t="shared" si="187"/>
        <v>0</v>
      </c>
      <c r="AX159">
        <f t="shared" si="168"/>
        <v>1.9672198854405836E-2</v>
      </c>
      <c r="AY159" t="b">
        <f t="shared" si="188"/>
        <v>0</v>
      </c>
      <c r="AZ159">
        <f t="shared" si="169"/>
        <v>37.337604695554134</v>
      </c>
      <c r="BA159">
        <f t="shared" si="170"/>
        <v>-4.7747754811467793</v>
      </c>
      <c r="BB159">
        <f t="shared" si="171"/>
        <v>-0.46825531698647205</v>
      </c>
      <c r="BC159">
        <f t="shared" si="172"/>
        <v>0.94975364339616752</v>
      </c>
      <c r="BD159">
        <f t="shared" si="173"/>
        <v>4.9331796297907987E-2</v>
      </c>
      <c r="BF159" s="15">
        <f t="shared" si="189"/>
        <v>33.093659337114957</v>
      </c>
      <c r="BG159" s="10">
        <f t="shared" si="190"/>
        <v>0</v>
      </c>
      <c r="BH159">
        <f t="shared" si="191"/>
        <v>5.8531854037194648</v>
      </c>
      <c r="BI159">
        <f t="shared" si="192"/>
        <v>5.9216781596562029</v>
      </c>
      <c r="BJ159">
        <f t="shared" si="193"/>
        <v>-8.3429116169270401E-2</v>
      </c>
      <c r="BK159">
        <f t="shared" si="194"/>
        <v>-5.4051637738461444E-4</v>
      </c>
      <c r="BM159">
        <f t="shared" si="195"/>
        <v>0</v>
      </c>
      <c r="BN159">
        <f t="shared" si="196"/>
        <v>0</v>
      </c>
      <c r="BO159">
        <f t="shared" si="197"/>
        <v>0</v>
      </c>
      <c r="BP159">
        <f t="shared" si="198"/>
        <v>0</v>
      </c>
    </row>
    <row r="160" spans="1:68" x14ac:dyDescent="0.2">
      <c r="A160">
        <f t="shared" si="139"/>
        <v>0.123</v>
      </c>
      <c r="B160">
        <f t="shared" si="140"/>
        <v>0.38446526355398852</v>
      </c>
      <c r="C160">
        <f t="shared" si="141"/>
        <v>2.7412685864784385</v>
      </c>
      <c r="D160">
        <f t="shared" si="142"/>
        <v>0.38446526355398852</v>
      </c>
      <c r="E160">
        <f t="shared" si="148"/>
        <v>0.38971680743087594</v>
      </c>
      <c r="F160">
        <f t="shared" si="149"/>
        <v>0.38971680743087583</v>
      </c>
      <c r="G160">
        <f t="shared" si="143"/>
        <v>0.38062061091844862</v>
      </c>
      <c r="H160">
        <f t="shared" si="144"/>
        <v>0.37149673735692712</v>
      </c>
      <c r="I160">
        <f t="shared" si="145"/>
        <v>0.37149673735692729</v>
      </c>
      <c r="J160">
        <f t="shared" si="135"/>
        <v>58.757906561272172</v>
      </c>
      <c r="K160">
        <f t="shared" si="136"/>
        <v>56.412539564643417</v>
      </c>
      <c r="L160">
        <f t="shared" si="150"/>
        <v>1.2313638423498406E+16</v>
      </c>
      <c r="M160">
        <f t="shared" si="146"/>
        <v>1.970218131804545E-2</v>
      </c>
      <c r="N160" s="17">
        <f t="shared" si="137"/>
        <v>242605536904616.94</v>
      </c>
      <c r="O160">
        <f t="shared" si="138"/>
        <v>0</v>
      </c>
      <c r="P160" s="18" t="e">
        <f t="shared" si="147"/>
        <v>#N/A</v>
      </c>
      <c r="R160">
        <f t="shared" si="151"/>
        <v>4.0326914664982034</v>
      </c>
      <c r="S160">
        <f t="shared" si="152"/>
        <v>37.049483857926369</v>
      </c>
      <c r="T160">
        <f t="shared" si="174"/>
        <v>-3.9270259225636166</v>
      </c>
      <c r="U160" s="9">
        <f t="shared" si="153"/>
        <v>33.122457935362753</v>
      </c>
      <c r="V160">
        <f t="shared" si="175"/>
        <v>-242605536904575.16</v>
      </c>
      <c r="W160">
        <f t="shared" si="176"/>
        <v>0</v>
      </c>
      <c r="X160">
        <f t="shared" si="177"/>
        <v>-3.5527136788005009E-14</v>
      </c>
      <c r="Y160">
        <f t="shared" si="154"/>
        <v>2.7412685864784385</v>
      </c>
      <c r="Z160">
        <f t="shared" si="155"/>
        <v>31.415926535897931</v>
      </c>
      <c r="AA160">
        <f t="shared" si="156"/>
        <v>1.9711203939062512</v>
      </c>
      <c r="AB160">
        <f t="shared" si="178"/>
        <v>-4.6579291130239087</v>
      </c>
      <c r="AC160">
        <f t="shared" si="157"/>
        <v>26.757997422874023</v>
      </c>
      <c r="AD160">
        <f t="shared" si="179"/>
        <v>-0.46612777689271273</v>
      </c>
      <c r="AE160">
        <f t="shared" si="158"/>
        <v>0.97585229752776337</v>
      </c>
      <c r="AF160" s="9">
        <f t="shared" si="180"/>
        <v>27.267721943509073</v>
      </c>
      <c r="AG160" s="9">
        <f t="shared" si="181"/>
        <v>0</v>
      </c>
      <c r="AH160">
        <f t="shared" si="182"/>
        <v>0</v>
      </c>
      <c r="AI160">
        <f t="shared" si="199"/>
        <v>3.1257338500323417E-3</v>
      </c>
      <c r="AJ160">
        <f t="shared" si="159"/>
        <v>37.337604695554134</v>
      </c>
      <c r="AK160">
        <f t="shared" si="160"/>
        <v>-4.7401456210400923</v>
      </c>
      <c r="AL160">
        <f t="shared" si="161"/>
        <v>-0.41733607756585256</v>
      </c>
      <c r="AM160">
        <f t="shared" si="162"/>
        <v>0.94233493841463223</v>
      </c>
      <c r="AN160" s="9">
        <f t="shared" si="183"/>
        <v>33.122457935362824</v>
      </c>
      <c r="AO160">
        <f t="shared" si="163"/>
        <v>7.1054273576010019E-14</v>
      </c>
      <c r="AP160">
        <f t="shared" si="184"/>
        <v>2.1451992999634761E-15</v>
      </c>
      <c r="AQ160">
        <f t="shared" si="164"/>
        <v>5.9216781596562029</v>
      </c>
      <c r="AR160">
        <f t="shared" si="165"/>
        <v>-8.2216508016183631E-2</v>
      </c>
      <c r="AS160">
        <f t="shared" si="166"/>
        <v>4.8791699326860172E-2</v>
      </c>
      <c r="AT160">
        <f t="shared" si="185"/>
        <v>1.734472199572289E-2</v>
      </c>
      <c r="AU160">
        <f t="shared" si="167"/>
        <v>5.8547359918537509</v>
      </c>
      <c r="AV160">
        <f t="shared" si="186"/>
        <v>0.1767603117884258</v>
      </c>
      <c r="AW160">
        <f t="shared" si="187"/>
        <v>0</v>
      </c>
      <c r="AX160">
        <f t="shared" si="168"/>
        <v>1.9703456192906161E-2</v>
      </c>
      <c r="AY160" t="b">
        <f t="shared" si="188"/>
        <v>0</v>
      </c>
      <c r="AZ160">
        <f t="shared" si="169"/>
        <v>37.337604695554134</v>
      </c>
      <c r="BA160">
        <f t="shared" si="170"/>
        <v>-4.7401456210400941</v>
      </c>
      <c r="BB160">
        <f t="shared" si="171"/>
        <v>-0.46666787386376063</v>
      </c>
      <c r="BC160">
        <f t="shared" si="172"/>
        <v>0.94233493841463256</v>
      </c>
      <c r="BD160">
        <f t="shared" si="173"/>
        <v>4.9331796297907987E-2</v>
      </c>
      <c r="BF160" s="15">
        <f t="shared" si="189"/>
        <v>33.122457935362817</v>
      </c>
      <c r="BG160" s="10">
        <f t="shared" si="190"/>
        <v>0</v>
      </c>
      <c r="BH160">
        <f t="shared" si="191"/>
        <v>5.8547359918537438</v>
      </c>
      <c r="BI160">
        <f t="shared" si="192"/>
        <v>5.9216781596562029</v>
      </c>
      <c r="BJ160">
        <f t="shared" si="193"/>
        <v>-8.2216508016185408E-2</v>
      </c>
      <c r="BK160">
        <f t="shared" si="194"/>
        <v>-5.4009697104789867E-4</v>
      </c>
      <c r="BM160">
        <f t="shared" si="195"/>
        <v>0</v>
      </c>
      <c r="BN160">
        <f t="shared" si="196"/>
        <v>0</v>
      </c>
      <c r="BO160">
        <f t="shared" si="197"/>
        <v>0</v>
      </c>
      <c r="BP160">
        <f t="shared" si="198"/>
        <v>0</v>
      </c>
    </row>
    <row r="161" spans="1:68" x14ac:dyDescent="0.2">
      <c r="A161">
        <f t="shared" si="139"/>
        <v>0.124</v>
      </c>
      <c r="B161">
        <f t="shared" si="140"/>
        <v>0.38759099740402092</v>
      </c>
      <c r="C161">
        <f t="shared" si="141"/>
        <v>2.738142852628406</v>
      </c>
      <c r="D161">
        <f t="shared" si="142"/>
        <v>0.38759099740402092</v>
      </c>
      <c r="E161">
        <f t="shared" si="148"/>
        <v>0.39259349585245656</v>
      </c>
      <c r="F161">
        <f t="shared" si="149"/>
        <v>0.39259349585245662</v>
      </c>
      <c r="G161">
        <f t="shared" si="143"/>
        <v>0.38371508742998073</v>
      </c>
      <c r="H161">
        <f t="shared" si="144"/>
        <v>0.37436797209508549</v>
      </c>
      <c r="I161">
        <f t="shared" si="145"/>
        <v>0.37436797209508549</v>
      </c>
      <c r="J161">
        <f t="shared" si="135"/>
        <v>58.307259724375186</v>
      </c>
      <c r="K161">
        <f t="shared" si="136"/>
        <v>55.984190763627488</v>
      </c>
      <c r="L161">
        <f t="shared" si="150"/>
        <v>1.2647788477776696E+16</v>
      </c>
      <c r="M161">
        <f t="shared" si="146"/>
        <v>1.9733432579653598E-2</v>
      </c>
      <c r="N161" s="17">
        <f t="shared" si="137"/>
        <v>249584281207926.03</v>
      </c>
      <c r="O161">
        <f t="shared" si="138"/>
        <v>0</v>
      </c>
      <c r="P161" s="18" t="e">
        <f t="shared" si="147"/>
        <v>#N/A</v>
      </c>
      <c r="R161">
        <f t="shared" si="151"/>
        <v>4.0250693430864368</v>
      </c>
      <c r="S161">
        <f t="shared" si="152"/>
        <v>37.076258770909561</v>
      </c>
      <c r="T161">
        <f t="shared" si="174"/>
        <v>-3.9254409963985961</v>
      </c>
      <c r="U161" s="9">
        <f t="shared" si="153"/>
        <v>33.150817774510962</v>
      </c>
      <c r="V161">
        <f t="shared" si="175"/>
        <v>-249584281207890.84</v>
      </c>
      <c r="W161">
        <f t="shared" si="176"/>
        <v>0</v>
      </c>
      <c r="X161">
        <f t="shared" si="177"/>
        <v>-7.1054273576010019E-15</v>
      </c>
      <c r="Y161">
        <f t="shared" si="154"/>
        <v>2.738142852628406</v>
      </c>
      <c r="Z161">
        <f t="shared" si="155"/>
        <v>31.415926535897931</v>
      </c>
      <c r="AA161">
        <f t="shared" si="156"/>
        <v>1.9742461277562837</v>
      </c>
      <c r="AB161">
        <f t="shared" si="178"/>
        <v>-4.6249825109056326</v>
      </c>
      <c r="AC161">
        <f t="shared" si="157"/>
        <v>26.790944024992299</v>
      </c>
      <c r="AD161">
        <f t="shared" si="179"/>
        <v>-0.46454326783032596</v>
      </c>
      <c r="AE161">
        <f t="shared" si="158"/>
        <v>0.96816552287230118</v>
      </c>
      <c r="AF161" s="9">
        <f t="shared" si="180"/>
        <v>27.294566280034275</v>
      </c>
      <c r="AG161" s="9">
        <f t="shared" si="181"/>
        <v>0</v>
      </c>
      <c r="AH161">
        <f t="shared" si="182"/>
        <v>0</v>
      </c>
      <c r="AI161">
        <f t="shared" si="199"/>
        <v>3.1257338500325638E-3</v>
      </c>
      <c r="AJ161">
        <f t="shared" si="159"/>
        <v>37.337604695554134</v>
      </c>
      <c r="AK161">
        <f t="shared" si="160"/>
        <v>-4.7060163337749907</v>
      </c>
      <c r="AL161">
        <f t="shared" si="161"/>
        <v>-0.41575115140083208</v>
      </c>
      <c r="AM161">
        <f t="shared" si="162"/>
        <v>0.93498056413269703</v>
      </c>
      <c r="AN161" s="9">
        <f t="shared" si="183"/>
        <v>33.150817774511005</v>
      </c>
      <c r="AO161">
        <f t="shared" si="163"/>
        <v>0</v>
      </c>
      <c r="AP161">
        <f t="shared" si="184"/>
        <v>0</v>
      </c>
      <c r="AQ161">
        <f t="shared" si="164"/>
        <v>5.9216781596562029</v>
      </c>
      <c r="AR161">
        <f t="shared" si="165"/>
        <v>-8.1033822869358119E-2</v>
      </c>
      <c r="AS161">
        <f t="shared" si="166"/>
        <v>4.8792116429493881E-2</v>
      </c>
      <c r="AT161">
        <f t="shared" si="185"/>
        <v>1.7219197113231395E-2</v>
      </c>
      <c r="AU161">
        <f t="shared" si="167"/>
        <v>5.8562514944767301</v>
      </c>
      <c r="AV161">
        <f t="shared" si="186"/>
        <v>0.17665481238835332</v>
      </c>
      <c r="AW161">
        <f t="shared" si="187"/>
        <v>0</v>
      </c>
      <c r="AX161">
        <f t="shared" si="168"/>
        <v>1.9734713531406486E-2</v>
      </c>
      <c r="AY161" t="b">
        <f t="shared" si="188"/>
        <v>0</v>
      </c>
      <c r="AZ161">
        <f t="shared" si="169"/>
        <v>37.337604695554134</v>
      </c>
      <c r="BA161">
        <f t="shared" si="170"/>
        <v>-4.7060163337749934</v>
      </c>
      <c r="BB161">
        <f t="shared" si="171"/>
        <v>-0.46508294769874015</v>
      </c>
      <c r="BC161">
        <f t="shared" si="172"/>
        <v>0.93498056413269692</v>
      </c>
      <c r="BD161">
        <f t="shared" si="173"/>
        <v>4.9331796297907987E-2</v>
      </c>
      <c r="BF161" s="15">
        <f t="shared" si="189"/>
        <v>33.150817774510998</v>
      </c>
      <c r="BG161" s="10">
        <f t="shared" si="190"/>
        <v>0</v>
      </c>
      <c r="BH161">
        <f t="shared" si="191"/>
        <v>5.856251494476723</v>
      </c>
      <c r="BI161">
        <f t="shared" si="192"/>
        <v>5.9216781596562029</v>
      </c>
      <c r="BJ161">
        <f t="shared" si="193"/>
        <v>-8.1033822869360783E-2</v>
      </c>
      <c r="BK161">
        <f t="shared" si="194"/>
        <v>-5.3967986841418902E-4</v>
      </c>
      <c r="BM161">
        <f t="shared" si="195"/>
        <v>0</v>
      </c>
      <c r="BN161">
        <f t="shared" si="196"/>
        <v>0</v>
      </c>
      <c r="BO161">
        <f t="shared" si="197"/>
        <v>0</v>
      </c>
      <c r="BP161">
        <f t="shared" si="198"/>
        <v>0</v>
      </c>
    </row>
    <row r="162" spans="1:68" x14ac:dyDescent="0.2">
      <c r="A162">
        <f t="shared" si="139"/>
        <v>0.125</v>
      </c>
      <c r="B162">
        <f t="shared" si="140"/>
        <v>0.39071673125405337</v>
      </c>
      <c r="C162">
        <f t="shared" si="141"/>
        <v>2.7350171187783738</v>
      </c>
      <c r="D162">
        <f t="shared" si="142"/>
        <v>0.39071673125405337</v>
      </c>
      <c r="E162">
        <f t="shared" si="148"/>
        <v>0.39546634855543616</v>
      </c>
      <c r="F162">
        <f t="shared" si="149"/>
        <v>0.39546634855543594</v>
      </c>
      <c r="G162">
        <f t="shared" si="143"/>
        <v>0.38680956394151284</v>
      </c>
      <c r="H162">
        <f t="shared" si="144"/>
        <v>0.37723562196893756</v>
      </c>
      <c r="I162">
        <f t="shared" si="145"/>
        <v>0.37723562196893745</v>
      </c>
      <c r="J162">
        <f t="shared" si="135"/>
        <v>57.864022669718047</v>
      </c>
      <c r="K162">
        <f t="shared" si="136"/>
        <v>55.562852813849929</v>
      </c>
      <c r="L162">
        <f t="shared" si="150"/>
        <v>1.2985483537222474E+16</v>
      </c>
      <c r="M162">
        <f t="shared" si="146"/>
        <v>1.9764683821981766E-2</v>
      </c>
      <c r="N162" s="17">
        <f t="shared" si="137"/>
        <v>256653976388751.59</v>
      </c>
      <c r="O162">
        <f t="shared" si="138"/>
        <v>0</v>
      </c>
      <c r="P162" s="18" t="e">
        <f t="shared" si="147"/>
        <v>#N/A</v>
      </c>
      <c r="R162">
        <f t="shared" si="151"/>
        <v>4.0175148631095299</v>
      </c>
      <c r="S162">
        <f t="shared" si="152"/>
        <v>37.102608477470064</v>
      </c>
      <c r="T162">
        <f t="shared" si="174"/>
        <v>-3.9238585792255041</v>
      </c>
      <c r="U162" s="9">
        <f t="shared" si="153"/>
        <v>33.178749898244561</v>
      </c>
      <c r="V162">
        <f t="shared" si="175"/>
        <v>-256653976388705.16</v>
      </c>
      <c r="W162">
        <f t="shared" si="176"/>
        <v>0</v>
      </c>
      <c r="X162">
        <f t="shared" si="177"/>
        <v>-4.9737991503207013E-14</v>
      </c>
      <c r="Y162">
        <f t="shared" si="154"/>
        <v>2.7350171187783738</v>
      </c>
      <c r="Z162">
        <f t="shared" si="155"/>
        <v>31.415926535897931</v>
      </c>
      <c r="AA162">
        <f t="shared" si="156"/>
        <v>1.9773718616063158</v>
      </c>
      <c r="AB162">
        <f t="shared" si="178"/>
        <v>-4.5924955089872279</v>
      </c>
      <c r="AC162">
        <f t="shared" si="157"/>
        <v>26.823431026910704</v>
      </c>
      <c r="AD162">
        <f t="shared" si="179"/>
        <v>-0.4629612654655465</v>
      </c>
      <c r="AE162">
        <f t="shared" si="158"/>
        <v>0.96054717892973052</v>
      </c>
      <c r="AF162" s="9">
        <f t="shared" si="180"/>
        <v>27.321016940374886</v>
      </c>
      <c r="AG162" s="9">
        <f t="shared" si="181"/>
        <v>0</v>
      </c>
      <c r="AH162">
        <f t="shared" si="182"/>
        <v>0</v>
      </c>
      <c r="AI162">
        <f t="shared" si="199"/>
        <v>3.1257338500323417E-3</v>
      </c>
      <c r="AJ162">
        <f t="shared" si="159"/>
        <v>37.337604695554134</v>
      </c>
      <c r="AK162">
        <f t="shared" si="160"/>
        <v>-4.6723756443031919</v>
      </c>
      <c r="AL162">
        <f t="shared" si="161"/>
        <v>-0.41416873422774003</v>
      </c>
      <c r="AM162">
        <f t="shared" si="162"/>
        <v>0.92768958122139578</v>
      </c>
      <c r="AN162" s="9">
        <f t="shared" si="183"/>
        <v>33.178749898244597</v>
      </c>
      <c r="AO162">
        <f t="shared" si="163"/>
        <v>0</v>
      </c>
      <c r="AP162">
        <f t="shared" si="184"/>
        <v>0</v>
      </c>
      <c r="AQ162">
        <f t="shared" si="164"/>
        <v>5.9216781596562029</v>
      </c>
      <c r="AR162">
        <f t="shared" si="165"/>
        <v>-7.988013531596394E-2</v>
      </c>
      <c r="AS162">
        <f t="shared" si="166"/>
        <v>4.8792531237806469E-2</v>
      </c>
      <c r="AT162">
        <f t="shared" si="185"/>
        <v>1.7096257107100974E-2</v>
      </c>
      <c r="AU162">
        <f t="shared" si="167"/>
        <v>5.857732957869711</v>
      </c>
      <c r="AV162">
        <f t="shared" si="186"/>
        <v>0.17655074334731427</v>
      </c>
      <c r="AW162">
        <f t="shared" si="187"/>
        <v>0</v>
      </c>
      <c r="AX162">
        <f t="shared" si="168"/>
        <v>1.9765970869906807E-2</v>
      </c>
      <c r="AY162" t="b">
        <f t="shared" si="188"/>
        <v>0</v>
      </c>
      <c r="AZ162">
        <f t="shared" si="169"/>
        <v>37.337604695554134</v>
      </c>
      <c r="BA162">
        <f t="shared" si="170"/>
        <v>-4.6723756443031892</v>
      </c>
      <c r="BB162">
        <f t="shared" si="171"/>
        <v>-0.46350053052564799</v>
      </c>
      <c r="BC162">
        <f t="shared" si="172"/>
        <v>0.92768958122139633</v>
      </c>
      <c r="BD162">
        <f t="shared" si="173"/>
        <v>4.9331796297907987E-2</v>
      </c>
      <c r="BF162" s="15">
        <f t="shared" si="189"/>
        <v>33.178749898244597</v>
      </c>
      <c r="BG162" s="10">
        <f t="shared" si="190"/>
        <v>0</v>
      </c>
      <c r="BH162">
        <f t="shared" si="191"/>
        <v>5.857732957869711</v>
      </c>
      <c r="BI162">
        <f t="shared" si="192"/>
        <v>5.9216781596562029</v>
      </c>
      <c r="BJ162">
        <f t="shared" si="193"/>
        <v>-7.9880135315961276E-2</v>
      </c>
      <c r="BK162">
        <f t="shared" si="194"/>
        <v>-5.3926506010149033E-4</v>
      </c>
      <c r="BM162">
        <f t="shared" si="195"/>
        <v>0</v>
      </c>
      <c r="BN162">
        <f t="shared" si="196"/>
        <v>0</v>
      </c>
      <c r="BO162">
        <f t="shared" si="197"/>
        <v>0</v>
      </c>
      <c r="BP162">
        <f t="shared" si="198"/>
        <v>0</v>
      </c>
    </row>
    <row r="163" spans="1:68" x14ac:dyDescent="0.2">
      <c r="A163">
        <f t="shared" si="139"/>
        <v>0.126</v>
      </c>
      <c r="B163">
        <f t="shared" si="140"/>
        <v>0.39384246510408583</v>
      </c>
      <c r="C163">
        <f t="shared" si="141"/>
        <v>2.7318913849283413</v>
      </c>
      <c r="D163">
        <f t="shared" si="142"/>
        <v>0.39384246510408583</v>
      </c>
      <c r="E163">
        <f t="shared" si="148"/>
        <v>0.39833533747145733</v>
      </c>
      <c r="F163">
        <f t="shared" si="149"/>
        <v>0.39833533747145722</v>
      </c>
      <c r="G163">
        <f t="shared" si="143"/>
        <v>0.38990404045304494</v>
      </c>
      <c r="H163">
        <f t="shared" si="144"/>
        <v>0.38009965951850705</v>
      </c>
      <c r="I163">
        <f t="shared" si="145"/>
        <v>0.38009965951850716</v>
      </c>
      <c r="J163">
        <f t="shared" si="135"/>
        <v>57.42801929653654</v>
      </c>
      <c r="K163">
        <f t="shared" si="136"/>
        <v>55.148359660762019</v>
      </c>
      <c r="L163">
        <f t="shared" si="150"/>
        <v>1.3326669695265788E+16</v>
      </c>
      <c r="M163">
        <f t="shared" si="146"/>
        <v>1.9795935044999418E-2</v>
      </c>
      <c r="N163" s="17">
        <f t="shared" si="137"/>
        <v>263813887653643.72</v>
      </c>
      <c r="O163">
        <f t="shared" si="138"/>
        <v>0</v>
      </c>
      <c r="P163" s="18" t="e">
        <f t="shared" si="147"/>
        <v>#N/A</v>
      </c>
      <c r="R163">
        <f t="shared" si="151"/>
        <v>4.0100270020252964</v>
      </c>
      <c r="S163">
        <f t="shared" si="152"/>
        <v>37.128543662573321</v>
      </c>
      <c r="T163">
        <f t="shared" si="174"/>
        <v>-3.9222786631163382</v>
      </c>
      <c r="U163" s="9">
        <f t="shared" si="153"/>
        <v>33.206264999456984</v>
      </c>
      <c r="V163">
        <f t="shared" si="175"/>
        <v>-263813887653598.56</v>
      </c>
      <c r="W163">
        <f t="shared" si="176"/>
        <v>0</v>
      </c>
      <c r="X163">
        <f t="shared" si="177"/>
        <v>-4.2632564145606011E-14</v>
      </c>
      <c r="Y163">
        <f t="shared" si="154"/>
        <v>2.7318913849283413</v>
      </c>
      <c r="Z163">
        <f t="shared" si="155"/>
        <v>31.415926535897931</v>
      </c>
      <c r="AA163">
        <f t="shared" si="156"/>
        <v>1.9804975954563484</v>
      </c>
      <c r="AB163">
        <f t="shared" si="178"/>
        <v>-4.560457394313425</v>
      </c>
      <c r="AC163">
        <f t="shared" si="157"/>
        <v>26.855469141584507</v>
      </c>
      <c r="AD163">
        <f t="shared" si="179"/>
        <v>-0.46138176187969521</v>
      </c>
      <c r="AE163">
        <f t="shared" si="158"/>
        <v>0.95299623091090047</v>
      </c>
      <c r="AF163" s="9">
        <f t="shared" si="180"/>
        <v>27.347083610615712</v>
      </c>
      <c r="AG163" s="9">
        <f t="shared" si="181"/>
        <v>0</v>
      </c>
      <c r="AH163">
        <f t="shared" si="182"/>
        <v>0</v>
      </c>
      <c r="AI163">
        <f t="shared" si="199"/>
        <v>3.1257338500323417E-3</v>
      </c>
      <c r="AJ163">
        <f t="shared" si="159"/>
        <v>37.337604695554134</v>
      </c>
      <c r="AK163">
        <f t="shared" si="160"/>
        <v>-4.6392119499667324</v>
      </c>
      <c r="AL163">
        <f t="shared" si="161"/>
        <v>-0.41258881811857417</v>
      </c>
      <c r="AM163">
        <f t="shared" si="162"/>
        <v>0.92046107198819482</v>
      </c>
      <c r="AN163" s="9">
        <f t="shared" si="183"/>
        <v>33.206264999457019</v>
      </c>
      <c r="AO163">
        <f t="shared" si="163"/>
        <v>0</v>
      </c>
      <c r="AP163">
        <f t="shared" si="184"/>
        <v>0</v>
      </c>
      <c r="AQ163">
        <f t="shared" si="164"/>
        <v>5.9216781596562029</v>
      </c>
      <c r="AR163">
        <f t="shared" si="165"/>
        <v>-7.8754555653307357E-2</v>
      </c>
      <c r="AS163">
        <f t="shared" si="166"/>
        <v>4.8792943761121033E-2</v>
      </c>
      <c r="AT163">
        <f t="shared" si="185"/>
        <v>1.6975847730749206E-2</v>
      </c>
      <c r="AU163">
        <f t="shared" si="167"/>
        <v>5.8591813888413071</v>
      </c>
      <c r="AV163">
        <f t="shared" si="186"/>
        <v>0.17644807053539791</v>
      </c>
      <c r="AW163">
        <f t="shared" si="187"/>
        <v>0</v>
      </c>
      <c r="AX163">
        <f t="shared" si="168"/>
        <v>1.9797228208407132E-2</v>
      </c>
      <c r="AY163" t="b">
        <f t="shared" si="188"/>
        <v>0</v>
      </c>
      <c r="AZ163">
        <f t="shared" si="169"/>
        <v>37.337604695554134</v>
      </c>
      <c r="BA163">
        <f t="shared" si="170"/>
        <v>-4.6392119499667288</v>
      </c>
      <c r="BB163">
        <f t="shared" si="171"/>
        <v>-0.46192061441648202</v>
      </c>
      <c r="BC163">
        <f t="shared" si="172"/>
        <v>0.92046107198819505</v>
      </c>
      <c r="BD163">
        <f t="shared" si="173"/>
        <v>4.9331796297907987E-2</v>
      </c>
      <c r="BF163" s="15">
        <f t="shared" si="189"/>
        <v>33.206264999457019</v>
      </c>
      <c r="BG163" s="10">
        <f t="shared" si="190"/>
        <v>0</v>
      </c>
      <c r="BH163">
        <f t="shared" si="191"/>
        <v>5.8591813888413071</v>
      </c>
      <c r="BI163">
        <f t="shared" si="192"/>
        <v>5.9216781596562029</v>
      </c>
      <c r="BJ163">
        <f t="shared" si="193"/>
        <v>-7.8754555653303804E-2</v>
      </c>
      <c r="BK163">
        <f t="shared" si="194"/>
        <v>-5.3885253678681577E-4</v>
      </c>
      <c r="BM163">
        <f t="shared" si="195"/>
        <v>0</v>
      </c>
      <c r="BN163">
        <f t="shared" si="196"/>
        <v>0</v>
      </c>
      <c r="BO163">
        <f t="shared" si="197"/>
        <v>0</v>
      </c>
      <c r="BP163">
        <f t="shared" si="198"/>
        <v>0</v>
      </c>
    </row>
    <row r="164" spans="1:68" x14ac:dyDescent="0.2">
      <c r="A164">
        <f t="shared" si="139"/>
        <v>0.127</v>
      </c>
      <c r="B164">
        <f t="shared" si="140"/>
        <v>0.39696819895411822</v>
      </c>
      <c r="C164">
        <f t="shared" si="141"/>
        <v>2.7287656510783087</v>
      </c>
      <c r="D164">
        <f t="shared" si="142"/>
        <v>0.39696819895411822</v>
      </c>
      <c r="E164">
        <f t="shared" si="148"/>
        <v>0.40120043456991261</v>
      </c>
      <c r="F164">
        <f t="shared" si="149"/>
        <v>0.40120043456991261</v>
      </c>
      <c r="G164">
        <f t="shared" si="143"/>
        <v>0.39299851696457705</v>
      </c>
      <c r="H164">
        <f t="shared" si="144"/>
        <v>0.38296005731840826</v>
      </c>
      <c r="I164">
        <f t="shared" si="145"/>
        <v>0.38296005731840826</v>
      </c>
      <c r="J164">
        <f t="shared" si="135"/>
        <v>56.99907905352859</v>
      </c>
      <c r="K164">
        <f t="shared" si="136"/>
        <v>54.740550469760684</v>
      </c>
      <c r="L164">
        <f t="shared" si="150"/>
        <v>1.3671293633013558E+16</v>
      </c>
      <c r="M164">
        <f t="shared" si="146"/>
        <v>1.9827186248676021E-2</v>
      </c>
      <c r="N164" s="17">
        <f t="shared" si="137"/>
        <v>271063285122098.47</v>
      </c>
      <c r="O164">
        <f t="shared" si="138"/>
        <v>0</v>
      </c>
      <c r="P164" s="18" t="e">
        <f t="shared" si="147"/>
        <v>#N/A</v>
      </c>
      <c r="R164">
        <f t="shared" si="151"/>
        <v>4.002604759640902</v>
      </c>
      <c r="S164">
        <f t="shared" si="152"/>
        <v>37.154074674162004</v>
      </c>
      <c r="T164">
        <f t="shared" si="174"/>
        <v>-3.9207012401806192</v>
      </c>
      <c r="U164" s="9">
        <f t="shared" si="153"/>
        <v>33.233373433981384</v>
      </c>
      <c r="V164">
        <f t="shared" si="175"/>
        <v>-271063285122047.47</v>
      </c>
      <c r="W164">
        <f t="shared" si="176"/>
        <v>0</v>
      </c>
      <c r="X164">
        <f t="shared" si="177"/>
        <v>-6.3948846218409017E-14</v>
      </c>
      <c r="Y164">
        <f t="shared" si="154"/>
        <v>2.7287656510783087</v>
      </c>
      <c r="Z164">
        <f t="shared" si="155"/>
        <v>31.415926535897931</v>
      </c>
      <c r="AA164">
        <f t="shared" si="156"/>
        <v>1.983623329306381</v>
      </c>
      <c r="AB164">
        <f t="shared" si="178"/>
        <v>-4.5288577778597823</v>
      </c>
      <c r="AC164">
        <f t="shared" si="157"/>
        <v>26.887068758038147</v>
      </c>
      <c r="AD164">
        <f t="shared" si="179"/>
        <v>-0.45980474919155695</v>
      </c>
      <c r="AE164">
        <f t="shared" si="158"/>
        <v>0.94551166862290603</v>
      </c>
      <c r="AF164" s="9">
        <f t="shared" si="180"/>
        <v>27.372775677469495</v>
      </c>
      <c r="AG164" s="9">
        <f t="shared" si="181"/>
        <v>0</v>
      </c>
      <c r="AH164">
        <f t="shared" si="182"/>
        <v>0</v>
      </c>
      <c r="AI164">
        <f t="shared" si="199"/>
        <v>3.1257338500325638E-3</v>
      </c>
      <c r="AJ164">
        <f t="shared" si="159"/>
        <v>37.337604695554134</v>
      </c>
      <c r="AK164">
        <f t="shared" si="160"/>
        <v>-4.6065140061095553</v>
      </c>
      <c r="AL164">
        <f t="shared" si="161"/>
        <v>-0.41101139518285512</v>
      </c>
      <c r="AM164">
        <f t="shared" si="162"/>
        <v>0.91329413971968743</v>
      </c>
      <c r="AN164" s="9">
        <f t="shared" si="183"/>
        <v>33.233373433981413</v>
      </c>
      <c r="AO164">
        <f t="shared" si="163"/>
        <v>0</v>
      </c>
      <c r="AP164">
        <f t="shared" si="184"/>
        <v>0</v>
      </c>
      <c r="AQ164">
        <f t="shared" si="164"/>
        <v>5.9216781596562029</v>
      </c>
      <c r="AR164">
        <f t="shared" si="165"/>
        <v>-7.7656228249773029E-2</v>
      </c>
      <c r="AS164">
        <f t="shared" si="166"/>
        <v>4.8793354008701828E-2</v>
      </c>
      <c r="AT164">
        <f t="shared" si="185"/>
        <v>1.6857916451958825E-2</v>
      </c>
      <c r="AU164">
        <f t="shared" si="167"/>
        <v>5.8605977565119183</v>
      </c>
      <c r="AV164">
        <f t="shared" si="186"/>
        <v>0.17634676082926345</v>
      </c>
      <c r="AW164">
        <f t="shared" si="187"/>
        <v>0</v>
      </c>
      <c r="AX164">
        <f t="shared" si="168"/>
        <v>1.982848554690746E-2</v>
      </c>
      <c r="AY164" t="b">
        <f t="shared" si="188"/>
        <v>0</v>
      </c>
      <c r="AZ164">
        <f t="shared" si="169"/>
        <v>37.337604695554134</v>
      </c>
      <c r="BA164">
        <f t="shared" si="170"/>
        <v>-4.6065140061095553</v>
      </c>
      <c r="BB164">
        <f t="shared" si="171"/>
        <v>-0.46034319148076303</v>
      </c>
      <c r="BC164">
        <f t="shared" si="172"/>
        <v>0.91329413971968743</v>
      </c>
      <c r="BD164">
        <f t="shared" si="173"/>
        <v>4.9331796297907987E-2</v>
      </c>
      <c r="BF164" s="15">
        <f t="shared" si="189"/>
        <v>33.233373433981413</v>
      </c>
      <c r="BG164" s="10">
        <f t="shared" si="190"/>
        <v>0</v>
      </c>
      <c r="BH164">
        <f t="shared" si="191"/>
        <v>5.8605977565119183</v>
      </c>
      <c r="BI164">
        <f t="shared" si="192"/>
        <v>5.9216781596562029</v>
      </c>
      <c r="BJ164">
        <f t="shared" si="193"/>
        <v>-7.7656228249773029E-2</v>
      </c>
      <c r="BK164">
        <f t="shared" si="194"/>
        <v>-5.3844228920607584E-4</v>
      </c>
      <c r="BM164">
        <f t="shared" si="195"/>
        <v>0</v>
      </c>
      <c r="BN164">
        <f t="shared" si="196"/>
        <v>0</v>
      </c>
      <c r="BO164">
        <f t="shared" si="197"/>
        <v>0</v>
      </c>
      <c r="BP164">
        <f t="shared" si="198"/>
        <v>0</v>
      </c>
    </row>
    <row r="165" spans="1:68" x14ac:dyDescent="0.2">
      <c r="A165">
        <f t="shared" si="139"/>
        <v>0.128</v>
      </c>
      <c r="B165">
        <f t="shared" si="140"/>
        <v>0.40009393280415068</v>
      </c>
      <c r="C165">
        <f t="shared" si="141"/>
        <v>2.7256399172282761</v>
      </c>
      <c r="D165">
        <f t="shared" si="142"/>
        <v>0.40009393280415068</v>
      </c>
      <c r="E165">
        <f t="shared" si="148"/>
        <v>0.40406161185821848</v>
      </c>
      <c r="F165">
        <f t="shared" si="149"/>
        <v>0.40406161185821859</v>
      </c>
      <c r="G165">
        <f t="shared" si="143"/>
        <v>0.39609299347610916</v>
      </c>
      <c r="H165">
        <f t="shared" si="144"/>
        <v>0.38581678797810914</v>
      </c>
      <c r="I165">
        <f t="shared" si="145"/>
        <v>0.38581678797810937</v>
      </c>
      <c r="J165">
        <f t="shared" ref="J165:J228" si="200">x_m_zeta/H165</f>
        <v>56.5770367220887</v>
      </c>
      <c r="K165">
        <f t="shared" ref="K165:K228" si="201">(J165)^alpha</f>
        <v>54.33926942269607</v>
      </c>
      <c r="L165">
        <f t="shared" si="150"/>
        <v>1.4019302658800442E+16</v>
      </c>
      <c r="M165">
        <f t="shared" si="146"/>
        <v>1.9858437432981043E-2</v>
      </c>
      <c r="N165" s="17">
        <f t="shared" si="137"/>
        <v>278401444703813.38</v>
      </c>
      <c r="O165">
        <f t="shared" si="138"/>
        <v>0</v>
      </c>
      <c r="P165" s="18" t="e">
        <f t="shared" si="147"/>
        <v>#N/A</v>
      </c>
      <c r="R165">
        <f t="shared" si="151"/>
        <v>3.9952471593494141</v>
      </c>
      <c r="S165">
        <f t="shared" si="152"/>
        <v>37.179211536250143</v>
      </c>
      <c r="T165">
        <f t="shared" si="174"/>
        <v>-3.9191263025651542</v>
      </c>
      <c r="U165" s="9">
        <f t="shared" si="153"/>
        <v>33.26008523368499</v>
      </c>
      <c r="V165">
        <f t="shared" si="175"/>
        <v>-278401444703770.91</v>
      </c>
      <c r="W165">
        <f t="shared" si="176"/>
        <v>0</v>
      </c>
      <c r="X165">
        <f t="shared" si="177"/>
        <v>-3.5527136788005009E-14</v>
      </c>
      <c r="Y165">
        <f t="shared" si="154"/>
        <v>2.7256399172282761</v>
      </c>
      <c r="Z165">
        <f t="shared" si="155"/>
        <v>31.415926535897931</v>
      </c>
      <c r="AA165">
        <f t="shared" si="156"/>
        <v>1.9867490631564135</v>
      </c>
      <c r="AB165">
        <f t="shared" si="178"/>
        <v>-4.4976865823581287</v>
      </c>
      <c r="AC165">
        <f t="shared" si="157"/>
        <v>26.918239953539803</v>
      </c>
      <c r="AD165">
        <f t="shared" si="179"/>
        <v>-0.45823021955714366</v>
      </c>
      <c r="AE165">
        <f t="shared" si="158"/>
        <v>0.93809250569792613</v>
      </c>
      <c r="AF165" s="9">
        <f t="shared" si="180"/>
        <v>27.398102239680586</v>
      </c>
      <c r="AG165" s="9">
        <f t="shared" si="181"/>
        <v>0</v>
      </c>
      <c r="AH165">
        <f t="shared" si="182"/>
        <v>0</v>
      </c>
      <c r="AI165">
        <f t="shared" si="199"/>
        <v>3.1257338500325638E-3</v>
      </c>
      <c r="AJ165">
        <f t="shared" si="159"/>
        <v>37.337604695554134</v>
      </c>
      <c r="AK165">
        <f t="shared" si="160"/>
        <v>-4.5742709123508432</v>
      </c>
      <c r="AL165">
        <f t="shared" si="161"/>
        <v>-0.40943645756739011</v>
      </c>
      <c r="AM165">
        <f t="shared" si="162"/>
        <v>0.90618790804908056</v>
      </c>
      <c r="AN165" s="9">
        <f t="shared" si="183"/>
        <v>33.26008523368499</v>
      </c>
      <c r="AO165">
        <f t="shared" si="163"/>
        <v>0</v>
      </c>
      <c r="AP165">
        <f t="shared" si="184"/>
        <v>0</v>
      </c>
      <c r="AQ165">
        <f t="shared" si="164"/>
        <v>5.9216781596562029</v>
      </c>
      <c r="AR165">
        <f t="shared" si="165"/>
        <v>-7.6584329992714473E-2</v>
      </c>
      <c r="AS165">
        <f t="shared" si="166"/>
        <v>4.8793761989753548E-2</v>
      </c>
      <c r="AT165">
        <f t="shared" si="185"/>
        <v>1.674241238880967E-2</v>
      </c>
      <c r="AU165">
        <f t="shared" si="167"/>
        <v>5.8619829940044035</v>
      </c>
      <c r="AV165">
        <f t="shared" si="186"/>
        <v>0.17624678207581779</v>
      </c>
      <c r="AW165">
        <f t="shared" si="187"/>
        <v>0</v>
      </c>
      <c r="AX165">
        <f t="shared" si="168"/>
        <v>1.9859742885407785E-2</v>
      </c>
      <c r="AY165" t="b">
        <f t="shared" si="188"/>
        <v>0</v>
      </c>
      <c r="AZ165">
        <f t="shared" si="169"/>
        <v>37.337604695554134</v>
      </c>
      <c r="BA165">
        <f t="shared" si="170"/>
        <v>-4.5742709123508334</v>
      </c>
      <c r="BB165">
        <f t="shared" si="171"/>
        <v>-0.45876825386529785</v>
      </c>
      <c r="BC165">
        <f t="shared" si="172"/>
        <v>0.90618790804908034</v>
      </c>
      <c r="BD165">
        <f t="shared" si="173"/>
        <v>4.9331796297907987E-2</v>
      </c>
      <c r="BF165" s="15">
        <f t="shared" si="189"/>
        <v>33.260085233684983</v>
      </c>
      <c r="BG165" s="10">
        <f t="shared" si="190"/>
        <v>0</v>
      </c>
      <c r="BH165">
        <f t="shared" si="191"/>
        <v>5.8619829940043964</v>
      </c>
      <c r="BI165">
        <f t="shared" si="192"/>
        <v>5.9216781596562029</v>
      </c>
      <c r="BJ165">
        <f t="shared" si="193"/>
        <v>-7.6584329992704703E-2</v>
      </c>
      <c r="BK165">
        <f t="shared" si="194"/>
        <v>-5.380343081541894E-4</v>
      </c>
      <c r="BM165">
        <f t="shared" si="195"/>
        <v>0</v>
      </c>
      <c r="BN165">
        <f t="shared" si="196"/>
        <v>9.7699626167013776E-15</v>
      </c>
      <c r="BO165">
        <f t="shared" si="197"/>
        <v>0</v>
      </c>
      <c r="BP165">
        <f t="shared" si="198"/>
        <v>0</v>
      </c>
    </row>
    <row r="166" spans="1:68" x14ac:dyDescent="0.2">
      <c r="A166">
        <f t="shared" si="139"/>
        <v>0.129</v>
      </c>
      <c r="B166">
        <f t="shared" si="140"/>
        <v>0.40321966665418307</v>
      </c>
      <c r="C166">
        <f t="shared" si="141"/>
        <v>2.722514183378244</v>
      </c>
      <c r="D166">
        <f t="shared" si="142"/>
        <v>0.40321966665418307</v>
      </c>
      <c r="E166">
        <f t="shared" si="148"/>
        <v>0.40691884138208873</v>
      </c>
      <c r="F166">
        <f t="shared" si="149"/>
        <v>0.40691884138208856</v>
      </c>
      <c r="G166">
        <f t="shared" si="143"/>
        <v>0.39918746998764126</v>
      </c>
      <c r="H166">
        <f t="shared" si="144"/>
        <v>0.38866982414219325</v>
      </c>
      <c r="I166">
        <f t="shared" si="145"/>
        <v>0.38866982414219331</v>
      </c>
      <c r="J166">
        <f t="shared" si="200"/>
        <v>56.161732209624724</v>
      </c>
      <c r="K166">
        <f t="shared" si="201"/>
        <v>53.944365523828161</v>
      </c>
      <c r="L166">
        <f t="shared" si="150"/>
        <v>1.4370644744812896E+16</v>
      </c>
      <c r="M166">
        <f t="shared" si="146"/>
        <v>1.988968859788395E-2</v>
      </c>
      <c r="N166" s="17">
        <f t="shared" ref="N166:N229" si="202">L166*M166</f>
        <v>285827648925145.94</v>
      </c>
      <c r="O166">
        <f t="shared" ref="O166:O229" si="203">N166*EXP(-N166)</f>
        <v>0</v>
      </c>
      <c r="P166" s="18" t="e">
        <f t="shared" si="147"/>
        <v>#N/A</v>
      </c>
      <c r="R166">
        <f t="shared" si="151"/>
        <v>3.9879532473960539</v>
      </c>
      <c r="S166">
        <f t="shared" si="152"/>
        <v>37.20396396141421</v>
      </c>
      <c r="T166">
        <f t="shared" si="174"/>
        <v>-3.9175538424538008</v>
      </c>
      <c r="U166" s="9">
        <f t="shared" si="153"/>
        <v>33.286410118960411</v>
      </c>
      <c r="V166">
        <f t="shared" si="175"/>
        <v>-285827648925105.81</v>
      </c>
      <c r="W166">
        <f t="shared" si="176"/>
        <v>0</v>
      </c>
      <c r="X166">
        <f t="shared" si="177"/>
        <v>-2.1316282072803006E-14</v>
      </c>
      <c r="Y166">
        <f t="shared" si="154"/>
        <v>2.722514183378244</v>
      </c>
      <c r="Z166">
        <f t="shared" si="155"/>
        <v>31.415926535897931</v>
      </c>
      <c r="AA166">
        <f t="shared" si="156"/>
        <v>1.9898747970064457</v>
      </c>
      <c r="AB166">
        <f t="shared" si="178"/>
        <v>-4.4669340306668248</v>
      </c>
      <c r="AC166">
        <f t="shared" si="157"/>
        <v>26.948992505231107</v>
      </c>
      <c r="AD166">
        <f t="shared" si="179"/>
        <v>-0.45665816516946145</v>
      </c>
      <c r="AE166">
        <f t="shared" si="158"/>
        <v>0.9307377788520711</v>
      </c>
      <c r="AF166" s="9">
        <f t="shared" si="180"/>
        <v>27.423072118913716</v>
      </c>
      <c r="AG166" s="9">
        <f t="shared" si="181"/>
        <v>0</v>
      </c>
      <c r="AH166">
        <f t="shared" si="182"/>
        <v>0</v>
      </c>
      <c r="AI166">
        <f t="shared" si="199"/>
        <v>3.1257338500323417E-3</v>
      </c>
      <c r="AJ166">
        <f t="shared" si="159"/>
        <v>37.337604695554134</v>
      </c>
      <c r="AK166">
        <f t="shared" si="160"/>
        <v>-4.5424720994850709</v>
      </c>
      <c r="AL166">
        <f t="shared" si="161"/>
        <v>-0.40786399745603674</v>
      </c>
      <c r="AM166">
        <f t="shared" si="162"/>
        <v>0.89914152034736095</v>
      </c>
      <c r="AN166" s="9">
        <f t="shared" si="183"/>
        <v>33.286410118960397</v>
      </c>
      <c r="AO166">
        <f t="shared" si="163"/>
        <v>0</v>
      </c>
      <c r="AP166">
        <f t="shared" si="184"/>
        <v>0</v>
      </c>
      <c r="AQ166">
        <f t="shared" si="164"/>
        <v>5.9216781596562029</v>
      </c>
      <c r="AR166">
        <f t="shared" si="165"/>
        <v>-7.5538068818246096E-2</v>
      </c>
      <c r="AS166">
        <f t="shared" si="166"/>
        <v>4.8794167713424708E-2</v>
      </c>
      <c r="AT166">
        <f t="shared" si="185"/>
        <v>1.6629286248518511E-2</v>
      </c>
      <c r="AU166">
        <f t="shared" si="167"/>
        <v>5.8633380000466815</v>
      </c>
      <c r="AV166">
        <f t="shared" si="186"/>
        <v>0.17614810305743495</v>
      </c>
      <c r="AW166">
        <f t="shared" si="187"/>
        <v>0</v>
      </c>
      <c r="AX166">
        <f t="shared" si="168"/>
        <v>1.9891000223908106E-2</v>
      </c>
      <c r="AY166" t="b">
        <f t="shared" si="188"/>
        <v>0</v>
      </c>
      <c r="AZ166">
        <f t="shared" si="169"/>
        <v>37.337604695554134</v>
      </c>
      <c r="BA166">
        <f t="shared" si="170"/>
        <v>-4.5424720994850647</v>
      </c>
      <c r="BB166">
        <f t="shared" si="171"/>
        <v>-0.45719579375394476</v>
      </c>
      <c r="BC166">
        <f t="shared" si="172"/>
        <v>0.89914152034736139</v>
      </c>
      <c r="BD166">
        <f t="shared" si="173"/>
        <v>4.9331796297907987E-2</v>
      </c>
      <c r="BF166" s="15">
        <f t="shared" si="189"/>
        <v>33.28641011896039</v>
      </c>
      <c r="BG166" s="10">
        <f t="shared" si="190"/>
        <v>0</v>
      </c>
      <c r="BH166">
        <f t="shared" si="191"/>
        <v>5.8633380000466744</v>
      </c>
      <c r="BI166">
        <f t="shared" si="192"/>
        <v>5.9216781596562029</v>
      </c>
      <c r="BJ166">
        <f t="shared" si="193"/>
        <v>-7.5538068818239879E-2</v>
      </c>
      <c r="BK166">
        <f t="shared" si="194"/>
        <v>-5.376285844833073E-4</v>
      </c>
      <c r="BM166">
        <f t="shared" si="195"/>
        <v>0</v>
      </c>
      <c r="BN166">
        <f t="shared" si="196"/>
        <v>0</v>
      </c>
      <c r="BO166">
        <f t="shared" si="197"/>
        <v>0</v>
      </c>
      <c r="BP166">
        <f t="shared" si="198"/>
        <v>0</v>
      </c>
    </row>
    <row r="167" spans="1:68" x14ac:dyDescent="0.2">
      <c r="A167">
        <f t="shared" ref="A167:A230" si="204">ROUND(A166+1/1000,3)</f>
        <v>0.13</v>
      </c>
      <c r="B167">
        <f t="shared" si="140"/>
        <v>0.40634540050421553</v>
      </c>
      <c r="C167">
        <f t="shared" si="141"/>
        <v>2.7193884495282115</v>
      </c>
      <c r="D167">
        <f t="shared" si="142"/>
        <v>0.40634540050421553</v>
      </c>
      <c r="E167">
        <f t="shared" si="148"/>
        <v>0.40977209522580765</v>
      </c>
      <c r="F167">
        <f t="shared" si="149"/>
        <v>0.4097720952258076</v>
      </c>
      <c r="G167">
        <f t="shared" si="143"/>
        <v>0.40228194649917337</v>
      </c>
      <c r="H167">
        <f t="shared" si="144"/>
        <v>0.39151913849062181</v>
      </c>
      <c r="I167">
        <f t="shared" si="145"/>
        <v>0.3915191384906217</v>
      </c>
      <c r="J167">
        <f t="shared" si="200"/>
        <v>55.753010352413853</v>
      </c>
      <c r="K167">
        <f t="shared" si="201"/>
        <v>53.55569241472503</v>
      </c>
      <c r="L167">
        <f t="shared" si="150"/>
        <v>1.472526856090145E+16</v>
      </c>
      <c r="M167">
        <f t="shared" si="146"/>
        <v>1.992093974335421E-2</v>
      </c>
      <c r="N167" s="17">
        <f t="shared" si="202"/>
        <v>293341187706425.94</v>
      </c>
      <c r="O167">
        <f t="shared" si="203"/>
        <v>0</v>
      </c>
      <c r="P167" s="18" t="e">
        <f t="shared" si="147"/>
        <v>#N/A</v>
      </c>
      <c r="R167">
        <f t="shared" si="151"/>
        <v>3.9807220921727864</v>
      </c>
      <c r="S167">
        <f t="shared" si="152"/>
        <v>37.228341362713337</v>
      </c>
      <c r="T167">
        <f t="shared" si="174"/>
        <v>-3.9159838520672361</v>
      </c>
      <c r="U167" s="9">
        <f t="shared" si="153"/>
        <v>33.312357510646102</v>
      </c>
      <c r="V167">
        <f t="shared" si="175"/>
        <v>-293341187706387.5</v>
      </c>
      <c r="W167">
        <f t="shared" si="176"/>
        <v>0</v>
      </c>
      <c r="X167">
        <f t="shared" si="177"/>
        <v>-1.4210854715202004E-14</v>
      </c>
      <c r="Y167">
        <f t="shared" si="154"/>
        <v>2.7193884495282115</v>
      </c>
      <c r="Z167">
        <f t="shared" si="155"/>
        <v>31.415926535897931</v>
      </c>
      <c r="AA167">
        <f t="shared" si="156"/>
        <v>1.9930005308564782</v>
      </c>
      <c r="AB167">
        <f t="shared" si="178"/>
        <v>-4.4365906346575859</v>
      </c>
      <c r="AC167">
        <f t="shared" si="157"/>
        <v>26.979335901240347</v>
      </c>
      <c r="AD167">
        <f t="shared" si="179"/>
        <v>-0.45508857825827698</v>
      </c>
      <c r="AE167">
        <f t="shared" si="158"/>
        <v>0.92344654717284635</v>
      </c>
      <c r="AF167" s="9">
        <f t="shared" si="180"/>
        <v>27.447693870154918</v>
      </c>
      <c r="AG167" s="9">
        <f t="shared" si="181"/>
        <v>0</v>
      </c>
      <c r="AH167">
        <f t="shared" si="182"/>
        <v>0</v>
      </c>
      <c r="AI167">
        <f t="shared" si="199"/>
        <v>3.1257338500323417E-3</v>
      </c>
      <c r="AJ167">
        <f t="shared" si="159"/>
        <v>37.337604695554134</v>
      </c>
      <c r="AK167">
        <f t="shared" si="160"/>
        <v>-4.5111073169756946</v>
      </c>
      <c r="AL167">
        <f t="shared" si="161"/>
        <v>-0.40629400706947205</v>
      </c>
      <c r="AM167">
        <f t="shared" si="162"/>
        <v>0.89215413913708463</v>
      </c>
      <c r="AN167" s="9">
        <f t="shared" si="183"/>
        <v>33.312357510646052</v>
      </c>
      <c r="AO167">
        <f t="shared" si="163"/>
        <v>0</v>
      </c>
      <c r="AP167">
        <f t="shared" si="184"/>
        <v>0</v>
      </c>
      <c r="AQ167">
        <f t="shared" si="164"/>
        <v>5.9216781596562029</v>
      </c>
      <c r="AR167">
        <f t="shared" si="165"/>
        <v>-7.4516682318108707E-2</v>
      </c>
      <c r="AS167">
        <f t="shared" si="166"/>
        <v>4.8794571188804925E-2</v>
      </c>
      <c r="AT167">
        <f t="shared" si="185"/>
        <v>1.6518490269051205E-2</v>
      </c>
      <c r="AU167">
        <f t="shared" si="167"/>
        <v>5.8646636404911341</v>
      </c>
      <c r="AV167">
        <f t="shared" si="186"/>
        <v>0.17605069345863286</v>
      </c>
      <c r="AW167">
        <f t="shared" si="187"/>
        <v>0</v>
      </c>
      <c r="AX167">
        <f t="shared" si="168"/>
        <v>1.9922257562408431E-2</v>
      </c>
      <c r="AY167" t="b">
        <f t="shared" si="188"/>
        <v>0</v>
      </c>
      <c r="AZ167">
        <f t="shared" si="169"/>
        <v>37.337604695554134</v>
      </c>
      <c r="BA167">
        <f t="shared" si="170"/>
        <v>-4.5111073169757043</v>
      </c>
      <c r="BB167">
        <f t="shared" si="171"/>
        <v>-0.45562580336737996</v>
      </c>
      <c r="BC167">
        <f t="shared" si="172"/>
        <v>0.89215413913708486</v>
      </c>
      <c r="BD167">
        <f t="shared" si="173"/>
        <v>4.9331796297907987E-2</v>
      </c>
      <c r="BF167" s="15">
        <f t="shared" si="189"/>
        <v>33.312357510646038</v>
      </c>
      <c r="BG167" s="10">
        <f t="shared" si="190"/>
        <v>0</v>
      </c>
      <c r="BH167">
        <f t="shared" si="191"/>
        <v>5.8646636404911199</v>
      </c>
      <c r="BI167">
        <f t="shared" si="192"/>
        <v>5.9216781596562029</v>
      </c>
      <c r="BJ167">
        <f t="shared" si="193"/>
        <v>-7.4516682318118477E-2</v>
      </c>
      <c r="BK167">
        <f t="shared" si="194"/>
        <v>-5.3722510910297894E-4</v>
      </c>
      <c r="BM167">
        <f t="shared" si="195"/>
        <v>0</v>
      </c>
      <c r="BN167">
        <f t="shared" si="196"/>
        <v>-9.7699626167013776E-15</v>
      </c>
      <c r="BO167">
        <f t="shared" si="197"/>
        <v>0</v>
      </c>
      <c r="BP167">
        <f t="shared" si="198"/>
        <v>0</v>
      </c>
    </row>
    <row r="168" spans="1:68" x14ac:dyDescent="0.2">
      <c r="A168">
        <f t="shared" si="204"/>
        <v>0.13100000000000001</v>
      </c>
      <c r="B168">
        <f t="shared" si="140"/>
        <v>0.40947113435424798</v>
      </c>
      <c r="C168">
        <f t="shared" si="141"/>
        <v>2.7162627156781789</v>
      </c>
      <c r="D168">
        <f t="shared" si="142"/>
        <v>0.40947113435424798</v>
      </c>
      <c r="E168">
        <f t="shared" si="148"/>
        <v>0.41262134551250268</v>
      </c>
      <c r="F168">
        <f t="shared" si="149"/>
        <v>0.41262134551250274</v>
      </c>
      <c r="G168">
        <f t="shared" si="143"/>
        <v>0.40537642301070548</v>
      </c>
      <c r="H168">
        <f t="shared" si="144"/>
        <v>0.39436470373899529</v>
      </c>
      <c r="I168">
        <f t="shared" si="145"/>
        <v>0.39436470373899546</v>
      </c>
      <c r="J168">
        <f t="shared" si="200"/>
        <v>55.350720727488309</v>
      </c>
      <c r="K168">
        <f t="shared" si="201"/>
        <v>53.173108197625176</v>
      </c>
      <c r="L168">
        <f t="shared" si="150"/>
        <v>1.508312350571721E+16</v>
      </c>
      <c r="M168">
        <f t="shared" si="146"/>
        <v>1.9952190869361293E-2</v>
      </c>
      <c r="N168" s="17">
        <f t="shared" si="202"/>
        <v>300941359092219.62</v>
      </c>
      <c r="O168">
        <f t="shared" si="203"/>
        <v>0</v>
      </c>
      <c r="P168" s="18" t="e">
        <f t="shared" si="147"/>
        <v>#N/A</v>
      </c>
      <c r="R168">
        <f t="shared" si="151"/>
        <v>3.9735527835399376</v>
      </c>
      <c r="S168">
        <f t="shared" si="152"/>
        <v>37.252352865068602</v>
      </c>
      <c r="T168">
        <f t="shared" si="174"/>
        <v>-3.9144163236627239</v>
      </c>
      <c r="U168" s="9">
        <f t="shared" si="153"/>
        <v>33.337936541405881</v>
      </c>
      <c r="V168">
        <f t="shared" si="175"/>
        <v>-300941359092193.69</v>
      </c>
      <c r="W168">
        <f t="shared" si="176"/>
        <v>0</v>
      </c>
      <c r="X168">
        <f t="shared" si="177"/>
        <v>2.1316282072803006E-14</v>
      </c>
      <c r="Y168">
        <f t="shared" si="154"/>
        <v>2.7162627156781789</v>
      </c>
      <c r="Z168">
        <f t="shared" si="155"/>
        <v>31.415926535897931</v>
      </c>
      <c r="AA168">
        <f t="shared" si="156"/>
        <v>1.9961262647065108</v>
      </c>
      <c r="AB168">
        <f t="shared" si="178"/>
        <v>-4.4066471845923445</v>
      </c>
      <c r="AC168">
        <f t="shared" si="157"/>
        <v>27.009279351305587</v>
      </c>
      <c r="AD168">
        <f t="shared" si="179"/>
        <v>-0.45352145108988856</v>
      </c>
      <c r="AE168">
        <f t="shared" si="158"/>
        <v>0.91621789143392252</v>
      </c>
      <c r="AF168" s="9">
        <f t="shared" si="180"/>
        <v>27.471975791649623</v>
      </c>
      <c r="AG168" s="9">
        <f t="shared" si="181"/>
        <v>0</v>
      </c>
      <c r="AH168">
        <f t="shared" si="182"/>
        <v>0</v>
      </c>
      <c r="AI168">
        <f t="shared" si="199"/>
        <v>3.1257338500325638E-3</v>
      </c>
      <c r="AJ168">
        <f t="shared" si="159"/>
        <v>37.337604695554134</v>
      </c>
      <c r="AK168">
        <f t="shared" si="160"/>
        <v>-4.4801666210110991</v>
      </c>
      <c r="AL168">
        <f t="shared" si="161"/>
        <v>-0.40472647866495981</v>
      </c>
      <c r="AM168">
        <f t="shared" si="162"/>
        <v>0.88522494552778808</v>
      </c>
      <c r="AN168" s="9">
        <f t="shared" si="183"/>
        <v>33.33793654140586</v>
      </c>
      <c r="AO168">
        <f t="shared" si="163"/>
        <v>0</v>
      </c>
      <c r="AP168">
        <f t="shared" si="184"/>
        <v>0</v>
      </c>
      <c r="AQ168">
        <f t="shared" si="164"/>
        <v>5.9216781596562029</v>
      </c>
      <c r="AR168">
        <f t="shared" si="165"/>
        <v>-7.351943641875458E-2</v>
      </c>
      <c r="AS168">
        <f t="shared" si="166"/>
        <v>4.8794972424928751E-2</v>
      </c>
      <c r="AT168">
        <f t="shared" si="185"/>
        <v>1.6409978163303772E-2</v>
      </c>
      <c r="AU168">
        <f t="shared" si="167"/>
        <v>5.8659607497562369</v>
      </c>
      <c r="AV168">
        <f t="shared" si="186"/>
        <v>0.17595452383415178</v>
      </c>
      <c r="AW168">
        <f t="shared" si="187"/>
        <v>0</v>
      </c>
      <c r="AX168">
        <f t="shared" si="168"/>
        <v>1.9953514900908756E-2</v>
      </c>
      <c r="AY168" t="b">
        <f t="shared" si="188"/>
        <v>0</v>
      </c>
      <c r="AZ168">
        <f t="shared" si="169"/>
        <v>37.337604695554134</v>
      </c>
      <c r="BA168">
        <f t="shared" si="170"/>
        <v>-4.4801666210111053</v>
      </c>
      <c r="BB168">
        <f t="shared" si="171"/>
        <v>-0.45405827496286771</v>
      </c>
      <c r="BC168">
        <f t="shared" si="172"/>
        <v>0.88522494552778797</v>
      </c>
      <c r="BD168">
        <f t="shared" si="173"/>
        <v>4.9331796297907987E-2</v>
      </c>
      <c r="BF168" s="15">
        <f t="shared" si="189"/>
        <v>33.337936541405853</v>
      </c>
      <c r="BG168" s="10">
        <f t="shared" si="190"/>
        <v>0</v>
      </c>
      <c r="BH168">
        <f t="shared" si="191"/>
        <v>5.8659607497562298</v>
      </c>
      <c r="BI168">
        <f t="shared" si="192"/>
        <v>5.9216781596562029</v>
      </c>
      <c r="BJ168">
        <f t="shared" si="193"/>
        <v>-7.3519436418760797E-2</v>
      </c>
      <c r="BK168">
        <f t="shared" si="194"/>
        <v>-5.3682387297915302E-4</v>
      </c>
      <c r="BM168">
        <f t="shared" si="195"/>
        <v>0</v>
      </c>
      <c r="BN168">
        <f t="shared" si="196"/>
        <v>0</v>
      </c>
      <c r="BO168">
        <f t="shared" si="197"/>
        <v>0</v>
      </c>
      <c r="BP168">
        <f t="shared" si="198"/>
        <v>0</v>
      </c>
    </row>
    <row r="169" spans="1:68" x14ac:dyDescent="0.2">
      <c r="A169">
        <f t="shared" si="204"/>
        <v>0.13200000000000001</v>
      </c>
      <c r="B169">
        <f t="shared" si="140"/>
        <v>0.41259686820428038</v>
      </c>
      <c r="C169">
        <f t="shared" si="141"/>
        <v>2.7131369818281468</v>
      </c>
      <c r="D169">
        <f t="shared" si="142"/>
        <v>0.41259686820428038</v>
      </c>
      <c r="E169">
        <f t="shared" si="148"/>
        <v>0.41546656440441682</v>
      </c>
      <c r="F169">
        <f t="shared" si="149"/>
        <v>0.41546656440441665</v>
      </c>
      <c r="G169">
        <f t="shared" si="143"/>
        <v>0.40847089952223758</v>
      </c>
      <c r="H169">
        <f t="shared" si="144"/>
        <v>0.3972064926388148</v>
      </c>
      <c r="I169">
        <f t="shared" si="145"/>
        <v>0.39720649263881486</v>
      </c>
      <c r="J169">
        <f t="shared" si="200"/>
        <v>54.954717473071675</v>
      </c>
      <c r="K169">
        <f t="shared" si="201"/>
        <v>52.796475266815605</v>
      </c>
      <c r="L169">
        <f t="shared" si="150"/>
        <v>1.5444159735301068E+16</v>
      </c>
      <c r="M169">
        <f t="shared" si="146"/>
        <v>1.9983441975874656E-2</v>
      </c>
      <c r="N169" s="17">
        <f t="shared" si="202"/>
        <v>308627469936528.56</v>
      </c>
      <c r="O169">
        <f t="shared" si="203"/>
        <v>0</v>
      </c>
      <c r="P169" s="18" t="e">
        <f t="shared" si="147"/>
        <v>#N/A</v>
      </c>
      <c r="R169">
        <f t="shared" si="151"/>
        <v>3.9664444321736037</v>
      </c>
      <c r="S169">
        <f t="shared" si="152"/>
        <v>37.276007316130233</v>
      </c>
      <c r="T169">
        <f t="shared" si="174"/>
        <v>-3.9128512495338881</v>
      </c>
      <c r="U169" s="9">
        <f t="shared" si="153"/>
        <v>33.363156066596346</v>
      </c>
      <c r="V169">
        <f t="shared" si="175"/>
        <v>-308627469936482.56</v>
      </c>
      <c r="W169">
        <f t="shared" si="176"/>
        <v>0</v>
      </c>
      <c r="X169">
        <f t="shared" si="177"/>
        <v>-4.2632564145606011E-14</v>
      </c>
      <c r="Y169">
        <f t="shared" si="154"/>
        <v>2.7131369818281468</v>
      </c>
      <c r="Z169">
        <f t="shared" si="155"/>
        <v>31.415926535897931</v>
      </c>
      <c r="AA169">
        <f t="shared" si="156"/>
        <v>1.9992519985565429</v>
      </c>
      <c r="AB169">
        <f t="shared" si="178"/>
        <v>-4.3770947389650559</v>
      </c>
      <c r="AC169">
        <f t="shared" si="157"/>
        <v>27.038831796932875</v>
      </c>
      <c r="AD169">
        <f t="shared" si="179"/>
        <v>-0.45195677596689615</v>
      </c>
      <c r="AE169">
        <f t="shared" si="158"/>
        <v>0.90905091343595779</v>
      </c>
      <c r="AF169" s="9">
        <f t="shared" si="180"/>
        <v>27.495925934401939</v>
      </c>
      <c r="AG169" s="9">
        <f t="shared" si="181"/>
        <v>0</v>
      </c>
      <c r="AH169">
        <f t="shared" si="182"/>
        <v>0</v>
      </c>
      <c r="AI169">
        <f t="shared" si="199"/>
        <v>3.1257338500323417E-3</v>
      </c>
      <c r="AJ169">
        <f t="shared" si="159"/>
        <v>37.337604695554134</v>
      </c>
      <c r="AK169">
        <f t="shared" si="160"/>
        <v>-4.4496403630937262</v>
      </c>
      <c r="AL169">
        <f t="shared" si="161"/>
        <v>-0.40316140453612404</v>
      </c>
      <c r="AM169">
        <f t="shared" si="162"/>
        <v>0.8783531386720711</v>
      </c>
      <c r="AN169" s="9">
        <f t="shared" si="183"/>
        <v>33.363156066596353</v>
      </c>
      <c r="AO169">
        <f t="shared" si="163"/>
        <v>0</v>
      </c>
      <c r="AP169">
        <f t="shared" si="184"/>
        <v>0</v>
      </c>
      <c r="AQ169">
        <f t="shared" si="164"/>
        <v>5.9216781596562029</v>
      </c>
      <c r="AR169">
        <f t="shared" si="165"/>
        <v>-7.2545624128670383E-2</v>
      </c>
      <c r="AS169">
        <f t="shared" si="166"/>
        <v>4.8795371430772116E-2</v>
      </c>
      <c r="AT169">
        <f t="shared" si="185"/>
        <v>1.6303705065780008E-2</v>
      </c>
      <c r="AU169">
        <f t="shared" si="167"/>
        <v>5.8672301321944147</v>
      </c>
      <c r="AV169">
        <f t="shared" si="186"/>
        <v>0.17585956557835264</v>
      </c>
      <c r="AW169">
        <f t="shared" si="187"/>
        <v>0</v>
      </c>
      <c r="AX169">
        <f t="shared" si="168"/>
        <v>1.9984772239409077E-2</v>
      </c>
      <c r="AY169" t="b">
        <f t="shared" si="188"/>
        <v>0</v>
      </c>
      <c r="AZ169">
        <f t="shared" si="169"/>
        <v>37.337604695554134</v>
      </c>
      <c r="BA169">
        <f t="shared" si="170"/>
        <v>-4.4496403630937147</v>
      </c>
      <c r="BB169">
        <f t="shared" si="171"/>
        <v>-0.45249320083403188</v>
      </c>
      <c r="BC169">
        <f t="shared" si="172"/>
        <v>0.87835313867207154</v>
      </c>
      <c r="BD169">
        <f t="shared" si="173"/>
        <v>4.9331796297907987E-2</v>
      </c>
      <c r="BF169" s="15">
        <f t="shared" si="189"/>
        <v>33.36315606659636</v>
      </c>
      <c r="BG169" s="10">
        <f t="shared" si="190"/>
        <v>0</v>
      </c>
      <c r="BH169">
        <f t="shared" si="191"/>
        <v>5.8672301321944218</v>
      </c>
      <c r="BI169">
        <f t="shared" si="192"/>
        <v>5.9216781596562029</v>
      </c>
      <c r="BJ169">
        <f t="shared" si="193"/>
        <v>-7.2545624128658837E-2</v>
      </c>
      <c r="BK169">
        <f t="shared" si="194"/>
        <v>-5.364248671357319E-4</v>
      </c>
      <c r="BM169">
        <f t="shared" si="195"/>
        <v>0</v>
      </c>
      <c r="BN169">
        <f t="shared" si="196"/>
        <v>1.1546319456101628E-14</v>
      </c>
      <c r="BO169">
        <f t="shared" si="197"/>
        <v>0</v>
      </c>
      <c r="BP169">
        <f t="shared" si="198"/>
        <v>0</v>
      </c>
    </row>
    <row r="170" spans="1:68" x14ac:dyDescent="0.2">
      <c r="A170">
        <f t="shared" si="204"/>
        <v>0.13300000000000001</v>
      </c>
      <c r="B170">
        <f t="shared" si="140"/>
        <v>0.41572260205431283</v>
      </c>
      <c r="C170">
        <f t="shared" si="141"/>
        <v>2.7100112479781142</v>
      </c>
      <c r="D170">
        <f t="shared" si="142"/>
        <v>0.41572260205431283</v>
      </c>
      <c r="E170">
        <f t="shared" si="148"/>
        <v>0.41830772410318073</v>
      </c>
      <c r="F170">
        <f t="shared" si="149"/>
        <v>0.41830772410318062</v>
      </c>
      <c r="G170">
        <f t="shared" si="143"/>
        <v>0.41156537603376969</v>
      </c>
      <c r="H170">
        <f t="shared" si="144"/>
        <v>0.4000444779777429</v>
      </c>
      <c r="I170">
        <f t="shared" si="145"/>
        <v>0.40004447797774279</v>
      </c>
      <c r="J170">
        <f t="shared" si="200"/>
        <v>54.564859117116093</v>
      </c>
      <c r="K170">
        <f t="shared" si="201"/>
        <v>52.425660147605129</v>
      </c>
      <c r="L170">
        <f t="shared" si="150"/>
        <v>1.580832818922397E+16</v>
      </c>
      <c r="M170">
        <f t="shared" si="146"/>
        <v>2.0014693062863777E-2</v>
      </c>
      <c r="N170" s="17">
        <f t="shared" si="202"/>
        <v>316398836544334.88</v>
      </c>
      <c r="O170">
        <f t="shared" si="203"/>
        <v>0</v>
      </c>
      <c r="P170" s="18" t="e">
        <f t="shared" si="147"/>
        <v>#N/A</v>
      </c>
      <c r="R170">
        <f t="shared" si="151"/>
        <v>3.9593961689376984</v>
      </c>
      <c r="S170">
        <f t="shared" si="152"/>
        <v>37.299313296658717</v>
      </c>
      <c r="T170">
        <f t="shared" si="174"/>
        <v>-3.9112886220104826</v>
      </c>
      <c r="U170" s="9">
        <f t="shared" si="153"/>
        <v>33.388024674648236</v>
      </c>
      <c r="V170">
        <f t="shared" si="175"/>
        <v>-316398836544311.81</v>
      </c>
      <c r="W170">
        <f t="shared" si="176"/>
        <v>0</v>
      </c>
      <c r="X170">
        <f t="shared" si="177"/>
        <v>3.5527136788005009E-14</v>
      </c>
      <c r="Y170">
        <f t="shared" si="154"/>
        <v>2.7100112479781142</v>
      </c>
      <c r="Z170">
        <f t="shared" si="155"/>
        <v>31.415926535897931</v>
      </c>
      <c r="AA170">
        <f t="shared" si="156"/>
        <v>2.0023777324065755</v>
      </c>
      <c r="AB170">
        <f t="shared" si="178"/>
        <v>-4.3479246147848958</v>
      </c>
      <c r="AC170">
        <f t="shared" si="157"/>
        <v>27.068001921113037</v>
      </c>
      <c r="AD170">
        <f t="shared" si="179"/>
        <v>-0.45039454522797501</v>
      </c>
      <c r="AE170">
        <f t="shared" si="158"/>
        <v>0.90194473537230113</v>
      </c>
      <c r="AF170" s="9">
        <f t="shared" si="180"/>
        <v>27.519552111257362</v>
      </c>
      <c r="AG170" s="9">
        <f t="shared" si="181"/>
        <v>0</v>
      </c>
      <c r="AH170">
        <f t="shared" si="182"/>
        <v>0</v>
      </c>
      <c r="AI170">
        <f t="shared" si="199"/>
        <v>3.1257338500323417E-3</v>
      </c>
      <c r="AJ170">
        <f t="shared" si="159"/>
        <v>37.337604695554134</v>
      </c>
      <c r="AK170">
        <f t="shared" si="160"/>
        <v>-4.4195191791346629</v>
      </c>
      <c r="AL170">
        <f t="shared" si="161"/>
        <v>-0.40159877701271851</v>
      </c>
      <c r="AM170">
        <f t="shared" si="162"/>
        <v>0.87153793524145018</v>
      </c>
      <c r="AN170" s="9">
        <f t="shared" si="183"/>
        <v>33.388024674648207</v>
      </c>
      <c r="AO170">
        <f t="shared" si="163"/>
        <v>0</v>
      </c>
      <c r="AP170">
        <f t="shared" si="184"/>
        <v>0</v>
      </c>
      <c r="AQ170">
        <f t="shared" si="164"/>
        <v>5.9216781596562029</v>
      </c>
      <c r="AR170">
        <f t="shared" si="165"/>
        <v>-7.1594564349767076E-2</v>
      </c>
      <c r="AS170">
        <f t="shared" si="166"/>
        <v>4.8795768215256496E-2</v>
      </c>
      <c r="AT170">
        <f t="shared" si="185"/>
        <v>1.6199627481599754E-2</v>
      </c>
      <c r="AU170">
        <f t="shared" si="167"/>
        <v>5.8684725633908457</v>
      </c>
      <c r="AV170">
        <f t="shared" si="186"/>
        <v>0.1757657908958844</v>
      </c>
      <c r="AW170">
        <f t="shared" si="187"/>
        <v>0</v>
      </c>
      <c r="AX170">
        <f t="shared" si="168"/>
        <v>2.0016029577909406E-2</v>
      </c>
      <c r="AY170" t="b">
        <f t="shared" si="188"/>
        <v>0</v>
      </c>
      <c r="AZ170">
        <f t="shared" si="169"/>
        <v>37.337604695554134</v>
      </c>
      <c r="BA170">
        <f t="shared" si="170"/>
        <v>-4.4195191791346682</v>
      </c>
      <c r="BB170">
        <f t="shared" si="171"/>
        <v>-0.45093057331062636</v>
      </c>
      <c r="BC170">
        <f t="shared" si="172"/>
        <v>0.8715379352414504</v>
      </c>
      <c r="BD170">
        <f t="shared" si="173"/>
        <v>4.9331796297907987E-2</v>
      </c>
      <c r="BF170" s="15">
        <f t="shared" si="189"/>
        <v>33.388024674648193</v>
      </c>
      <c r="BG170" s="10">
        <f t="shared" si="190"/>
        <v>0</v>
      </c>
      <c r="BH170">
        <f t="shared" si="191"/>
        <v>5.8684725633908315</v>
      </c>
      <c r="BI170">
        <f t="shared" si="192"/>
        <v>5.9216781596562029</v>
      </c>
      <c r="BJ170">
        <f t="shared" si="193"/>
        <v>-7.1594564349772405E-2</v>
      </c>
      <c r="BK170">
        <f t="shared" si="194"/>
        <v>-5.3602808265135193E-4</v>
      </c>
      <c r="BM170">
        <f t="shared" si="195"/>
        <v>0</v>
      </c>
      <c r="BN170">
        <f t="shared" si="196"/>
        <v>0</v>
      </c>
      <c r="BO170">
        <f t="shared" si="197"/>
        <v>0</v>
      </c>
      <c r="BP170">
        <f t="shared" si="198"/>
        <v>0</v>
      </c>
    </row>
    <row r="171" spans="1:68" x14ac:dyDescent="0.2">
      <c r="A171">
        <f t="shared" si="204"/>
        <v>0.13400000000000001</v>
      </c>
      <c r="B171">
        <f t="shared" si="140"/>
        <v>0.41884833590434523</v>
      </c>
      <c r="C171">
        <f t="shared" si="141"/>
        <v>2.7068855141280816</v>
      </c>
      <c r="D171">
        <f t="shared" si="142"/>
        <v>0.41884833590434523</v>
      </c>
      <c r="E171">
        <f t="shared" si="148"/>
        <v>0.42114479685008405</v>
      </c>
      <c r="F171">
        <f t="shared" si="149"/>
        <v>0.4211447968500841</v>
      </c>
      <c r="G171">
        <f t="shared" si="143"/>
        <v>0.41465985254530174</v>
      </c>
      <c r="H171">
        <f t="shared" si="144"/>
        <v>0.40287863257986406</v>
      </c>
      <c r="I171">
        <f t="shared" si="145"/>
        <v>0.40287863257986423</v>
      </c>
      <c r="J171">
        <f t="shared" si="200"/>
        <v>54.181008413516885</v>
      </c>
      <c r="K171">
        <f t="shared" si="201"/>
        <v>52.06053334249561</v>
      </c>
      <c r="L171">
        <f t="shared" si="150"/>
        <v>1.6175580614428346E+16</v>
      </c>
      <c r="M171">
        <f t="shared" si="146"/>
        <v>2.0045944130298116E-2</v>
      </c>
      <c r="N171" s="17">
        <f t="shared" si="202"/>
        <v>324254785271963.88</v>
      </c>
      <c r="O171">
        <f t="shared" si="203"/>
        <v>0</v>
      </c>
      <c r="P171" s="18" t="e">
        <f t="shared" si="147"/>
        <v>#N/A</v>
      </c>
      <c r="R171">
        <f t="shared" si="151"/>
        <v>3.9524071442795128</v>
      </c>
      <c r="S171">
        <f t="shared" si="152"/>
        <v>37.322279130444876</v>
      </c>
      <c r="T171">
        <f t="shared" si="174"/>
        <v>-3.9097284334581688</v>
      </c>
      <c r="U171" s="9">
        <f t="shared" si="153"/>
        <v>33.412550696986706</v>
      </c>
      <c r="V171">
        <f t="shared" si="175"/>
        <v>-324254785271901.94</v>
      </c>
      <c r="W171">
        <f t="shared" si="176"/>
        <v>0</v>
      </c>
      <c r="X171">
        <f t="shared" si="177"/>
        <v>-8.5265128291212022E-14</v>
      </c>
      <c r="Y171">
        <f t="shared" si="154"/>
        <v>2.7068855141280816</v>
      </c>
      <c r="Z171">
        <f t="shared" si="155"/>
        <v>31.415926535897931</v>
      </c>
      <c r="AA171">
        <f t="shared" si="156"/>
        <v>2.005503466256608</v>
      </c>
      <c r="AB171">
        <f t="shared" si="178"/>
        <v>-4.3191283782787053</v>
      </c>
      <c r="AC171">
        <f t="shared" si="157"/>
        <v>27.096798157619226</v>
      </c>
      <c r="AD171">
        <f t="shared" si="179"/>
        <v>-0.44883475124765132</v>
      </c>
      <c r="AE171">
        <f t="shared" si="158"/>
        <v>0.89489849921845288</v>
      </c>
      <c r="AF171" s="9">
        <f t="shared" si="180"/>
        <v>27.542861905590026</v>
      </c>
      <c r="AG171" s="9">
        <f t="shared" si="181"/>
        <v>0</v>
      </c>
      <c r="AH171">
        <f t="shared" si="182"/>
        <v>0</v>
      </c>
      <c r="AI171">
        <f t="shared" si="199"/>
        <v>3.1257338500325638E-3</v>
      </c>
      <c r="AJ171">
        <f t="shared" si="159"/>
        <v>37.337604695554134</v>
      </c>
      <c r="AK171">
        <f t="shared" si="160"/>
        <v>-4.3897939790280747</v>
      </c>
      <c r="AL171">
        <f t="shared" si="161"/>
        <v>-0.40003858846040474</v>
      </c>
      <c r="AM171">
        <f t="shared" si="162"/>
        <v>0.86477856892112692</v>
      </c>
      <c r="AN171" s="9">
        <f t="shared" si="183"/>
        <v>33.412550696986777</v>
      </c>
      <c r="AO171">
        <f t="shared" si="163"/>
        <v>7.1054273576010019E-14</v>
      </c>
      <c r="AP171">
        <f t="shared" si="184"/>
        <v>2.1265743588506657E-15</v>
      </c>
      <c r="AQ171">
        <f t="shared" si="164"/>
        <v>5.9216781596562029</v>
      </c>
      <c r="AR171">
        <f t="shared" si="165"/>
        <v>-7.0665600749369339E-2</v>
      </c>
      <c r="AS171">
        <f t="shared" si="166"/>
        <v>4.8796162787246578E-2</v>
      </c>
      <c r="AT171">
        <f t="shared" si="185"/>
        <v>1.6097703237775887E-2</v>
      </c>
      <c r="AU171">
        <f t="shared" si="167"/>
        <v>5.8696887913967508</v>
      </c>
      <c r="AV171">
        <f t="shared" si="186"/>
        <v>0.17567317277354982</v>
      </c>
      <c r="AW171">
        <f t="shared" si="187"/>
        <v>0</v>
      </c>
      <c r="AX171">
        <f t="shared" si="168"/>
        <v>2.004728691640973E-2</v>
      </c>
      <c r="AY171" t="b">
        <f t="shared" si="188"/>
        <v>0</v>
      </c>
      <c r="AZ171">
        <f t="shared" si="169"/>
        <v>37.337604695554134</v>
      </c>
      <c r="BA171">
        <f t="shared" si="170"/>
        <v>-4.3897939790280684</v>
      </c>
      <c r="BB171">
        <f t="shared" si="171"/>
        <v>-0.44937038475831254</v>
      </c>
      <c r="BC171">
        <f t="shared" si="172"/>
        <v>0.86477856892112681</v>
      </c>
      <c r="BD171">
        <f t="shared" si="173"/>
        <v>4.9331796297907987E-2</v>
      </c>
      <c r="BF171" s="15">
        <f t="shared" si="189"/>
        <v>33.412550696986784</v>
      </c>
      <c r="BG171" s="10">
        <f t="shared" si="190"/>
        <v>0</v>
      </c>
      <c r="BH171">
        <f t="shared" si="191"/>
        <v>5.8696887913967579</v>
      </c>
      <c r="BI171">
        <f t="shared" si="192"/>
        <v>5.9216781596562029</v>
      </c>
      <c r="BJ171">
        <f t="shared" si="193"/>
        <v>-7.0665600749363122E-2</v>
      </c>
      <c r="BK171">
        <f t="shared" si="194"/>
        <v>-5.3563351066121534E-4</v>
      </c>
      <c r="BM171">
        <f t="shared" si="195"/>
        <v>0</v>
      </c>
      <c r="BN171">
        <f t="shared" si="196"/>
        <v>0</v>
      </c>
      <c r="BO171">
        <f t="shared" si="197"/>
        <v>0</v>
      </c>
      <c r="BP171">
        <f t="shared" si="198"/>
        <v>0</v>
      </c>
    </row>
    <row r="172" spans="1:68" x14ac:dyDescent="0.2">
      <c r="A172">
        <f t="shared" si="204"/>
        <v>0.13500000000000001</v>
      </c>
      <c r="B172">
        <f t="shared" si="140"/>
        <v>0.42197406975437768</v>
      </c>
      <c r="C172">
        <f t="shared" si="141"/>
        <v>2.7037597802780491</v>
      </c>
      <c r="D172">
        <f t="shared" si="142"/>
        <v>0.42197406975437768</v>
      </c>
      <c r="E172">
        <f t="shared" si="148"/>
        <v>0.42397775492634698</v>
      </c>
      <c r="F172">
        <f t="shared" si="149"/>
        <v>0.42397775492634715</v>
      </c>
      <c r="G172">
        <f t="shared" si="143"/>
        <v>0.41775432905683391</v>
      </c>
      <c r="H172">
        <f t="shared" si="144"/>
        <v>0.40570892930594538</v>
      </c>
      <c r="I172">
        <f t="shared" si="145"/>
        <v>0.40570892930594571</v>
      </c>
      <c r="J172">
        <f t="shared" si="200"/>
        <v>53.803032185606646</v>
      </c>
      <c r="K172">
        <f t="shared" si="201"/>
        <v>51.700969184179165</v>
      </c>
      <c r="L172">
        <f t="shared" si="150"/>
        <v>1.6545869586855498E+16</v>
      </c>
      <c r="M172">
        <f t="shared" si="146"/>
        <v>2.0077195178147142E-2</v>
      </c>
      <c r="N172" s="17">
        <f t="shared" si="202"/>
        <v>332194653087466.62</v>
      </c>
      <c r="O172">
        <f t="shared" si="203"/>
        <v>0</v>
      </c>
      <c r="P172" s="18" t="e">
        <f t="shared" si="147"/>
        <v>#N/A</v>
      </c>
      <c r="R172">
        <f t="shared" si="151"/>
        <v>3.9454765276477484</v>
      </c>
      <c r="S172">
        <f t="shared" si="152"/>
        <v>37.344912893794337</v>
      </c>
      <c r="T172">
        <f t="shared" si="174"/>
        <v>-3.9081706762782886</v>
      </c>
      <c r="U172" s="9">
        <f t="shared" si="153"/>
        <v>33.436742217516048</v>
      </c>
      <c r="V172">
        <f t="shared" si="175"/>
        <v>-332194653087436.69</v>
      </c>
      <c r="W172">
        <f t="shared" si="176"/>
        <v>0</v>
      </c>
      <c r="X172">
        <f t="shared" si="177"/>
        <v>7.1054273576010019E-15</v>
      </c>
      <c r="Y172">
        <f t="shared" si="154"/>
        <v>2.7037597802780491</v>
      </c>
      <c r="Z172">
        <f t="shared" si="155"/>
        <v>31.415926535897931</v>
      </c>
      <c r="AA172">
        <f t="shared" si="156"/>
        <v>2.0086292001066406</v>
      </c>
      <c r="AB172">
        <f t="shared" si="178"/>
        <v>-4.2906978359916064</v>
      </c>
      <c r="AC172">
        <f t="shared" si="157"/>
        <v>27.125228699906323</v>
      </c>
      <c r="AD172">
        <f t="shared" si="179"/>
        <v>-0.44727738643607745</v>
      </c>
      <c r="AE172">
        <f t="shared" si="158"/>
        <v>0.88791136614422306</v>
      </c>
      <c r="AF172" s="9">
        <f t="shared" si="180"/>
        <v>27.565862679614469</v>
      </c>
      <c r="AG172" s="9">
        <f t="shared" si="181"/>
        <v>0</v>
      </c>
      <c r="AH172">
        <f t="shared" si="182"/>
        <v>0</v>
      </c>
      <c r="AI172">
        <f t="shared" si="199"/>
        <v>3.1257338500325638E-3</v>
      </c>
      <c r="AJ172">
        <f t="shared" si="159"/>
        <v>37.337604695554134</v>
      </c>
      <c r="AK172">
        <f t="shared" si="160"/>
        <v>-4.3604559366804034</v>
      </c>
      <c r="AL172">
        <f t="shared" si="161"/>
        <v>-0.39848083128052458</v>
      </c>
      <c r="AM172">
        <f t="shared" si="162"/>
        <v>0.85807428992285628</v>
      </c>
      <c r="AN172" s="9">
        <f t="shared" si="183"/>
        <v>33.436742217516063</v>
      </c>
      <c r="AO172">
        <f t="shared" si="163"/>
        <v>0</v>
      </c>
      <c r="AP172">
        <f t="shared" si="184"/>
        <v>0</v>
      </c>
      <c r="AQ172">
        <f t="shared" si="164"/>
        <v>5.9216781596562029</v>
      </c>
      <c r="AR172">
        <f t="shared" si="165"/>
        <v>-6.9758100688797064E-2</v>
      </c>
      <c r="AS172">
        <f t="shared" si="166"/>
        <v>4.8796555155552868E-2</v>
      </c>
      <c r="AT172">
        <f t="shared" si="185"/>
        <v>1.5997891436532578E-2</v>
      </c>
      <c r="AU172">
        <f t="shared" si="167"/>
        <v>5.8708795379015939</v>
      </c>
      <c r="AV172">
        <f t="shared" si="186"/>
        <v>0.1755816849533294</v>
      </c>
      <c r="AW172">
        <f t="shared" si="187"/>
        <v>0</v>
      </c>
      <c r="AX172">
        <f t="shared" si="168"/>
        <v>2.0078544254910055E-2</v>
      </c>
      <c r="AY172" t="b">
        <f t="shared" si="188"/>
        <v>0</v>
      </c>
      <c r="AZ172">
        <f t="shared" si="169"/>
        <v>37.337604695554134</v>
      </c>
      <c r="BA172">
        <f t="shared" si="170"/>
        <v>-4.3604559366804079</v>
      </c>
      <c r="BB172">
        <f t="shared" si="171"/>
        <v>-0.44781262757843227</v>
      </c>
      <c r="BC172">
        <f t="shared" si="172"/>
        <v>0.85807428992285595</v>
      </c>
      <c r="BD172">
        <f t="shared" si="173"/>
        <v>4.9331796297907987E-2</v>
      </c>
      <c r="BF172" s="15">
        <f t="shared" si="189"/>
        <v>33.436742217516056</v>
      </c>
      <c r="BG172" s="10">
        <f t="shared" si="190"/>
        <v>0</v>
      </c>
      <c r="BH172">
        <f t="shared" si="191"/>
        <v>5.8708795379015868</v>
      </c>
      <c r="BI172">
        <f t="shared" si="192"/>
        <v>5.9216781596562029</v>
      </c>
      <c r="BJ172">
        <f t="shared" si="193"/>
        <v>-6.9758100688801505E-2</v>
      </c>
      <c r="BK172">
        <f t="shared" si="194"/>
        <v>-5.3524114235481424E-4</v>
      </c>
      <c r="BM172">
        <f t="shared" si="195"/>
        <v>0</v>
      </c>
      <c r="BN172">
        <f t="shared" si="196"/>
        <v>0</v>
      </c>
      <c r="BO172">
        <f t="shared" si="197"/>
        <v>0</v>
      </c>
      <c r="BP172">
        <f t="shared" si="198"/>
        <v>0</v>
      </c>
    </row>
    <row r="173" spans="1:68" x14ac:dyDescent="0.2">
      <c r="A173">
        <f t="shared" si="204"/>
        <v>0.13600000000000001</v>
      </c>
      <c r="B173">
        <f t="shared" si="140"/>
        <v>0.42509980360441008</v>
      </c>
      <c r="C173">
        <f t="shared" si="141"/>
        <v>2.700634046428017</v>
      </c>
      <c r="D173">
        <f t="shared" si="142"/>
        <v>0.42509980360441008</v>
      </c>
      <c r="E173">
        <f t="shared" si="148"/>
        <v>0.42680657065339062</v>
      </c>
      <c r="F173">
        <f t="shared" si="149"/>
        <v>0.42680657065339056</v>
      </c>
      <c r="G173">
        <f t="shared" si="143"/>
        <v>0.42084880556836596</v>
      </c>
      <c r="H173">
        <f t="shared" si="144"/>
        <v>0.4085353410536956</v>
      </c>
      <c r="I173">
        <f t="shared" si="145"/>
        <v>0.40853534105369588</v>
      </c>
      <c r="J173">
        <f t="shared" si="200"/>
        <v>53.430801176554255</v>
      </c>
      <c r="K173">
        <f t="shared" si="201"/>
        <v>51.346845695010408</v>
      </c>
      <c r="L173">
        <f t="shared" si="150"/>
        <v>1.6919148530988574E+16</v>
      </c>
      <c r="M173">
        <f t="shared" si="146"/>
        <v>2.0108446206380321E-2</v>
      </c>
      <c r="N173" s="17">
        <f t="shared" si="202"/>
        <v>340217788093142.38</v>
      </c>
      <c r="O173">
        <f t="shared" si="203"/>
        <v>0</v>
      </c>
      <c r="P173" s="18" t="e">
        <f t="shared" si="147"/>
        <v>#N/A</v>
      </c>
      <c r="R173">
        <f t="shared" si="151"/>
        <v>3.938603506932032</v>
      </c>
      <c r="S173">
        <f t="shared" si="152"/>
        <v>37.367222424594893</v>
      </c>
      <c r="T173">
        <f t="shared" si="174"/>
        <v>-3.9066153429076453</v>
      </c>
      <c r="U173" s="9">
        <f t="shared" si="153"/>
        <v>33.46060708168725</v>
      </c>
      <c r="V173">
        <f t="shared" si="175"/>
        <v>-340217788093114.06</v>
      </c>
      <c r="W173">
        <f t="shared" si="176"/>
        <v>0</v>
      </c>
      <c r="X173">
        <f t="shared" si="177"/>
        <v>1.4210854715202004E-14</v>
      </c>
      <c r="Y173">
        <f t="shared" si="154"/>
        <v>2.700634046428017</v>
      </c>
      <c r="Z173">
        <f t="shared" si="155"/>
        <v>31.415926535897931</v>
      </c>
      <c r="AA173">
        <f t="shared" si="156"/>
        <v>2.0117549339566727</v>
      </c>
      <c r="AB173">
        <f t="shared" si="178"/>
        <v>-4.2626250262661447</v>
      </c>
      <c r="AC173">
        <f t="shared" si="157"/>
        <v>27.153301509631788</v>
      </c>
      <c r="AD173">
        <f t="shared" si="179"/>
        <v>-0.44572244323881183</v>
      </c>
      <c r="AE173">
        <f t="shared" si="158"/>
        <v>0.88098251594758636</v>
      </c>
      <c r="AF173" s="9">
        <f t="shared" si="180"/>
        <v>27.588561582340564</v>
      </c>
      <c r="AG173" s="9">
        <f t="shared" si="181"/>
        <v>0</v>
      </c>
      <c r="AH173">
        <f t="shared" si="182"/>
        <v>0</v>
      </c>
      <c r="AI173">
        <f t="shared" si="199"/>
        <v>3.1257338500323417E-3</v>
      </c>
      <c r="AJ173">
        <f t="shared" si="159"/>
        <v>37.337604695554134</v>
      </c>
      <c r="AK173">
        <f t="shared" si="160"/>
        <v>-4.3314964804721443</v>
      </c>
      <c r="AL173">
        <f t="shared" si="161"/>
        <v>-0.3969254979098813</v>
      </c>
      <c r="AM173">
        <f t="shared" si="162"/>
        <v>0.85142436451514558</v>
      </c>
      <c r="AN173" s="9">
        <f t="shared" si="183"/>
        <v>33.46060708168725</v>
      </c>
      <c r="AO173">
        <f t="shared" si="163"/>
        <v>0</v>
      </c>
      <c r="AP173">
        <f t="shared" si="184"/>
        <v>0</v>
      </c>
      <c r="AQ173">
        <f t="shared" si="164"/>
        <v>5.9216781596562029</v>
      </c>
      <c r="AR173">
        <f t="shared" si="165"/>
        <v>-6.8871454205999605E-2</v>
      </c>
      <c r="AS173">
        <f t="shared" si="166"/>
        <v>4.879694532893053E-2</v>
      </c>
      <c r="AT173">
        <f t="shared" si="185"/>
        <v>1.5900152410718901E-2</v>
      </c>
      <c r="AU173">
        <f t="shared" si="167"/>
        <v>5.8720454993466866</v>
      </c>
      <c r="AV173">
        <f t="shared" si="186"/>
        <v>0.17549130190648618</v>
      </c>
      <c r="AW173">
        <f t="shared" si="187"/>
        <v>0</v>
      </c>
      <c r="AX173">
        <f t="shared" si="168"/>
        <v>2.0109801593410376E-2</v>
      </c>
      <c r="AY173" t="b">
        <f t="shared" si="188"/>
        <v>0</v>
      </c>
      <c r="AZ173">
        <f t="shared" si="169"/>
        <v>37.337604695554134</v>
      </c>
      <c r="BA173">
        <f t="shared" si="170"/>
        <v>-4.331496480472155</v>
      </c>
      <c r="BB173">
        <f t="shared" si="171"/>
        <v>-0.44625729420778926</v>
      </c>
      <c r="BC173">
        <f t="shared" si="172"/>
        <v>0.85142436451514569</v>
      </c>
      <c r="BD173">
        <f t="shared" si="173"/>
        <v>4.9331796297907987E-2</v>
      </c>
      <c r="BF173" s="15">
        <f t="shared" si="189"/>
        <v>33.460607081687243</v>
      </c>
      <c r="BG173" s="10">
        <f t="shared" si="190"/>
        <v>0</v>
      </c>
      <c r="BH173">
        <f t="shared" si="191"/>
        <v>5.8720454993466795</v>
      </c>
      <c r="BI173">
        <f t="shared" si="192"/>
        <v>5.9216781596562029</v>
      </c>
      <c r="BJ173">
        <f t="shared" si="193"/>
        <v>-6.8871454206010263E-2</v>
      </c>
      <c r="BK173">
        <f t="shared" si="194"/>
        <v>-5.3485096897742945E-4</v>
      </c>
      <c r="BM173">
        <f t="shared" si="195"/>
        <v>0</v>
      </c>
      <c r="BN173">
        <f t="shared" si="196"/>
        <v>-1.0658141036401503E-14</v>
      </c>
      <c r="BO173">
        <f t="shared" si="197"/>
        <v>0</v>
      </c>
      <c r="BP173">
        <f t="shared" si="198"/>
        <v>0</v>
      </c>
    </row>
    <row r="174" spans="1:68" x14ac:dyDescent="0.2">
      <c r="A174">
        <f t="shared" si="204"/>
        <v>0.13700000000000001</v>
      </c>
      <c r="B174">
        <f t="shared" si="140"/>
        <v>0.42822553745444253</v>
      </c>
      <c r="C174">
        <f t="shared" si="141"/>
        <v>2.6975083125779844</v>
      </c>
      <c r="D174">
        <f t="shared" si="142"/>
        <v>0.42822553745444253</v>
      </c>
      <c r="E174">
        <f t="shared" si="148"/>
        <v>0.42963121639310803</v>
      </c>
      <c r="F174">
        <f t="shared" si="149"/>
        <v>0.42963121639310803</v>
      </c>
      <c r="G174">
        <f t="shared" si="143"/>
        <v>0.42394328207989812</v>
      </c>
      <c r="H174">
        <f t="shared" si="144"/>
        <v>0.41135784075802567</v>
      </c>
      <c r="I174">
        <f t="shared" si="145"/>
        <v>0.41135784075802573</v>
      </c>
      <c r="J174">
        <f t="shared" si="200"/>
        <v>53.064189906315562</v>
      </c>
      <c r="K174">
        <f t="shared" si="201"/>
        <v>50.998044452623013</v>
      </c>
      <c r="L174">
        <f t="shared" si="150"/>
        <v>1.7295371737404628E+16</v>
      </c>
      <c r="M174">
        <f t="shared" si="146"/>
        <v>2.0139697214967126E-2</v>
      </c>
      <c r="N174" s="17">
        <f t="shared" si="202"/>
        <v>348323550011629.12</v>
      </c>
      <c r="O174">
        <f t="shared" si="203"/>
        <v>0</v>
      </c>
      <c r="P174" s="18" t="e">
        <f t="shared" si="147"/>
        <v>#N/A</v>
      </c>
      <c r="R174">
        <f t="shared" si="151"/>
        <v>3.9317872879229578</v>
      </c>
      <c r="S174">
        <f t="shared" si="152"/>
        <v>37.38921533099213</v>
      </c>
      <c r="T174">
        <f t="shared" si="174"/>
        <v>-3.9050624258182816</v>
      </c>
      <c r="U174" s="9">
        <f t="shared" si="153"/>
        <v>33.48415290517385</v>
      </c>
      <c r="V174">
        <f t="shared" si="175"/>
        <v>-348323550011574.38</v>
      </c>
      <c r="W174">
        <f t="shared" si="176"/>
        <v>0</v>
      </c>
      <c r="X174">
        <f t="shared" si="177"/>
        <v>-6.3948846218409017E-14</v>
      </c>
      <c r="Y174">
        <f t="shared" si="154"/>
        <v>2.6975083125779844</v>
      </c>
      <c r="Z174">
        <f t="shared" si="155"/>
        <v>31.415926535897931</v>
      </c>
      <c r="AA174">
        <f t="shared" si="156"/>
        <v>2.0148806678067053</v>
      </c>
      <c r="AB174">
        <f t="shared" si="178"/>
        <v>-4.2349022110812218</v>
      </c>
      <c r="AC174">
        <f t="shared" si="157"/>
        <v>27.181024324816711</v>
      </c>
      <c r="AD174">
        <f t="shared" si="179"/>
        <v>-0.44416991413659795</v>
      </c>
      <c r="AE174">
        <f t="shared" si="158"/>
        <v>0.87411114650927413</v>
      </c>
      <c r="AF174" s="9">
        <f t="shared" si="180"/>
        <v>27.610965557189388</v>
      </c>
      <c r="AG174" s="9">
        <f t="shared" si="181"/>
        <v>0</v>
      </c>
      <c r="AH174">
        <f t="shared" si="182"/>
        <v>0</v>
      </c>
      <c r="AI174">
        <f t="shared" si="199"/>
        <v>3.1257338500323417E-3</v>
      </c>
      <c r="AJ174">
        <f t="shared" si="159"/>
        <v>37.337604695554134</v>
      </c>
      <c r="AK174">
        <f t="shared" si="160"/>
        <v>-4.3029072841297564</v>
      </c>
      <c r="AL174">
        <f t="shared" si="161"/>
        <v>-0.39537258082051752</v>
      </c>
      <c r="AM174">
        <f t="shared" si="162"/>
        <v>0.8448280745700445</v>
      </c>
      <c r="AN174" s="9">
        <f t="shared" si="183"/>
        <v>33.4841529051739</v>
      </c>
      <c r="AO174">
        <f t="shared" si="163"/>
        <v>0</v>
      </c>
      <c r="AP174">
        <f t="shared" si="184"/>
        <v>0</v>
      </c>
      <c r="AQ174">
        <f t="shared" si="164"/>
        <v>5.9216781596562029</v>
      </c>
      <c r="AR174">
        <f t="shared" si="165"/>
        <v>-6.8005073048534648E-2</v>
      </c>
      <c r="AS174">
        <f t="shared" si="166"/>
        <v>4.8797333316080438E-2</v>
      </c>
      <c r="AT174">
        <f t="shared" si="185"/>
        <v>1.5804447681072534E-2</v>
      </c>
      <c r="AU174">
        <f t="shared" si="167"/>
        <v>5.873187347984512</v>
      </c>
      <c r="AV174">
        <f t="shared" si="186"/>
        <v>0.17540199880872601</v>
      </c>
      <c r="AW174">
        <f t="shared" si="187"/>
        <v>0</v>
      </c>
      <c r="AX174">
        <f t="shared" si="168"/>
        <v>2.0141058931910701E-2</v>
      </c>
      <c r="AY174" t="b">
        <f t="shared" si="188"/>
        <v>0</v>
      </c>
      <c r="AZ174">
        <f t="shared" si="169"/>
        <v>37.337604695554134</v>
      </c>
      <c r="BA174">
        <f t="shared" si="170"/>
        <v>-4.3029072841297511</v>
      </c>
      <c r="BB174">
        <f t="shared" si="171"/>
        <v>-0.44470437711842542</v>
      </c>
      <c r="BC174">
        <f t="shared" si="172"/>
        <v>0.8448280745700445</v>
      </c>
      <c r="BD174">
        <f t="shared" si="173"/>
        <v>4.9331796297907987E-2</v>
      </c>
      <c r="BF174" s="15">
        <f t="shared" si="189"/>
        <v>33.484152905173907</v>
      </c>
      <c r="BG174" s="10">
        <f t="shared" si="190"/>
        <v>0</v>
      </c>
      <c r="BH174">
        <f t="shared" si="191"/>
        <v>5.8731873479845191</v>
      </c>
      <c r="BI174">
        <f t="shared" si="192"/>
        <v>5.9216781596562029</v>
      </c>
      <c r="BJ174">
        <f t="shared" si="193"/>
        <v>-6.8005073048529319E-2</v>
      </c>
      <c r="BK174">
        <f t="shared" si="194"/>
        <v>-5.3446298182746599E-4</v>
      </c>
      <c r="BM174">
        <f t="shared" si="195"/>
        <v>0</v>
      </c>
      <c r="BN174">
        <f t="shared" si="196"/>
        <v>0</v>
      </c>
      <c r="BO174">
        <f t="shared" si="197"/>
        <v>0</v>
      </c>
      <c r="BP174">
        <f t="shared" si="198"/>
        <v>0</v>
      </c>
    </row>
    <row r="175" spans="1:68" x14ac:dyDescent="0.2">
      <c r="A175">
        <f t="shared" si="204"/>
        <v>0.13800000000000001</v>
      </c>
      <c r="B175">
        <f t="shared" si="140"/>
        <v>0.43135127130447498</v>
      </c>
      <c r="C175">
        <f t="shared" si="141"/>
        <v>2.6943825787279518</v>
      </c>
      <c r="D175">
        <f t="shared" si="142"/>
        <v>0.43135127130447498</v>
      </c>
      <c r="E175">
        <f t="shared" si="148"/>
        <v>0.4324516645481335</v>
      </c>
      <c r="F175">
        <f t="shared" si="149"/>
        <v>0.43245166454813361</v>
      </c>
      <c r="G175">
        <f t="shared" si="143"/>
        <v>0.42703775859143023</v>
      </c>
      <c r="H175">
        <f t="shared" si="144"/>
        <v>0.41417640139130707</v>
      </c>
      <c r="I175">
        <f t="shared" si="145"/>
        <v>0.4141764013913074</v>
      </c>
      <c r="J175">
        <f t="shared" si="200"/>
        <v>52.703076534804083</v>
      </c>
      <c r="K175">
        <f t="shared" si="201"/>
        <v>50.654450461379774</v>
      </c>
      <c r="L175">
        <f t="shared" si="150"/>
        <v>1.7674494378449824E+16</v>
      </c>
      <c r="M175">
        <f t="shared" si="146"/>
        <v>2.0170948203877017E-2</v>
      </c>
      <c r="N175" s="17">
        <f t="shared" si="202"/>
        <v>356511310637426.94</v>
      </c>
      <c r="O175">
        <f t="shared" si="203"/>
        <v>0</v>
      </c>
      <c r="P175" s="18" t="e">
        <f t="shared" si="147"/>
        <v>#N/A</v>
      </c>
      <c r="R175">
        <f t="shared" si="151"/>
        <v>3.9250270937917699</v>
      </c>
      <c r="S175">
        <f t="shared" si="152"/>
        <v>37.410898999690097</v>
      </c>
      <c r="T175">
        <f t="shared" si="174"/>
        <v>-3.9035119175172612</v>
      </c>
      <c r="U175" s="9">
        <f t="shared" si="153"/>
        <v>33.507387082172833</v>
      </c>
      <c r="V175">
        <f t="shared" si="175"/>
        <v>-356511310637400.06</v>
      </c>
      <c r="W175">
        <f t="shared" si="176"/>
        <v>0</v>
      </c>
      <c r="X175">
        <f t="shared" si="177"/>
        <v>2.1316282072803006E-14</v>
      </c>
      <c r="Y175">
        <f t="shared" si="154"/>
        <v>2.6943825787279518</v>
      </c>
      <c r="Z175">
        <f t="shared" si="155"/>
        <v>31.415926535897931</v>
      </c>
      <c r="AA175">
        <f t="shared" si="156"/>
        <v>2.0180064016567378</v>
      </c>
      <c r="AB175">
        <f t="shared" si="178"/>
        <v>-4.2075218682332984</v>
      </c>
      <c r="AC175">
        <f t="shared" si="157"/>
        <v>27.208404667664631</v>
      </c>
      <c r="AD175">
        <f t="shared" si="179"/>
        <v>-0.44261979164514653</v>
      </c>
      <c r="AE175">
        <f t="shared" si="158"/>
        <v>0.86729647326720438</v>
      </c>
      <c r="AF175" s="9">
        <f t="shared" si="180"/>
        <v>27.633081349286687</v>
      </c>
      <c r="AG175" s="9">
        <f t="shared" si="181"/>
        <v>0</v>
      </c>
      <c r="AH175">
        <f t="shared" si="182"/>
        <v>0</v>
      </c>
      <c r="AI175">
        <f t="shared" si="199"/>
        <v>3.1257338500325638E-3</v>
      </c>
      <c r="AJ175">
        <f t="shared" si="159"/>
        <v>37.337604695554134</v>
      </c>
      <c r="AK175">
        <f t="shared" si="160"/>
        <v>-4.274680257987673</v>
      </c>
      <c r="AL175">
        <f t="shared" si="161"/>
        <v>-0.39382207251949719</v>
      </c>
      <c r="AM175">
        <f t="shared" si="162"/>
        <v>0.83828471712583541</v>
      </c>
      <c r="AN175" s="9">
        <f t="shared" si="183"/>
        <v>33.507387082172798</v>
      </c>
      <c r="AO175">
        <f t="shared" si="163"/>
        <v>0</v>
      </c>
      <c r="AP175">
        <f t="shared" si="184"/>
        <v>0</v>
      </c>
      <c r="AQ175">
        <f t="shared" si="164"/>
        <v>5.9216781596562029</v>
      </c>
      <c r="AR175">
        <f t="shared" si="165"/>
        <v>-6.7158389754374603E-2</v>
      </c>
      <c r="AS175">
        <f t="shared" si="166"/>
        <v>4.8797719125649341E-2</v>
      </c>
      <c r="AT175">
        <f t="shared" si="185"/>
        <v>1.5710739915314683E-2</v>
      </c>
      <c r="AU175">
        <f t="shared" si="167"/>
        <v>5.8743057328861106</v>
      </c>
      <c r="AV175">
        <f t="shared" si="186"/>
        <v>0.1753137515163474</v>
      </c>
      <c r="AW175">
        <f t="shared" si="187"/>
        <v>0</v>
      </c>
      <c r="AX175">
        <f t="shared" si="168"/>
        <v>2.0172316270411026E-2</v>
      </c>
      <c r="AY175" t="b">
        <f t="shared" si="188"/>
        <v>0</v>
      </c>
      <c r="AZ175">
        <f t="shared" si="169"/>
        <v>37.337604695554134</v>
      </c>
      <c r="BA175">
        <f t="shared" si="170"/>
        <v>-4.2746802579876579</v>
      </c>
      <c r="BB175">
        <f t="shared" si="171"/>
        <v>-0.44315386881740515</v>
      </c>
      <c r="BC175">
        <f t="shared" si="172"/>
        <v>0.83828471712583519</v>
      </c>
      <c r="BD175">
        <f t="shared" si="173"/>
        <v>4.9331796297907987E-2</v>
      </c>
      <c r="BF175" s="15">
        <f t="shared" si="189"/>
        <v>33.507387082172819</v>
      </c>
      <c r="BG175" s="10">
        <f t="shared" si="190"/>
        <v>0</v>
      </c>
      <c r="BH175">
        <f t="shared" si="191"/>
        <v>5.8743057328861319</v>
      </c>
      <c r="BI175">
        <f t="shared" si="192"/>
        <v>5.9216781596562029</v>
      </c>
      <c r="BJ175">
        <f t="shared" si="193"/>
        <v>-6.7158389754359504E-2</v>
      </c>
      <c r="BK175">
        <f t="shared" si="194"/>
        <v>-5.3407717225861795E-4</v>
      </c>
      <c r="BM175">
        <f t="shared" si="195"/>
        <v>0</v>
      </c>
      <c r="BN175">
        <f t="shared" si="196"/>
        <v>1.5099033134902129E-14</v>
      </c>
      <c r="BO175">
        <f t="shared" si="197"/>
        <v>0</v>
      </c>
      <c r="BP175">
        <f t="shared" si="198"/>
        <v>0</v>
      </c>
    </row>
    <row r="176" spans="1:68" x14ac:dyDescent="0.2">
      <c r="A176">
        <f t="shared" si="204"/>
        <v>0.13900000000000001</v>
      </c>
      <c r="B176">
        <f t="shared" si="140"/>
        <v>0.43447700515450738</v>
      </c>
      <c r="C176">
        <f t="shared" si="141"/>
        <v>2.6912568448779197</v>
      </c>
      <c r="D176">
        <f t="shared" si="142"/>
        <v>0.43447700515450738</v>
      </c>
      <c r="E176">
        <f t="shared" si="148"/>
        <v>0.43526788756211282</v>
      </c>
      <c r="F176">
        <f t="shared" si="149"/>
        <v>0.43526788756211271</v>
      </c>
      <c r="G176">
        <f t="shared" si="143"/>
        <v>0.43013223510296228</v>
      </c>
      <c r="H176">
        <f t="shared" si="144"/>
        <v>0.41699099596363098</v>
      </c>
      <c r="I176">
        <f t="shared" si="145"/>
        <v>0.41699099596363121</v>
      </c>
      <c r="J176">
        <f t="shared" si="200"/>
        <v>52.347342730967775</v>
      </c>
      <c r="K176">
        <f t="shared" si="201"/>
        <v>50.315952029362414</v>
      </c>
      <c r="L176">
        <f t="shared" si="150"/>
        <v>1.805647252213186E+16</v>
      </c>
      <c r="M176">
        <f t="shared" si="146"/>
        <v>2.0202199173079465E-2</v>
      </c>
      <c r="N176" s="17">
        <f t="shared" si="202"/>
        <v>364780454255344.31</v>
      </c>
      <c r="O176">
        <f t="shared" si="203"/>
        <v>0</v>
      </c>
      <c r="P176" s="18" t="e">
        <f t="shared" si="147"/>
        <v>#N/A</v>
      </c>
      <c r="R176">
        <f t="shared" si="151"/>
        <v>3.9183221645888278</v>
      </c>
      <c r="S176">
        <f t="shared" si="152"/>
        <v>37.432280603895848</v>
      </c>
      <c r="T176">
        <f t="shared" si="174"/>
        <v>-3.9019638105464525</v>
      </c>
      <c r="U176" s="9">
        <f t="shared" si="153"/>
        <v>33.530316793349392</v>
      </c>
      <c r="V176">
        <f t="shared" si="175"/>
        <v>-364780454255308.94</v>
      </c>
      <c r="W176">
        <f t="shared" si="176"/>
        <v>0</v>
      </c>
      <c r="X176">
        <f t="shared" si="177"/>
        <v>-7.1054273576010019E-15</v>
      </c>
      <c r="Y176">
        <f t="shared" si="154"/>
        <v>2.6912568448779197</v>
      </c>
      <c r="Z176">
        <f t="shared" si="155"/>
        <v>31.415926535897931</v>
      </c>
      <c r="AA176">
        <f t="shared" si="156"/>
        <v>2.02113213550677</v>
      </c>
      <c r="AB176">
        <f t="shared" si="178"/>
        <v>-4.1804766838431577</v>
      </c>
      <c r="AC176">
        <f t="shared" si="157"/>
        <v>27.235449852054774</v>
      </c>
      <c r="AD176">
        <f t="shared" si="179"/>
        <v>-0.44107206831491963</v>
      </c>
      <c r="AE176">
        <f t="shared" si="158"/>
        <v>0.86053772870988576</v>
      </c>
      <c r="AF176" s="9">
        <f t="shared" si="180"/>
        <v>27.65491551244974</v>
      </c>
      <c r="AG176" s="9">
        <f t="shared" si="181"/>
        <v>0</v>
      </c>
      <c r="AH176">
        <f t="shared" si="182"/>
        <v>0</v>
      </c>
      <c r="AI176">
        <f t="shared" si="199"/>
        <v>3.1257338500323417E-3</v>
      </c>
      <c r="AJ176">
        <f t="shared" si="159"/>
        <v>37.337604695554134</v>
      </c>
      <c r="AK176">
        <f t="shared" si="160"/>
        <v>-4.2468075406210621</v>
      </c>
      <c r="AL176">
        <f t="shared" si="161"/>
        <v>-0.39227396554868843</v>
      </c>
      <c r="AM176">
        <f t="shared" si="162"/>
        <v>0.83179360396495083</v>
      </c>
      <c r="AN176" s="9">
        <f t="shared" si="183"/>
        <v>33.530316793349336</v>
      </c>
      <c r="AO176">
        <f t="shared" si="163"/>
        <v>-5.6843418860808015E-14</v>
      </c>
      <c r="AP176">
        <f t="shared" si="184"/>
        <v>-1.6952842769467297E-15</v>
      </c>
      <c r="AQ176">
        <f t="shared" si="164"/>
        <v>5.9216781596562029</v>
      </c>
      <c r="AR176">
        <f t="shared" si="165"/>
        <v>-6.6330856777904401E-2</v>
      </c>
      <c r="AS176">
        <f t="shared" si="166"/>
        <v>4.8798102766231199E-2</v>
      </c>
      <c r="AT176">
        <f t="shared" si="185"/>
        <v>1.5618992888998222E-2</v>
      </c>
      <c r="AU176">
        <f t="shared" si="167"/>
        <v>5.8754012808995952</v>
      </c>
      <c r="AV176">
        <f t="shared" si="186"/>
        <v>0.17522653654334003</v>
      </c>
      <c r="AW176">
        <f t="shared" si="187"/>
        <v>0</v>
      </c>
      <c r="AX176">
        <f t="shared" si="168"/>
        <v>2.0203573608911347E-2</v>
      </c>
      <c r="AY176" t="b">
        <f t="shared" si="188"/>
        <v>0</v>
      </c>
      <c r="AZ176">
        <f t="shared" si="169"/>
        <v>37.337604695554134</v>
      </c>
      <c r="BA176">
        <f t="shared" si="170"/>
        <v>-4.2468075406210621</v>
      </c>
      <c r="BB176">
        <f t="shared" si="171"/>
        <v>-0.44160576184659639</v>
      </c>
      <c r="BC176">
        <f t="shared" si="172"/>
        <v>0.83179360396495106</v>
      </c>
      <c r="BD176">
        <f t="shared" si="173"/>
        <v>4.9331796297907987E-2</v>
      </c>
      <c r="BF176" s="15">
        <f t="shared" si="189"/>
        <v>33.530316793349336</v>
      </c>
      <c r="BG176" s="10">
        <f t="shared" si="190"/>
        <v>0</v>
      </c>
      <c r="BH176">
        <f t="shared" si="191"/>
        <v>5.8754012808995952</v>
      </c>
      <c r="BI176">
        <f t="shared" si="192"/>
        <v>5.9216781596562029</v>
      </c>
      <c r="BJ176">
        <f t="shared" si="193"/>
        <v>-6.6330856777904401E-2</v>
      </c>
      <c r="BK176">
        <f t="shared" si="194"/>
        <v>-5.3369353167675992E-4</v>
      </c>
      <c r="BM176">
        <f t="shared" si="195"/>
        <v>0</v>
      </c>
      <c r="BN176">
        <f t="shared" si="196"/>
        <v>0</v>
      </c>
      <c r="BO176">
        <f t="shared" si="197"/>
        <v>0</v>
      </c>
      <c r="BP176">
        <f t="shared" si="198"/>
        <v>0</v>
      </c>
    </row>
    <row r="177" spans="1:68" x14ac:dyDescent="0.2">
      <c r="A177">
        <f t="shared" si="204"/>
        <v>0.14000000000000001</v>
      </c>
      <c r="B177">
        <f t="shared" si="140"/>
        <v>0.43760273900453983</v>
      </c>
      <c r="C177">
        <f t="shared" si="141"/>
        <v>2.6881311110278872</v>
      </c>
      <c r="D177">
        <f t="shared" si="142"/>
        <v>0.43760273900453983</v>
      </c>
      <c r="E177">
        <f t="shared" si="148"/>
        <v>0.43807985791997234</v>
      </c>
      <c r="F177">
        <f t="shared" si="149"/>
        <v>0.43807985791997228</v>
      </c>
      <c r="G177">
        <f t="shared" si="143"/>
        <v>0.43322671161449444</v>
      </c>
      <c r="H177">
        <f t="shared" si="144"/>
        <v>0.41980159752306689</v>
      </c>
      <c r="I177">
        <f t="shared" si="145"/>
        <v>0.41980159752306689</v>
      </c>
      <c r="J177">
        <f t="shared" si="200"/>
        <v>51.996873547477115</v>
      </c>
      <c r="K177">
        <f t="shared" si="201"/>
        <v>49.982440650624987</v>
      </c>
      <c r="L177">
        <f t="shared" si="150"/>
        <v>1.8441263144320812E+16</v>
      </c>
      <c r="M177">
        <f t="shared" si="146"/>
        <v>2.0233450122543933E-2</v>
      </c>
      <c r="N177" s="17">
        <f t="shared" si="202"/>
        <v>373130378027322.88</v>
      </c>
      <c r="O177">
        <f t="shared" si="203"/>
        <v>0</v>
      </c>
      <c r="P177" s="18" t="e">
        <f t="shared" si="147"/>
        <v>#N/A</v>
      </c>
      <c r="R177">
        <f t="shared" si="151"/>
        <v>3.9116717567600543</v>
      </c>
      <c r="S177">
        <f t="shared" si="152"/>
        <v>37.453367110927395</v>
      </c>
      <c r="T177">
        <f t="shared" si="174"/>
        <v>-3.9004180974823126</v>
      </c>
      <c r="U177" s="9">
        <f t="shared" si="153"/>
        <v>33.55294901344508</v>
      </c>
      <c r="V177">
        <f t="shared" si="175"/>
        <v>-373130378027280.31</v>
      </c>
      <c r="W177">
        <f t="shared" si="176"/>
        <v>0</v>
      </c>
      <c r="X177">
        <f t="shared" si="177"/>
        <v>-2.1316282072803006E-14</v>
      </c>
      <c r="Y177">
        <f t="shared" si="154"/>
        <v>2.6881311110278872</v>
      </c>
      <c r="Z177">
        <f t="shared" si="155"/>
        <v>31.415926535897931</v>
      </c>
      <c r="AA177">
        <f t="shared" si="156"/>
        <v>2.0242578693568025</v>
      </c>
      <c r="AB177">
        <f t="shared" si="178"/>
        <v>-4.1537595451725595</v>
      </c>
      <c r="AC177">
        <f t="shared" si="157"/>
        <v>27.262166990725373</v>
      </c>
      <c r="AD177">
        <f t="shared" si="179"/>
        <v>-0.43952673673091497</v>
      </c>
      <c r="AE177">
        <f t="shared" si="158"/>
        <v>0.85383416188798222</v>
      </c>
      <c r="AF177" s="9">
        <f t="shared" si="180"/>
        <v>27.676474415882439</v>
      </c>
      <c r="AG177" s="9">
        <f t="shared" si="181"/>
        <v>0</v>
      </c>
      <c r="AH177">
        <f t="shared" si="182"/>
        <v>0</v>
      </c>
      <c r="AI177">
        <f t="shared" si="199"/>
        <v>3.1257338500323417E-3</v>
      </c>
      <c r="AJ177">
        <f t="shared" si="159"/>
        <v>37.337604695554134</v>
      </c>
      <c r="AK177">
        <f t="shared" si="160"/>
        <v>-4.2192814908309755</v>
      </c>
      <c r="AL177">
        <f t="shared" si="161"/>
        <v>-0.39072825248454857</v>
      </c>
      <c r="AM177">
        <f t="shared" si="162"/>
        <v>0.82535406120649302</v>
      </c>
      <c r="AN177" s="9">
        <f t="shared" si="183"/>
        <v>33.552949013445101</v>
      </c>
      <c r="AO177">
        <f t="shared" si="163"/>
        <v>0</v>
      </c>
      <c r="AP177">
        <f t="shared" si="184"/>
        <v>0</v>
      </c>
      <c r="AQ177">
        <f t="shared" si="164"/>
        <v>5.9216781596562029</v>
      </c>
      <c r="AR177">
        <f t="shared" si="165"/>
        <v>-6.5521945658415959E-2</v>
      </c>
      <c r="AS177">
        <f t="shared" si="166"/>
        <v>4.8798484246366403E-2</v>
      </c>
      <c r="AT177">
        <f t="shared" si="185"/>
        <v>1.5529171447983102E-2</v>
      </c>
      <c r="AU177">
        <f t="shared" si="167"/>
        <v>5.8764745975626624</v>
      </c>
      <c r="AV177">
        <f t="shared" si="186"/>
        <v>0.17514033103939339</v>
      </c>
      <c r="AW177">
        <f t="shared" si="187"/>
        <v>0</v>
      </c>
      <c r="AX177">
        <f t="shared" si="168"/>
        <v>2.0234830947411676E-2</v>
      </c>
      <c r="AY177" t="b">
        <f t="shared" si="188"/>
        <v>0</v>
      </c>
      <c r="AZ177">
        <f t="shared" si="169"/>
        <v>37.337604695554134</v>
      </c>
      <c r="BA177">
        <f t="shared" si="170"/>
        <v>-4.2192814908309817</v>
      </c>
      <c r="BB177">
        <f t="shared" si="171"/>
        <v>-0.44006004878245641</v>
      </c>
      <c r="BC177">
        <f t="shared" si="172"/>
        <v>0.82535406120649313</v>
      </c>
      <c r="BD177">
        <f t="shared" si="173"/>
        <v>4.9331796297907987E-2</v>
      </c>
      <c r="BF177" s="15">
        <f t="shared" si="189"/>
        <v>33.552949013445101</v>
      </c>
      <c r="BG177" s="10">
        <f t="shared" si="190"/>
        <v>0</v>
      </c>
      <c r="BH177">
        <f t="shared" si="191"/>
        <v>5.8764745975626624</v>
      </c>
      <c r="BI177">
        <f t="shared" si="192"/>
        <v>5.9216781596562029</v>
      </c>
      <c r="BJ177">
        <f t="shared" si="193"/>
        <v>-6.5521945658422176E-2</v>
      </c>
      <c r="BK177">
        <f t="shared" si="194"/>
        <v>-5.3331205154144579E-4</v>
      </c>
      <c r="BM177">
        <f t="shared" si="195"/>
        <v>0</v>
      </c>
      <c r="BN177">
        <f t="shared" si="196"/>
        <v>0</v>
      </c>
      <c r="BO177">
        <f t="shared" si="197"/>
        <v>0</v>
      </c>
      <c r="BP177">
        <f t="shared" si="198"/>
        <v>0</v>
      </c>
    </row>
    <row r="178" spans="1:68" x14ac:dyDescent="0.2">
      <c r="A178">
        <f t="shared" si="204"/>
        <v>0.14099999999999999</v>
      </c>
      <c r="B178">
        <f t="shared" si="140"/>
        <v>0.44072847285457217</v>
      </c>
      <c r="C178">
        <f t="shared" si="141"/>
        <v>2.6850053771778546</v>
      </c>
      <c r="D178">
        <f t="shared" si="142"/>
        <v>0.44072847285457217</v>
      </c>
      <c r="E178">
        <f t="shared" si="148"/>
        <v>0.44088754814818737</v>
      </c>
      <c r="F178">
        <f t="shared" si="149"/>
        <v>0.44088754814818754</v>
      </c>
      <c r="G178">
        <f t="shared" si="143"/>
        <v>0.43632118812602644</v>
      </c>
      <c r="H178">
        <f t="shared" si="144"/>
        <v>0.42260817915592019</v>
      </c>
      <c r="I178">
        <f t="shared" si="145"/>
        <v>0.42260817915592053</v>
      </c>
      <c r="J178">
        <f t="shared" si="200"/>
        <v>51.651557300745644</v>
      </c>
      <c r="K178">
        <f t="shared" si="201"/>
        <v>49.6538108924493</v>
      </c>
      <c r="L178">
        <f t="shared" si="150"/>
        <v>1.8828824139372664E+16</v>
      </c>
      <c r="M178">
        <f t="shared" si="146"/>
        <v>2.0264701052239893E-2</v>
      </c>
      <c r="N178" s="17">
        <f t="shared" si="202"/>
        <v>381560492349585.12</v>
      </c>
      <c r="O178">
        <f t="shared" si="203"/>
        <v>0</v>
      </c>
      <c r="P178" s="18" t="e">
        <f t="shared" si="147"/>
        <v>#N/A</v>
      </c>
      <c r="R178">
        <f t="shared" si="151"/>
        <v>3.9050751426805874</v>
      </c>
      <c r="S178">
        <f t="shared" si="152"/>
        <v>37.474165289499958</v>
      </c>
      <c r="T178">
        <f t="shared" si="174"/>
        <v>-3.898874770935675</v>
      </c>
      <c r="U178" s="9">
        <f t="shared" si="153"/>
        <v>33.57529051856428</v>
      </c>
      <c r="V178">
        <f t="shared" si="175"/>
        <v>-381560492349559.12</v>
      </c>
      <c r="W178">
        <f t="shared" si="176"/>
        <v>0</v>
      </c>
      <c r="X178">
        <f t="shared" si="177"/>
        <v>2.1316282072803006E-14</v>
      </c>
      <c r="Y178">
        <f t="shared" si="154"/>
        <v>2.6850053771778546</v>
      </c>
      <c r="Z178">
        <f t="shared" si="155"/>
        <v>31.415926535897931</v>
      </c>
      <c r="AA178">
        <f t="shared" si="156"/>
        <v>2.0273836032068351</v>
      </c>
      <c r="AB178">
        <f t="shared" si="178"/>
        <v>-4.1273635337359584</v>
      </c>
      <c r="AC178">
        <f t="shared" si="157"/>
        <v>27.288563002161972</v>
      </c>
      <c r="AD178">
        <f t="shared" si="179"/>
        <v>-0.43798378951245304</v>
      </c>
      <c r="AE178">
        <f t="shared" si="158"/>
        <v>0.84718503794326216</v>
      </c>
      <c r="AF178" s="9">
        <f t="shared" si="180"/>
        <v>27.69776425059278</v>
      </c>
      <c r="AG178" s="9">
        <f t="shared" si="181"/>
        <v>0</v>
      </c>
      <c r="AH178">
        <f t="shared" si="182"/>
        <v>0</v>
      </c>
      <c r="AI178">
        <f t="shared" si="199"/>
        <v>3.1257338500325638E-3</v>
      </c>
      <c r="AJ178">
        <f t="shared" si="159"/>
        <v>37.337604695554134</v>
      </c>
      <c r="AK178">
        <f t="shared" si="160"/>
        <v>-4.1920946799647236</v>
      </c>
      <c r="AL178">
        <f t="shared" si="161"/>
        <v>-0.38918492593791099</v>
      </c>
      <c r="AM178">
        <f t="shared" si="162"/>
        <v>0.81896542891275159</v>
      </c>
      <c r="AN178" s="9">
        <f t="shared" si="183"/>
        <v>33.575290518564252</v>
      </c>
      <c r="AO178">
        <f t="shared" si="163"/>
        <v>0</v>
      </c>
      <c r="AP178">
        <f t="shared" si="184"/>
        <v>0</v>
      </c>
      <c r="AQ178">
        <f t="shared" si="164"/>
        <v>5.9216781596562029</v>
      </c>
      <c r="AR178">
        <f t="shared" si="165"/>
        <v>-6.4731146228765191E-2</v>
      </c>
      <c r="AS178">
        <f t="shared" si="166"/>
        <v>4.8798863574542051E-2</v>
      </c>
      <c r="AT178">
        <f t="shared" si="185"/>
        <v>1.5441241472463571E-2</v>
      </c>
      <c r="AU178">
        <f t="shared" si="167"/>
        <v>5.8775262679714722</v>
      </c>
      <c r="AV178">
        <f t="shared" si="186"/>
        <v>0.17505511276876978</v>
      </c>
      <c r="AW178">
        <f t="shared" si="187"/>
        <v>0</v>
      </c>
      <c r="AX178">
        <f t="shared" si="168"/>
        <v>2.0266088285912E-2</v>
      </c>
      <c r="AY178" t="b">
        <f t="shared" si="188"/>
        <v>0</v>
      </c>
      <c r="AZ178">
        <f t="shared" si="169"/>
        <v>37.337604695554134</v>
      </c>
      <c r="BA178">
        <f t="shared" si="170"/>
        <v>-4.1920946799647316</v>
      </c>
      <c r="BB178">
        <f t="shared" si="171"/>
        <v>-0.43851672223581878</v>
      </c>
      <c r="BC178">
        <f t="shared" si="172"/>
        <v>0.81896542891275115</v>
      </c>
      <c r="BD178">
        <f t="shared" si="173"/>
        <v>4.9331796297907987E-2</v>
      </c>
      <c r="BF178" s="15">
        <f t="shared" si="189"/>
        <v>33.575290518564245</v>
      </c>
      <c r="BG178" s="10">
        <f t="shared" si="190"/>
        <v>0</v>
      </c>
      <c r="BH178">
        <f t="shared" si="191"/>
        <v>5.877526267971465</v>
      </c>
      <c r="BI178">
        <f t="shared" si="192"/>
        <v>5.9216781596562029</v>
      </c>
      <c r="BJ178">
        <f t="shared" si="193"/>
        <v>-6.4731146228773184E-2</v>
      </c>
      <c r="BK178">
        <f t="shared" si="194"/>
        <v>-5.3293272336574216E-4</v>
      </c>
      <c r="BM178">
        <f t="shared" si="195"/>
        <v>0</v>
      </c>
      <c r="BN178">
        <f t="shared" si="196"/>
        <v>-7.9936057773011271E-15</v>
      </c>
      <c r="BO178">
        <f t="shared" si="197"/>
        <v>0</v>
      </c>
      <c r="BP178">
        <f t="shared" si="198"/>
        <v>0</v>
      </c>
    </row>
    <row r="179" spans="1:68" x14ac:dyDescent="0.2">
      <c r="A179">
        <f t="shared" si="204"/>
        <v>0.14199999999999999</v>
      </c>
      <c r="B179">
        <f t="shared" si="140"/>
        <v>0.44385420670460457</v>
      </c>
      <c r="C179">
        <f t="shared" si="141"/>
        <v>2.6818796433278225</v>
      </c>
      <c r="D179">
        <f t="shared" si="142"/>
        <v>0.44385420670460457</v>
      </c>
      <c r="E179">
        <f t="shared" si="148"/>
        <v>0.4436909308150514</v>
      </c>
      <c r="F179">
        <f t="shared" si="149"/>
        <v>0.44369093081505134</v>
      </c>
      <c r="G179">
        <f t="shared" si="143"/>
        <v>0.43941566463755855</v>
      </c>
      <c r="H179">
        <f t="shared" si="144"/>
        <v>0.42541071398699054</v>
      </c>
      <c r="I179">
        <f t="shared" si="145"/>
        <v>0.42541071398699076</v>
      </c>
      <c r="J179">
        <f t="shared" si="200"/>
        <v>51.311285456020094</v>
      </c>
      <c r="K179">
        <f t="shared" si="201"/>
        <v>49.329960287356975</v>
      </c>
      <c r="L179">
        <f t="shared" si="150"/>
        <v>1.9219114329226912E+16</v>
      </c>
      <c r="M179">
        <f t="shared" si="146"/>
        <v>2.0295951962136811E-2</v>
      </c>
      <c r="N179" s="17">
        <f t="shared" si="202"/>
        <v>390070221180804.62</v>
      </c>
      <c r="O179">
        <f t="shared" si="203"/>
        <v>0</v>
      </c>
      <c r="P179" s="18" t="e">
        <f t="shared" si="147"/>
        <v>#N/A</v>
      </c>
      <c r="R179">
        <f t="shared" si="151"/>
        <v>3.898531610204921</v>
      </c>
      <c r="S179">
        <f t="shared" si="152"/>
        <v>37.494681716705671</v>
      </c>
      <c r="T179">
        <f t="shared" si="174"/>
        <v>-3.897333823551536</v>
      </c>
      <c r="U179" s="9">
        <f t="shared" si="153"/>
        <v>33.597347893154137</v>
      </c>
      <c r="V179">
        <f t="shared" si="175"/>
        <v>-390070221180760.25</v>
      </c>
      <c r="W179">
        <f t="shared" si="176"/>
        <v>0</v>
      </c>
      <c r="X179">
        <f t="shared" si="177"/>
        <v>-2.8421709430404007E-14</v>
      </c>
      <c r="Y179">
        <f t="shared" si="154"/>
        <v>2.6818796433278225</v>
      </c>
      <c r="Z179">
        <f t="shared" si="155"/>
        <v>31.415926535897931</v>
      </c>
      <c r="AA179">
        <f t="shared" si="156"/>
        <v>2.0305093370568672</v>
      </c>
      <c r="AB179">
        <f t="shared" si="178"/>
        <v>-4.1012819186931893</v>
      </c>
      <c r="AC179">
        <f t="shared" si="157"/>
        <v>27.314644617204742</v>
      </c>
      <c r="AD179">
        <f t="shared" si="179"/>
        <v>-0.43644321931296626</v>
      </c>
      <c r="AE179">
        <f t="shared" si="158"/>
        <v>0.84058963765419248</v>
      </c>
      <c r="AF179" s="9">
        <f t="shared" si="180"/>
        <v>27.718791035545969</v>
      </c>
      <c r="AG179" s="9">
        <f t="shared" si="181"/>
        <v>0</v>
      </c>
      <c r="AH179">
        <f t="shared" si="182"/>
        <v>0</v>
      </c>
      <c r="AI179">
        <f t="shared" si="199"/>
        <v>3.1257338500323417E-3</v>
      </c>
      <c r="AJ179">
        <f t="shared" si="159"/>
        <v>37.337604695554134</v>
      </c>
      <c r="AK179">
        <f t="shared" si="160"/>
        <v>-4.1652398845553478</v>
      </c>
      <c r="AL179">
        <f t="shared" si="161"/>
        <v>-0.38764397855377197</v>
      </c>
      <c r="AM179">
        <f t="shared" si="162"/>
        <v>0.8126270607091427</v>
      </c>
      <c r="AN179" s="9">
        <f t="shared" si="183"/>
        <v>33.597347893154158</v>
      </c>
      <c r="AO179">
        <f t="shared" si="163"/>
        <v>0</v>
      </c>
      <c r="AP179">
        <f t="shared" si="184"/>
        <v>0</v>
      </c>
      <c r="AQ179">
        <f t="shared" si="164"/>
        <v>5.9216781596562029</v>
      </c>
      <c r="AR179">
        <f t="shared" si="165"/>
        <v>-6.3957965862158517E-2</v>
      </c>
      <c r="AS179">
        <f t="shared" si="166"/>
        <v>4.8799240759194285E-2</v>
      </c>
      <c r="AT179">
        <f t="shared" si="185"/>
        <v>1.5355169842513458E-2</v>
      </c>
      <c r="AU179">
        <f t="shared" si="167"/>
        <v>5.8785568576081886</v>
      </c>
      <c r="AV179">
        <f t="shared" si="186"/>
        <v>0.17497086009000168</v>
      </c>
      <c r="AW179">
        <f t="shared" si="187"/>
        <v>0</v>
      </c>
      <c r="AX179">
        <f t="shared" si="168"/>
        <v>2.0297345624412322E-2</v>
      </c>
      <c r="AY179" t="b">
        <f t="shared" si="188"/>
        <v>0</v>
      </c>
      <c r="AZ179">
        <f t="shared" si="169"/>
        <v>37.337604695554134</v>
      </c>
      <c r="BA179">
        <f t="shared" si="170"/>
        <v>-4.1652398845553567</v>
      </c>
      <c r="BB179">
        <f t="shared" si="171"/>
        <v>-0.43697577485167971</v>
      </c>
      <c r="BC179">
        <f t="shared" si="172"/>
        <v>0.81262706070914281</v>
      </c>
      <c r="BD179">
        <f t="shared" si="173"/>
        <v>4.9331796297907987E-2</v>
      </c>
      <c r="BF179" s="15">
        <f t="shared" si="189"/>
        <v>33.597347893154144</v>
      </c>
      <c r="BG179" s="10">
        <f t="shared" si="190"/>
        <v>0</v>
      </c>
      <c r="BH179">
        <f t="shared" si="191"/>
        <v>5.8785568576081744</v>
      </c>
      <c r="BI179">
        <f t="shared" si="192"/>
        <v>5.9216781596562029</v>
      </c>
      <c r="BJ179">
        <f t="shared" si="193"/>
        <v>-6.3957965862167399E-2</v>
      </c>
      <c r="BK179">
        <f t="shared" si="194"/>
        <v>-5.3255553871345285E-4</v>
      </c>
      <c r="BM179">
        <f t="shared" si="195"/>
        <v>0</v>
      </c>
      <c r="BN179">
        <f t="shared" si="196"/>
        <v>-8.8817841970012523E-15</v>
      </c>
      <c r="BO179">
        <f t="shared" si="197"/>
        <v>0</v>
      </c>
      <c r="BP179">
        <f t="shared" si="198"/>
        <v>0</v>
      </c>
    </row>
    <row r="180" spans="1:68" x14ac:dyDescent="0.2">
      <c r="A180">
        <f t="shared" si="204"/>
        <v>0.14299999999999999</v>
      </c>
      <c r="B180">
        <f t="shared" si="140"/>
        <v>0.44697994055463702</v>
      </c>
      <c r="C180">
        <f t="shared" si="141"/>
        <v>2.6787539094777899</v>
      </c>
      <c r="D180">
        <f t="shared" si="142"/>
        <v>0.44697994055463702</v>
      </c>
      <c r="E180">
        <f t="shared" si="148"/>
        <v>0.44648997853094352</v>
      </c>
      <c r="F180">
        <f t="shared" si="149"/>
        <v>0.44648997853094352</v>
      </c>
      <c r="G180">
        <f t="shared" si="143"/>
        <v>0.44251014114909065</v>
      </c>
      <c r="H180">
        <f t="shared" si="144"/>
        <v>0.42820917517982859</v>
      </c>
      <c r="I180">
        <f t="shared" si="145"/>
        <v>0.42820917517982865</v>
      </c>
      <c r="J180">
        <f t="shared" si="200"/>
        <v>50.975952517292178</v>
      </c>
      <c r="K180">
        <f t="shared" si="201"/>
        <v>49.010789229644736</v>
      </c>
      <c r="L180">
        <f t="shared" si="150"/>
        <v>1.9612093471104836E+16</v>
      </c>
      <c r="M180">
        <f t="shared" si="146"/>
        <v>2.0327202852204154E-2</v>
      </c>
      <c r="N180" s="17">
        <f t="shared" si="202"/>
        <v>398659002343536.69</v>
      </c>
      <c r="O180">
        <f t="shared" si="203"/>
        <v>0</v>
      </c>
      <c r="P180" s="18" t="e">
        <f t="shared" si="147"/>
        <v>#N/A</v>
      </c>
      <c r="R180">
        <f t="shared" si="151"/>
        <v>3.8920404622328242</v>
      </c>
      <c r="S180">
        <f t="shared" si="152"/>
        <v>37.514922784704204</v>
      </c>
      <c r="T180">
        <f t="shared" si="174"/>
        <v>-3.8957952480088451</v>
      </c>
      <c r="U180" s="9">
        <f t="shared" si="153"/>
        <v>33.619127536695359</v>
      </c>
      <c r="V180">
        <f t="shared" si="175"/>
        <v>-398659002343478.44</v>
      </c>
      <c r="W180">
        <f t="shared" si="176"/>
        <v>0</v>
      </c>
      <c r="X180">
        <f t="shared" si="177"/>
        <v>-6.3948846218409017E-14</v>
      </c>
      <c r="Y180">
        <f t="shared" si="154"/>
        <v>2.6787539094777899</v>
      </c>
      <c r="Z180">
        <f t="shared" si="155"/>
        <v>31.415926535897931</v>
      </c>
      <c r="AA180">
        <f t="shared" si="156"/>
        <v>2.0336350709068998</v>
      </c>
      <c r="AB180">
        <f t="shared" si="178"/>
        <v>-4.0755081505098554</v>
      </c>
      <c r="AC180">
        <f t="shared" si="157"/>
        <v>27.340418385388077</v>
      </c>
      <c r="AD180">
        <f t="shared" si="179"/>
        <v>-0.43490501881978788</v>
      </c>
      <c r="AE180">
        <f t="shared" si="158"/>
        <v>0.83404725699748183</v>
      </c>
      <c r="AF180" s="9">
        <f t="shared" si="180"/>
        <v>27.739560623565772</v>
      </c>
      <c r="AG180" s="9">
        <f t="shared" si="181"/>
        <v>0</v>
      </c>
      <c r="AH180">
        <f t="shared" si="182"/>
        <v>0</v>
      </c>
      <c r="AI180">
        <f t="shared" si="199"/>
        <v>3.1257338500323417E-3</v>
      </c>
      <c r="AJ180">
        <f t="shared" si="159"/>
        <v>37.337604695554134</v>
      </c>
      <c r="AK180">
        <f t="shared" si="160"/>
        <v>-4.1387100792646594</v>
      </c>
      <c r="AL180">
        <f t="shared" si="161"/>
        <v>-0.38610540301108109</v>
      </c>
      <c r="AM180">
        <f t="shared" si="162"/>
        <v>0.80633832341703149</v>
      </c>
      <c r="AN180" s="9">
        <f t="shared" si="183"/>
        <v>33.619127536695423</v>
      </c>
      <c r="AO180">
        <f t="shared" si="163"/>
        <v>6.3948846218409017E-14</v>
      </c>
      <c r="AP180">
        <f t="shared" si="184"/>
        <v>1.9021566264207357E-15</v>
      </c>
      <c r="AQ180">
        <f t="shared" si="164"/>
        <v>5.9216781596562029</v>
      </c>
      <c r="AR180">
        <f t="shared" si="165"/>
        <v>-6.3201928754804015E-2</v>
      </c>
      <c r="AS180">
        <f t="shared" si="166"/>
        <v>4.8799615808706787E-2</v>
      </c>
      <c r="AT180">
        <f t="shared" si="185"/>
        <v>1.5270924405034272E-2</v>
      </c>
      <c r="AU180">
        <f t="shared" si="167"/>
        <v>5.8795669131296506</v>
      </c>
      <c r="AV180">
        <f t="shared" si="186"/>
        <v>0.17488755193638139</v>
      </c>
      <c r="AW180">
        <f t="shared" si="187"/>
        <v>0</v>
      </c>
      <c r="AX180">
        <f t="shared" si="168"/>
        <v>2.0328602962912647E-2</v>
      </c>
      <c r="AY180" t="b">
        <f t="shared" si="188"/>
        <v>0</v>
      </c>
      <c r="AZ180">
        <f t="shared" si="169"/>
        <v>37.337604695554134</v>
      </c>
      <c r="BA180">
        <f t="shared" si="170"/>
        <v>-4.1387100792646558</v>
      </c>
      <c r="BB180">
        <f t="shared" si="171"/>
        <v>-0.43543719930898916</v>
      </c>
      <c r="BC180">
        <f t="shared" si="172"/>
        <v>0.80633832341703149</v>
      </c>
      <c r="BD180">
        <f t="shared" si="173"/>
        <v>4.9331796297907987E-2</v>
      </c>
      <c r="BF180" s="15">
        <f t="shared" si="189"/>
        <v>33.619127536695423</v>
      </c>
      <c r="BG180" s="10">
        <f t="shared" si="190"/>
        <v>0</v>
      </c>
      <c r="BH180">
        <f t="shared" si="191"/>
        <v>5.8795669131296506</v>
      </c>
      <c r="BI180">
        <f t="shared" si="192"/>
        <v>5.9216781596562029</v>
      </c>
      <c r="BJ180">
        <f t="shared" si="193"/>
        <v>-6.3201928754800463E-2</v>
      </c>
      <c r="BK180">
        <f t="shared" si="194"/>
        <v>-5.321804892012838E-4</v>
      </c>
      <c r="BM180">
        <f t="shared" si="195"/>
        <v>0</v>
      </c>
      <c r="BN180">
        <f t="shared" si="196"/>
        <v>0</v>
      </c>
      <c r="BO180">
        <f t="shared" si="197"/>
        <v>0</v>
      </c>
      <c r="BP180">
        <f t="shared" si="198"/>
        <v>0</v>
      </c>
    </row>
    <row r="181" spans="1:68" x14ac:dyDescent="0.2">
      <c r="A181">
        <f t="shared" si="204"/>
        <v>0.14399999999999999</v>
      </c>
      <c r="B181">
        <f t="shared" si="140"/>
        <v>0.45010567440466948</v>
      </c>
      <c r="C181">
        <f t="shared" si="141"/>
        <v>2.6756281756277573</v>
      </c>
      <c r="D181">
        <f t="shared" si="142"/>
        <v>0.45010567440466948</v>
      </c>
      <c r="E181">
        <f t="shared" si="148"/>
        <v>0.44928466394859601</v>
      </c>
      <c r="F181">
        <f t="shared" si="149"/>
        <v>0.44928466394859612</v>
      </c>
      <c r="G181">
        <f t="shared" si="143"/>
        <v>0.44560461766062276</v>
      </c>
      <c r="H181">
        <f t="shared" si="144"/>
        <v>0.43100353593699342</v>
      </c>
      <c r="I181">
        <f t="shared" si="145"/>
        <v>0.4310035359369937</v>
      </c>
      <c r="J181">
        <f t="shared" si="200"/>
        <v>50.645455921797328</v>
      </c>
      <c r="K181">
        <f t="shared" si="201"/>
        <v>48.696200876223955</v>
      </c>
      <c r="L181">
        <f t="shared" si="150"/>
        <v>2.000772226386386E+16</v>
      </c>
      <c r="M181">
        <f t="shared" si="146"/>
        <v>2.0358453722411386E-2</v>
      </c>
      <c r="N181" s="17">
        <f t="shared" si="202"/>
        <v>407326287799732.38</v>
      </c>
      <c r="O181">
        <f t="shared" si="203"/>
        <v>0</v>
      </c>
      <c r="P181" s="18" t="e">
        <f t="shared" si="147"/>
        <v>#N/A</v>
      </c>
      <c r="R181">
        <f t="shared" si="151"/>
        <v>3.885601016290392</v>
      </c>
      <c r="S181">
        <f t="shared" si="152"/>
        <v>37.534894707135315</v>
      </c>
      <c r="T181">
        <f t="shared" si="174"/>
        <v>-3.8942590370202979</v>
      </c>
      <c r="U181" s="9">
        <f t="shared" si="153"/>
        <v>33.640635670115017</v>
      </c>
      <c r="V181">
        <f t="shared" si="175"/>
        <v>-407326287799683.62</v>
      </c>
      <c r="W181">
        <f t="shared" si="176"/>
        <v>0</v>
      </c>
      <c r="X181">
        <f t="shared" si="177"/>
        <v>-3.5527136788005009E-14</v>
      </c>
      <c r="Y181">
        <f t="shared" si="154"/>
        <v>2.6756281756277573</v>
      </c>
      <c r="Z181">
        <f t="shared" si="155"/>
        <v>31.415926535897931</v>
      </c>
      <c r="AA181">
        <f t="shared" si="156"/>
        <v>2.0367608047569323</v>
      </c>
      <c r="AB181">
        <f t="shared" si="178"/>
        <v>-4.0500358548728954</v>
      </c>
      <c r="AC181">
        <f t="shared" si="157"/>
        <v>27.365890681025036</v>
      </c>
      <c r="AD181">
        <f t="shared" si="179"/>
        <v>-0.43336918075394509</v>
      </c>
      <c r="AE181">
        <f t="shared" si="158"/>
        <v>0.82755720672490229</v>
      </c>
      <c r="AF181" s="9">
        <f t="shared" si="180"/>
        <v>27.760078706995991</v>
      </c>
      <c r="AG181" s="9">
        <f t="shared" si="181"/>
        <v>0</v>
      </c>
      <c r="AH181">
        <f t="shared" si="182"/>
        <v>0</v>
      </c>
      <c r="AI181">
        <f t="shared" si="199"/>
        <v>3.1257338500325638E-3</v>
      </c>
      <c r="AJ181">
        <f t="shared" si="159"/>
        <v>37.337604695554134</v>
      </c>
      <c r="AK181">
        <f t="shared" si="160"/>
        <v>-4.1124984301154885</v>
      </c>
      <c r="AL181">
        <f t="shared" si="161"/>
        <v>-0.38456919202253381</v>
      </c>
      <c r="AM181">
        <f t="shared" si="162"/>
        <v>0.80009859669891015</v>
      </c>
      <c r="AN181" s="9">
        <f t="shared" si="183"/>
        <v>33.640635670115024</v>
      </c>
      <c r="AO181">
        <f t="shared" si="163"/>
        <v>0</v>
      </c>
      <c r="AP181">
        <f t="shared" si="184"/>
        <v>0</v>
      </c>
      <c r="AQ181">
        <f t="shared" si="164"/>
        <v>5.9216781596562029</v>
      </c>
      <c r="AR181">
        <f t="shared" si="165"/>
        <v>-6.2462575242593132E-2</v>
      </c>
      <c r="AS181">
        <f t="shared" si="166"/>
        <v>4.8799988731411281E-2</v>
      </c>
      <c r="AT181">
        <f t="shared" si="185"/>
        <v>1.5188473942065198E-2</v>
      </c>
      <c r="AU181">
        <f t="shared" si="167"/>
        <v>5.8805569631190338</v>
      </c>
      <c r="AV181">
        <f t="shared" si="186"/>
        <v>0.17480516779720312</v>
      </c>
      <c r="AW181">
        <f t="shared" si="187"/>
        <v>0</v>
      </c>
      <c r="AX181">
        <f t="shared" si="168"/>
        <v>2.0359860301412971E-2</v>
      </c>
      <c r="AY181" t="b">
        <f t="shared" si="188"/>
        <v>0</v>
      </c>
      <c r="AZ181">
        <f t="shared" si="169"/>
        <v>37.337604695554134</v>
      </c>
      <c r="BA181">
        <f t="shared" si="170"/>
        <v>-4.1124984301154912</v>
      </c>
      <c r="BB181">
        <f t="shared" si="171"/>
        <v>-0.43390098832044177</v>
      </c>
      <c r="BC181">
        <f t="shared" si="172"/>
        <v>0.80009859669890993</v>
      </c>
      <c r="BD181">
        <f t="shared" si="173"/>
        <v>4.9331796297907987E-2</v>
      </c>
      <c r="BF181" s="15">
        <f t="shared" si="189"/>
        <v>33.640635670115017</v>
      </c>
      <c r="BG181" s="10">
        <f t="shared" si="190"/>
        <v>0</v>
      </c>
      <c r="BH181">
        <f t="shared" si="191"/>
        <v>5.8805569631190266</v>
      </c>
      <c r="BI181">
        <f t="shared" si="192"/>
        <v>5.9216781596562029</v>
      </c>
      <c r="BJ181">
        <f t="shared" si="193"/>
        <v>-6.2462575242595797E-2</v>
      </c>
      <c r="BK181">
        <f t="shared" si="194"/>
        <v>-5.3180756649667815E-4</v>
      </c>
      <c r="BM181">
        <f t="shared" si="195"/>
        <v>0</v>
      </c>
      <c r="BN181">
        <f t="shared" si="196"/>
        <v>0</v>
      </c>
      <c r="BO181">
        <f t="shared" si="197"/>
        <v>0</v>
      </c>
      <c r="BP181">
        <f t="shared" si="198"/>
        <v>0</v>
      </c>
    </row>
    <row r="182" spans="1:68" x14ac:dyDescent="0.2">
      <c r="A182">
        <f t="shared" si="204"/>
        <v>0.14499999999999999</v>
      </c>
      <c r="B182">
        <f t="shared" si="140"/>
        <v>0.45323140825470187</v>
      </c>
      <c r="C182">
        <f t="shared" si="141"/>
        <v>2.6725024417777252</v>
      </c>
      <c r="D182">
        <f t="shared" si="142"/>
        <v>0.45323140825470187</v>
      </c>
      <c r="E182">
        <f t="shared" si="148"/>
        <v>0.45207495976336176</v>
      </c>
      <c r="F182">
        <f t="shared" si="149"/>
        <v>0.45207495976336159</v>
      </c>
      <c r="G182">
        <f t="shared" si="143"/>
        <v>0.44869909417215487</v>
      </c>
      <c r="H182">
        <f t="shared" si="144"/>
        <v>0.43379376950030879</v>
      </c>
      <c r="I182">
        <f t="shared" si="145"/>
        <v>0.43379376950030896</v>
      </c>
      <c r="J182">
        <f t="shared" si="200"/>
        <v>50.319695938879207</v>
      </c>
      <c r="K182">
        <f t="shared" si="201"/>
        <v>48.386101051556878</v>
      </c>
      <c r="L182">
        <f t="shared" si="150"/>
        <v>2.0405962353091984E+16</v>
      </c>
      <c r="M182">
        <f t="shared" si="146"/>
        <v>2.0389704572727981E-2</v>
      </c>
      <c r="N182" s="17">
        <f t="shared" si="202"/>
        <v>416071543901754.69</v>
      </c>
      <c r="O182">
        <f t="shared" si="203"/>
        <v>0</v>
      </c>
      <c r="P182" s="18" t="e">
        <f t="shared" si="147"/>
        <v>#N/A</v>
      </c>
      <c r="R182">
        <f t="shared" si="151"/>
        <v>3.8792126041255952</v>
      </c>
      <c r="S182">
        <f t="shared" si="152"/>
        <v>37.554603525268028</v>
      </c>
      <c r="T182">
        <f t="shared" si="174"/>
        <v>-3.8927251833321264</v>
      </c>
      <c r="U182" s="9">
        <f t="shared" si="153"/>
        <v>33.661878341935903</v>
      </c>
      <c r="V182">
        <f t="shared" si="175"/>
        <v>-416071543901714.44</v>
      </c>
      <c r="W182">
        <f t="shared" si="176"/>
        <v>0</v>
      </c>
      <c r="X182">
        <f t="shared" si="177"/>
        <v>-1.4210854715202004E-14</v>
      </c>
      <c r="Y182">
        <f t="shared" si="154"/>
        <v>2.6725024417777252</v>
      </c>
      <c r="Z182">
        <f t="shared" si="155"/>
        <v>31.415926535897931</v>
      </c>
      <c r="AA182">
        <f t="shared" si="156"/>
        <v>2.0398865386069645</v>
      </c>
      <c r="AB182">
        <f t="shared" si="178"/>
        <v>-4.0248588268493544</v>
      </c>
      <c r="AC182">
        <f t="shared" si="157"/>
        <v>27.391067709048578</v>
      </c>
      <c r="AD182">
        <f t="shared" si="179"/>
        <v>-0.43183569786995113</v>
      </c>
      <c r="AE182">
        <f t="shared" si="158"/>
        <v>0.82111881195475334</v>
      </c>
      <c r="AF182" s="9">
        <f t="shared" si="180"/>
        <v>27.780350823133382</v>
      </c>
      <c r="AG182" s="9">
        <f t="shared" si="181"/>
        <v>0</v>
      </c>
      <c r="AH182">
        <f t="shared" si="182"/>
        <v>0</v>
      </c>
      <c r="AI182">
        <f t="shared" si="199"/>
        <v>3.1257338500323417E-3</v>
      </c>
      <c r="AJ182">
        <f t="shared" si="159"/>
        <v>37.337604695554134</v>
      </c>
      <c r="AK182">
        <f t="shared" si="160"/>
        <v>-4.0865982879993012</v>
      </c>
      <c r="AL182">
        <f t="shared" si="161"/>
        <v>-0.38303533833436232</v>
      </c>
      <c r="AM182">
        <f t="shared" si="162"/>
        <v>0.79390727271544037</v>
      </c>
      <c r="AN182" s="9">
        <f t="shared" si="183"/>
        <v>33.661878341935918</v>
      </c>
      <c r="AO182">
        <f t="shared" si="163"/>
        <v>0</v>
      </c>
      <c r="AP182">
        <f t="shared" si="184"/>
        <v>0</v>
      </c>
      <c r="AQ182">
        <f t="shared" si="164"/>
        <v>5.9216781596562029</v>
      </c>
      <c r="AR182">
        <f t="shared" si="165"/>
        <v>-6.1739461149946884E-2</v>
      </c>
      <c r="AS182">
        <f t="shared" si="166"/>
        <v>4.8800359535588811E-2</v>
      </c>
      <c r="AT182">
        <f t="shared" si="185"/>
        <v>1.5107788140383384E-2</v>
      </c>
      <c r="AU182">
        <f t="shared" si="167"/>
        <v>5.8815275188025353</v>
      </c>
      <c r="AV182">
        <f t="shared" si="186"/>
        <v>0.17472368769972463</v>
      </c>
      <c r="AW182">
        <f t="shared" si="187"/>
        <v>0</v>
      </c>
      <c r="AX182">
        <f t="shared" si="168"/>
        <v>2.0391117639913293E-2</v>
      </c>
      <c r="AY182" t="b">
        <f t="shared" si="188"/>
        <v>0</v>
      </c>
      <c r="AZ182">
        <f t="shared" si="169"/>
        <v>37.337604695554134</v>
      </c>
      <c r="BA182">
        <f t="shared" si="170"/>
        <v>-4.0865982879992995</v>
      </c>
      <c r="BB182">
        <f t="shared" si="171"/>
        <v>-0.43236713463227022</v>
      </c>
      <c r="BC182">
        <f t="shared" si="172"/>
        <v>0.79390727271544081</v>
      </c>
      <c r="BD182">
        <f t="shared" si="173"/>
        <v>4.9331796297907987E-2</v>
      </c>
      <c r="BF182" s="15">
        <f t="shared" si="189"/>
        <v>33.66187834193591</v>
      </c>
      <c r="BG182" s="10">
        <f t="shared" si="190"/>
        <v>0</v>
      </c>
      <c r="BH182">
        <f t="shared" si="191"/>
        <v>5.8815275188025282</v>
      </c>
      <c r="BI182">
        <f t="shared" si="192"/>
        <v>5.9216781596562029</v>
      </c>
      <c r="BJ182">
        <f t="shared" si="193"/>
        <v>-6.1739461149945107E-2</v>
      </c>
      <c r="BK182">
        <f t="shared" si="194"/>
        <v>-5.3143676231909298E-4</v>
      </c>
      <c r="BM182">
        <f t="shared" si="195"/>
        <v>0</v>
      </c>
      <c r="BN182">
        <f t="shared" si="196"/>
        <v>0</v>
      </c>
      <c r="BO182">
        <f t="shared" si="197"/>
        <v>0</v>
      </c>
      <c r="BP182">
        <f t="shared" si="198"/>
        <v>0</v>
      </c>
    </row>
    <row r="183" spans="1:68" x14ac:dyDescent="0.2">
      <c r="A183">
        <f t="shared" si="204"/>
        <v>0.14599999999999999</v>
      </c>
      <c r="B183">
        <f t="shared" si="140"/>
        <v>0.45635714210473433</v>
      </c>
      <c r="C183">
        <f t="shared" si="141"/>
        <v>2.6693767079276927</v>
      </c>
      <c r="D183">
        <f t="shared" si="142"/>
        <v>0.45635714210473433</v>
      </c>
      <c r="E183">
        <f t="shared" si="148"/>
        <v>0.45486083871348115</v>
      </c>
      <c r="F183">
        <f t="shared" si="149"/>
        <v>0.4548608387134811</v>
      </c>
      <c r="G183">
        <f t="shared" si="143"/>
        <v>0.45179357068368697</v>
      </c>
      <c r="H183">
        <f t="shared" si="144"/>
        <v>0.43657984915111975</v>
      </c>
      <c r="I183">
        <f t="shared" si="145"/>
        <v>0.43657984915111975</v>
      </c>
      <c r="J183">
        <f t="shared" si="200"/>
        <v>49.998575573010513</v>
      </c>
      <c r="K183">
        <f t="shared" si="201"/>
        <v>48.080398156492926</v>
      </c>
      <c r="L183">
        <f t="shared" si="150"/>
        <v>2.0806776335033872E+16</v>
      </c>
      <c r="M183">
        <f t="shared" si="146"/>
        <v>2.04209554031234E-2</v>
      </c>
      <c r="N183" s="17">
        <f t="shared" si="202"/>
        <v>424894251620490.06</v>
      </c>
      <c r="O183">
        <f t="shared" si="203"/>
        <v>0</v>
      </c>
      <c r="P183" s="18" t="e">
        <f t="shared" si="147"/>
        <v>#N/A</v>
      </c>
      <c r="R183">
        <f t="shared" si="151"/>
        <v>3.8728745713177246</v>
      </c>
      <c r="S183">
        <f t="shared" si="152"/>
        <v>37.574055113899576</v>
      </c>
      <c r="T183">
        <f t="shared" si="174"/>
        <v>-3.8911936797238948</v>
      </c>
      <c r="U183" s="9">
        <f t="shared" si="153"/>
        <v>33.682861434175678</v>
      </c>
      <c r="V183">
        <f t="shared" si="175"/>
        <v>-424894251620442.81</v>
      </c>
      <c r="W183">
        <f t="shared" si="176"/>
        <v>0</v>
      </c>
      <c r="X183">
        <f t="shared" si="177"/>
        <v>-2.8421709430404007E-14</v>
      </c>
      <c r="Y183">
        <f t="shared" si="154"/>
        <v>2.6693767079276927</v>
      </c>
      <c r="Z183">
        <f t="shared" si="155"/>
        <v>31.415926535897931</v>
      </c>
      <c r="AA183">
        <f t="shared" si="156"/>
        <v>2.043012272456997</v>
      </c>
      <c r="AB183">
        <f t="shared" si="178"/>
        <v>-3.999971025277115</v>
      </c>
      <c r="AC183">
        <f t="shared" si="157"/>
        <v>27.415955510620815</v>
      </c>
      <c r="AD183">
        <f t="shared" si="179"/>
        <v>-0.43030456295560066</v>
      </c>
      <c r="AE183">
        <f t="shared" si="158"/>
        <v>0.81473141177737152</v>
      </c>
      <c r="AF183" s="9">
        <f t="shared" si="180"/>
        <v>27.800382359442587</v>
      </c>
      <c r="AG183" s="9">
        <f t="shared" si="181"/>
        <v>0</v>
      </c>
      <c r="AH183">
        <f t="shared" si="182"/>
        <v>0</v>
      </c>
      <c r="AI183">
        <f t="shared" si="199"/>
        <v>3.1257338500323417E-3</v>
      </c>
      <c r="AJ183">
        <f t="shared" si="159"/>
        <v>37.337604695554134</v>
      </c>
      <c r="AK183">
        <f t="shared" si="160"/>
        <v>-4.061003182446199</v>
      </c>
      <c r="AL183">
        <f t="shared" si="161"/>
        <v>-0.38150383472613081</v>
      </c>
      <c r="AM183">
        <f t="shared" si="162"/>
        <v>0.78776375579388536</v>
      </c>
      <c r="AN183" s="9">
        <f t="shared" si="183"/>
        <v>33.682861434175685</v>
      </c>
      <c r="AO183">
        <f t="shared" si="163"/>
        <v>0</v>
      </c>
      <c r="AP183">
        <f t="shared" si="184"/>
        <v>0</v>
      </c>
      <c r="AQ183">
        <f t="shared" si="164"/>
        <v>5.9216781596562029</v>
      </c>
      <c r="AR183">
        <f t="shared" si="165"/>
        <v>-6.1032157169083945E-2</v>
      </c>
      <c r="AS183">
        <f t="shared" si="166"/>
        <v>4.8800728229469847E-2</v>
      </c>
      <c r="AT183">
        <f t="shared" si="185"/>
        <v>1.502883756232873E-2</v>
      </c>
      <c r="AU183">
        <f t="shared" si="167"/>
        <v>5.8824790747330979</v>
      </c>
      <c r="AV183">
        <f t="shared" si="186"/>
        <v>0.17464309219182164</v>
      </c>
      <c r="AW183">
        <f t="shared" si="187"/>
        <v>0</v>
      </c>
      <c r="AX183">
        <f t="shared" si="168"/>
        <v>2.0422374978413621E-2</v>
      </c>
      <c r="AY183" t="b">
        <f t="shared" si="188"/>
        <v>0</v>
      </c>
      <c r="AZ183">
        <f t="shared" si="169"/>
        <v>37.337604695554134</v>
      </c>
      <c r="BA183">
        <f t="shared" si="170"/>
        <v>-4.0610031824461919</v>
      </c>
      <c r="BB183">
        <f t="shared" si="171"/>
        <v>-0.43083563102403855</v>
      </c>
      <c r="BC183">
        <f t="shared" si="172"/>
        <v>0.78776375579388547</v>
      </c>
      <c r="BD183">
        <f t="shared" si="173"/>
        <v>4.9331796297907987E-2</v>
      </c>
      <c r="BF183" s="15">
        <f t="shared" si="189"/>
        <v>33.682861434175692</v>
      </c>
      <c r="BG183" s="10">
        <f t="shared" si="190"/>
        <v>0</v>
      </c>
      <c r="BH183">
        <f t="shared" si="191"/>
        <v>5.8824790747331051</v>
      </c>
      <c r="BI183">
        <f t="shared" si="192"/>
        <v>5.9216781596562029</v>
      </c>
      <c r="BJ183">
        <f t="shared" si="193"/>
        <v>-6.1032157169076839E-2</v>
      </c>
      <c r="BK183">
        <f t="shared" si="194"/>
        <v>-5.310680684378899E-4</v>
      </c>
      <c r="BM183">
        <f t="shared" si="195"/>
        <v>0</v>
      </c>
      <c r="BN183">
        <f t="shared" si="196"/>
        <v>7.1054273576010019E-15</v>
      </c>
      <c r="BO183">
        <f t="shared" si="197"/>
        <v>0</v>
      </c>
      <c r="BP183">
        <f t="shared" si="198"/>
        <v>0</v>
      </c>
    </row>
    <row r="184" spans="1:68" x14ac:dyDescent="0.2">
      <c r="A184">
        <f t="shared" si="204"/>
        <v>0.14699999999999999</v>
      </c>
      <c r="B184">
        <f t="shared" si="140"/>
        <v>0.45948287595476672</v>
      </c>
      <c r="C184">
        <f t="shared" si="141"/>
        <v>2.6662509740776601</v>
      </c>
      <c r="D184">
        <f t="shared" si="142"/>
        <v>0.45948287595476672</v>
      </c>
      <c r="E184">
        <f t="shared" si="148"/>
        <v>0.45764227358034804</v>
      </c>
      <c r="F184">
        <f t="shared" si="149"/>
        <v>0.45764227358034815</v>
      </c>
      <c r="G184">
        <f t="shared" si="143"/>
        <v>0.45488804719521903</v>
      </c>
      <c r="H184">
        <f t="shared" si="144"/>
        <v>0.43936174821054808</v>
      </c>
      <c r="I184">
        <f t="shared" si="145"/>
        <v>0.43936174821054841</v>
      </c>
      <c r="J184">
        <f t="shared" si="200"/>
        <v>49.682000470772302</v>
      </c>
      <c r="K184">
        <f t="shared" si="201"/>
        <v>47.779003080820402</v>
      </c>
      <c r="L184">
        <f t="shared" si="150"/>
        <v>2.1210127759391748E+16</v>
      </c>
      <c r="M184">
        <f t="shared" si="146"/>
        <v>2.0452206213567109E-2</v>
      </c>
      <c r="N184" s="17">
        <f t="shared" si="202"/>
        <v>433793906751184.12</v>
      </c>
      <c r="O184">
        <f t="shared" si="203"/>
        <v>0</v>
      </c>
      <c r="P184" s="18" t="e">
        <f t="shared" si="147"/>
        <v>#N/A</v>
      </c>
      <c r="R184">
        <f t="shared" si="151"/>
        <v>3.8665862769001751</v>
      </c>
      <c r="S184">
        <f t="shared" si="152"/>
        <v>37.593255187014265</v>
      </c>
      <c r="T184">
        <f t="shared" si="174"/>
        <v>-3.8896645190082961</v>
      </c>
      <c r="U184" s="9">
        <f t="shared" si="153"/>
        <v>33.703590668005965</v>
      </c>
      <c r="V184">
        <f t="shared" si="175"/>
        <v>-433793906751158.44</v>
      </c>
      <c r="W184">
        <f t="shared" si="176"/>
        <v>0</v>
      </c>
      <c r="X184">
        <f t="shared" si="177"/>
        <v>2.1316282072803006E-14</v>
      </c>
      <c r="Y184">
        <f t="shared" si="154"/>
        <v>2.6662509740776601</v>
      </c>
      <c r="Z184">
        <f t="shared" si="155"/>
        <v>31.415926535897931</v>
      </c>
      <c r="AA184">
        <f t="shared" si="156"/>
        <v>2.0461380063070296</v>
      </c>
      <c r="AB184">
        <f t="shared" si="178"/>
        <v>-3.9753665673769643</v>
      </c>
      <c r="AC184">
        <f t="shared" si="157"/>
        <v>27.440559968520965</v>
      </c>
      <c r="AD184">
        <f t="shared" si="179"/>
        <v>-0.42877576883176677</v>
      </c>
      <c r="AE184">
        <f t="shared" si="158"/>
        <v>0.80839435887410183</v>
      </c>
      <c r="AF184" s="9">
        <f t="shared" si="180"/>
        <v>27.820178558563299</v>
      </c>
      <c r="AG184" s="9">
        <f t="shared" si="181"/>
        <v>0</v>
      </c>
      <c r="AH184">
        <f t="shared" si="182"/>
        <v>0</v>
      </c>
      <c r="AI184">
        <f t="shared" si="199"/>
        <v>3.1257338500325638E-3</v>
      </c>
      <c r="AJ184">
        <f t="shared" si="159"/>
        <v>37.337604695554134</v>
      </c>
      <c r="AK184">
        <f t="shared" si="160"/>
        <v>-4.0357068156451152</v>
      </c>
      <c r="AL184">
        <f t="shared" si="161"/>
        <v>-0.37997467401053209</v>
      </c>
      <c r="AM184">
        <f t="shared" si="162"/>
        <v>0.78166746210748228</v>
      </c>
      <c r="AN184" s="9">
        <f t="shared" si="183"/>
        <v>33.703590668005972</v>
      </c>
      <c r="AO184">
        <f t="shared" si="163"/>
        <v>0</v>
      </c>
      <c r="AP184">
        <f t="shared" si="184"/>
        <v>0</v>
      </c>
      <c r="AQ184">
        <f t="shared" si="164"/>
        <v>5.9216781596562029</v>
      </c>
      <c r="AR184">
        <f t="shared" si="165"/>
        <v>-6.0340248268150987E-2</v>
      </c>
      <c r="AS184">
        <f t="shared" si="166"/>
        <v>4.8801094821234681E-2</v>
      </c>
      <c r="AT184">
        <f t="shared" si="185"/>
        <v>1.4951593617809792E-2</v>
      </c>
      <c r="AU184">
        <f t="shared" si="167"/>
        <v>5.8834121094426735</v>
      </c>
      <c r="AV184">
        <f t="shared" si="186"/>
        <v>0.17456336232529843</v>
      </c>
      <c r="AW184">
        <f t="shared" si="187"/>
        <v>0</v>
      </c>
      <c r="AX184">
        <f t="shared" si="168"/>
        <v>2.0453632316913946E-2</v>
      </c>
      <c r="AY184" t="b">
        <f t="shared" si="188"/>
        <v>0</v>
      </c>
      <c r="AZ184">
        <f t="shared" si="169"/>
        <v>37.337604695554134</v>
      </c>
      <c r="BA184">
        <f t="shared" si="170"/>
        <v>-4.035706815645125</v>
      </c>
      <c r="BB184">
        <f t="shared" si="171"/>
        <v>-0.4293064703084401</v>
      </c>
      <c r="BC184">
        <f t="shared" si="172"/>
        <v>0.78166746210748206</v>
      </c>
      <c r="BD184">
        <f t="shared" si="173"/>
        <v>4.9331796297907987E-2</v>
      </c>
      <c r="BF184" s="15">
        <f t="shared" si="189"/>
        <v>33.703590668005958</v>
      </c>
      <c r="BG184" s="10">
        <f t="shared" si="190"/>
        <v>0</v>
      </c>
      <c r="BH184">
        <f t="shared" si="191"/>
        <v>5.8834121094426592</v>
      </c>
      <c r="BI184">
        <f t="shared" si="192"/>
        <v>5.9216781596562029</v>
      </c>
      <c r="BJ184">
        <f t="shared" si="193"/>
        <v>-6.0340248268160757E-2</v>
      </c>
      <c r="BK184">
        <f t="shared" si="194"/>
        <v>-5.3070147667333423E-4</v>
      </c>
      <c r="BM184">
        <f t="shared" si="195"/>
        <v>0</v>
      </c>
      <c r="BN184">
        <f t="shared" si="196"/>
        <v>-9.7699626167013776E-15</v>
      </c>
      <c r="BO184">
        <f t="shared" si="197"/>
        <v>0</v>
      </c>
      <c r="BP184">
        <f t="shared" si="198"/>
        <v>0</v>
      </c>
    </row>
    <row r="185" spans="1:68" x14ac:dyDescent="0.2">
      <c r="A185">
        <f t="shared" si="204"/>
        <v>0.14799999999999999</v>
      </c>
      <c r="B185">
        <f t="shared" si="140"/>
        <v>0.46260860980479918</v>
      </c>
      <c r="C185">
        <f t="shared" si="141"/>
        <v>2.663125240227628</v>
      </c>
      <c r="D185">
        <f t="shared" si="142"/>
        <v>0.46260860980479918</v>
      </c>
      <c r="E185">
        <f t="shared" si="148"/>
        <v>0.46041923718877603</v>
      </c>
      <c r="F185">
        <f t="shared" si="149"/>
        <v>0.46041923718877587</v>
      </c>
      <c r="G185">
        <f t="shared" si="143"/>
        <v>0.45798252370675119</v>
      </c>
      <c r="H185">
        <f t="shared" si="144"/>
        <v>0.44213944003974825</v>
      </c>
      <c r="I185">
        <f t="shared" si="145"/>
        <v>0.44213944003974837</v>
      </c>
      <c r="J185">
        <f t="shared" si="200"/>
        <v>49.369878831604403</v>
      </c>
      <c r="K185">
        <f t="shared" si="201"/>
        <v>47.481829119357322</v>
      </c>
      <c r="L185">
        <f t="shared" si="150"/>
        <v>2.1615981131104224E+16</v>
      </c>
      <c r="M185">
        <f t="shared" si="146"/>
        <v>2.0483457004028583E-2</v>
      </c>
      <c r="N185" s="17">
        <f t="shared" si="202"/>
        <v>442770020098866.5</v>
      </c>
      <c r="O185">
        <f t="shared" si="203"/>
        <v>0</v>
      </c>
      <c r="P185" s="18" t="e">
        <f t="shared" si="147"/>
        <v>#N/A</v>
      </c>
      <c r="R185">
        <f t="shared" si="151"/>
        <v>3.8603470929960109</v>
      </c>
      <c r="S185">
        <f t="shared" si="152"/>
        <v>37.612209303214691</v>
      </c>
      <c r="T185">
        <f t="shared" si="174"/>
        <v>-3.8881376940309491</v>
      </c>
      <c r="U185" s="9">
        <f t="shared" si="153"/>
        <v>33.724071609183738</v>
      </c>
      <c r="V185">
        <f t="shared" si="175"/>
        <v>-442770020098800.69</v>
      </c>
      <c r="W185">
        <f t="shared" si="176"/>
        <v>0</v>
      </c>
      <c r="X185">
        <f t="shared" si="177"/>
        <v>-7.1054273576010019E-14</v>
      </c>
      <c r="Y185">
        <f t="shared" si="154"/>
        <v>2.663125240227628</v>
      </c>
      <c r="Z185">
        <f t="shared" si="155"/>
        <v>31.415926535897931</v>
      </c>
      <c r="AA185">
        <f t="shared" si="156"/>
        <v>2.0492637401570617</v>
      </c>
      <c r="AB185">
        <f t="shared" si="178"/>
        <v>-3.9510397235757866</v>
      </c>
      <c r="AC185">
        <f t="shared" si="157"/>
        <v>27.464886812322145</v>
      </c>
      <c r="AD185">
        <f t="shared" si="179"/>
        <v>-0.42724930835219815</v>
      </c>
      <c r="AE185">
        <f t="shared" si="158"/>
        <v>0.80210701914919036</v>
      </c>
      <c r="AF185" s="9">
        <f t="shared" si="180"/>
        <v>27.839744523119137</v>
      </c>
      <c r="AG185" s="9">
        <f t="shared" si="181"/>
        <v>0</v>
      </c>
      <c r="AH185">
        <f t="shared" si="182"/>
        <v>0</v>
      </c>
      <c r="AI185">
        <f t="shared" si="199"/>
        <v>3.1257338500323417E-3</v>
      </c>
      <c r="AJ185">
        <f t="shared" si="159"/>
        <v>37.337604695554134</v>
      </c>
      <c r="AK185">
        <f t="shared" si="160"/>
        <v>-4.0107030567024742</v>
      </c>
      <c r="AL185">
        <f t="shared" si="161"/>
        <v>-0.37844784903318507</v>
      </c>
      <c r="AM185">
        <f t="shared" si="162"/>
        <v>0.77561781936532315</v>
      </c>
      <c r="AN185" s="9">
        <f t="shared" si="183"/>
        <v>33.724071609183795</v>
      </c>
      <c r="AO185">
        <f t="shared" si="163"/>
        <v>5.6843418860808015E-14</v>
      </c>
      <c r="AP185">
        <f t="shared" si="184"/>
        <v>1.6855443648544597E-15</v>
      </c>
      <c r="AQ185">
        <f t="shared" si="164"/>
        <v>5.9216781596562029</v>
      </c>
      <c r="AR185">
        <f t="shared" si="165"/>
        <v>-5.966333312668759E-2</v>
      </c>
      <c r="AS185">
        <f t="shared" si="166"/>
        <v>4.8801459319013085E-2</v>
      </c>
      <c r="AT185">
        <f t="shared" si="185"/>
        <v>1.4876028537435948E-2</v>
      </c>
      <c r="AU185">
        <f t="shared" si="167"/>
        <v>5.8843270860646584</v>
      </c>
      <c r="AV185">
        <f t="shared" si="186"/>
        <v>0.17448447963982583</v>
      </c>
      <c r="AW185">
        <f t="shared" si="187"/>
        <v>0</v>
      </c>
      <c r="AX185">
        <f t="shared" si="168"/>
        <v>2.0484889655414267E-2</v>
      </c>
      <c r="AY185" t="b">
        <f t="shared" si="188"/>
        <v>0</v>
      </c>
      <c r="AZ185">
        <f t="shared" si="169"/>
        <v>37.337604695554134</v>
      </c>
      <c r="BA185">
        <f t="shared" si="170"/>
        <v>-4.0107030567024866</v>
      </c>
      <c r="BB185">
        <f t="shared" si="171"/>
        <v>-0.42777964533109319</v>
      </c>
      <c r="BC185">
        <f t="shared" si="172"/>
        <v>0.77561781936532359</v>
      </c>
      <c r="BD185">
        <f t="shared" si="173"/>
        <v>4.9331796297907987E-2</v>
      </c>
      <c r="BF185" s="15">
        <f t="shared" si="189"/>
        <v>33.724071609183781</v>
      </c>
      <c r="BG185" s="10">
        <f t="shared" si="190"/>
        <v>0</v>
      </c>
      <c r="BH185">
        <f t="shared" si="191"/>
        <v>5.8843270860646442</v>
      </c>
      <c r="BI185">
        <f t="shared" si="192"/>
        <v>5.9216781596562029</v>
      </c>
      <c r="BJ185">
        <f t="shared" si="193"/>
        <v>-5.9663333126700024E-2</v>
      </c>
      <c r="BK185">
        <f t="shared" si="194"/>
        <v>-5.3033697889504072E-4</v>
      </c>
      <c r="BM185">
        <f t="shared" si="195"/>
        <v>0</v>
      </c>
      <c r="BN185">
        <f t="shared" si="196"/>
        <v>-1.2434497875801753E-14</v>
      </c>
      <c r="BO185">
        <f t="shared" si="197"/>
        <v>0</v>
      </c>
      <c r="BP185">
        <f t="shared" si="198"/>
        <v>0</v>
      </c>
    </row>
    <row r="186" spans="1:68" x14ac:dyDescent="0.2">
      <c r="A186">
        <f t="shared" si="204"/>
        <v>0.14899999999999999</v>
      </c>
      <c r="B186">
        <f t="shared" si="140"/>
        <v>0.46573434365483163</v>
      </c>
      <c r="C186">
        <f t="shared" si="141"/>
        <v>2.6599995063775954</v>
      </c>
      <c r="D186">
        <f t="shared" si="142"/>
        <v>0.46573434365483163</v>
      </c>
      <c r="E186">
        <f t="shared" si="148"/>
        <v>0.46319170240726371</v>
      </c>
      <c r="F186">
        <f t="shared" si="149"/>
        <v>0.46319170240726365</v>
      </c>
      <c r="G186">
        <f t="shared" si="143"/>
        <v>0.46107700021828329</v>
      </c>
      <c r="H186">
        <f t="shared" si="144"/>
        <v>0.44491289804016193</v>
      </c>
      <c r="I186">
        <f t="shared" si="145"/>
        <v>0.44491289804016193</v>
      </c>
      <c r="J186">
        <f t="shared" si="200"/>
        <v>49.062121322150034</v>
      </c>
      <c r="K186">
        <f t="shared" si="201"/>
        <v>47.188791891416017</v>
      </c>
      <c r="L186">
        <f t="shared" si="150"/>
        <v>2.202430191113642E+16</v>
      </c>
      <c r="M186">
        <f t="shared" si="146"/>
        <v>2.0514707774477284E-2</v>
      </c>
      <c r="N186" s="17">
        <f t="shared" si="202"/>
        <v>451822117643825.25</v>
      </c>
      <c r="O186">
        <f t="shared" si="203"/>
        <v>0</v>
      </c>
      <c r="P186" s="18" t="e">
        <f t="shared" si="147"/>
        <v>#N/A</v>
      </c>
      <c r="R186">
        <f t="shared" si="151"/>
        <v>3.8541564044658103</v>
      </c>
      <c r="S186">
        <f t="shared" si="152"/>
        <v>37.630922870935947</v>
      </c>
      <c r="T186">
        <f t="shared" si="174"/>
        <v>-3.8866131976701976</v>
      </c>
      <c r="U186" s="9">
        <f t="shared" si="153"/>
        <v>33.744309673265747</v>
      </c>
      <c r="V186">
        <f t="shared" si="175"/>
        <v>-451822117643756.62</v>
      </c>
      <c r="W186">
        <f t="shared" si="176"/>
        <v>0</v>
      </c>
      <c r="X186">
        <f t="shared" si="177"/>
        <v>-7.815970093361102E-14</v>
      </c>
      <c r="Y186">
        <f t="shared" si="154"/>
        <v>2.6599995063775954</v>
      </c>
      <c r="Z186">
        <f t="shared" si="155"/>
        <v>31.415926535897931</v>
      </c>
      <c r="AA186">
        <f t="shared" si="156"/>
        <v>2.0523894740070943</v>
      </c>
      <c r="AB186">
        <f t="shared" si="178"/>
        <v>-3.9269849125313412</v>
      </c>
      <c r="AC186">
        <f t="shared" si="157"/>
        <v>27.488941623366589</v>
      </c>
      <c r="AD186">
        <f t="shared" si="179"/>
        <v>-0.42572517440331897</v>
      </c>
      <c r="AE186">
        <f t="shared" si="158"/>
        <v>0.79586877137407086</v>
      </c>
      <c r="AF186" s="9">
        <f t="shared" si="180"/>
        <v>27.859085220337342</v>
      </c>
      <c r="AG186" s="9">
        <f t="shared" si="181"/>
        <v>0</v>
      </c>
      <c r="AH186">
        <f t="shared" si="182"/>
        <v>0</v>
      </c>
      <c r="AI186">
        <f t="shared" si="199"/>
        <v>3.1257338500323417E-3</v>
      </c>
      <c r="AJ186">
        <f t="shared" si="159"/>
        <v>37.337604695554134</v>
      </c>
      <c r="AK186">
        <f t="shared" si="160"/>
        <v>-3.9859859361282131</v>
      </c>
      <c r="AL186">
        <f t="shared" si="161"/>
        <v>-0.3769233526724336</v>
      </c>
      <c r="AM186">
        <f t="shared" si="162"/>
        <v>0.76961426651233511</v>
      </c>
      <c r="AN186" s="9">
        <f t="shared" si="183"/>
        <v>33.744309673265818</v>
      </c>
      <c r="AO186">
        <f t="shared" si="163"/>
        <v>7.1054273576010019E-14</v>
      </c>
      <c r="AP186">
        <f t="shared" si="184"/>
        <v>2.1056668298745285E-15</v>
      </c>
      <c r="AQ186">
        <f t="shared" si="164"/>
        <v>5.9216781596562029</v>
      </c>
      <c r="AR186">
        <f t="shared" si="165"/>
        <v>-5.9001023596871871E-2</v>
      </c>
      <c r="AS186">
        <f t="shared" si="166"/>
        <v>4.8801821730885375E-2</v>
      </c>
      <c r="AT186">
        <f t="shared" si="185"/>
        <v>1.4802115346694501E-2</v>
      </c>
      <c r="AU186">
        <f t="shared" si="167"/>
        <v>5.8852244529284761</v>
      </c>
      <c r="AV186">
        <f t="shared" si="186"/>
        <v>0.17440642614749027</v>
      </c>
      <c r="AW186">
        <f t="shared" si="187"/>
        <v>0</v>
      </c>
      <c r="AX186">
        <f t="shared" si="168"/>
        <v>2.0516146993914592E-2</v>
      </c>
      <c r="AY186" t="b">
        <f t="shared" si="188"/>
        <v>0</v>
      </c>
      <c r="AZ186">
        <f t="shared" si="169"/>
        <v>37.337604695554134</v>
      </c>
      <c r="BA186">
        <f t="shared" si="170"/>
        <v>-3.9859859361282135</v>
      </c>
      <c r="BB186">
        <f t="shared" si="171"/>
        <v>-0.42625514897034145</v>
      </c>
      <c r="BC186">
        <f t="shared" si="172"/>
        <v>0.76961426651233522</v>
      </c>
      <c r="BD186">
        <f t="shared" si="173"/>
        <v>4.9331796297907987E-2</v>
      </c>
      <c r="BF186" s="15">
        <f t="shared" si="189"/>
        <v>33.744309673265818</v>
      </c>
      <c r="BG186" s="10">
        <f t="shared" si="190"/>
        <v>0</v>
      </c>
      <c r="BH186">
        <f t="shared" si="191"/>
        <v>5.8852244529284761</v>
      </c>
      <c r="BI186">
        <f t="shared" si="192"/>
        <v>5.9216781596562029</v>
      </c>
      <c r="BJ186">
        <f t="shared" si="193"/>
        <v>-5.9001023596872315E-2</v>
      </c>
      <c r="BK186">
        <f t="shared" si="194"/>
        <v>-5.2997456702247314E-4</v>
      </c>
      <c r="BM186">
        <f t="shared" si="195"/>
        <v>0</v>
      </c>
      <c r="BN186">
        <f t="shared" si="196"/>
        <v>0</v>
      </c>
      <c r="BO186">
        <f t="shared" si="197"/>
        <v>0</v>
      </c>
      <c r="BP186">
        <f t="shared" si="198"/>
        <v>0</v>
      </c>
    </row>
    <row r="187" spans="1:68" x14ac:dyDescent="0.2">
      <c r="A187">
        <f t="shared" si="204"/>
        <v>0.15</v>
      </c>
      <c r="B187">
        <f t="shared" si="140"/>
        <v>0.46886007750486403</v>
      </c>
      <c r="C187">
        <f t="shared" si="141"/>
        <v>2.6568737725275628</v>
      </c>
      <c r="D187">
        <f t="shared" si="142"/>
        <v>0.46886007750486403</v>
      </c>
      <c r="E187">
        <f t="shared" si="148"/>
        <v>0.46595964214825991</v>
      </c>
      <c r="F187">
        <f t="shared" si="149"/>
        <v>0.46595964214825997</v>
      </c>
      <c r="G187">
        <f t="shared" si="143"/>
        <v>0.4641714767298154</v>
      </c>
      <c r="H187">
        <f t="shared" si="144"/>
        <v>0.4476820956537732</v>
      </c>
      <c r="I187">
        <f t="shared" si="145"/>
        <v>0.44768209565377337</v>
      </c>
      <c r="J187">
        <f t="shared" si="200"/>
        <v>48.758640994026571</v>
      </c>
      <c r="K187">
        <f t="shared" si="201"/>
        <v>46.899809263483654</v>
      </c>
      <c r="L187">
        <f t="shared" si="150"/>
        <v>2.2435056516377384E+16</v>
      </c>
      <c r="M187">
        <f t="shared" si="146"/>
        <v>2.0545958524882679E-2</v>
      </c>
      <c r="N187" s="17">
        <f t="shared" si="202"/>
        <v>460949740688888.62</v>
      </c>
      <c r="O187">
        <f t="shared" si="203"/>
        <v>0</v>
      </c>
      <c r="P187" s="18" t="e">
        <f t="shared" si="147"/>
        <v>#N/A</v>
      </c>
      <c r="R187">
        <f t="shared" si="151"/>
        <v>3.8480136085672827</v>
      </c>
      <c r="S187">
        <f t="shared" si="152"/>
        <v>37.649401153451919</v>
      </c>
      <c r="T187">
        <f t="shared" si="174"/>
        <v>-3.8850910228369107</v>
      </c>
      <c r="U187" s="9">
        <f t="shared" si="153"/>
        <v>33.764310130615009</v>
      </c>
      <c r="V187">
        <f t="shared" si="175"/>
        <v>-460949740688863.19</v>
      </c>
      <c r="W187">
        <f t="shared" si="176"/>
        <v>0</v>
      </c>
      <c r="X187">
        <f t="shared" si="177"/>
        <v>2.1316282072803006E-14</v>
      </c>
      <c r="Y187">
        <f t="shared" si="154"/>
        <v>2.6568737725275628</v>
      </c>
      <c r="Z187">
        <f t="shared" si="155"/>
        <v>31.415926535897931</v>
      </c>
      <c r="AA187">
        <f t="shared" si="156"/>
        <v>2.0555152078571268</v>
      </c>
      <c r="AB187">
        <f t="shared" si="178"/>
        <v>-3.9031966963495397</v>
      </c>
      <c r="AC187">
        <f t="shared" si="157"/>
        <v>27.512729839548392</v>
      </c>
      <c r="AD187">
        <f t="shared" si="179"/>
        <v>-0.42420335990403057</v>
      </c>
      <c r="AE187">
        <f t="shared" si="158"/>
        <v>0.78967900684355197</v>
      </c>
      <c r="AF187" s="9">
        <f t="shared" si="180"/>
        <v>27.878205486487914</v>
      </c>
      <c r="AG187" s="9">
        <f t="shared" si="181"/>
        <v>0</v>
      </c>
      <c r="AH187">
        <f t="shared" si="182"/>
        <v>0</v>
      </c>
      <c r="AI187">
        <f t="shared" si="199"/>
        <v>3.1257338500325638E-3</v>
      </c>
      <c r="AJ187">
        <f t="shared" si="159"/>
        <v>37.337604695554134</v>
      </c>
      <c r="AK187">
        <f t="shared" si="160"/>
        <v>-3.9615496405389488</v>
      </c>
      <c r="AL187">
        <f t="shared" si="161"/>
        <v>-0.37540117783914662</v>
      </c>
      <c r="AM187">
        <f t="shared" si="162"/>
        <v>0.76365625343896648</v>
      </c>
      <c r="AN187" s="9">
        <f t="shared" si="183"/>
        <v>33.764310130615009</v>
      </c>
      <c r="AO187">
        <f t="shared" si="163"/>
        <v>0</v>
      </c>
      <c r="AP187">
        <f t="shared" si="184"/>
        <v>0</v>
      </c>
      <c r="AQ187">
        <f t="shared" si="164"/>
        <v>5.9216781596562029</v>
      </c>
      <c r="AR187">
        <f t="shared" si="165"/>
        <v>-5.8352944189409062E-2</v>
      </c>
      <c r="AS187">
        <f t="shared" si="166"/>
        <v>4.8802182064883959E-2</v>
      </c>
      <c r="AT187">
        <f t="shared" si="185"/>
        <v>1.4729827841175415E-2</v>
      </c>
      <c r="AU187">
        <f t="shared" si="167"/>
        <v>5.8861046441270943</v>
      </c>
      <c r="AV187">
        <f t="shared" si="186"/>
        <v>0.17432918431791103</v>
      </c>
      <c r="AW187">
        <f t="shared" si="187"/>
        <v>0</v>
      </c>
      <c r="AX187">
        <f t="shared" si="168"/>
        <v>2.0547404332414917E-2</v>
      </c>
      <c r="AY187" t="b">
        <f t="shared" si="188"/>
        <v>0</v>
      </c>
      <c r="AZ187">
        <f t="shared" si="169"/>
        <v>37.337604695554134</v>
      </c>
      <c r="BA187">
        <f t="shared" si="170"/>
        <v>-3.9615496405389474</v>
      </c>
      <c r="BB187">
        <f t="shared" si="171"/>
        <v>-0.42473297413705469</v>
      </c>
      <c r="BC187">
        <f t="shared" si="172"/>
        <v>0.76365625343896637</v>
      </c>
      <c r="BD187">
        <f t="shared" si="173"/>
        <v>4.9331796297907987E-2</v>
      </c>
      <c r="BF187" s="15">
        <f t="shared" si="189"/>
        <v>33.764310130615002</v>
      </c>
      <c r="BG187" s="10">
        <f t="shared" si="190"/>
        <v>0</v>
      </c>
      <c r="BH187">
        <f t="shared" si="191"/>
        <v>5.8861046441270872</v>
      </c>
      <c r="BI187">
        <f t="shared" si="192"/>
        <v>5.9216781596562029</v>
      </c>
      <c r="BJ187">
        <f t="shared" si="193"/>
        <v>-5.8352944189407729E-2</v>
      </c>
      <c r="BK187">
        <f t="shared" si="194"/>
        <v>-5.2961423302411159E-4</v>
      </c>
      <c r="BM187">
        <f t="shared" si="195"/>
        <v>0</v>
      </c>
      <c r="BN187">
        <f t="shared" si="196"/>
        <v>0</v>
      </c>
      <c r="BO187">
        <f t="shared" si="197"/>
        <v>0</v>
      </c>
      <c r="BP187">
        <f t="shared" si="198"/>
        <v>0</v>
      </c>
    </row>
    <row r="188" spans="1:68" x14ac:dyDescent="0.2">
      <c r="A188">
        <f t="shared" si="204"/>
        <v>0.151</v>
      </c>
      <c r="B188">
        <f t="shared" si="140"/>
        <v>0.47198581135489648</v>
      </c>
      <c r="C188">
        <f t="shared" si="141"/>
        <v>2.6537480386775307</v>
      </c>
      <c r="D188">
        <f t="shared" si="142"/>
        <v>0.47198581135489648</v>
      </c>
      <c r="E188">
        <f t="shared" si="148"/>
        <v>0.4687230293684283</v>
      </c>
      <c r="F188">
        <f t="shared" si="149"/>
        <v>0.46872302936842808</v>
      </c>
      <c r="G188">
        <f t="shared" si="143"/>
        <v>0.46726595324134751</v>
      </c>
      <c r="H188">
        <f t="shared" si="144"/>
        <v>0.45044700636336249</v>
      </c>
      <c r="I188">
        <f t="shared" si="145"/>
        <v>0.45044700636336255</v>
      </c>
      <c r="J188">
        <f t="shared" si="200"/>
        <v>48.459353204863973</v>
      </c>
      <c r="K188">
        <f t="shared" si="201"/>
        <v>46.614801274970361</v>
      </c>
      <c r="L188">
        <f t="shared" si="150"/>
        <v>2.2848212318678572E+16</v>
      </c>
      <c r="M188">
        <f t="shared" si="146"/>
        <v>2.0577209255214238E-2</v>
      </c>
      <c r="N188" s="17">
        <f t="shared" si="202"/>
        <v>470152445989012.69</v>
      </c>
      <c r="O188">
        <f t="shared" si="203"/>
        <v>0</v>
      </c>
      <c r="P188" s="18" t="e">
        <f t="shared" si="147"/>
        <v>#N/A</v>
      </c>
      <c r="R188">
        <f t="shared" si="151"/>
        <v>3.841918114626202</v>
      </c>
      <c r="S188">
        <f t="shared" si="152"/>
        <v>37.667649273683914</v>
      </c>
      <c r="T188">
        <f t="shared" si="174"/>
        <v>-3.8835711624742864</v>
      </c>
      <c r="U188" s="9">
        <f t="shared" si="153"/>
        <v>33.784078111209624</v>
      </c>
      <c r="V188">
        <f t="shared" si="175"/>
        <v>-470152445988967.75</v>
      </c>
      <c r="W188">
        <f t="shared" si="176"/>
        <v>0</v>
      </c>
      <c r="X188">
        <f t="shared" si="177"/>
        <v>-2.1316282072803006E-14</v>
      </c>
      <c r="Y188">
        <f t="shared" si="154"/>
        <v>2.6537480386775307</v>
      </c>
      <c r="Z188">
        <f t="shared" si="155"/>
        <v>31.415926535897931</v>
      </c>
      <c r="AA188">
        <f t="shared" si="156"/>
        <v>2.0586409417071589</v>
      </c>
      <c r="AB188">
        <f t="shared" si="178"/>
        <v>-3.8796697759855445</v>
      </c>
      <c r="AC188">
        <f t="shared" si="157"/>
        <v>27.536256759912387</v>
      </c>
      <c r="AD188">
        <f t="shared" si="179"/>
        <v>-0.42268385780551293</v>
      </c>
      <c r="AE188">
        <f t="shared" si="158"/>
        <v>0.78353712904342776</v>
      </c>
      <c r="AF188" s="9">
        <f t="shared" si="180"/>
        <v>27.897110031150302</v>
      </c>
      <c r="AG188" s="9">
        <f t="shared" si="181"/>
        <v>0</v>
      </c>
      <c r="AH188">
        <f t="shared" si="182"/>
        <v>0</v>
      </c>
      <c r="AI188">
        <f t="shared" si="199"/>
        <v>3.1257338500323417E-3</v>
      </c>
      <c r="AJ188">
        <f t="shared" si="159"/>
        <v>37.337604695554134</v>
      </c>
      <c r="AK188">
        <f t="shared" si="160"/>
        <v>-3.9373885075681634</v>
      </c>
      <c r="AL188">
        <f t="shared" si="161"/>
        <v>-0.37388131747652231</v>
      </c>
      <c r="AM188">
        <f t="shared" si="162"/>
        <v>0.75774324070020616</v>
      </c>
      <c r="AN188" s="9">
        <f t="shared" si="183"/>
        <v>33.784078111209652</v>
      </c>
      <c r="AO188">
        <f t="shared" si="163"/>
        <v>0</v>
      </c>
      <c r="AP188">
        <f t="shared" si="184"/>
        <v>0</v>
      </c>
      <c r="AQ188">
        <f t="shared" si="164"/>
        <v>5.9216781596562029</v>
      </c>
      <c r="AR188">
        <f t="shared" si="165"/>
        <v>-5.7718731582618865E-2</v>
      </c>
      <c r="AS188">
        <f t="shared" si="166"/>
        <v>4.8802540328990618E-2</v>
      </c>
      <c r="AT188">
        <f t="shared" si="185"/>
        <v>1.4659140562755262E-2</v>
      </c>
      <c r="AU188">
        <f t="shared" si="167"/>
        <v>5.8869680800593507</v>
      </c>
      <c r="AV188">
        <f t="shared" si="186"/>
        <v>0.17425273706391409</v>
      </c>
      <c r="AW188">
        <f t="shared" si="187"/>
        <v>0</v>
      </c>
      <c r="AX188">
        <f t="shared" si="168"/>
        <v>2.0578661670915238E-2</v>
      </c>
      <c r="AY188" t="b">
        <f t="shared" si="188"/>
        <v>0</v>
      </c>
      <c r="AZ188">
        <f t="shared" si="169"/>
        <v>37.337604695554134</v>
      </c>
      <c r="BA188">
        <f t="shared" si="170"/>
        <v>-3.9373885075681589</v>
      </c>
      <c r="BB188">
        <f t="shared" si="171"/>
        <v>-0.42321311377443044</v>
      </c>
      <c r="BC188">
        <f t="shared" si="172"/>
        <v>0.7577432407002066</v>
      </c>
      <c r="BD188">
        <f t="shared" si="173"/>
        <v>4.9331796297907987E-2</v>
      </c>
      <c r="BF188" s="15">
        <f t="shared" si="189"/>
        <v>33.784078111209659</v>
      </c>
      <c r="BG188" s="10">
        <f t="shared" si="190"/>
        <v>0</v>
      </c>
      <c r="BH188">
        <f t="shared" si="191"/>
        <v>5.8869680800593578</v>
      </c>
      <c r="BI188">
        <f t="shared" si="192"/>
        <v>5.9216781596562029</v>
      </c>
      <c r="BJ188">
        <f t="shared" si="193"/>
        <v>-5.7718731582614424E-2</v>
      </c>
      <c r="BK188">
        <f t="shared" si="194"/>
        <v>-5.2925596891750804E-4</v>
      </c>
      <c r="BM188">
        <f t="shared" si="195"/>
        <v>0</v>
      </c>
      <c r="BN188">
        <f t="shared" si="196"/>
        <v>4.4408920985006262E-15</v>
      </c>
      <c r="BO188">
        <f t="shared" si="197"/>
        <v>0</v>
      </c>
      <c r="BP188">
        <f t="shared" si="198"/>
        <v>0</v>
      </c>
    </row>
    <row r="189" spans="1:68" x14ac:dyDescent="0.2">
      <c r="A189">
        <f t="shared" si="204"/>
        <v>0.152</v>
      </c>
      <c r="B189">
        <f t="shared" si="140"/>
        <v>0.47511154520492888</v>
      </c>
      <c r="C189">
        <f t="shared" si="141"/>
        <v>2.6506223048274982</v>
      </c>
      <c r="D189">
        <f t="shared" si="142"/>
        <v>0.47511154520492888</v>
      </c>
      <c r="E189">
        <f t="shared" si="148"/>
        <v>0.47148183706891156</v>
      </c>
      <c r="F189">
        <f t="shared" si="149"/>
        <v>0.47148183706891145</v>
      </c>
      <c r="G189">
        <f t="shared" si="143"/>
        <v>0.47036042975287956</v>
      </c>
      <c r="H189">
        <f t="shared" si="144"/>
        <v>0.45320760369276081</v>
      </c>
      <c r="I189">
        <f t="shared" si="145"/>
        <v>0.45320760369276075</v>
      </c>
      <c r="J189">
        <f t="shared" si="200"/>
        <v>48.164175542460036</v>
      </c>
      <c r="K189">
        <f t="shared" si="201"/>
        <v>46.333690066883541</v>
      </c>
      <c r="L189">
        <f t="shared" si="150"/>
        <v>2.326373764310454E+16</v>
      </c>
      <c r="M189">
        <f t="shared" si="146"/>
        <v>2.0608459965441424E-2</v>
      </c>
      <c r="N189" s="17">
        <f t="shared" si="202"/>
        <v>479429805864452.56</v>
      </c>
      <c r="O189">
        <f t="shared" si="203"/>
        <v>0</v>
      </c>
      <c r="P189" s="18" t="e">
        <f t="shared" si="147"/>
        <v>#N/A</v>
      </c>
      <c r="R189">
        <f t="shared" si="151"/>
        <v>3.835869343718199</v>
      </c>
      <c r="S189">
        <f t="shared" si="152"/>
        <v>37.685672218821288</v>
      </c>
      <c r="T189">
        <f t="shared" si="174"/>
        <v>-3.8820536095576541</v>
      </c>
      <c r="U189" s="9">
        <f t="shared" si="153"/>
        <v>33.803618609263637</v>
      </c>
      <c r="V189">
        <f t="shared" si="175"/>
        <v>-479429805864397.25</v>
      </c>
      <c r="W189">
        <f t="shared" si="176"/>
        <v>0</v>
      </c>
      <c r="X189">
        <f t="shared" si="177"/>
        <v>-4.2632564145606011E-14</v>
      </c>
      <c r="Y189">
        <f t="shared" si="154"/>
        <v>2.6506223048274982</v>
      </c>
      <c r="Z189">
        <f t="shared" si="155"/>
        <v>31.415926535897931</v>
      </c>
      <c r="AA189">
        <f t="shared" si="156"/>
        <v>2.0617666755571915</v>
      </c>
      <c r="AB189">
        <f t="shared" si="178"/>
        <v>-3.8563989868205129</v>
      </c>
      <c r="AC189">
        <f t="shared" si="157"/>
        <v>27.559527549077419</v>
      </c>
      <c r="AD189">
        <f t="shared" si="179"/>
        <v>-0.42116666109102957</v>
      </c>
      <c r="AE189">
        <f t="shared" si="158"/>
        <v>0.77744255332906043</v>
      </c>
      <c r="AF189" s="9">
        <f t="shared" si="180"/>
        <v>27.91580344131545</v>
      </c>
      <c r="AG189" s="9">
        <f t="shared" si="181"/>
        <v>0</v>
      </c>
      <c r="AH189">
        <f t="shared" si="182"/>
        <v>0</v>
      </c>
      <c r="AI189">
        <f t="shared" si="199"/>
        <v>3.1257338500323417E-3</v>
      </c>
      <c r="AJ189">
        <f t="shared" si="159"/>
        <v>37.337604695554134</v>
      </c>
      <c r="AK189">
        <f t="shared" si="160"/>
        <v>-3.9134970209741531</v>
      </c>
      <c r="AL189">
        <f t="shared" si="161"/>
        <v>-0.37236376455989006</v>
      </c>
      <c r="AM189">
        <f t="shared" si="162"/>
        <v>0.75187469924357708</v>
      </c>
      <c r="AN189" s="9">
        <f t="shared" si="183"/>
        <v>33.803618609263665</v>
      </c>
      <c r="AO189">
        <f t="shared" si="163"/>
        <v>0</v>
      </c>
      <c r="AP189">
        <f t="shared" si="184"/>
        <v>0</v>
      </c>
      <c r="AQ189">
        <f t="shared" si="164"/>
        <v>5.9216781596562029</v>
      </c>
      <c r="AR189">
        <f t="shared" si="165"/>
        <v>-5.7098034153640231E-2</v>
      </c>
      <c r="AS189">
        <f t="shared" si="166"/>
        <v>4.8802896531139506E-2</v>
      </c>
      <c r="AT189">
        <f t="shared" si="185"/>
        <v>1.4590028776724943E-2</v>
      </c>
      <c r="AU189">
        <f t="shared" si="167"/>
        <v>5.8878151679482151</v>
      </c>
      <c r="AV189">
        <f t="shared" si="186"/>
        <v>0.17417706772773425</v>
      </c>
      <c r="AW189">
        <f t="shared" si="187"/>
        <v>0</v>
      </c>
      <c r="AX189">
        <f t="shared" si="168"/>
        <v>2.0609919009415563E-2</v>
      </c>
      <c r="AY189" t="b">
        <f t="shared" si="188"/>
        <v>0</v>
      </c>
      <c r="AZ189">
        <f t="shared" si="169"/>
        <v>37.337604695554134</v>
      </c>
      <c r="BA189">
        <f t="shared" si="170"/>
        <v>-3.9134970209741606</v>
      </c>
      <c r="BB189">
        <f t="shared" si="171"/>
        <v>-0.42169556085779791</v>
      </c>
      <c r="BC189">
        <f t="shared" si="172"/>
        <v>0.7518746992435773</v>
      </c>
      <c r="BD189">
        <f t="shared" si="173"/>
        <v>4.9331796297907987E-2</v>
      </c>
      <c r="BF189" s="15">
        <f t="shared" si="189"/>
        <v>33.803618609263658</v>
      </c>
      <c r="BG189" s="10">
        <f t="shared" si="190"/>
        <v>0</v>
      </c>
      <c r="BH189">
        <f t="shared" si="191"/>
        <v>5.887815167948208</v>
      </c>
      <c r="BI189">
        <f t="shared" si="192"/>
        <v>5.9216781596562029</v>
      </c>
      <c r="BJ189">
        <f t="shared" si="193"/>
        <v>-5.7098034153647781E-2</v>
      </c>
      <c r="BK189">
        <f t="shared" si="194"/>
        <v>-5.2889976676834261E-4</v>
      </c>
      <c r="BM189">
        <f t="shared" si="195"/>
        <v>0</v>
      </c>
      <c r="BN189">
        <f t="shared" si="196"/>
        <v>-7.5495165674510645E-15</v>
      </c>
      <c r="BO189">
        <f t="shared" si="197"/>
        <v>0</v>
      </c>
      <c r="BP189">
        <f t="shared" si="198"/>
        <v>0</v>
      </c>
    </row>
    <row r="190" spans="1:68" x14ac:dyDescent="0.2">
      <c r="A190">
        <f t="shared" si="204"/>
        <v>0.153</v>
      </c>
      <c r="B190">
        <f t="shared" si="140"/>
        <v>0.47823727905496133</v>
      </c>
      <c r="C190">
        <f t="shared" si="141"/>
        <v>2.6474965709774656</v>
      </c>
      <c r="D190">
        <f t="shared" si="142"/>
        <v>0.47823727905496133</v>
      </c>
      <c r="E190">
        <f t="shared" si="148"/>
        <v>0.47423603829559535</v>
      </c>
      <c r="F190">
        <f t="shared" si="149"/>
        <v>0.47423603829559535</v>
      </c>
      <c r="G190">
        <f t="shared" si="143"/>
        <v>0.47345490626441172</v>
      </c>
      <c r="H190">
        <f t="shared" si="144"/>
        <v>0.45596386120710314</v>
      </c>
      <c r="I190">
        <f t="shared" si="145"/>
        <v>0.4559638612071033</v>
      </c>
      <c r="J190">
        <f t="shared" si="200"/>
        <v>47.873027751910229</v>
      </c>
      <c r="K190">
        <f t="shared" si="201"/>
        <v>46.056399813294824</v>
      </c>
      <c r="L190">
        <f t="shared" si="150"/>
        <v>2.368160176544768E+16</v>
      </c>
      <c r="M190">
        <f t="shared" si="146"/>
        <v>2.0639710655533713E-2</v>
      </c>
      <c r="N190" s="17">
        <f t="shared" si="202"/>
        <v>488781408298416.44</v>
      </c>
      <c r="O190">
        <f t="shared" si="203"/>
        <v>0</v>
      </c>
      <c r="P190" s="18" t="e">
        <f t="shared" si="147"/>
        <v>#N/A</v>
      </c>
      <c r="R190">
        <f t="shared" si="151"/>
        <v>3.8298667283609897</v>
      </c>
      <c r="S190">
        <f t="shared" si="152"/>
        <v>37.703474844760841</v>
      </c>
      <c r="T190">
        <f t="shared" si="174"/>
        <v>-3.8805383570942795</v>
      </c>
      <c r="U190" s="9">
        <f t="shared" si="153"/>
        <v>33.82293648766656</v>
      </c>
      <c r="V190">
        <f t="shared" si="175"/>
        <v>-488781408298396.56</v>
      </c>
      <c r="W190">
        <f t="shared" si="176"/>
        <v>0</v>
      </c>
      <c r="X190">
        <f t="shared" si="177"/>
        <v>2.8421709430404007E-14</v>
      </c>
      <c r="Y190">
        <f t="shared" si="154"/>
        <v>2.6474965709774656</v>
      </c>
      <c r="Z190">
        <f t="shared" si="155"/>
        <v>31.415926535897931</v>
      </c>
      <c r="AA190">
        <f t="shared" si="156"/>
        <v>2.0648924094072241</v>
      </c>
      <c r="AB190">
        <f t="shared" si="178"/>
        <v>-3.8333792944062455</v>
      </c>
      <c r="AC190">
        <f t="shared" si="157"/>
        <v>27.582547241491685</v>
      </c>
      <c r="AD190">
        <f t="shared" si="179"/>
        <v>-0.41965176277573335</v>
      </c>
      <c r="AE190">
        <f t="shared" si="158"/>
        <v>0.77139470661450349</v>
      </c>
      <c r="AF190" s="9">
        <f t="shared" si="180"/>
        <v>27.934290185330457</v>
      </c>
      <c r="AG190" s="9">
        <f t="shared" si="181"/>
        <v>0</v>
      </c>
      <c r="AH190">
        <f t="shared" si="182"/>
        <v>0</v>
      </c>
      <c r="AI190">
        <f t="shared" si="199"/>
        <v>3.1257338500325638E-3</v>
      </c>
      <c r="AJ190">
        <f t="shared" si="159"/>
        <v>37.337604695554134</v>
      </c>
      <c r="AK190">
        <f t="shared" si="160"/>
        <v>-3.8898698059368355</v>
      </c>
      <c r="AL190">
        <f t="shared" si="161"/>
        <v>-0.37084851209651548</v>
      </c>
      <c r="AM190">
        <f t="shared" si="162"/>
        <v>0.74605011014576261</v>
      </c>
      <c r="AN190" s="9">
        <f t="shared" si="183"/>
        <v>33.822936487666546</v>
      </c>
      <c r="AO190">
        <f t="shared" si="163"/>
        <v>0</v>
      </c>
      <c r="AP190">
        <f t="shared" si="184"/>
        <v>0</v>
      </c>
      <c r="AQ190">
        <f t="shared" si="164"/>
        <v>5.9216781596562029</v>
      </c>
      <c r="AR190">
        <f t="shared" si="165"/>
        <v>-5.6490511530590037E-2</v>
      </c>
      <c r="AS190">
        <f t="shared" si="166"/>
        <v>4.8803250679217869E-2</v>
      </c>
      <c r="AT190">
        <f t="shared" si="185"/>
        <v>1.4522468449810975E-2</v>
      </c>
      <c r="AU190">
        <f t="shared" si="167"/>
        <v>5.8886463023360882</v>
      </c>
      <c r="AV190">
        <f t="shared" si="186"/>
        <v>0.1741021600677212</v>
      </c>
      <c r="AW190">
        <f t="shared" si="187"/>
        <v>0</v>
      </c>
      <c r="AX190">
        <f t="shared" si="168"/>
        <v>2.0641176347915891E-2</v>
      </c>
      <c r="AY190" t="b">
        <f t="shared" si="188"/>
        <v>0</v>
      </c>
      <c r="AZ190">
        <f t="shared" si="169"/>
        <v>37.337604695554134</v>
      </c>
      <c r="BA190">
        <f t="shared" si="170"/>
        <v>-3.8898698059368328</v>
      </c>
      <c r="BB190">
        <f t="shared" si="171"/>
        <v>-0.42018030839442327</v>
      </c>
      <c r="BC190">
        <f t="shared" si="172"/>
        <v>0.74605011014576261</v>
      </c>
      <c r="BD190">
        <f t="shared" si="173"/>
        <v>4.9331796297907987E-2</v>
      </c>
      <c r="BF190" s="15">
        <f t="shared" si="189"/>
        <v>33.822936487666546</v>
      </c>
      <c r="BG190" s="10">
        <f t="shared" si="190"/>
        <v>0</v>
      </c>
      <c r="BH190">
        <f t="shared" si="191"/>
        <v>5.8886463023360882</v>
      </c>
      <c r="BI190">
        <f t="shared" si="192"/>
        <v>5.9216781596562029</v>
      </c>
      <c r="BJ190">
        <f t="shared" si="193"/>
        <v>-5.6490511530587373E-2</v>
      </c>
      <c r="BK190">
        <f t="shared" si="194"/>
        <v>-5.28545618689924E-4</v>
      </c>
      <c r="BM190">
        <f t="shared" si="195"/>
        <v>0</v>
      </c>
      <c r="BN190">
        <f t="shared" si="196"/>
        <v>0</v>
      </c>
      <c r="BO190">
        <f t="shared" si="197"/>
        <v>0</v>
      </c>
      <c r="BP190">
        <f t="shared" si="198"/>
        <v>0</v>
      </c>
    </row>
    <row r="191" spans="1:68" x14ac:dyDescent="0.2">
      <c r="A191">
        <f t="shared" si="204"/>
        <v>0.154</v>
      </c>
      <c r="B191">
        <f t="shared" si="140"/>
        <v>0.48136301290499373</v>
      </c>
      <c r="C191">
        <f t="shared" si="141"/>
        <v>2.6443708371274335</v>
      </c>
      <c r="D191">
        <f t="shared" si="142"/>
        <v>0.48136301290499373</v>
      </c>
      <c r="E191">
        <f t="shared" si="148"/>
        <v>0.4769856061393713</v>
      </c>
      <c r="F191">
        <f t="shared" si="149"/>
        <v>0.47698560613937108</v>
      </c>
      <c r="G191">
        <f t="shared" si="143"/>
        <v>0.47654938277594378</v>
      </c>
      <c r="H191">
        <f t="shared" si="144"/>
        <v>0.45871575251308139</v>
      </c>
      <c r="I191">
        <f t="shared" si="145"/>
        <v>0.45871575251308144</v>
      </c>
      <c r="J191">
        <f t="shared" si="200"/>
        <v>47.585831665576613</v>
      </c>
      <c r="K191">
        <f t="shared" si="201"/>
        <v>45.782856655472735</v>
      </c>
      <c r="L191">
        <f t="shared" si="150"/>
        <v>2.4101774909069512E+16</v>
      </c>
      <c r="M191">
        <f t="shared" si="146"/>
        <v>2.0670961325460566E-2</v>
      </c>
      <c r="N191" s="17">
        <f t="shared" si="202"/>
        <v>498206857020331.75</v>
      </c>
      <c r="O191">
        <f t="shared" si="203"/>
        <v>0</v>
      </c>
      <c r="P191" s="18" t="e">
        <f t="shared" si="147"/>
        <v>#N/A</v>
      </c>
      <c r="R191">
        <f t="shared" si="151"/>
        <v>3.8239097122166292</v>
      </c>
      <c r="S191">
        <f t="shared" si="152"/>
        <v>37.72106188037467</v>
      </c>
      <c r="T191">
        <f t="shared" si="174"/>
        <v>-3.8790253981231735</v>
      </c>
      <c r="U191" s="9">
        <f t="shared" si="153"/>
        <v>33.842036482251494</v>
      </c>
      <c r="V191">
        <f t="shared" si="175"/>
        <v>-498206857020296.5</v>
      </c>
      <c r="W191">
        <f t="shared" si="176"/>
        <v>0</v>
      </c>
      <c r="X191">
        <f t="shared" si="177"/>
        <v>0</v>
      </c>
      <c r="Y191">
        <f t="shared" si="154"/>
        <v>2.6443708371274335</v>
      </c>
      <c r="Z191">
        <f t="shared" si="155"/>
        <v>31.415926535897931</v>
      </c>
      <c r="AA191">
        <f t="shared" si="156"/>
        <v>2.0680181432572562</v>
      </c>
      <c r="AB191">
        <f t="shared" si="178"/>
        <v>-3.8106057903702859</v>
      </c>
      <c r="AC191">
        <f t="shared" si="157"/>
        <v>27.605320745527646</v>
      </c>
      <c r="AD191">
        <f t="shared" si="179"/>
        <v>-0.41813915590647266</v>
      </c>
      <c r="AE191">
        <f t="shared" si="158"/>
        <v>0.76539302707175305</v>
      </c>
      <c r="AF191" s="9">
        <f t="shared" si="180"/>
        <v>27.952574616692925</v>
      </c>
      <c r="AG191" s="9">
        <f t="shared" si="181"/>
        <v>0</v>
      </c>
      <c r="AH191">
        <f t="shared" si="182"/>
        <v>0</v>
      </c>
      <c r="AI191">
        <f t="shared" si="199"/>
        <v>3.1257338500323417E-3</v>
      </c>
      <c r="AJ191">
        <f t="shared" si="159"/>
        <v>37.337604695554134</v>
      </c>
      <c r="AK191">
        <f t="shared" si="160"/>
        <v>-3.8665016245347492</v>
      </c>
      <c r="AL191">
        <f t="shared" si="161"/>
        <v>-0.36933555312540944</v>
      </c>
      <c r="AM191">
        <f t="shared" si="162"/>
        <v>0.74026896435754064</v>
      </c>
      <c r="AN191" s="9">
        <f t="shared" si="183"/>
        <v>33.842036482251515</v>
      </c>
      <c r="AO191">
        <f t="shared" si="163"/>
        <v>0</v>
      </c>
      <c r="AP191">
        <f t="shared" si="184"/>
        <v>0</v>
      </c>
      <c r="AQ191">
        <f t="shared" si="164"/>
        <v>5.9216781596562029</v>
      </c>
      <c r="AR191">
        <f t="shared" si="165"/>
        <v>-5.5895834164463309E-2</v>
      </c>
      <c r="AS191">
        <f t="shared" si="166"/>
        <v>4.8803602781063216E-2</v>
      </c>
      <c r="AT191">
        <f t="shared" si="185"/>
        <v>1.4456436229013398E-2</v>
      </c>
      <c r="AU191">
        <f t="shared" si="167"/>
        <v>5.8894618655585909</v>
      </c>
      <c r="AV191">
        <f t="shared" si="186"/>
        <v>0.17402799824553478</v>
      </c>
      <c r="AW191">
        <f t="shared" si="187"/>
        <v>0</v>
      </c>
      <c r="AX191">
        <f t="shared" si="168"/>
        <v>2.0672433686416213E-2</v>
      </c>
      <c r="AY191" t="b">
        <f t="shared" si="188"/>
        <v>0</v>
      </c>
      <c r="AZ191">
        <f t="shared" si="169"/>
        <v>37.337604695554134</v>
      </c>
      <c r="BA191">
        <f t="shared" si="170"/>
        <v>-3.8665016245347537</v>
      </c>
      <c r="BB191">
        <f t="shared" si="171"/>
        <v>-0.41866734942331718</v>
      </c>
      <c r="BC191">
        <f t="shared" si="172"/>
        <v>0.74026896435754108</v>
      </c>
      <c r="BD191">
        <f t="shared" si="173"/>
        <v>4.9331796297907987E-2</v>
      </c>
      <c r="BF191" s="15">
        <f t="shared" si="189"/>
        <v>33.842036482251508</v>
      </c>
      <c r="BG191" s="10">
        <f t="shared" si="190"/>
        <v>0</v>
      </c>
      <c r="BH191">
        <f t="shared" si="191"/>
        <v>5.8894618655585838</v>
      </c>
      <c r="BI191">
        <f t="shared" si="192"/>
        <v>5.9216781596562029</v>
      </c>
      <c r="BJ191">
        <f t="shared" si="193"/>
        <v>-5.589583416446775E-2</v>
      </c>
      <c r="BK191">
        <f t="shared" si="194"/>
        <v>-5.2819351684452176E-4</v>
      </c>
      <c r="BM191">
        <f t="shared" si="195"/>
        <v>0</v>
      </c>
      <c r="BN191">
        <f t="shared" si="196"/>
        <v>-4.4408920985006262E-15</v>
      </c>
      <c r="BO191">
        <f t="shared" si="197"/>
        <v>0</v>
      </c>
      <c r="BP191">
        <f t="shared" si="198"/>
        <v>0</v>
      </c>
    </row>
    <row r="192" spans="1:68" x14ac:dyDescent="0.2">
      <c r="A192">
        <f t="shared" si="204"/>
        <v>0.155</v>
      </c>
      <c r="B192">
        <f t="shared" si="140"/>
        <v>0.48448874675502618</v>
      </c>
      <c r="C192">
        <f t="shared" si="141"/>
        <v>2.6412451032774009</v>
      </c>
      <c r="D192">
        <f t="shared" si="142"/>
        <v>0.48448874675502618</v>
      </c>
      <c r="E192">
        <f t="shared" si="148"/>
        <v>0.47973051373640035</v>
      </c>
      <c r="F192">
        <f t="shared" si="149"/>
        <v>0.4797305137364003</v>
      </c>
      <c r="G192">
        <f t="shared" si="143"/>
        <v>0.47964385928747594</v>
      </c>
      <c r="H192">
        <f t="shared" si="144"/>
        <v>0.46146325125919763</v>
      </c>
      <c r="I192">
        <f t="shared" si="145"/>
        <v>0.46146325125919746</v>
      </c>
      <c r="J192">
        <f t="shared" si="200"/>
        <v>47.302511135767759</v>
      </c>
      <c r="K192">
        <f t="shared" si="201"/>
        <v>45.51298863856114</v>
      </c>
      <c r="L192">
        <f t="shared" si="150"/>
        <v>2.4524228241095628E+16</v>
      </c>
      <c r="M192">
        <f t="shared" si="146"/>
        <v>2.070221197519145E-2</v>
      </c>
      <c r="N192" s="17">
        <f t="shared" si="202"/>
        <v>507705771575138.25</v>
      </c>
      <c r="O192">
        <f t="shared" si="203"/>
        <v>0</v>
      </c>
      <c r="P192" s="18" t="e">
        <f t="shared" si="147"/>
        <v>#N/A</v>
      </c>
      <c r="R192">
        <f t="shared" si="151"/>
        <v>3.8179977498034043</v>
      </c>
      <c r="S192">
        <f t="shared" si="152"/>
        <v>37.738437931613952</v>
      </c>
      <c r="T192">
        <f t="shared" si="174"/>
        <v>-3.8775147257148972</v>
      </c>
      <c r="U192" s="9">
        <f t="shared" si="153"/>
        <v>33.860923205899056</v>
      </c>
      <c r="V192">
        <f t="shared" si="175"/>
        <v>-507705771575083.31</v>
      </c>
      <c r="W192">
        <f t="shared" si="176"/>
        <v>0</v>
      </c>
      <c r="X192">
        <f t="shared" si="177"/>
        <v>-4.2632564145606011E-14</v>
      </c>
      <c r="Y192">
        <f t="shared" si="154"/>
        <v>2.6412451032774009</v>
      </c>
      <c r="Z192">
        <f t="shared" si="155"/>
        <v>31.415926535897931</v>
      </c>
      <c r="AA192">
        <f t="shared" si="156"/>
        <v>2.0711438771072888</v>
      </c>
      <c r="AB192">
        <f t="shared" si="178"/>
        <v>-3.7880736884744945</v>
      </c>
      <c r="AC192">
        <f t="shared" si="157"/>
        <v>27.627852847423437</v>
      </c>
      <c r="AD192">
        <f t="shared" si="179"/>
        <v>-0.41662883356160035</v>
      </c>
      <c r="AE192">
        <f t="shared" si="158"/>
        <v>0.7594369638397338</v>
      </c>
      <c r="AF192" s="9">
        <f t="shared" si="180"/>
        <v>27.97066097770157</v>
      </c>
      <c r="AG192" s="9">
        <f t="shared" si="181"/>
        <v>0</v>
      </c>
      <c r="AH192">
        <f t="shared" si="182"/>
        <v>0</v>
      </c>
      <c r="AI192">
        <f t="shared" si="199"/>
        <v>3.1257338500323417E-3</v>
      </c>
      <c r="AJ192">
        <f t="shared" si="159"/>
        <v>37.337604695554134</v>
      </c>
      <c r="AK192">
        <f t="shared" si="160"/>
        <v>-3.8433873713946518</v>
      </c>
      <c r="AL192">
        <f t="shared" si="161"/>
        <v>-0.36782488071713315</v>
      </c>
      <c r="AM192">
        <f t="shared" si="162"/>
        <v>0.73453076245670901</v>
      </c>
      <c r="AN192" s="9">
        <f t="shared" si="183"/>
        <v>33.860923205899056</v>
      </c>
      <c r="AO192">
        <f t="shared" si="163"/>
        <v>0</v>
      </c>
      <c r="AP192">
        <f t="shared" si="184"/>
        <v>0</v>
      </c>
      <c r="AQ192">
        <f t="shared" si="164"/>
        <v>5.9216781596562029</v>
      </c>
      <c r="AR192">
        <f t="shared" si="165"/>
        <v>-5.5313682920157259E-2</v>
      </c>
      <c r="AS192">
        <f t="shared" si="166"/>
        <v>4.8803952844467202E-2</v>
      </c>
      <c r="AT192">
        <f t="shared" si="185"/>
        <v>1.4391909421320067E-2</v>
      </c>
      <c r="AU192">
        <f t="shared" si="167"/>
        <v>5.8902622281974857</v>
      </c>
      <c r="AV192">
        <f t="shared" si="186"/>
        <v>0.17395456681379903</v>
      </c>
      <c r="AW192">
        <f t="shared" si="187"/>
        <v>0</v>
      </c>
      <c r="AX192">
        <f t="shared" si="168"/>
        <v>2.0703691024916537E-2</v>
      </c>
      <c r="AY192" t="b">
        <f t="shared" si="188"/>
        <v>0</v>
      </c>
      <c r="AZ192">
        <f t="shared" si="169"/>
        <v>37.337604695554134</v>
      </c>
      <c r="BA192">
        <f t="shared" si="170"/>
        <v>-3.8433873713946478</v>
      </c>
      <c r="BB192">
        <f t="shared" si="171"/>
        <v>-0.41715667701504133</v>
      </c>
      <c r="BC192">
        <f t="shared" si="172"/>
        <v>0.73453076245670912</v>
      </c>
      <c r="BD192">
        <f t="shared" si="173"/>
        <v>4.9331796297907987E-2</v>
      </c>
      <c r="BF192" s="15">
        <f t="shared" si="189"/>
        <v>33.860923205899056</v>
      </c>
      <c r="BG192" s="10">
        <f t="shared" si="190"/>
        <v>0</v>
      </c>
      <c r="BH192">
        <f t="shared" si="191"/>
        <v>5.8902622281974857</v>
      </c>
      <c r="BI192">
        <f t="shared" si="192"/>
        <v>5.9216781596562029</v>
      </c>
      <c r="BJ192">
        <f t="shared" si="193"/>
        <v>-5.5313682920153262E-2</v>
      </c>
      <c r="BK192">
        <f t="shared" si="194"/>
        <v>-5.2784345344097927E-4</v>
      </c>
      <c r="BM192">
        <f t="shared" si="195"/>
        <v>0</v>
      </c>
      <c r="BN192">
        <f t="shared" si="196"/>
        <v>3.9968028886505635E-15</v>
      </c>
      <c r="BO192">
        <f t="shared" si="197"/>
        <v>0</v>
      </c>
      <c r="BP192">
        <f t="shared" si="198"/>
        <v>0</v>
      </c>
    </row>
    <row r="193" spans="1:68" x14ac:dyDescent="0.2">
      <c r="A193">
        <f t="shared" si="204"/>
        <v>0.156</v>
      </c>
      <c r="B193">
        <f t="shared" si="140"/>
        <v>0.48761448060505863</v>
      </c>
      <c r="C193">
        <f t="shared" si="141"/>
        <v>2.6381193694273684</v>
      </c>
      <c r="D193">
        <f t="shared" si="142"/>
        <v>0.48761448060505863</v>
      </c>
      <c r="E193">
        <f t="shared" si="148"/>
        <v>0.48247073426837495</v>
      </c>
      <c r="F193">
        <f t="shared" si="149"/>
        <v>0.48247073426837495</v>
      </c>
      <c r="G193">
        <f t="shared" si="143"/>
        <v>0.48273833579900804</v>
      </c>
      <c r="H193">
        <f t="shared" si="144"/>
        <v>0.46420633113601567</v>
      </c>
      <c r="I193">
        <f t="shared" si="145"/>
        <v>0.46420633113601578</v>
      </c>
      <c r="J193">
        <f t="shared" si="200"/>
        <v>47.022991970008114</v>
      </c>
      <c r="K193">
        <f t="shared" si="201"/>
        <v>45.246725650689243</v>
      </c>
      <c r="L193">
        <f t="shared" si="150"/>
        <v>2.4948933868031952E+16</v>
      </c>
      <c r="M193">
        <f t="shared" si="146"/>
        <v>2.0733462604695833E-2</v>
      </c>
      <c r="N193" s="17">
        <f t="shared" si="202"/>
        <v>517277787379869.81</v>
      </c>
      <c r="O193">
        <f t="shared" si="203"/>
        <v>0</v>
      </c>
      <c r="P193" s="18" t="e">
        <f t="shared" si="147"/>
        <v>#N/A</v>
      </c>
      <c r="R193">
        <f t="shared" si="151"/>
        <v>3.8121303062169942</v>
      </c>
      <c r="S193">
        <f t="shared" si="152"/>
        <v>37.755607485454988</v>
      </c>
      <c r="T193">
        <f t="shared" si="174"/>
        <v>-3.8760063329713752</v>
      </c>
      <c r="U193" s="9">
        <f t="shared" si="153"/>
        <v>33.879601152483616</v>
      </c>
      <c r="V193">
        <f t="shared" si="175"/>
        <v>-517277787379817.62</v>
      </c>
      <c r="W193">
        <f t="shared" si="176"/>
        <v>0</v>
      </c>
      <c r="X193">
        <f t="shared" si="177"/>
        <v>-3.5527136788005009E-14</v>
      </c>
      <c r="Y193">
        <f t="shared" si="154"/>
        <v>2.6381193694273684</v>
      </c>
      <c r="Z193">
        <f t="shared" si="155"/>
        <v>31.415926535897931</v>
      </c>
      <c r="AA193">
        <f t="shared" si="156"/>
        <v>2.0742696109573213</v>
      </c>
      <c r="AB193">
        <f t="shared" si="178"/>
        <v>-3.7657783208204405</v>
      </c>
      <c r="AC193">
        <f t="shared" si="157"/>
        <v>27.65014821507749</v>
      </c>
      <c r="AD193">
        <f t="shared" si="179"/>
        <v>-0.41512078885078413</v>
      </c>
      <c r="AE193">
        <f t="shared" si="158"/>
        <v>0.75352597674264565</v>
      </c>
      <c r="AF193" s="9">
        <f t="shared" si="180"/>
        <v>27.988553402969352</v>
      </c>
      <c r="AG193" s="9">
        <f t="shared" si="181"/>
        <v>0</v>
      </c>
      <c r="AH193">
        <f t="shared" si="182"/>
        <v>0</v>
      </c>
      <c r="AI193">
        <f t="shared" si="199"/>
        <v>3.1257338500325638E-3</v>
      </c>
      <c r="AJ193">
        <f t="shared" si="159"/>
        <v>37.337604695554134</v>
      </c>
      <c r="AK193">
        <f t="shared" si="160"/>
        <v>-3.8205220695055906</v>
      </c>
      <c r="AL193">
        <f t="shared" si="161"/>
        <v>-0.36631648797361116</v>
      </c>
      <c r="AM193">
        <f t="shared" si="162"/>
        <v>0.72883501440870913</v>
      </c>
      <c r="AN193" s="9">
        <f t="shared" si="183"/>
        <v>33.879601152483637</v>
      </c>
      <c r="AO193">
        <f t="shared" si="163"/>
        <v>0</v>
      </c>
      <c r="AP193">
        <f t="shared" si="184"/>
        <v>0</v>
      </c>
      <c r="AQ193">
        <f t="shared" si="164"/>
        <v>5.9216781596562029</v>
      </c>
      <c r="AR193">
        <f t="shared" si="165"/>
        <v>-5.4743748685150084E-2</v>
      </c>
      <c r="AS193">
        <f t="shared" si="166"/>
        <v>4.8804300877172968E-2</v>
      </c>
      <c r="AT193">
        <f t="shared" si="185"/>
        <v>1.4328865974129659E-2</v>
      </c>
      <c r="AU193">
        <f t="shared" si="167"/>
        <v>5.8910477495142857</v>
      </c>
      <c r="AV193">
        <f t="shared" si="186"/>
        <v>0.17388185070420836</v>
      </c>
      <c r="AW193">
        <f t="shared" si="187"/>
        <v>0</v>
      </c>
      <c r="AX193">
        <f t="shared" si="168"/>
        <v>2.0734948363416862E-2</v>
      </c>
      <c r="AY193" t="b">
        <f t="shared" si="188"/>
        <v>0</v>
      </c>
      <c r="AZ193">
        <f t="shared" si="169"/>
        <v>37.337604695554134</v>
      </c>
      <c r="BA193">
        <f t="shared" si="170"/>
        <v>-3.8205220695055804</v>
      </c>
      <c r="BB193">
        <f t="shared" si="171"/>
        <v>-0.4156482842715189</v>
      </c>
      <c r="BC193">
        <f t="shared" si="172"/>
        <v>0.72883501440870913</v>
      </c>
      <c r="BD193">
        <f t="shared" si="173"/>
        <v>4.9331796297907987E-2</v>
      </c>
      <c r="BF193" s="15">
        <f t="shared" si="189"/>
        <v>33.879601152483652</v>
      </c>
      <c r="BG193" s="10">
        <f t="shared" si="190"/>
        <v>0</v>
      </c>
      <c r="BH193">
        <f t="shared" si="191"/>
        <v>5.8910477495142999</v>
      </c>
      <c r="BI193">
        <f t="shared" si="192"/>
        <v>5.9216781596562029</v>
      </c>
      <c r="BJ193">
        <f t="shared" si="193"/>
        <v>-5.474374868513987E-2</v>
      </c>
      <c r="BK193">
        <f t="shared" si="194"/>
        <v>-5.2749542073476929E-4</v>
      </c>
      <c r="BM193">
        <f t="shared" si="195"/>
        <v>0</v>
      </c>
      <c r="BN193">
        <f t="shared" si="196"/>
        <v>1.021405182655144E-14</v>
      </c>
      <c r="BO193">
        <f t="shared" si="197"/>
        <v>0</v>
      </c>
      <c r="BP193">
        <f t="shared" si="198"/>
        <v>0</v>
      </c>
    </row>
    <row r="194" spans="1:68" x14ac:dyDescent="0.2">
      <c r="A194">
        <f t="shared" si="204"/>
        <v>0.157</v>
      </c>
      <c r="B194">
        <f t="shared" si="140"/>
        <v>0.49074021445509103</v>
      </c>
      <c r="C194">
        <f t="shared" si="141"/>
        <v>2.6349936355773358</v>
      </c>
      <c r="D194">
        <f t="shared" si="142"/>
        <v>0.49074021445509103</v>
      </c>
      <c r="E194">
        <f t="shared" si="148"/>
        <v>0.48520624096278103</v>
      </c>
      <c r="F194">
        <f t="shared" si="149"/>
        <v>0.48520624096278114</v>
      </c>
      <c r="G194">
        <f t="shared" si="143"/>
        <v>0.4858328123105401</v>
      </c>
      <c r="H194">
        <f t="shared" si="144"/>
        <v>0.46694496587641371</v>
      </c>
      <c r="I194">
        <f t="shared" si="145"/>
        <v>0.46694496587641415</v>
      </c>
      <c r="J194">
        <f t="shared" si="200"/>
        <v>46.747201868781055</v>
      </c>
      <c r="K194">
        <f t="shared" si="201"/>
        <v>44.98399936440461</v>
      </c>
      <c r="L194">
        <f t="shared" si="150"/>
        <v>2.5375864830851688E+16</v>
      </c>
      <c r="M194">
        <f t="shared" si="146"/>
        <v>2.0764713213943183E-2</v>
      </c>
      <c r="N194" s="17">
        <f t="shared" si="202"/>
        <v>526922555768422.12</v>
      </c>
      <c r="O194">
        <f t="shared" si="203"/>
        <v>0</v>
      </c>
      <c r="P194" s="18" t="e">
        <f t="shared" si="147"/>
        <v>#N/A</v>
      </c>
      <c r="R194">
        <f t="shared" si="151"/>
        <v>3.8063068568605347</v>
      </c>
      <c r="S194">
        <f t="shared" si="152"/>
        <v>37.772574913695856</v>
      </c>
      <c r="T194">
        <f t="shared" si="174"/>
        <v>-3.8745002130257018</v>
      </c>
      <c r="U194" s="9">
        <f t="shared" si="153"/>
        <v>33.898074700670151</v>
      </c>
      <c r="V194">
        <f t="shared" si="175"/>
        <v>-526922555768381.31</v>
      </c>
      <c r="W194">
        <f t="shared" si="176"/>
        <v>0</v>
      </c>
      <c r="X194">
        <f t="shared" si="177"/>
        <v>-1.4210854715202004E-14</v>
      </c>
      <c r="Y194">
        <f t="shared" si="154"/>
        <v>2.6349936355773358</v>
      </c>
      <c r="Z194">
        <f t="shared" si="155"/>
        <v>31.415926535897931</v>
      </c>
      <c r="AA194">
        <f t="shared" si="156"/>
        <v>2.0773953448073539</v>
      </c>
      <c r="AB194">
        <f t="shared" si="178"/>
        <v>-3.7437151341952228</v>
      </c>
      <c r="AC194">
        <f t="shared" si="157"/>
        <v>27.672211401702707</v>
      </c>
      <c r="AD194">
        <f t="shared" si="179"/>
        <v>-0.41361501491481761</v>
      </c>
      <c r="AE194">
        <f t="shared" si="158"/>
        <v>0.74765953601730817</v>
      </c>
      <c r="AF194" s="9">
        <f t="shared" si="180"/>
        <v>28.006255922805199</v>
      </c>
      <c r="AG194" s="9">
        <f t="shared" si="181"/>
        <v>0</v>
      </c>
      <c r="AH194">
        <f t="shared" si="182"/>
        <v>0</v>
      </c>
      <c r="AI194">
        <f t="shared" si="199"/>
        <v>3.1257338500325638E-3</v>
      </c>
      <c r="AJ194">
        <f t="shared" si="159"/>
        <v>37.337604695554134</v>
      </c>
      <c r="AK194">
        <f t="shared" si="160"/>
        <v>-3.7979008661907057</v>
      </c>
      <c r="AL194">
        <f t="shared" si="161"/>
        <v>-0.36481036802793776</v>
      </c>
      <c r="AM194">
        <f t="shared" si="162"/>
        <v>0.72318123933465817</v>
      </c>
      <c r="AN194" s="9">
        <f t="shared" si="183"/>
        <v>33.898074700670143</v>
      </c>
      <c r="AO194">
        <f t="shared" si="163"/>
        <v>0</v>
      </c>
      <c r="AP194">
        <f t="shared" si="184"/>
        <v>0</v>
      </c>
      <c r="AQ194">
        <f t="shared" si="164"/>
        <v>5.9216781596562029</v>
      </c>
      <c r="AR194">
        <f t="shared" si="165"/>
        <v>-5.4185731995482822E-2</v>
      </c>
      <c r="AS194">
        <f t="shared" si="166"/>
        <v>4.8804646886879854E-2</v>
      </c>
      <c r="AT194">
        <f t="shared" si="185"/>
        <v>1.4267284456487435E-2</v>
      </c>
      <c r="AU194">
        <f t="shared" si="167"/>
        <v>5.8918187778649447</v>
      </c>
      <c r="AV194">
        <f t="shared" si="186"/>
        <v>0.17380983521605334</v>
      </c>
      <c r="AW194">
        <f t="shared" si="187"/>
        <v>0</v>
      </c>
      <c r="AX194">
        <f t="shared" si="168"/>
        <v>2.0766205701917187E-2</v>
      </c>
      <c r="AY194" t="b">
        <f t="shared" si="188"/>
        <v>0</v>
      </c>
      <c r="AZ194">
        <f t="shared" si="169"/>
        <v>37.337604695554134</v>
      </c>
      <c r="BA194">
        <f t="shared" si="170"/>
        <v>-3.7979008661907079</v>
      </c>
      <c r="BB194">
        <f t="shared" si="171"/>
        <v>-0.41414216432584583</v>
      </c>
      <c r="BC194">
        <f t="shared" si="172"/>
        <v>0.72318123933465794</v>
      </c>
      <c r="BD194">
        <f t="shared" si="173"/>
        <v>4.9331796297907987E-2</v>
      </c>
      <c r="BF194" s="15">
        <f t="shared" si="189"/>
        <v>33.898074700670143</v>
      </c>
      <c r="BG194" s="10">
        <f t="shared" si="190"/>
        <v>0</v>
      </c>
      <c r="BH194">
        <f t="shared" si="191"/>
        <v>5.8918187778649447</v>
      </c>
      <c r="BI194">
        <f t="shared" si="192"/>
        <v>5.9216781596562029</v>
      </c>
      <c r="BJ194">
        <f t="shared" si="193"/>
        <v>-5.4185731995485042E-2</v>
      </c>
      <c r="BK194">
        <f t="shared" si="194"/>
        <v>-5.27149411028216E-4</v>
      </c>
      <c r="BM194">
        <f t="shared" si="195"/>
        <v>0</v>
      </c>
      <c r="BN194">
        <f t="shared" si="196"/>
        <v>0</v>
      </c>
      <c r="BO194">
        <f t="shared" si="197"/>
        <v>0</v>
      </c>
      <c r="BP194">
        <f t="shared" si="198"/>
        <v>0</v>
      </c>
    </row>
    <row r="195" spans="1:68" x14ac:dyDescent="0.2">
      <c r="A195">
        <f t="shared" si="204"/>
        <v>0.158</v>
      </c>
      <c r="B195">
        <f t="shared" si="140"/>
        <v>0.49386594830512348</v>
      </c>
      <c r="C195">
        <f t="shared" si="141"/>
        <v>2.6318679017273037</v>
      </c>
      <c r="D195">
        <f t="shared" si="142"/>
        <v>0.49386594830512348</v>
      </c>
      <c r="E195">
        <f t="shared" si="148"/>
        <v>0.48793700709315979</v>
      </c>
      <c r="F195">
        <f t="shared" si="149"/>
        <v>0.48793700709315957</v>
      </c>
      <c r="G195">
        <f t="shared" si="143"/>
        <v>0.48892728882207226</v>
      </c>
      <c r="H195">
        <f t="shared" si="144"/>
        <v>0.46967912925583571</v>
      </c>
      <c r="I195">
        <f t="shared" si="145"/>
        <v>0.46967912925583555</v>
      </c>
      <c r="J195">
        <f t="shared" si="200"/>
        <v>46.475070365636384</v>
      </c>
      <c r="K195">
        <f t="shared" si="201"/>
        <v>44.724743180327089</v>
      </c>
      <c r="L195">
        <f t="shared" si="150"/>
        <v>2.5804995099568208E+16</v>
      </c>
      <c r="M195">
        <f t="shared" si="146"/>
        <v>2.079596380290297E-2</v>
      </c>
      <c r="N195" s="17">
        <f t="shared" si="202"/>
        <v>536639744024709</v>
      </c>
      <c r="O195">
        <f t="shared" si="203"/>
        <v>0</v>
      </c>
      <c r="P195" s="18" t="e">
        <f t="shared" si="147"/>
        <v>#N/A</v>
      </c>
      <c r="R195">
        <f t="shared" si="151"/>
        <v>3.800526887183262</v>
      </c>
      <c r="S195">
        <f t="shared" si="152"/>
        <v>37.789344476608953</v>
      </c>
      <c r="T195">
        <f t="shared" si="174"/>
        <v>-3.8729963590419589</v>
      </c>
      <c r="U195" s="9">
        <f t="shared" si="153"/>
        <v>33.916348117566997</v>
      </c>
      <c r="V195">
        <f t="shared" si="175"/>
        <v>-536639744024681.69</v>
      </c>
      <c r="W195">
        <f t="shared" si="176"/>
        <v>0</v>
      </c>
      <c r="X195">
        <f t="shared" si="177"/>
        <v>1.4210854715202004E-14</v>
      </c>
      <c r="Y195">
        <f t="shared" si="154"/>
        <v>2.6318679017273037</v>
      </c>
      <c r="Z195">
        <f t="shared" si="155"/>
        <v>31.415926535897931</v>
      </c>
      <c r="AA195">
        <f t="shared" si="156"/>
        <v>2.080521078657386</v>
      </c>
      <c r="AB195">
        <f t="shared" si="178"/>
        <v>-3.7218796865517345</v>
      </c>
      <c r="AC195">
        <f t="shared" si="157"/>
        <v>27.694046849346197</v>
      </c>
      <c r="AD195">
        <f t="shared" si="179"/>
        <v>-0.41211150492543275</v>
      </c>
      <c r="AE195">
        <f t="shared" si="158"/>
        <v>0.74183712204916585</v>
      </c>
      <c r="AF195" s="9">
        <f t="shared" si="180"/>
        <v>28.023772466469929</v>
      </c>
      <c r="AG195" s="9">
        <f t="shared" si="181"/>
        <v>0</v>
      </c>
      <c r="AH195">
        <f t="shared" si="182"/>
        <v>0</v>
      </c>
      <c r="AI195">
        <f t="shared" si="199"/>
        <v>3.1257338500323417E-3</v>
      </c>
      <c r="AJ195">
        <f t="shared" si="159"/>
        <v>37.337604695554134</v>
      </c>
      <c r="AK195">
        <f t="shared" si="160"/>
        <v>-3.7755190292295038</v>
      </c>
      <c r="AL195">
        <f t="shared" si="161"/>
        <v>-0.36330651404419489</v>
      </c>
      <c r="AM195">
        <f t="shared" si="162"/>
        <v>0.71756896528651615</v>
      </c>
      <c r="AN195" s="9">
        <f t="shared" si="183"/>
        <v>33.916348117566947</v>
      </c>
      <c r="AO195">
        <f t="shared" si="163"/>
        <v>0</v>
      </c>
      <c r="AP195">
        <f t="shared" si="184"/>
        <v>0</v>
      </c>
      <c r="AQ195">
        <f t="shared" si="164"/>
        <v>5.9216781596562029</v>
      </c>
      <c r="AR195">
        <f t="shared" si="165"/>
        <v>-5.3639342677769264E-2</v>
      </c>
      <c r="AS195">
        <f t="shared" si="166"/>
        <v>4.8804990881237853E-2</v>
      </c>
      <c r="AT195">
        <f t="shared" si="185"/>
        <v>1.4207144040991847E-2</v>
      </c>
      <c r="AU195">
        <f t="shared" si="167"/>
        <v>5.8925756510970189</v>
      </c>
      <c r="AV195">
        <f t="shared" si="186"/>
        <v>0.1737385060051605</v>
      </c>
      <c r="AW195">
        <f t="shared" si="187"/>
        <v>0</v>
      </c>
      <c r="AX195">
        <f t="shared" si="168"/>
        <v>2.0797463040417508E-2</v>
      </c>
      <c r="AY195" t="b">
        <f t="shared" si="188"/>
        <v>0</v>
      </c>
      <c r="AZ195">
        <f t="shared" si="169"/>
        <v>37.337604695554134</v>
      </c>
      <c r="BA195">
        <f t="shared" si="170"/>
        <v>-3.7755190292295047</v>
      </c>
      <c r="BB195">
        <f t="shared" si="171"/>
        <v>-0.41263831034210291</v>
      </c>
      <c r="BC195">
        <f t="shared" si="172"/>
        <v>0.71756896528651659</v>
      </c>
      <c r="BD195">
        <f t="shared" si="173"/>
        <v>4.9331796297907987E-2</v>
      </c>
      <c r="BF195" s="15">
        <f t="shared" si="189"/>
        <v>33.916348117566947</v>
      </c>
      <c r="BG195" s="10">
        <f t="shared" si="190"/>
        <v>0</v>
      </c>
      <c r="BH195">
        <f t="shared" si="191"/>
        <v>5.8925756510970189</v>
      </c>
      <c r="BI195">
        <f t="shared" si="192"/>
        <v>5.9216781596562029</v>
      </c>
      <c r="BJ195">
        <f t="shared" si="193"/>
        <v>-5.3639342677770152E-2</v>
      </c>
      <c r="BK195">
        <f t="shared" si="194"/>
        <v>-5.268054166701619E-4</v>
      </c>
      <c r="BM195">
        <f t="shared" si="195"/>
        <v>0</v>
      </c>
      <c r="BN195">
        <f t="shared" si="196"/>
        <v>0</v>
      </c>
      <c r="BO195">
        <f t="shared" si="197"/>
        <v>0</v>
      </c>
      <c r="BP195">
        <f t="shared" si="198"/>
        <v>0</v>
      </c>
    </row>
    <row r="196" spans="1:68" x14ac:dyDescent="0.2">
      <c r="A196">
        <f t="shared" si="204"/>
        <v>0.159</v>
      </c>
      <c r="B196">
        <f t="shared" si="140"/>
        <v>0.49699168215515588</v>
      </c>
      <c r="C196">
        <f t="shared" si="141"/>
        <v>2.6287421678772711</v>
      </c>
      <c r="D196">
        <f t="shared" si="142"/>
        <v>0.49699168215515588</v>
      </c>
      <c r="E196">
        <f t="shared" si="148"/>
        <v>0.49066300597936846</v>
      </c>
      <c r="F196">
        <f t="shared" si="149"/>
        <v>0.49066300597936852</v>
      </c>
      <c r="G196">
        <f t="shared" si="143"/>
        <v>0.49202176533360431</v>
      </c>
      <c r="H196">
        <f t="shared" si="144"/>
        <v>0.47240879509254202</v>
      </c>
      <c r="I196">
        <f t="shared" si="145"/>
        <v>0.47240879509254213</v>
      </c>
      <c r="J196">
        <f t="shared" si="200"/>
        <v>46.206528769558041</v>
      </c>
      <c r="K196">
        <f t="shared" si="201"/>
        <v>44.468892172925322</v>
      </c>
      <c r="L196">
        <f t="shared" si="150"/>
        <v>2.6236299567364892E+16</v>
      </c>
      <c r="M196">
        <f t="shared" si="146"/>
        <v>2.082721437154466E-2</v>
      </c>
      <c r="N196" s="17">
        <f t="shared" si="202"/>
        <v>546429035405573</v>
      </c>
      <c r="O196">
        <f t="shared" si="203"/>
        <v>0</v>
      </c>
      <c r="P196" s="18" t="e">
        <f t="shared" si="147"/>
        <v>#N/A</v>
      </c>
      <c r="R196">
        <f t="shared" si="151"/>
        <v>3.7947898924273975</v>
      </c>
      <c r="S196">
        <f t="shared" si="152"/>
        <v>37.805920326456729</v>
      </c>
      <c r="T196">
        <f t="shared" si="174"/>
        <v>-3.8714947642150257</v>
      </c>
      <c r="U196" s="9">
        <f t="shared" si="153"/>
        <v>33.934425562241699</v>
      </c>
      <c r="V196">
        <f t="shared" si="175"/>
        <v>-546429035405512.12</v>
      </c>
      <c r="W196">
        <f t="shared" si="176"/>
        <v>0</v>
      </c>
      <c r="X196">
        <f t="shared" si="177"/>
        <v>-4.9737991503207013E-14</v>
      </c>
      <c r="Y196">
        <f t="shared" si="154"/>
        <v>2.6287421678772711</v>
      </c>
      <c r="Z196">
        <f t="shared" si="155"/>
        <v>31.415926535897931</v>
      </c>
      <c r="AA196">
        <f t="shared" si="156"/>
        <v>2.0836468125074186</v>
      </c>
      <c r="AB196">
        <f t="shared" si="178"/>
        <v>-3.7002676436176052</v>
      </c>
      <c r="AC196">
        <f t="shared" si="157"/>
        <v>27.715658892280327</v>
      </c>
      <c r="AD196">
        <f t="shared" si="179"/>
        <v>-0.4106102520851142</v>
      </c>
      <c r="AE196">
        <f t="shared" si="158"/>
        <v>0.73605822511662122</v>
      </c>
      <c r="AF196" s="9">
        <f t="shared" si="180"/>
        <v>28.041106865311836</v>
      </c>
      <c r="AG196" s="9">
        <f t="shared" si="181"/>
        <v>0</v>
      </c>
      <c r="AH196">
        <f t="shared" si="182"/>
        <v>0</v>
      </c>
      <c r="AI196">
        <f t="shared" si="199"/>
        <v>3.1257338500323417E-3</v>
      </c>
      <c r="AJ196">
        <f t="shared" si="159"/>
        <v>37.337604695554134</v>
      </c>
      <c r="AK196">
        <f t="shared" si="160"/>
        <v>-3.7533719431242725</v>
      </c>
      <c r="AL196">
        <f t="shared" si="161"/>
        <v>-0.36180491921726166</v>
      </c>
      <c r="AM196">
        <f t="shared" si="162"/>
        <v>0.71199772902912994</v>
      </c>
      <c r="AN196" s="9">
        <f t="shared" si="183"/>
        <v>33.934425562241728</v>
      </c>
      <c r="AO196">
        <f t="shared" si="163"/>
        <v>0</v>
      </c>
      <c r="AP196">
        <f t="shared" si="184"/>
        <v>0</v>
      </c>
      <c r="AQ196">
        <f t="shared" si="164"/>
        <v>5.9216781596562029</v>
      </c>
      <c r="AR196">
        <f t="shared" si="165"/>
        <v>-5.3104299506667285E-2</v>
      </c>
      <c r="AS196">
        <f t="shared" si="166"/>
        <v>4.8805332867852547E-2</v>
      </c>
      <c r="AT196">
        <f t="shared" si="185"/>
        <v>1.4148424486400288E-2</v>
      </c>
      <c r="AU196">
        <f t="shared" si="167"/>
        <v>5.8933186969298923</v>
      </c>
      <c r="AV196">
        <f t="shared" si="186"/>
        <v>0.17366784907322227</v>
      </c>
      <c r="AW196">
        <f t="shared" si="187"/>
        <v>0</v>
      </c>
      <c r="AX196">
        <f t="shared" si="168"/>
        <v>2.0828720378917837E-2</v>
      </c>
      <c r="AY196" t="b">
        <f t="shared" si="188"/>
        <v>0</v>
      </c>
      <c r="AZ196">
        <f t="shared" si="169"/>
        <v>37.337604695554134</v>
      </c>
      <c r="BA196">
        <f t="shared" si="170"/>
        <v>-3.753371943124272</v>
      </c>
      <c r="BB196">
        <f t="shared" si="171"/>
        <v>-0.4111367155151695</v>
      </c>
      <c r="BC196">
        <f t="shared" si="172"/>
        <v>0.71199772902912983</v>
      </c>
      <c r="BD196">
        <f t="shared" si="173"/>
        <v>4.9331796297907987E-2</v>
      </c>
      <c r="BF196" s="15">
        <f t="shared" si="189"/>
        <v>33.934425562241728</v>
      </c>
      <c r="BG196" s="10">
        <f t="shared" si="190"/>
        <v>0</v>
      </c>
      <c r="BH196">
        <f t="shared" si="191"/>
        <v>5.8933186969298923</v>
      </c>
      <c r="BI196">
        <f t="shared" si="192"/>
        <v>5.9216781596562029</v>
      </c>
      <c r="BJ196">
        <f t="shared" si="193"/>
        <v>-5.3104299506666841E-2</v>
      </c>
      <c r="BK196">
        <f t="shared" si="194"/>
        <v>-5.2646343005530172E-4</v>
      </c>
      <c r="BM196">
        <f t="shared" si="195"/>
        <v>0</v>
      </c>
      <c r="BN196">
        <f t="shared" si="196"/>
        <v>0</v>
      </c>
      <c r="BO196">
        <f t="shared" si="197"/>
        <v>0</v>
      </c>
      <c r="BP196">
        <f t="shared" si="198"/>
        <v>0</v>
      </c>
    </row>
    <row r="197" spans="1:68" x14ac:dyDescent="0.2">
      <c r="A197">
        <f t="shared" si="204"/>
        <v>0.16</v>
      </c>
      <c r="B197">
        <f t="shared" si="140"/>
        <v>0.50011741600518833</v>
      </c>
      <c r="C197">
        <f t="shared" si="141"/>
        <v>2.6256164340272385</v>
      </c>
      <c r="D197">
        <f t="shared" si="142"/>
        <v>0.50011741600518833</v>
      </c>
      <c r="E197">
        <f t="shared" si="148"/>
        <v>0.49338421098784174</v>
      </c>
      <c r="F197">
        <f t="shared" si="149"/>
        <v>0.49338421098784185</v>
      </c>
      <c r="G197">
        <f t="shared" si="143"/>
        <v>0.49511624184513642</v>
      </c>
      <c r="H197">
        <f t="shared" si="144"/>
        <v>0.47513393724786074</v>
      </c>
      <c r="I197">
        <f t="shared" si="145"/>
        <v>0.47513393724786107</v>
      </c>
      <c r="J197">
        <f t="shared" si="200"/>
        <v>45.941510109492967</v>
      </c>
      <c r="K197">
        <f t="shared" si="201"/>
        <v>44.216383038323428</v>
      </c>
      <c r="L197">
        <f t="shared" si="150"/>
        <v>2.66697540443093E+16</v>
      </c>
      <c r="M197">
        <f t="shared" si="146"/>
        <v>2.0858464919837717E-2</v>
      </c>
      <c r="N197" s="17">
        <f t="shared" si="202"/>
        <v>556290129153925.62</v>
      </c>
      <c r="O197">
        <f t="shared" si="203"/>
        <v>0</v>
      </c>
      <c r="P197" s="18" t="e">
        <f t="shared" si="147"/>
        <v>#N/A</v>
      </c>
      <c r="R197">
        <f t="shared" si="151"/>
        <v>3.7890953773829685</v>
      </c>
      <c r="S197">
        <f t="shared" si="152"/>
        <v>37.822306510876437</v>
      </c>
      <c r="T197">
        <f t="shared" si="174"/>
        <v>-3.8699954217703958</v>
      </c>
      <c r="U197" s="9">
        <f t="shared" si="153"/>
        <v>33.95231108910604</v>
      </c>
      <c r="V197">
        <f t="shared" si="175"/>
        <v>-556290129153880.56</v>
      </c>
      <c r="W197">
        <f t="shared" si="176"/>
        <v>0</v>
      </c>
      <c r="X197">
        <f t="shared" si="177"/>
        <v>-2.1316282072803006E-14</v>
      </c>
      <c r="Y197">
        <f t="shared" si="154"/>
        <v>2.6256164340272385</v>
      </c>
      <c r="Z197">
        <f t="shared" si="155"/>
        <v>31.415926535897931</v>
      </c>
      <c r="AA197">
        <f t="shared" si="156"/>
        <v>2.0867725463574511</v>
      </c>
      <c r="AB197">
        <f t="shared" si="178"/>
        <v>-3.6788747756274036</v>
      </c>
      <c r="AC197">
        <f t="shared" si="157"/>
        <v>27.737051760270528</v>
      </c>
      <c r="AD197">
        <f t="shared" si="179"/>
        <v>-0.40911124962691592</v>
      </c>
      <c r="AE197">
        <f t="shared" si="158"/>
        <v>0.73032234514338523</v>
      </c>
      <c r="AF197" s="9">
        <f t="shared" si="180"/>
        <v>28.058262855786996</v>
      </c>
      <c r="AG197" s="9">
        <f t="shared" si="181"/>
        <v>0</v>
      </c>
      <c r="AH197">
        <f t="shared" si="182"/>
        <v>0</v>
      </c>
      <c r="AI197">
        <f t="shared" si="199"/>
        <v>3.1257338500325638E-3</v>
      </c>
      <c r="AJ197">
        <f t="shared" si="159"/>
        <v>37.337604695554134</v>
      </c>
      <c r="AK197">
        <f t="shared" si="160"/>
        <v>-3.7314551055043408</v>
      </c>
      <c r="AL197">
        <f t="shared" si="161"/>
        <v>-0.36030557677263175</v>
      </c>
      <c r="AM197">
        <f t="shared" si="162"/>
        <v>0.70646707582889778</v>
      </c>
      <c r="AN197" s="9">
        <f t="shared" si="183"/>
        <v>33.952311089106061</v>
      </c>
      <c r="AO197">
        <f t="shared" si="163"/>
        <v>0</v>
      </c>
      <c r="AP197">
        <f t="shared" si="184"/>
        <v>0</v>
      </c>
      <c r="AQ197">
        <f t="shared" si="164"/>
        <v>5.9216781596562029</v>
      </c>
      <c r="AR197">
        <f t="shared" si="165"/>
        <v>-5.2580329876937171E-2</v>
      </c>
      <c r="AS197">
        <f t="shared" si="166"/>
        <v>4.8805672854284166E-2</v>
      </c>
      <c r="AT197">
        <f t="shared" si="185"/>
        <v>1.4091106120873576E-2</v>
      </c>
      <c r="AU197">
        <f t="shared" si="167"/>
        <v>5.8940482333190651</v>
      </c>
      <c r="AV197">
        <f t="shared" si="186"/>
        <v>0.17359785075750644</v>
      </c>
      <c r="AW197">
        <f t="shared" si="187"/>
        <v>0</v>
      </c>
      <c r="AX197">
        <f t="shared" si="168"/>
        <v>2.0859977717418161E-2</v>
      </c>
      <c r="AY197" t="b">
        <f t="shared" si="188"/>
        <v>0</v>
      </c>
      <c r="AZ197">
        <f t="shared" si="169"/>
        <v>37.337604695554134</v>
      </c>
      <c r="BA197">
        <f t="shared" si="170"/>
        <v>-3.7314551055043439</v>
      </c>
      <c r="BB197">
        <f t="shared" si="171"/>
        <v>-0.40963737307053971</v>
      </c>
      <c r="BC197">
        <f t="shared" si="172"/>
        <v>0.70646707582889756</v>
      </c>
      <c r="BD197">
        <f t="shared" si="173"/>
        <v>4.9331796297907987E-2</v>
      </c>
      <c r="BF197" s="15">
        <f t="shared" si="189"/>
        <v>33.952311089106054</v>
      </c>
      <c r="BG197" s="10">
        <f t="shared" si="190"/>
        <v>0</v>
      </c>
      <c r="BH197">
        <f t="shared" si="191"/>
        <v>5.894048233319058</v>
      </c>
      <c r="BI197">
        <f t="shared" si="192"/>
        <v>5.9216781596562029</v>
      </c>
      <c r="BJ197">
        <f t="shared" si="193"/>
        <v>-5.2580329876940279E-2</v>
      </c>
      <c r="BK197">
        <f t="shared" si="194"/>
        <v>-5.2612344362379382E-4</v>
      </c>
      <c r="BM197">
        <f t="shared" si="195"/>
        <v>0</v>
      </c>
      <c r="BN197">
        <f t="shared" si="196"/>
        <v>0</v>
      </c>
      <c r="BO197">
        <f t="shared" si="197"/>
        <v>0</v>
      </c>
      <c r="BP197">
        <f t="shared" si="198"/>
        <v>0</v>
      </c>
    </row>
    <row r="198" spans="1:68" x14ac:dyDescent="0.2">
      <c r="A198">
        <f t="shared" si="204"/>
        <v>0.161</v>
      </c>
      <c r="B198">
        <f t="shared" si="140"/>
        <v>0.50324314985522078</v>
      </c>
      <c r="C198">
        <f t="shared" si="141"/>
        <v>2.622490700177206</v>
      </c>
      <c r="D198">
        <f t="shared" si="142"/>
        <v>0.50324314985522078</v>
      </c>
      <c r="E198">
        <f t="shared" si="148"/>
        <v>0.49610059553185099</v>
      </c>
      <c r="F198">
        <f t="shared" si="149"/>
        <v>0.49610059553185121</v>
      </c>
      <c r="G198">
        <f t="shared" si="143"/>
        <v>0.49821071835666858</v>
      </c>
      <c r="H198">
        <f t="shared" si="144"/>
        <v>0.47785452962643765</v>
      </c>
      <c r="I198">
        <f t="shared" si="145"/>
        <v>0.47785452962643782</v>
      </c>
      <c r="J198">
        <f t="shared" si="200"/>
        <v>45.679949080947502</v>
      </c>
      <c r="K198">
        <f t="shared" si="201"/>
        <v>43.967154044049842</v>
      </c>
      <c r="L198">
        <f t="shared" si="150"/>
        <v>2.7105335250681084E+16</v>
      </c>
      <c r="M198">
        <f t="shared" si="146"/>
        <v>2.088971544775161E-2</v>
      </c>
      <c r="N198" s="17">
        <f t="shared" si="202"/>
        <v>566222740502638.88</v>
      </c>
      <c r="O198">
        <f t="shared" si="203"/>
        <v>0</v>
      </c>
      <c r="P198" s="18" t="e">
        <f t="shared" si="147"/>
        <v>#N/A</v>
      </c>
      <c r="R198">
        <f t="shared" si="151"/>
        <v>3.7834428561502738</v>
      </c>
      <c r="S198">
        <f t="shared" si="152"/>
        <v>37.838506976138262</v>
      </c>
      <c r="T198">
        <f t="shared" si="174"/>
        <v>-3.8684983249639937</v>
      </c>
      <c r="U198" s="9">
        <f t="shared" si="153"/>
        <v>33.970008651174268</v>
      </c>
      <c r="V198">
        <f t="shared" si="175"/>
        <v>-566222740502578.25</v>
      </c>
      <c r="W198">
        <f t="shared" si="176"/>
        <v>0</v>
      </c>
      <c r="X198">
        <f t="shared" si="177"/>
        <v>-4.9737991503207013E-14</v>
      </c>
      <c r="Y198">
        <f t="shared" si="154"/>
        <v>2.622490700177206</v>
      </c>
      <c r="Z198">
        <f t="shared" si="155"/>
        <v>31.415926535897931</v>
      </c>
      <c r="AA198">
        <f t="shared" si="156"/>
        <v>2.0898982802074837</v>
      </c>
      <c r="AB198">
        <f t="shared" si="178"/>
        <v>-3.657696954172851</v>
      </c>
      <c r="AC198">
        <f t="shared" si="157"/>
        <v>27.758229581725079</v>
      </c>
      <c r="AD198">
        <f t="shared" si="179"/>
        <v>-0.40761449081427642</v>
      </c>
      <c r="AE198">
        <f t="shared" si="158"/>
        <v>0.72462899145854498</v>
      </c>
      <c r="AF198" s="9">
        <f t="shared" si="180"/>
        <v>28.075244082369348</v>
      </c>
      <c r="AG198" s="9">
        <f t="shared" si="181"/>
        <v>0</v>
      </c>
      <c r="AH198">
        <f t="shared" si="182"/>
        <v>0</v>
      </c>
      <c r="AI198">
        <f t="shared" si="199"/>
        <v>3.1257338500325638E-3</v>
      </c>
      <c r="AJ198">
        <f t="shared" si="159"/>
        <v>37.337604695554134</v>
      </c>
      <c r="AK198">
        <f t="shared" si="160"/>
        <v>-3.7097641236624597</v>
      </c>
      <c r="AL198">
        <f t="shared" si="161"/>
        <v>-0.35880847996622967</v>
      </c>
      <c r="AM198">
        <f t="shared" si="162"/>
        <v>0.70097655924882152</v>
      </c>
      <c r="AN198" s="9">
        <f t="shared" si="183"/>
        <v>33.970008651174268</v>
      </c>
      <c r="AO198">
        <f t="shared" si="163"/>
        <v>0</v>
      </c>
      <c r="AP198">
        <f t="shared" si="184"/>
        <v>0</v>
      </c>
      <c r="AQ198">
        <f t="shared" si="164"/>
        <v>5.9216781596562029</v>
      </c>
      <c r="AR198">
        <f t="shared" si="165"/>
        <v>-5.2067169489608656E-2</v>
      </c>
      <c r="AS198">
        <f t="shared" si="166"/>
        <v>4.8806010848046755E-2</v>
      </c>
      <c r="AT198">
        <f t="shared" si="185"/>
        <v>1.4035169825893246E-2</v>
      </c>
      <c r="AU198">
        <f t="shared" si="167"/>
        <v>5.8947645688049199</v>
      </c>
      <c r="AV198">
        <f t="shared" si="186"/>
        <v>0.1735284977209198</v>
      </c>
      <c r="AW198">
        <f t="shared" si="187"/>
        <v>0</v>
      </c>
      <c r="AX198">
        <f t="shared" si="168"/>
        <v>2.0891235055918486E-2</v>
      </c>
      <c r="AY198" t="b">
        <f t="shared" si="188"/>
        <v>0</v>
      </c>
      <c r="AZ198">
        <f t="shared" si="169"/>
        <v>37.337604695554134</v>
      </c>
      <c r="BA198">
        <f t="shared" si="170"/>
        <v>-3.7097641236624441</v>
      </c>
      <c r="BB198">
        <f t="shared" si="171"/>
        <v>-0.4081402762641374</v>
      </c>
      <c r="BC198">
        <f t="shared" si="172"/>
        <v>0.70097655924882107</v>
      </c>
      <c r="BD198">
        <f t="shared" si="173"/>
        <v>4.9331796297907987E-2</v>
      </c>
      <c r="BF198" s="15">
        <f t="shared" si="189"/>
        <v>33.970008651174282</v>
      </c>
      <c r="BG198" s="10">
        <f t="shared" si="190"/>
        <v>0</v>
      </c>
      <c r="BH198">
        <f t="shared" si="191"/>
        <v>5.8947645688049342</v>
      </c>
      <c r="BI198">
        <f t="shared" si="192"/>
        <v>5.9216781596562029</v>
      </c>
      <c r="BJ198">
        <f t="shared" si="193"/>
        <v>-5.2067169489593113E-2</v>
      </c>
      <c r="BK198">
        <f t="shared" si="194"/>
        <v>-5.2578544986098263E-4</v>
      </c>
      <c r="BM198">
        <f t="shared" si="195"/>
        <v>0</v>
      </c>
      <c r="BN198">
        <f t="shared" si="196"/>
        <v>1.5543122344752192E-14</v>
      </c>
      <c r="BO198">
        <f t="shared" si="197"/>
        <v>0</v>
      </c>
      <c r="BP198">
        <f t="shared" si="198"/>
        <v>0</v>
      </c>
    </row>
    <row r="199" spans="1:68" x14ac:dyDescent="0.2">
      <c r="A199">
        <f t="shared" si="204"/>
        <v>0.16200000000000001</v>
      </c>
      <c r="B199">
        <f t="shared" si="140"/>
        <v>0.50636888370525324</v>
      </c>
      <c r="C199">
        <f t="shared" si="141"/>
        <v>2.6193649663271739</v>
      </c>
      <c r="D199">
        <f t="shared" si="142"/>
        <v>0.50636888370525324</v>
      </c>
      <c r="E199">
        <f t="shared" si="148"/>
        <v>0.4988121330717647</v>
      </c>
      <c r="F199">
        <f t="shared" si="149"/>
        <v>0.49881213307176464</v>
      </c>
      <c r="G199">
        <f t="shared" si="143"/>
        <v>0.50130519486820069</v>
      </c>
      <c r="H199">
        <f t="shared" si="144"/>
        <v>0.48057054617648615</v>
      </c>
      <c r="I199">
        <f t="shared" si="145"/>
        <v>0.48057054617648615</v>
      </c>
      <c r="J199">
        <f t="shared" si="200"/>
        <v>45.421781994561684</v>
      </c>
      <c r="K199">
        <f t="shared" si="201"/>
        <v>43.721144980644254</v>
      </c>
      <c r="L199">
        <f t="shared" si="150"/>
        <v>2.7543020809954948E+16</v>
      </c>
      <c r="M199">
        <f t="shared" si="146"/>
        <v>2.0920965955255812E-2</v>
      </c>
      <c r="N199" s="17">
        <f t="shared" si="202"/>
        <v>576226600669969.88</v>
      </c>
      <c r="O199">
        <f t="shared" si="203"/>
        <v>0</v>
      </c>
      <c r="P199" s="18" t="e">
        <f t="shared" si="147"/>
        <v>#N/A</v>
      </c>
      <c r="R199">
        <f t="shared" si="151"/>
        <v>3.7778318519097009</v>
      </c>
      <c r="S199">
        <f t="shared" si="152"/>
        <v>37.854525570284281</v>
      </c>
      <c r="T199">
        <f t="shared" si="174"/>
        <v>-3.8670034670819922</v>
      </c>
      <c r="U199" s="9">
        <f t="shared" si="153"/>
        <v>33.987522103202288</v>
      </c>
      <c r="V199">
        <f t="shared" si="175"/>
        <v>-576226600669918.38</v>
      </c>
      <c r="W199">
        <f t="shared" si="176"/>
        <v>0</v>
      </c>
      <c r="X199">
        <f t="shared" si="177"/>
        <v>-2.8421709430404007E-14</v>
      </c>
      <c r="Y199">
        <f t="shared" si="154"/>
        <v>2.6193649663271739</v>
      </c>
      <c r="Z199">
        <f t="shared" si="155"/>
        <v>31.415926535897931</v>
      </c>
      <c r="AA199">
        <f t="shared" si="156"/>
        <v>2.0930240140575158</v>
      </c>
      <c r="AB199">
        <f t="shared" si="178"/>
        <v>-3.6367301491661492</v>
      </c>
      <c r="AC199">
        <f t="shared" si="157"/>
        <v>27.779196386731783</v>
      </c>
      <c r="AD199">
        <f t="shared" si="179"/>
        <v>-0.40611996894083885</v>
      </c>
      <c r="AE199">
        <f t="shared" si="158"/>
        <v>0.71897768256405936</v>
      </c>
      <c r="AF199" s="9">
        <f t="shared" si="180"/>
        <v>28.092054100355003</v>
      </c>
      <c r="AG199" s="9">
        <f t="shared" si="181"/>
        <v>0</v>
      </c>
      <c r="AH199">
        <f t="shared" si="182"/>
        <v>0</v>
      </c>
      <c r="AI199">
        <f t="shared" si="199"/>
        <v>3.1257338500323417E-3</v>
      </c>
      <c r="AJ199">
        <f t="shared" si="159"/>
        <v>37.337604695554134</v>
      </c>
      <c r="AK199">
        <f t="shared" si="160"/>
        <v>-3.6882947112172926</v>
      </c>
      <c r="AL199">
        <f t="shared" si="161"/>
        <v>-0.35731362208422812</v>
      </c>
      <c r="AM199">
        <f t="shared" si="162"/>
        <v>0.69552574094970898</v>
      </c>
      <c r="AN199" s="9">
        <f t="shared" si="183"/>
        <v>33.987522103202323</v>
      </c>
      <c r="AO199">
        <f t="shared" si="163"/>
        <v>0</v>
      </c>
      <c r="AP199">
        <f t="shared" si="184"/>
        <v>0</v>
      </c>
      <c r="AQ199">
        <f t="shared" si="164"/>
        <v>5.9216781596562029</v>
      </c>
      <c r="AR199">
        <f t="shared" si="165"/>
        <v>-5.1564562051143348E-2</v>
      </c>
      <c r="AS199">
        <f t="shared" si="166"/>
        <v>4.8806346856610727E-2</v>
      </c>
      <c r="AT199">
        <f t="shared" si="185"/>
        <v>1.398059702070957E-2</v>
      </c>
      <c r="AU199">
        <f t="shared" si="167"/>
        <v>5.8954680028473199</v>
      </c>
      <c r="AV199">
        <f t="shared" si="186"/>
        <v>0.17345977694242809</v>
      </c>
      <c r="AW199">
        <f t="shared" si="187"/>
        <v>0</v>
      </c>
      <c r="AX199">
        <f t="shared" si="168"/>
        <v>2.0922492394418808E-2</v>
      </c>
      <c r="AY199" t="b">
        <f t="shared" si="188"/>
        <v>0</v>
      </c>
      <c r="AZ199">
        <f t="shared" si="169"/>
        <v>37.337604695554134</v>
      </c>
      <c r="BA199">
        <f t="shared" si="170"/>
        <v>-3.6882947112172872</v>
      </c>
      <c r="BB199">
        <f t="shared" si="171"/>
        <v>-0.40664541838213614</v>
      </c>
      <c r="BC199">
        <f t="shared" si="172"/>
        <v>0.69552574094970909</v>
      </c>
      <c r="BD199">
        <f t="shared" si="173"/>
        <v>4.9331796297907987E-2</v>
      </c>
      <c r="BF199" s="15">
        <f t="shared" si="189"/>
        <v>33.98752210320233</v>
      </c>
      <c r="BG199" s="10">
        <f t="shared" si="190"/>
        <v>0</v>
      </c>
      <c r="BH199">
        <f t="shared" si="191"/>
        <v>5.895468002847327</v>
      </c>
      <c r="BI199">
        <f t="shared" si="192"/>
        <v>5.9216781596562029</v>
      </c>
      <c r="BJ199">
        <f t="shared" si="193"/>
        <v>-5.1564562051138019E-2</v>
      </c>
      <c r="BK199">
        <f t="shared" si="194"/>
        <v>-5.2544944129728766E-4</v>
      </c>
      <c r="BM199">
        <f t="shared" si="195"/>
        <v>0</v>
      </c>
      <c r="BN199">
        <f t="shared" si="196"/>
        <v>5.3290705182007514E-15</v>
      </c>
      <c r="BO199">
        <f t="shared" si="197"/>
        <v>0</v>
      </c>
      <c r="BP199">
        <f t="shared" si="198"/>
        <v>0</v>
      </c>
    </row>
    <row r="200" spans="1:68" x14ac:dyDescent="0.2">
      <c r="A200">
        <f t="shared" si="204"/>
        <v>0.16300000000000001</v>
      </c>
      <c r="B200">
        <f t="shared" si="140"/>
        <v>0.50949461755528558</v>
      </c>
      <c r="C200">
        <f t="shared" si="141"/>
        <v>2.6162392324771413</v>
      </c>
      <c r="D200">
        <f t="shared" si="142"/>
        <v>0.50949461755528558</v>
      </c>
      <c r="E200">
        <f t="shared" si="148"/>
        <v>0.50151879711530745</v>
      </c>
      <c r="F200">
        <f t="shared" si="149"/>
        <v>0.50151879711530756</v>
      </c>
      <c r="G200">
        <f t="shared" si="143"/>
        <v>0.50439967137973274</v>
      </c>
      <c r="H200">
        <f t="shared" si="144"/>
        <v>0.48328196089003672</v>
      </c>
      <c r="I200">
        <f t="shared" si="145"/>
        <v>0.483281960890037</v>
      </c>
      <c r="J200">
        <f t="shared" si="200"/>
        <v>45.166946726576654</v>
      </c>
      <c r="K200">
        <f t="shared" si="201"/>
        <v>43.478297115042906</v>
      </c>
      <c r="L200">
        <f t="shared" si="150"/>
        <v>2.7982789241490136E+16</v>
      </c>
      <c r="M200">
        <f t="shared" si="146"/>
        <v>2.0952216442319784E-2</v>
      </c>
      <c r="N200" s="17">
        <f t="shared" si="202"/>
        <v>586301456847518.75</v>
      </c>
      <c r="O200">
        <f t="shared" si="203"/>
        <v>0</v>
      </c>
      <c r="P200" s="18" t="e">
        <f t="shared" si="147"/>
        <v>#N/A</v>
      </c>
      <c r="R200">
        <f t="shared" si="151"/>
        <v>3.7722618966986268</v>
      </c>
      <c r="S200">
        <f t="shared" si="152"/>
        <v>37.870366046152078</v>
      </c>
      <c r="T200">
        <f t="shared" si="174"/>
        <v>-3.8655108414406332</v>
      </c>
      <c r="U200" s="9">
        <f t="shared" si="153"/>
        <v>34.004855204711447</v>
      </c>
      <c r="V200">
        <f t="shared" si="175"/>
        <v>-586301456847479.25</v>
      </c>
      <c r="W200">
        <f t="shared" si="176"/>
        <v>0</v>
      </c>
      <c r="X200">
        <f t="shared" si="177"/>
        <v>-7.1054273576010019E-15</v>
      </c>
      <c r="Y200">
        <f t="shared" si="154"/>
        <v>2.6162392324771413</v>
      </c>
      <c r="Z200">
        <f t="shared" si="155"/>
        <v>31.415926535897931</v>
      </c>
      <c r="AA200">
        <f t="shared" si="156"/>
        <v>2.0961497479075484</v>
      </c>
      <c r="AB200">
        <f t="shared" si="178"/>
        <v>-3.6159704259116716</v>
      </c>
      <c r="AC200">
        <f t="shared" si="157"/>
        <v>27.799956109986258</v>
      </c>
      <c r="AD200">
        <f t="shared" si="179"/>
        <v>-0.40462767733026928</v>
      </c>
      <c r="AE200">
        <f t="shared" si="158"/>
        <v>0.71336794590941499</v>
      </c>
      <c r="AF200" s="9">
        <f t="shared" si="180"/>
        <v>28.108696378565405</v>
      </c>
      <c r="AG200" s="9">
        <f t="shared" si="181"/>
        <v>0</v>
      </c>
      <c r="AH200">
        <f t="shared" si="182"/>
        <v>0</v>
      </c>
      <c r="AI200">
        <f t="shared" si="199"/>
        <v>3.1257338500323417E-3</v>
      </c>
      <c r="AJ200">
        <f t="shared" si="159"/>
        <v>37.337604695554134</v>
      </c>
      <c r="AK200">
        <f t="shared" si="160"/>
        <v>-3.6670426848971718</v>
      </c>
      <c r="AL200">
        <f t="shared" si="161"/>
        <v>-0.35582099644286913</v>
      </c>
      <c r="AM200">
        <f t="shared" si="162"/>
        <v>0.69011419049731226</v>
      </c>
      <c r="AN200" s="9">
        <f t="shared" si="183"/>
        <v>34.004855204711404</v>
      </c>
      <c r="AO200">
        <f t="shared" si="163"/>
        <v>0</v>
      </c>
      <c r="AP200">
        <f t="shared" si="184"/>
        <v>0</v>
      </c>
      <c r="AQ200">
        <f t="shared" si="164"/>
        <v>5.9216781596562029</v>
      </c>
      <c r="AR200">
        <f t="shared" si="165"/>
        <v>-5.1072258985500163E-2</v>
      </c>
      <c r="AS200">
        <f t="shared" si="166"/>
        <v>4.8806680887400145E-2</v>
      </c>
      <c r="AT200">
        <f t="shared" si="185"/>
        <v>1.3927369647439021E-2</v>
      </c>
      <c r="AU200">
        <f t="shared" si="167"/>
        <v>5.8961588261459994</v>
      </c>
      <c r="AV200">
        <f t="shared" si="186"/>
        <v>0.17339167570779954</v>
      </c>
      <c r="AW200">
        <f t="shared" si="187"/>
        <v>0</v>
      </c>
      <c r="AX200">
        <f t="shared" si="168"/>
        <v>2.0953749732919132E-2</v>
      </c>
      <c r="AY200" t="b">
        <f t="shared" si="188"/>
        <v>0</v>
      </c>
      <c r="AZ200">
        <f t="shared" si="169"/>
        <v>37.337604695554134</v>
      </c>
      <c r="BA200">
        <f t="shared" si="170"/>
        <v>-3.6670426848971784</v>
      </c>
      <c r="BB200">
        <f t="shared" si="171"/>
        <v>-0.40515279274077698</v>
      </c>
      <c r="BC200">
        <f t="shared" si="172"/>
        <v>0.69011419049731204</v>
      </c>
      <c r="BD200">
        <f t="shared" si="173"/>
        <v>4.9331796297907987E-2</v>
      </c>
      <c r="BF200" s="15">
        <f t="shared" si="189"/>
        <v>34.004855204711397</v>
      </c>
      <c r="BG200" s="10">
        <f t="shared" si="190"/>
        <v>0</v>
      </c>
      <c r="BH200">
        <f t="shared" si="191"/>
        <v>5.8961588261459923</v>
      </c>
      <c r="BI200">
        <f t="shared" si="192"/>
        <v>5.9216781596562029</v>
      </c>
      <c r="BJ200">
        <f t="shared" si="193"/>
        <v>-5.1072258985506824E-2</v>
      </c>
      <c r="BK200">
        <f t="shared" si="194"/>
        <v>-5.2511541050770383E-4</v>
      </c>
      <c r="BM200">
        <f t="shared" si="195"/>
        <v>0</v>
      </c>
      <c r="BN200">
        <f t="shared" si="196"/>
        <v>-6.6613381477509392E-15</v>
      </c>
      <c r="BO200">
        <f t="shared" si="197"/>
        <v>0</v>
      </c>
      <c r="BP200">
        <f t="shared" si="198"/>
        <v>0</v>
      </c>
    </row>
    <row r="201" spans="1:68" x14ac:dyDescent="0.2">
      <c r="A201">
        <f t="shared" si="204"/>
        <v>0.16400000000000001</v>
      </c>
      <c r="B201">
        <f t="shared" si="140"/>
        <v>0.51262035140531803</v>
      </c>
      <c r="C201">
        <f t="shared" si="141"/>
        <v>2.6131134986271087</v>
      </c>
      <c r="D201">
        <f t="shared" si="142"/>
        <v>0.51262035140531803</v>
      </c>
      <c r="E201">
        <f t="shared" si="148"/>
        <v>0.50422056121781922</v>
      </c>
      <c r="F201">
        <f t="shared" si="149"/>
        <v>0.50422056121781944</v>
      </c>
      <c r="G201">
        <f t="shared" si="143"/>
        <v>0.50749414789126479</v>
      </c>
      <c r="H201">
        <f t="shared" si="144"/>
        <v>0.48598874780318607</v>
      </c>
      <c r="I201">
        <f t="shared" si="145"/>
        <v>0.48598874780318629</v>
      </c>
      <c r="J201">
        <f t="shared" si="200"/>
        <v>44.915382671114365</v>
      </c>
      <c r="K201">
        <f t="shared" si="201"/>
        <v>43.238553145666984</v>
      </c>
      <c r="L201">
        <f t="shared" si="150"/>
        <v>2.8424619952903452E+16</v>
      </c>
      <c r="M201">
        <f t="shared" si="146"/>
        <v>2.0983466908912996E-2</v>
      </c>
      <c r="N201" s="17">
        <f t="shared" si="202"/>
        <v>596447072180177.62</v>
      </c>
      <c r="O201">
        <f t="shared" si="203"/>
        <v>0</v>
      </c>
      <c r="P201" s="18" t="e">
        <f t="shared" si="147"/>
        <v>#N/A</v>
      </c>
      <c r="R201">
        <f t="shared" si="151"/>
        <v>3.7667325311951481</v>
      </c>
      <c r="S201">
        <f t="shared" si="152"/>
        <v>37.886032064287399</v>
      </c>
      <c r="T201">
        <f t="shared" si="174"/>
        <v>-3.8640204413860459</v>
      </c>
      <c r="U201" s="9">
        <f t="shared" si="153"/>
        <v>34.022011622901353</v>
      </c>
      <c r="V201">
        <f t="shared" si="175"/>
        <v>-596447072180142.62</v>
      </c>
      <c r="W201">
        <f t="shared" si="176"/>
        <v>0</v>
      </c>
      <c r="X201">
        <f t="shared" si="177"/>
        <v>0</v>
      </c>
      <c r="Y201">
        <f t="shared" si="154"/>
        <v>2.6131134986271087</v>
      </c>
      <c r="Z201">
        <f t="shared" si="155"/>
        <v>31.415926535897931</v>
      </c>
      <c r="AA201">
        <f t="shared" si="156"/>
        <v>2.0992754817575809</v>
      </c>
      <c r="AB201">
        <f t="shared" si="178"/>
        <v>-3.5954139422815818</v>
      </c>
      <c r="AC201">
        <f t="shared" si="157"/>
        <v>27.82051259361635</v>
      </c>
      <c r="AD201">
        <f t="shared" si="179"/>
        <v>-0.40313760933607851</v>
      </c>
      <c r="AE201">
        <f t="shared" si="158"/>
        <v>0.70779931767317095</v>
      </c>
      <c r="AF201" s="9">
        <f t="shared" si="180"/>
        <v>28.125174301953443</v>
      </c>
      <c r="AG201" s="9">
        <f t="shared" si="181"/>
        <v>0</v>
      </c>
      <c r="AH201">
        <f t="shared" si="182"/>
        <v>0</v>
      </c>
      <c r="AI201">
        <f t="shared" si="199"/>
        <v>3.1257338500325638E-3</v>
      </c>
      <c r="AJ201">
        <f t="shared" si="159"/>
        <v>37.337604695554134</v>
      </c>
      <c r="AK201">
        <f t="shared" si="160"/>
        <v>-3.6460039614396722</v>
      </c>
      <c r="AL201">
        <f t="shared" si="161"/>
        <v>-0.3543305963882819</v>
      </c>
      <c r="AM201">
        <f t="shared" si="162"/>
        <v>0.68474148517518674</v>
      </c>
      <c r="AN201" s="9">
        <f t="shared" si="183"/>
        <v>34.022011622901367</v>
      </c>
      <c r="AO201">
        <f t="shared" si="163"/>
        <v>0</v>
      </c>
      <c r="AP201">
        <f t="shared" si="184"/>
        <v>0</v>
      </c>
      <c r="AQ201">
        <f t="shared" si="164"/>
        <v>5.9216781596562029</v>
      </c>
      <c r="AR201">
        <f t="shared" si="165"/>
        <v>-5.059001915809036E-2</v>
      </c>
      <c r="AS201">
        <f t="shared" si="166"/>
        <v>4.8807012947796602E-2</v>
      </c>
      <c r="AT201">
        <f t="shared" si="185"/>
        <v>1.3875470156679214E-2</v>
      </c>
      <c r="AU201">
        <f t="shared" si="167"/>
        <v>5.8968373209479239</v>
      </c>
      <c r="AV201">
        <f t="shared" si="186"/>
        <v>0.17332418160067181</v>
      </c>
      <c r="AW201">
        <f t="shared" si="187"/>
        <v>0</v>
      </c>
      <c r="AX201">
        <f t="shared" si="168"/>
        <v>2.0985007071419457E-2</v>
      </c>
      <c r="AY201" t="b">
        <f t="shared" si="188"/>
        <v>0</v>
      </c>
      <c r="AZ201">
        <f t="shared" si="169"/>
        <v>37.337604695554134</v>
      </c>
      <c r="BA201">
        <f t="shared" si="170"/>
        <v>-3.6460039614396647</v>
      </c>
      <c r="BB201">
        <f t="shared" si="171"/>
        <v>-0.40366239268618981</v>
      </c>
      <c r="BC201">
        <f t="shared" si="172"/>
        <v>0.68474148517518629</v>
      </c>
      <c r="BD201">
        <f t="shared" si="173"/>
        <v>4.9331796297907987E-2</v>
      </c>
      <c r="BF201" s="15">
        <f t="shared" si="189"/>
        <v>34.022011622901374</v>
      </c>
      <c r="BG201" s="10">
        <f t="shared" si="190"/>
        <v>0</v>
      </c>
      <c r="BH201">
        <f t="shared" si="191"/>
        <v>5.896837320947931</v>
      </c>
      <c r="BI201">
        <f t="shared" si="192"/>
        <v>5.9216781596562029</v>
      </c>
      <c r="BJ201">
        <f t="shared" si="193"/>
        <v>-5.0590019158082811E-2</v>
      </c>
      <c r="BK201">
        <f t="shared" si="194"/>
        <v>-5.2478335011130195E-4</v>
      </c>
      <c r="BM201">
        <f t="shared" si="195"/>
        <v>0</v>
      </c>
      <c r="BN201">
        <f t="shared" si="196"/>
        <v>7.5495165674510645E-15</v>
      </c>
      <c r="BO201">
        <f t="shared" si="197"/>
        <v>0</v>
      </c>
      <c r="BP201">
        <f t="shared" si="198"/>
        <v>0</v>
      </c>
    </row>
    <row r="202" spans="1:68" x14ac:dyDescent="0.2">
      <c r="A202">
        <f t="shared" si="204"/>
        <v>0.16500000000000001</v>
      </c>
      <c r="B202">
        <f t="shared" si="140"/>
        <v>0.51574608525535048</v>
      </c>
      <c r="C202">
        <f t="shared" si="141"/>
        <v>2.6099877647770766</v>
      </c>
      <c r="D202">
        <f t="shared" si="142"/>
        <v>0.51574608525535048</v>
      </c>
      <c r="E202">
        <f t="shared" si="148"/>
        <v>0.50691739898251298</v>
      </c>
      <c r="F202">
        <f t="shared" si="149"/>
        <v>0.50691739898251287</v>
      </c>
      <c r="G202">
        <f t="shared" si="143"/>
        <v>0.51058862440279695</v>
      </c>
      <c r="H202">
        <f t="shared" si="144"/>
        <v>0.48869088099634589</v>
      </c>
      <c r="I202">
        <f t="shared" si="145"/>
        <v>0.48869088099634594</v>
      </c>
      <c r="J202">
        <f t="shared" si="200"/>
        <v>44.667030694192576</v>
      </c>
      <c r="K202">
        <f t="shared" si="201"/>
        <v>43.001857159141068</v>
      </c>
      <c r="L202">
        <f t="shared" si="150"/>
        <v>2.886849323224188E+16</v>
      </c>
      <c r="M202">
        <f t="shared" si="146"/>
        <v>2.101471735500492E-2</v>
      </c>
      <c r="N202" s="17">
        <f t="shared" si="202"/>
        <v>606663225740435.5</v>
      </c>
      <c r="O202">
        <f t="shared" si="203"/>
        <v>0</v>
      </c>
      <c r="P202" s="18" t="e">
        <f t="shared" si="147"/>
        <v>#N/A</v>
      </c>
      <c r="R202">
        <f t="shared" si="151"/>
        <v>3.7612433045083788</v>
      </c>
      <c r="S202">
        <f t="shared" si="152"/>
        <v>37.901527195752834</v>
      </c>
      <c r="T202">
        <f t="shared" si="174"/>
        <v>-3.8625322602940715</v>
      </c>
      <c r="U202" s="9">
        <f t="shared" si="153"/>
        <v>34.03899493545876</v>
      </c>
      <c r="V202">
        <f t="shared" si="175"/>
        <v>-606663225740395.75</v>
      </c>
      <c r="W202">
        <f t="shared" si="176"/>
        <v>0</v>
      </c>
      <c r="X202">
        <f t="shared" si="177"/>
        <v>-7.1054273576010019E-15</v>
      </c>
      <c r="Y202">
        <f t="shared" si="154"/>
        <v>2.6099877647770766</v>
      </c>
      <c r="Z202">
        <f t="shared" si="155"/>
        <v>31.415926535897931</v>
      </c>
      <c r="AA202">
        <f t="shared" si="156"/>
        <v>2.1024012156076131</v>
      </c>
      <c r="AB202">
        <f t="shared" si="178"/>
        <v>-3.5750569459910446</v>
      </c>
      <c r="AC202">
        <f t="shared" si="157"/>
        <v>27.840869589906887</v>
      </c>
      <c r="AD202">
        <f t="shared" si="179"/>
        <v>-0.40164975834144473</v>
      </c>
      <c r="AE202">
        <f t="shared" si="158"/>
        <v>0.70227134255114798</v>
      </c>
      <c r="AF202" s="9">
        <f t="shared" si="180"/>
        <v>28.141491174116588</v>
      </c>
      <c r="AG202" s="9">
        <f t="shared" si="181"/>
        <v>0</v>
      </c>
      <c r="AH202">
        <f t="shared" si="182"/>
        <v>0</v>
      </c>
      <c r="AI202">
        <f t="shared" si="199"/>
        <v>3.1257338500323417E-3</v>
      </c>
      <c r="AJ202">
        <f t="shared" si="159"/>
        <v>37.337604695554134</v>
      </c>
      <c r="AK202">
        <f t="shared" si="160"/>
        <v>-3.6251745546021339</v>
      </c>
      <c r="AL202">
        <f t="shared" si="161"/>
        <v>-0.35284241529630744</v>
      </c>
      <c r="AM202">
        <f t="shared" si="162"/>
        <v>0.67940720980307201</v>
      </c>
      <c r="AN202" s="9">
        <f t="shared" si="183"/>
        <v>34.038994935458767</v>
      </c>
      <c r="AO202">
        <f t="shared" si="163"/>
        <v>0</v>
      </c>
      <c r="AP202">
        <f t="shared" si="184"/>
        <v>0</v>
      </c>
      <c r="AQ202">
        <f t="shared" si="164"/>
        <v>5.9216781596562029</v>
      </c>
      <c r="AR202">
        <f t="shared" si="165"/>
        <v>-5.011760861108927E-2</v>
      </c>
      <c r="AS202">
        <f t="shared" si="166"/>
        <v>4.8807343045137286E-2</v>
      </c>
      <c r="AT202">
        <f t="shared" si="185"/>
        <v>1.3824881493627752E-2</v>
      </c>
      <c r="AU202">
        <f t="shared" si="167"/>
        <v>5.897503761342179</v>
      </c>
      <c r="AV202">
        <f t="shared" si="186"/>
        <v>0.17325728249392844</v>
      </c>
      <c r="AW202">
        <f t="shared" si="187"/>
        <v>0</v>
      </c>
      <c r="AX202">
        <f t="shared" si="168"/>
        <v>2.1016264409919778E-2</v>
      </c>
      <c r="AY202" t="b">
        <f t="shared" si="188"/>
        <v>0</v>
      </c>
      <c r="AZ202">
        <f t="shared" si="169"/>
        <v>37.337604695554134</v>
      </c>
      <c r="BA202">
        <f t="shared" si="170"/>
        <v>-3.6251745546021441</v>
      </c>
      <c r="BB202">
        <f t="shared" si="171"/>
        <v>-0.40217421159421562</v>
      </c>
      <c r="BC202">
        <f t="shared" si="172"/>
        <v>0.67940720980307223</v>
      </c>
      <c r="BD202">
        <f t="shared" si="173"/>
        <v>4.9331796297907987E-2</v>
      </c>
      <c r="BF202" s="15">
        <f t="shared" si="189"/>
        <v>34.038994935458753</v>
      </c>
      <c r="BG202" s="10">
        <f t="shared" si="190"/>
        <v>0</v>
      </c>
      <c r="BH202">
        <f t="shared" si="191"/>
        <v>5.8975037613421648</v>
      </c>
      <c r="BI202">
        <f t="shared" si="192"/>
        <v>5.9216781596562029</v>
      </c>
      <c r="BJ202">
        <f t="shared" si="193"/>
        <v>-5.0117608611099485E-2</v>
      </c>
      <c r="BK202">
        <f t="shared" si="194"/>
        <v>-5.2445325277089561E-4</v>
      </c>
      <c r="BM202">
        <f t="shared" si="195"/>
        <v>0</v>
      </c>
      <c r="BN202">
        <f t="shared" si="196"/>
        <v>-1.021405182655144E-14</v>
      </c>
      <c r="BO202">
        <f t="shared" si="197"/>
        <v>0</v>
      </c>
      <c r="BP202">
        <f t="shared" si="198"/>
        <v>0</v>
      </c>
    </row>
    <row r="203" spans="1:68" x14ac:dyDescent="0.2">
      <c r="A203">
        <f t="shared" si="204"/>
        <v>0.16600000000000001</v>
      </c>
      <c r="B203">
        <f t="shared" si="140"/>
        <v>0.51887181910538294</v>
      </c>
      <c r="C203">
        <f t="shared" si="141"/>
        <v>2.606862030927044</v>
      </c>
      <c r="D203">
        <f t="shared" si="142"/>
        <v>0.51887181910538294</v>
      </c>
      <c r="E203">
        <f t="shared" si="148"/>
        <v>0.50960928406073325</v>
      </c>
      <c r="F203">
        <f t="shared" si="149"/>
        <v>0.50960928406073336</v>
      </c>
      <c r="G203">
        <f t="shared" si="143"/>
        <v>0.51368310091432912</v>
      </c>
      <c r="H203">
        <f t="shared" si="144"/>
        <v>0.49138833459449049</v>
      </c>
      <c r="I203">
        <f t="shared" si="145"/>
        <v>0.49138833459449072</v>
      </c>
      <c r="J203">
        <f t="shared" si="200"/>
        <v>44.421833089402227</v>
      </c>
      <c r="K203">
        <f t="shared" si="201"/>
        <v>42.768154588574049</v>
      </c>
      <c r="L203">
        <f t="shared" si="150"/>
        <v>2.9314390239881124E+16</v>
      </c>
      <c r="M203">
        <f t="shared" si="146"/>
        <v>2.1045967780565011E-2</v>
      </c>
      <c r="N203" s="17">
        <f t="shared" si="202"/>
        <v>616949712495447.5</v>
      </c>
      <c r="O203">
        <f t="shared" si="203"/>
        <v>0</v>
      </c>
      <c r="P203" s="18" t="e">
        <f t="shared" si="147"/>
        <v>#N/A</v>
      </c>
      <c r="R203">
        <f t="shared" si="151"/>
        <v>3.7557937739750953</v>
      </c>
      <c r="S203">
        <f t="shared" si="152"/>
        <v>37.916854924833565</v>
      </c>
      <c r="T203">
        <f t="shared" si="174"/>
        <v>-3.8610462915700858</v>
      </c>
      <c r="U203" s="9">
        <f t="shared" si="153"/>
        <v>34.055808633263482</v>
      </c>
      <c r="V203">
        <f t="shared" si="175"/>
        <v>-616949712495404.38</v>
      </c>
      <c r="W203">
        <f t="shared" si="176"/>
        <v>0</v>
      </c>
      <c r="X203">
        <f t="shared" si="177"/>
        <v>-1.4210854715202004E-14</v>
      </c>
      <c r="Y203">
        <f t="shared" si="154"/>
        <v>2.606862030927044</v>
      </c>
      <c r="Z203">
        <f t="shared" si="155"/>
        <v>31.415926535897931</v>
      </c>
      <c r="AA203">
        <f t="shared" si="156"/>
        <v>2.1055269494576456</v>
      </c>
      <c r="AB203">
        <f t="shared" si="178"/>
        <v>-3.5548957719689822</v>
      </c>
      <c r="AC203">
        <f t="shared" si="157"/>
        <v>27.861030763928948</v>
      </c>
      <c r="AD203">
        <f t="shared" si="179"/>
        <v>-0.40016411775903638</v>
      </c>
      <c r="AE203">
        <f t="shared" si="158"/>
        <v>0.69678357355101828</v>
      </c>
      <c r="AF203" s="9">
        <f t="shared" si="180"/>
        <v>28.157650219720932</v>
      </c>
      <c r="AG203" s="9">
        <f t="shared" si="181"/>
        <v>0</v>
      </c>
      <c r="AH203">
        <f t="shared" si="182"/>
        <v>0</v>
      </c>
      <c r="AI203">
        <f t="shared" si="199"/>
        <v>3.1257338500323417E-3</v>
      </c>
      <c r="AJ203">
        <f t="shared" si="159"/>
        <v>37.337604695554134</v>
      </c>
      <c r="AK203">
        <f t="shared" si="160"/>
        <v>-3.6045505722789191</v>
      </c>
      <c r="AL203">
        <f t="shared" si="161"/>
        <v>-0.35135644657232179</v>
      </c>
      <c r="AM203">
        <f t="shared" si="162"/>
        <v>0.67411095656059583</v>
      </c>
      <c r="AN203" s="9">
        <f t="shared" si="183"/>
        <v>34.055808633263489</v>
      </c>
      <c r="AO203">
        <f t="shared" si="163"/>
        <v>0</v>
      </c>
      <c r="AP203">
        <f t="shared" si="184"/>
        <v>0</v>
      </c>
      <c r="AQ203">
        <f t="shared" si="164"/>
        <v>5.9216781596562029</v>
      </c>
      <c r="AR203">
        <f t="shared" si="165"/>
        <v>-4.9654800309936853E-2</v>
      </c>
      <c r="AS203">
        <f t="shared" si="166"/>
        <v>4.8807671186714585E-2</v>
      </c>
      <c r="AT203">
        <f t="shared" si="185"/>
        <v>1.3775587084784166E-2</v>
      </c>
      <c r="AU203">
        <f t="shared" si="167"/>
        <v>5.8981584135425571</v>
      </c>
      <c r="AV203">
        <f t="shared" si="186"/>
        <v>0.17319096654136179</v>
      </c>
      <c r="AW203">
        <f t="shared" si="187"/>
        <v>0</v>
      </c>
      <c r="AX203">
        <f t="shared" si="168"/>
        <v>2.1047521748420107E-2</v>
      </c>
      <c r="AY203" t="b">
        <f t="shared" si="188"/>
        <v>0</v>
      </c>
      <c r="AZ203">
        <f t="shared" si="169"/>
        <v>37.337604695554134</v>
      </c>
      <c r="BA203">
        <f t="shared" si="170"/>
        <v>-3.6045505722789155</v>
      </c>
      <c r="BB203">
        <f t="shared" si="171"/>
        <v>-0.40068824287022931</v>
      </c>
      <c r="BC203">
        <f t="shared" si="172"/>
        <v>0.67411095656059561</v>
      </c>
      <c r="BD203">
        <f t="shared" si="173"/>
        <v>4.9331796297907987E-2</v>
      </c>
      <c r="BF203" s="15">
        <f t="shared" si="189"/>
        <v>34.055808633263489</v>
      </c>
      <c r="BG203" s="10">
        <f t="shared" si="190"/>
        <v>0</v>
      </c>
      <c r="BH203">
        <f t="shared" si="191"/>
        <v>5.8981584135425571</v>
      </c>
      <c r="BI203">
        <f t="shared" si="192"/>
        <v>5.9216781596562029</v>
      </c>
      <c r="BJ203">
        <f t="shared" si="193"/>
        <v>-4.96548003099333E-2</v>
      </c>
      <c r="BK203">
        <f t="shared" si="194"/>
        <v>-5.2412511119293015E-4</v>
      </c>
      <c r="BM203">
        <f t="shared" si="195"/>
        <v>0</v>
      </c>
      <c r="BN203">
        <f t="shared" si="196"/>
        <v>3.5527136788005009E-15</v>
      </c>
      <c r="BO203">
        <f t="shared" si="197"/>
        <v>4.4408920985006262E-16</v>
      </c>
      <c r="BP203">
        <f t="shared" si="198"/>
        <v>0</v>
      </c>
    </row>
    <row r="204" spans="1:68" x14ac:dyDescent="0.2">
      <c r="A204">
        <f t="shared" si="204"/>
        <v>0.16700000000000001</v>
      </c>
      <c r="B204">
        <f t="shared" si="140"/>
        <v>0.52199755295541539</v>
      </c>
      <c r="C204">
        <f t="shared" si="141"/>
        <v>2.6037362970770115</v>
      </c>
      <c r="D204">
        <f t="shared" si="142"/>
        <v>0.52199755295541539</v>
      </c>
      <c r="E204">
        <f t="shared" si="148"/>
        <v>0.51229619015221339</v>
      </c>
      <c r="F204">
        <f t="shared" si="149"/>
        <v>0.5122961901522135</v>
      </c>
      <c r="G204">
        <f t="shared" si="143"/>
        <v>0.51677757742586128</v>
      </c>
      <c r="H204">
        <f t="shared" si="144"/>
        <v>0.49408108276740514</v>
      </c>
      <c r="I204">
        <f t="shared" si="145"/>
        <v>0.49408108276740514</v>
      </c>
      <c r="J204">
        <f t="shared" si="200"/>
        <v>44.179733535177199</v>
      </c>
      <c r="K204">
        <f t="shared" si="201"/>
        <v>42.537392173336066</v>
      </c>
      <c r="L204">
        <f t="shared" si="150"/>
        <v>2.9762293000269508E+16</v>
      </c>
      <c r="M204">
        <f t="shared" si="146"/>
        <v>2.1077218185562751E-2</v>
      </c>
      <c r="N204" s="17">
        <f t="shared" si="202"/>
        <v>627306343269327.5</v>
      </c>
      <c r="O204">
        <f t="shared" si="203"/>
        <v>0</v>
      </c>
      <c r="P204" s="18" t="e">
        <f t="shared" si="147"/>
        <v>#N/A</v>
      </c>
      <c r="R204">
        <f t="shared" si="151"/>
        <v>3.7503835049624787</v>
      </c>
      <c r="S204">
        <f t="shared" si="152"/>
        <v>37.932018651647638</v>
      </c>
      <c r="T204">
        <f t="shared" si="174"/>
        <v>-3.8595625286488215</v>
      </c>
      <c r="U204" s="9">
        <f t="shared" si="153"/>
        <v>34.072456122998815</v>
      </c>
      <c r="V204">
        <f t="shared" si="175"/>
        <v>-627306343269293.75</v>
      </c>
      <c r="W204">
        <f t="shared" si="176"/>
        <v>0</v>
      </c>
      <c r="X204">
        <f t="shared" si="177"/>
        <v>0</v>
      </c>
      <c r="Y204">
        <f t="shared" si="154"/>
        <v>2.6037362970770115</v>
      </c>
      <c r="Z204">
        <f t="shared" si="155"/>
        <v>31.415926535897931</v>
      </c>
      <c r="AA204">
        <f t="shared" si="156"/>
        <v>2.1086526833076782</v>
      </c>
      <c r="AB204">
        <f t="shared" si="178"/>
        <v>-3.5349268398205091</v>
      </c>
      <c r="AC204">
        <f t="shared" si="157"/>
        <v>27.880999696077421</v>
      </c>
      <c r="AD204">
        <f t="shared" si="179"/>
        <v>-0.39868068103083737</v>
      </c>
      <c r="AE204">
        <f t="shared" si="158"/>
        <v>0.69133557179306449</v>
      </c>
      <c r="AF204" s="9">
        <f t="shared" si="180"/>
        <v>28.17365458683965</v>
      </c>
      <c r="AG204" s="9">
        <f t="shared" si="181"/>
        <v>0</v>
      </c>
      <c r="AH204">
        <f t="shared" si="182"/>
        <v>0</v>
      </c>
      <c r="AI204">
        <f t="shared" si="199"/>
        <v>3.1257338500325638E-3</v>
      </c>
      <c r="AJ204">
        <f t="shared" si="159"/>
        <v>37.337604695554134</v>
      </c>
      <c r="AK204">
        <f t="shared" si="160"/>
        <v>-3.5841282137204256</v>
      </c>
      <c r="AL204">
        <f t="shared" si="161"/>
        <v>-0.3498726836510575</v>
      </c>
      <c r="AM204">
        <f t="shared" si="162"/>
        <v>0.66885232481611989</v>
      </c>
      <c r="AN204" s="9">
        <f t="shared" si="183"/>
        <v>34.072456122998773</v>
      </c>
      <c r="AO204">
        <f t="shared" si="163"/>
        <v>0</v>
      </c>
      <c r="AP204">
        <f t="shared" si="184"/>
        <v>0</v>
      </c>
      <c r="AQ204">
        <f t="shared" si="164"/>
        <v>5.9216781596562029</v>
      </c>
      <c r="AR204">
        <f t="shared" si="165"/>
        <v>-4.9201373899916412E-2</v>
      </c>
      <c r="AS204">
        <f t="shared" si="166"/>
        <v>4.8807997379779866E-2</v>
      </c>
      <c r="AT204">
        <f t="shared" si="185"/>
        <v>1.3727570825052602E-2</v>
      </c>
      <c r="AU204">
        <f t="shared" si="167"/>
        <v>5.8988015361591231</v>
      </c>
      <c r="AV204">
        <f t="shared" si="186"/>
        <v>0.17312522216962972</v>
      </c>
      <c r="AW204">
        <f t="shared" si="187"/>
        <v>0</v>
      </c>
      <c r="AX204">
        <f t="shared" si="168"/>
        <v>2.1078779086920432E-2</v>
      </c>
      <c r="AY204" t="b">
        <f t="shared" si="188"/>
        <v>0</v>
      </c>
      <c r="AZ204">
        <f t="shared" si="169"/>
        <v>37.337604695554134</v>
      </c>
      <c r="BA204">
        <f t="shared" si="170"/>
        <v>-3.5841282137204287</v>
      </c>
      <c r="BB204">
        <f t="shared" si="171"/>
        <v>-0.39920447994896541</v>
      </c>
      <c r="BC204">
        <f t="shared" si="172"/>
        <v>0.66885232481611967</v>
      </c>
      <c r="BD204">
        <f t="shared" si="173"/>
        <v>4.9331796297907987E-2</v>
      </c>
      <c r="BF204" s="15">
        <f t="shared" si="189"/>
        <v>34.072456122998773</v>
      </c>
      <c r="BG204" s="10">
        <f t="shared" si="190"/>
        <v>0</v>
      </c>
      <c r="BH204">
        <f t="shared" si="191"/>
        <v>5.8988015361591231</v>
      </c>
      <c r="BI204">
        <f t="shared" si="192"/>
        <v>5.9216781596562029</v>
      </c>
      <c r="BJ204">
        <f t="shared" si="193"/>
        <v>-4.920137389991952E-2</v>
      </c>
      <c r="BK204">
        <f t="shared" si="194"/>
        <v>-5.237989181280378E-4</v>
      </c>
      <c r="BM204">
        <f t="shared" si="195"/>
        <v>0</v>
      </c>
      <c r="BN204">
        <f t="shared" si="196"/>
        <v>0</v>
      </c>
      <c r="BO204">
        <f t="shared" si="197"/>
        <v>0</v>
      </c>
      <c r="BP204">
        <f t="shared" si="198"/>
        <v>0</v>
      </c>
    </row>
    <row r="205" spans="1:68" x14ac:dyDescent="0.2">
      <c r="A205">
        <f t="shared" si="204"/>
        <v>0.16800000000000001</v>
      </c>
      <c r="B205">
        <f t="shared" si="140"/>
        <v>0.52512328680544773</v>
      </c>
      <c r="C205">
        <f t="shared" si="141"/>
        <v>2.6006105632269794</v>
      </c>
      <c r="D205">
        <f t="shared" si="142"/>
        <v>0.52512328680544773</v>
      </c>
      <c r="E205">
        <f t="shared" si="148"/>
        <v>0.51497809100533221</v>
      </c>
      <c r="F205">
        <f t="shared" si="149"/>
        <v>0.51497809100533209</v>
      </c>
      <c r="G205">
        <f t="shared" si="143"/>
        <v>0.51987205393739322</v>
      </c>
      <c r="H205">
        <f t="shared" si="144"/>
        <v>0.49676909972993288</v>
      </c>
      <c r="I205">
        <f t="shared" si="145"/>
        <v>0.49676909972993288</v>
      </c>
      <c r="J205">
        <f t="shared" si="200"/>
        <v>43.940677053590335</v>
      </c>
      <c r="K205">
        <f t="shared" si="201"/>
        <v>42.309517920270196</v>
      </c>
      <c r="L205">
        <f t="shared" si="150"/>
        <v>3.021218439347028E+16</v>
      </c>
      <c r="M205">
        <f t="shared" si="146"/>
        <v>2.1108468569967603E-2</v>
      </c>
      <c r="N205" s="17">
        <f t="shared" si="202"/>
        <v>637732944699633.12</v>
      </c>
      <c r="O205">
        <f t="shared" si="203"/>
        <v>0</v>
      </c>
      <c r="P205" s="18" t="e">
        <f t="shared" si="147"/>
        <v>#N/A</v>
      </c>
      <c r="R205">
        <f t="shared" si="151"/>
        <v>3.7450120706767591</v>
      </c>
      <c r="S205">
        <f t="shared" si="152"/>
        <v>37.947021694662155</v>
      </c>
      <c r="T205">
        <f t="shared" si="174"/>
        <v>-3.8580809649941989</v>
      </c>
      <c r="U205" s="9">
        <f t="shared" si="153"/>
        <v>34.088940729667954</v>
      </c>
      <c r="V205">
        <f t="shared" si="175"/>
        <v>-637732944699600.12</v>
      </c>
      <c r="W205">
        <f t="shared" si="176"/>
        <v>0</v>
      </c>
      <c r="X205">
        <f t="shared" si="177"/>
        <v>0</v>
      </c>
      <c r="Y205">
        <f t="shared" si="154"/>
        <v>2.6006105632269794</v>
      </c>
      <c r="Z205">
        <f t="shared" si="155"/>
        <v>31.415926535897931</v>
      </c>
      <c r="AA205">
        <f t="shared" si="156"/>
        <v>2.1117784171577103</v>
      </c>
      <c r="AB205">
        <f t="shared" si="178"/>
        <v>-3.5151466513772966</v>
      </c>
      <c r="AC205">
        <f t="shared" si="157"/>
        <v>27.900779884520635</v>
      </c>
      <c r="AD205">
        <f t="shared" si="179"/>
        <v>-0.39719944162797438</v>
      </c>
      <c r="AE205">
        <f t="shared" si="158"/>
        <v>0.68592690631689035</v>
      </c>
      <c r="AF205" s="9">
        <f t="shared" si="180"/>
        <v>28.189507349209549</v>
      </c>
      <c r="AG205" s="9">
        <f t="shared" si="181"/>
        <v>0</v>
      </c>
      <c r="AH205">
        <f t="shared" si="182"/>
        <v>0</v>
      </c>
      <c r="AI205">
        <f t="shared" si="199"/>
        <v>3.1257338500323417E-3</v>
      </c>
      <c r="AJ205">
        <f t="shared" si="159"/>
        <v>37.337604695554134</v>
      </c>
      <c r="AK205">
        <f t="shared" si="160"/>
        <v>-3.5639037668502787</v>
      </c>
      <c r="AL205">
        <f t="shared" si="161"/>
        <v>-0.34839111999643491</v>
      </c>
      <c r="AM205">
        <f t="shared" si="162"/>
        <v>0.66363092096054532</v>
      </c>
      <c r="AN205" s="9">
        <f t="shared" si="183"/>
        <v>34.088940729667961</v>
      </c>
      <c r="AO205">
        <f t="shared" si="163"/>
        <v>0</v>
      </c>
      <c r="AP205">
        <f t="shared" si="184"/>
        <v>0</v>
      </c>
      <c r="AQ205">
        <f t="shared" si="164"/>
        <v>5.9216781596562029</v>
      </c>
      <c r="AR205">
        <f t="shared" si="165"/>
        <v>-4.8757115472982004E-2</v>
      </c>
      <c r="AS205">
        <f t="shared" si="166"/>
        <v>4.8808321631539475E-2</v>
      </c>
      <c r="AT205">
        <f t="shared" si="185"/>
        <v>1.3680817065403751E-2</v>
      </c>
      <c r="AU205">
        <f t="shared" si="167"/>
        <v>5.8994333804584116</v>
      </c>
      <c r="AV205">
        <f t="shared" si="186"/>
        <v>0.17306003807047232</v>
      </c>
      <c r="AW205">
        <f t="shared" si="187"/>
        <v>0</v>
      </c>
      <c r="AX205">
        <f t="shared" si="168"/>
        <v>2.1110036425420753E-2</v>
      </c>
      <c r="AY205" t="b">
        <f t="shared" si="188"/>
        <v>0</v>
      </c>
      <c r="AZ205">
        <f t="shared" si="169"/>
        <v>37.337604695554134</v>
      </c>
      <c r="BA205">
        <f t="shared" si="170"/>
        <v>-3.5639037668502853</v>
      </c>
      <c r="BB205">
        <f t="shared" si="171"/>
        <v>-0.39772291629434264</v>
      </c>
      <c r="BC205">
        <f t="shared" si="172"/>
        <v>0.66363092096054555</v>
      </c>
      <c r="BD205">
        <f t="shared" si="173"/>
        <v>4.9331796297907987E-2</v>
      </c>
      <c r="BF205" s="15">
        <f t="shared" si="189"/>
        <v>34.088940729667954</v>
      </c>
      <c r="BG205" s="10">
        <f t="shared" si="190"/>
        <v>0</v>
      </c>
      <c r="BH205">
        <f t="shared" si="191"/>
        <v>5.8994333804584045</v>
      </c>
      <c r="BI205">
        <f t="shared" si="192"/>
        <v>5.9216781596562029</v>
      </c>
      <c r="BJ205">
        <f t="shared" si="193"/>
        <v>-4.8757115472988666E-2</v>
      </c>
      <c r="BK205">
        <f t="shared" si="194"/>
        <v>-5.2347466636826212E-4</v>
      </c>
      <c r="BM205">
        <f t="shared" si="195"/>
        <v>0</v>
      </c>
      <c r="BN205">
        <f t="shared" si="196"/>
        <v>-6.6613381477509392E-15</v>
      </c>
      <c r="BO205">
        <f t="shared" si="197"/>
        <v>0</v>
      </c>
      <c r="BP205">
        <f t="shared" si="198"/>
        <v>0</v>
      </c>
    </row>
    <row r="206" spans="1:68" x14ac:dyDescent="0.2">
      <c r="A206">
        <f t="shared" si="204"/>
        <v>0.16900000000000001</v>
      </c>
      <c r="B206">
        <f t="shared" si="140"/>
        <v>0.52824902065548018</v>
      </c>
      <c r="C206">
        <f t="shared" si="141"/>
        <v>2.5974848293769468</v>
      </c>
      <c r="D206">
        <f t="shared" si="142"/>
        <v>0.52824902065548018</v>
      </c>
      <c r="E206">
        <f t="shared" si="148"/>
        <v>0.51765496041737091</v>
      </c>
      <c r="F206">
        <f t="shared" si="149"/>
        <v>0.51765496041737091</v>
      </c>
      <c r="G206">
        <f t="shared" si="143"/>
        <v>0.52296653044892538</v>
      </c>
      <c r="H206">
        <f t="shared" si="144"/>
        <v>0.49945235974222257</v>
      </c>
      <c r="I206">
        <f t="shared" si="145"/>
        <v>0.4994523597422228</v>
      </c>
      <c r="J206">
        <f t="shared" si="200"/>
        <v>43.704609970612317</v>
      </c>
      <c r="K206">
        <f t="shared" si="201"/>
        <v>42.084481066278521</v>
      </c>
      <c r="L206">
        <f t="shared" si="150"/>
        <v>3.0664048146588996E+16</v>
      </c>
      <c r="M206">
        <f t="shared" si="146"/>
        <v>2.1139718933749031E-2</v>
      </c>
      <c r="N206" s="17">
        <f t="shared" si="202"/>
        <v>648229359189839.25</v>
      </c>
      <c r="O206">
        <f t="shared" si="203"/>
        <v>0</v>
      </c>
      <c r="P206" s="18" t="e">
        <f t="shared" si="147"/>
        <v>#N/A</v>
      </c>
      <c r="R206">
        <f t="shared" si="151"/>
        <v>3.7396790519775256</v>
      </c>
      <c r="S206">
        <f t="shared" si="152"/>
        <v>37.961867293121678</v>
      </c>
      <c r="T206">
        <f t="shared" si="174"/>
        <v>-3.8566015940991485</v>
      </c>
      <c r="U206" s="9">
        <f t="shared" si="153"/>
        <v>34.105265699022532</v>
      </c>
      <c r="V206">
        <f t="shared" si="175"/>
        <v>-648229359189787.62</v>
      </c>
      <c r="W206">
        <f t="shared" si="176"/>
        <v>0</v>
      </c>
      <c r="X206">
        <f t="shared" si="177"/>
        <v>-2.8421709430404007E-14</v>
      </c>
      <c r="Y206">
        <f t="shared" si="154"/>
        <v>2.5974848293769468</v>
      </c>
      <c r="Z206">
        <f t="shared" si="155"/>
        <v>31.415926535897931</v>
      </c>
      <c r="AA206">
        <f t="shared" si="156"/>
        <v>2.1149041510077429</v>
      </c>
      <c r="AB206">
        <f t="shared" si="178"/>
        <v>-3.4955517883323433</v>
      </c>
      <c r="AC206">
        <f t="shared" si="157"/>
        <v>27.920374747565589</v>
      </c>
      <c r="AD206">
        <f t="shared" si="179"/>
        <v>-0.39572039305054285</v>
      </c>
      <c r="AE206">
        <f t="shared" si="158"/>
        <v>0.68055715389386762</v>
      </c>
      <c r="AF206" s="9">
        <f t="shared" si="180"/>
        <v>28.205211508408915</v>
      </c>
      <c r="AG206" s="9">
        <f t="shared" si="181"/>
        <v>0</v>
      </c>
      <c r="AH206">
        <f t="shared" si="182"/>
        <v>0</v>
      </c>
      <c r="AI206">
        <f t="shared" si="199"/>
        <v>3.1257338500323417E-3</v>
      </c>
      <c r="AJ206">
        <f t="shared" si="159"/>
        <v>37.337604695554134</v>
      </c>
      <c r="AK206">
        <f t="shared" si="160"/>
        <v>-3.5438736056761093</v>
      </c>
      <c r="AL206">
        <f t="shared" si="161"/>
        <v>-0.34691174910138445</v>
      </c>
      <c r="AM206">
        <f t="shared" si="162"/>
        <v>0.65844635824590736</v>
      </c>
      <c r="AN206" s="9">
        <f t="shared" si="183"/>
        <v>34.105265699022546</v>
      </c>
      <c r="AO206">
        <f t="shared" si="163"/>
        <v>0</v>
      </c>
      <c r="AP206">
        <f t="shared" si="184"/>
        <v>0</v>
      </c>
      <c r="AQ206">
        <f t="shared" si="164"/>
        <v>5.9216781596562029</v>
      </c>
      <c r="AR206">
        <f t="shared" si="165"/>
        <v>-4.832181734376606E-2</v>
      </c>
      <c r="AS206">
        <f t="shared" si="166"/>
        <v>4.8808643949158403E-2</v>
      </c>
      <c r="AT206">
        <f t="shared" si="185"/>
        <v>1.363531060091154E-2</v>
      </c>
      <c r="AU206">
        <f t="shared" si="167"/>
        <v>5.9000541906136306</v>
      </c>
      <c r="AV206">
        <f t="shared" si="186"/>
        <v>0.17299540319320034</v>
      </c>
      <c r="AW206">
        <f t="shared" si="187"/>
        <v>0</v>
      </c>
      <c r="AX206">
        <f t="shared" si="168"/>
        <v>2.1141293763921078E-2</v>
      </c>
      <c r="AY206" t="b">
        <f t="shared" si="188"/>
        <v>0</v>
      </c>
      <c r="AZ206">
        <f t="shared" si="169"/>
        <v>37.337604695554134</v>
      </c>
      <c r="BA206">
        <f t="shared" si="170"/>
        <v>-3.5438736056760982</v>
      </c>
      <c r="BB206">
        <f t="shared" si="171"/>
        <v>-0.39624354539929252</v>
      </c>
      <c r="BC206">
        <f t="shared" si="172"/>
        <v>0.65844635824590736</v>
      </c>
      <c r="BD206">
        <f t="shared" si="173"/>
        <v>4.9331796297907987E-2</v>
      </c>
      <c r="BF206" s="15">
        <f t="shared" si="189"/>
        <v>34.10526569902256</v>
      </c>
      <c r="BG206" s="10">
        <f t="shared" si="190"/>
        <v>0</v>
      </c>
      <c r="BH206">
        <f t="shared" si="191"/>
        <v>5.9000541906136448</v>
      </c>
      <c r="BI206">
        <f t="shared" si="192"/>
        <v>5.9216781596562029</v>
      </c>
      <c r="BJ206">
        <f t="shared" si="193"/>
        <v>-4.8321817343754958E-2</v>
      </c>
      <c r="BK206">
        <f t="shared" si="194"/>
        <v>-5.2315234874966698E-4</v>
      </c>
      <c r="BM206">
        <f t="shared" si="195"/>
        <v>0</v>
      </c>
      <c r="BN206">
        <f t="shared" si="196"/>
        <v>1.1102230246251565E-14</v>
      </c>
      <c r="BO206">
        <f t="shared" si="197"/>
        <v>0</v>
      </c>
      <c r="BP206">
        <f t="shared" si="198"/>
        <v>0</v>
      </c>
    </row>
    <row r="207" spans="1:68" x14ac:dyDescent="0.2">
      <c r="A207">
        <f t="shared" si="204"/>
        <v>0.17</v>
      </c>
      <c r="B207">
        <f t="shared" si="140"/>
        <v>0.53137475450551264</v>
      </c>
      <c r="C207">
        <f t="shared" si="141"/>
        <v>2.5943590955269142</v>
      </c>
      <c r="D207">
        <f t="shared" si="142"/>
        <v>0.53137475450551264</v>
      </c>
      <c r="E207">
        <f t="shared" si="148"/>
        <v>0.52032677223476897</v>
      </c>
      <c r="F207">
        <f t="shared" si="149"/>
        <v>0.52032677223476909</v>
      </c>
      <c r="G207">
        <f t="shared" si="143"/>
        <v>0.52606100696045754</v>
      </c>
      <c r="H207">
        <f t="shared" si="144"/>
        <v>0.50213083710997386</v>
      </c>
      <c r="I207">
        <f t="shared" si="145"/>
        <v>0.50213083710997386</v>
      </c>
      <c r="J207">
        <f t="shared" si="200"/>
        <v>43.471479877773497</v>
      </c>
      <c r="K207">
        <f t="shared" si="201"/>
        <v>41.862232042227198</v>
      </c>
      <c r="L207">
        <f t="shared" si="150"/>
        <v>3.11178688250398E+16</v>
      </c>
      <c r="M207">
        <f t="shared" si="146"/>
        <v>2.1170969276876506E-2</v>
      </c>
      <c r="N207" s="17">
        <f t="shared" si="202"/>
        <v>658795444856790.88</v>
      </c>
      <c r="O207">
        <f t="shared" si="203"/>
        <v>0</v>
      </c>
      <c r="P207" s="18" t="e">
        <f t="shared" si="147"/>
        <v>#N/A</v>
      </c>
      <c r="R207">
        <f t="shared" si="151"/>
        <v>3.7343840371975308</v>
      </c>
      <c r="S207">
        <f t="shared" si="152"/>
        <v>37.976558609389954</v>
      </c>
      <c r="T207">
        <f t="shared" si="174"/>
        <v>-3.8551244094854429</v>
      </c>
      <c r="U207" s="9">
        <f t="shared" si="153"/>
        <v>34.121434199904513</v>
      </c>
      <c r="V207">
        <f t="shared" si="175"/>
        <v>-658795444856743.38</v>
      </c>
      <c r="W207">
        <f t="shared" si="176"/>
        <v>0</v>
      </c>
      <c r="X207">
        <f t="shared" si="177"/>
        <v>-2.1316282072803006E-14</v>
      </c>
      <c r="Y207">
        <f t="shared" si="154"/>
        <v>2.5943590955269142</v>
      </c>
      <c r="Z207">
        <f t="shared" si="155"/>
        <v>31.415926535897931</v>
      </c>
      <c r="AA207">
        <f t="shared" si="156"/>
        <v>2.1180298848577754</v>
      </c>
      <c r="AB207">
        <f t="shared" si="178"/>
        <v>-3.4761389099558118</v>
      </c>
      <c r="AC207">
        <f t="shared" si="157"/>
        <v>27.93978762594212</v>
      </c>
      <c r="AD207">
        <f t="shared" si="179"/>
        <v>-0.3942435288274373</v>
      </c>
      <c r="AE207">
        <f t="shared" si="158"/>
        <v>0.67522589884511697</v>
      </c>
      <c r="AF207" s="9">
        <f t="shared" si="180"/>
        <v>28.220769995959799</v>
      </c>
      <c r="AG207" s="9">
        <f t="shared" si="181"/>
        <v>0</v>
      </c>
      <c r="AH207">
        <f t="shared" si="182"/>
        <v>0</v>
      </c>
      <c r="AI207">
        <f t="shared" si="199"/>
        <v>3.1257338500325638E-3</v>
      </c>
      <c r="AJ207">
        <f t="shared" si="159"/>
        <v>37.337604695554134</v>
      </c>
      <c r="AK207">
        <f t="shared" si="160"/>
        <v>-3.5240341877905283</v>
      </c>
      <c r="AL207">
        <f t="shared" si="161"/>
        <v>-0.34543456448767884</v>
      </c>
      <c r="AM207">
        <f t="shared" si="162"/>
        <v>0.65329825662859531</v>
      </c>
      <c r="AN207" s="9">
        <f t="shared" si="183"/>
        <v>34.12143419990452</v>
      </c>
      <c r="AO207">
        <f t="shared" si="163"/>
        <v>0</v>
      </c>
      <c r="AP207">
        <f t="shared" si="184"/>
        <v>0</v>
      </c>
      <c r="AQ207">
        <f t="shared" si="164"/>
        <v>5.9216781596562029</v>
      </c>
      <c r="AR207">
        <f t="shared" si="165"/>
        <v>-4.7895277834716588E-2</v>
      </c>
      <c r="AS207">
        <f t="shared" si="166"/>
        <v>4.8808964339758454E-2</v>
      </c>
      <c r="AT207">
        <f t="shared" si="185"/>
        <v>1.3591036659251481E-2</v>
      </c>
      <c r="AU207">
        <f t="shared" si="167"/>
        <v>5.9006642039447215</v>
      </c>
      <c r="AV207">
        <f t="shared" si="186"/>
        <v>0.17293130673742996</v>
      </c>
      <c r="AW207">
        <f t="shared" si="187"/>
        <v>0</v>
      </c>
      <c r="AX207">
        <f t="shared" si="168"/>
        <v>2.1172551102421402E-2</v>
      </c>
      <c r="AY207" t="b">
        <f t="shared" si="188"/>
        <v>0</v>
      </c>
      <c r="AZ207">
        <f t="shared" si="169"/>
        <v>37.337604695554134</v>
      </c>
      <c r="BA207">
        <f t="shared" si="170"/>
        <v>-3.5240341877905372</v>
      </c>
      <c r="BB207">
        <f t="shared" si="171"/>
        <v>-0.39476636078558658</v>
      </c>
      <c r="BC207">
        <f t="shared" si="172"/>
        <v>0.65329825662859509</v>
      </c>
      <c r="BD207">
        <f t="shared" si="173"/>
        <v>4.9331796297907987E-2</v>
      </c>
      <c r="BF207" s="15">
        <f t="shared" si="189"/>
        <v>34.121434199904513</v>
      </c>
      <c r="BG207" s="10">
        <f t="shared" si="190"/>
        <v>0</v>
      </c>
      <c r="BH207">
        <f t="shared" si="191"/>
        <v>5.9006642039447144</v>
      </c>
      <c r="BI207">
        <f t="shared" si="192"/>
        <v>5.9216781596562029</v>
      </c>
      <c r="BJ207">
        <f t="shared" si="193"/>
        <v>-4.7895277834725469E-2</v>
      </c>
      <c r="BK207">
        <f t="shared" si="194"/>
        <v>-5.2283195814928352E-4</v>
      </c>
      <c r="BM207">
        <f t="shared" si="195"/>
        <v>0</v>
      </c>
      <c r="BN207">
        <f t="shared" si="196"/>
        <v>-8.8817841970012523E-15</v>
      </c>
      <c r="BO207">
        <f t="shared" si="197"/>
        <v>0</v>
      </c>
      <c r="BP207">
        <f t="shared" si="198"/>
        <v>0</v>
      </c>
    </row>
    <row r="208" spans="1:68" x14ac:dyDescent="0.2">
      <c r="A208">
        <f t="shared" si="204"/>
        <v>0.17100000000000001</v>
      </c>
      <c r="B208">
        <f t="shared" si="140"/>
        <v>0.53450048835554509</v>
      </c>
      <c r="C208">
        <f t="shared" si="141"/>
        <v>2.5912333616768821</v>
      </c>
      <c r="D208">
        <f t="shared" si="142"/>
        <v>0.53450048835554509</v>
      </c>
      <c r="E208">
        <f t="shared" si="148"/>
        <v>0.52299350035337933</v>
      </c>
      <c r="F208">
        <f t="shared" si="149"/>
        <v>0.52299350035337921</v>
      </c>
      <c r="G208">
        <f t="shared" si="143"/>
        <v>0.5291554834719896</v>
      </c>
      <c r="H208">
        <f t="shared" si="144"/>
        <v>0.50480450618468387</v>
      </c>
      <c r="I208">
        <f t="shared" si="145"/>
        <v>0.50480450618468375</v>
      </c>
      <c r="J208">
        <f t="shared" si="200"/>
        <v>43.241235595170842</v>
      </c>
      <c r="K208">
        <f t="shared" si="201"/>
        <v>41.64272243811569</v>
      </c>
      <c r="L208">
        <f t="shared" si="150"/>
        <v>3.1573631823734956E+16</v>
      </c>
      <c r="M208">
        <f t="shared" si="146"/>
        <v>2.1202219599319495E-2</v>
      </c>
      <c r="N208" s="17">
        <f t="shared" si="202"/>
        <v>669431075474891</v>
      </c>
      <c r="O208">
        <f t="shared" si="203"/>
        <v>0</v>
      </c>
      <c r="P208" s="18" t="e">
        <f t="shared" si="147"/>
        <v>#N/A</v>
      </c>
      <c r="R208">
        <f t="shared" si="151"/>
        <v>3.7291266219677714</v>
      </c>
      <c r="S208">
        <f t="shared" si="152"/>
        <v>37.991098731210293</v>
      </c>
      <c r="T208">
        <f t="shared" si="174"/>
        <v>-3.8536494047035235</v>
      </c>
      <c r="U208" s="9">
        <f t="shared" si="153"/>
        <v>34.137449326506768</v>
      </c>
      <c r="V208">
        <f t="shared" si="175"/>
        <v>-669431075474835.38</v>
      </c>
      <c r="W208">
        <f t="shared" si="176"/>
        <v>0</v>
      </c>
      <c r="X208">
        <f t="shared" si="177"/>
        <v>-3.5527136788005009E-14</v>
      </c>
      <c r="Y208">
        <f t="shared" si="154"/>
        <v>2.5912333616768821</v>
      </c>
      <c r="Z208">
        <f t="shared" si="155"/>
        <v>31.415926535897931</v>
      </c>
      <c r="AA208">
        <f t="shared" si="156"/>
        <v>2.1211556187078076</v>
      </c>
      <c r="AB208">
        <f t="shared" si="178"/>
        <v>-3.4569047508886541</v>
      </c>
      <c r="AC208">
        <f t="shared" si="157"/>
        <v>27.959021785009277</v>
      </c>
      <c r="AD208">
        <f t="shared" si="179"/>
        <v>-0.39276884251618044</v>
      </c>
      <c r="AE208">
        <f t="shared" si="158"/>
        <v>0.66993273286482979</v>
      </c>
      <c r="AF208" s="9">
        <f t="shared" si="180"/>
        <v>28.236185675357927</v>
      </c>
      <c r="AG208" s="9">
        <f t="shared" si="181"/>
        <v>0</v>
      </c>
      <c r="AH208">
        <f t="shared" si="182"/>
        <v>0</v>
      </c>
      <c r="AI208">
        <f t="shared" si="199"/>
        <v>3.1257338500323417E-3</v>
      </c>
      <c r="AJ208">
        <f t="shared" si="159"/>
        <v>37.337604695554134</v>
      </c>
      <c r="AK208">
        <f t="shared" si="160"/>
        <v>-3.5043820519586468</v>
      </c>
      <c r="AL208">
        <f t="shared" si="161"/>
        <v>-0.34395955970575942</v>
      </c>
      <c r="AM208">
        <f t="shared" si="162"/>
        <v>0.64818624261703939</v>
      </c>
      <c r="AN208" s="9">
        <f t="shared" si="183"/>
        <v>34.137449326506768</v>
      </c>
      <c r="AO208">
        <f t="shared" si="163"/>
        <v>0</v>
      </c>
      <c r="AP208">
        <f t="shared" si="184"/>
        <v>0</v>
      </c>
      <c r="AQ208">
        <f t="shared" si="164"/>
        <v>5.9216781596562029</v>
      </c>
      <c r="AR208">
        <f t="shared" si="165"/>
        <v>-4.7477301069992706E-2</v>
      </c>
      <c r="AS208">
        <f t="shared" si="166"/>
        <v>4.8809282810421017E-2</v>
      </c>
      <c r="AT208">
        <f t="shared" si="185"/>
        <v>1.3547980889656993E-2</v>
      </c>
      <c r="AU208">
        <f t="shared" si="167"/>
        <v>5.9012636511488417</v>
      </c>
      <c r="AV208">
        <f t="shared" si="186"/>
        <v>0.17286773814605641</v>
      </c>
      <c r="AW208">
        <f t="shared" si="187"/>
        <v>0</v>
      </c>
      <c r="AX208">
        <f t="shared" si="168"/>
        <v>2.1203808440921724E-2</v>
      </c>
      <c r="AY208" t="b">
        <f t="shared" si="188"/>
        <v>0</v>
      </c>
      <c r="AZ208">
        <f t="shared" si="169"/>
        <v>37.337604695554134</v>
      </c>
      <c r="BA208">
        <f t="shared" si="170"/>
        <v>-3.5043820519586473</v>
      </c>
      <c r="BB208">
        <f t="shared" si="171"/>
        <v>-0.39329135600366771</v>
      </c>
      <c r="BC208">
        <f t="shared" si="172"/>
        <v>0.64818624261703961</v>
      </c>
      <c r="BD208">
        <f t="shared" si="173"/>
        <v>4.9331796297907987E-2</v>
      </c>
      <c r="BF208" s="15">
        <f t="shared" si="189"/>
        <v>34.137449326506761</v>
      </c>
      <c r="BG208" s="10">
        <f t="shared" si="190"/>
        <v>0</v>
      </c>
      <c r="BH208">
        <f t="shared" si="191"/>
        <v>5.9012636511488346</v>
      </c>
      <c r="BI208">
        <f t="shared" si="192"/>
        <v>5.9216781596562029</v>
      </c>
      <c r="BJ208">
        <f t="shared" si="193"/>
        <v>-4.747730106999315E-2</v>
      </c>
      <c r="BK208">
        <f t="shared" si="194"/>
        <v>-5.22513487487275E-4</v>
      </c>
      <c r="BM208">
        <f t="shared" si="195"/>
        <v>0</v>
      </c>
      <c r="BN208">
        <f t="shared" si="196"/>
        <v>0</v>
      </c>
      <c r="BO208">
        <f t="shared" si="197"/>
        <v>0</v>
      </c>
      <c r="BP208">
        <f t="shared" si="198"/>
        <v>0</v>
      </c>
    </row>
    <row r="209" spans="1:68" x14ac:dyDescent="0.2">
      <c r="A209">
        <f t="shared" si="204"/>
        <v>0.17199999999999999</v>
      </c>
      <c r="B209">
        <f t="shared" si="140"/>
        <v>0.53762622220557743</v>
      </c>
      <c r="C209">
        <f t="shared" si="141"/>
        <v>2.5881076278268496</v>
      </c>
      <c r="D209">
        <f t="shared" si="142"/>
        <v>0.53762622220557743</v>
      </c>
      <c r="E209">
        <f t="shared" si="148"/>
        <v>0.52565511871872395</v>
      </c>
      <c r="F209">
        <f t="shared" si="149"/>
        <v>0.52565511871872395</v>
      </c>
      <c r="G209">
        <f t="shared" si="143"/>
        <v>0.53224995998352165</v>
      </c>
      <c r="H209">
        <f t="shared" si="144"/>
        <v>0.50747334136389344</v>
      </c>
      <c r="I209">
        <f t="shared" si="145"/>
        <v>0.50747334136389366</v>
      </c>
      <c r="J209">
        <f t="shared" si="200"/>
        <v>43.013827135765425</v>
      </c>
      <c r="K209">
        <f t="shared" si="201"/>
        <v>41.425904969459125</v>
      </c>
      <c r="L209">
        <f t="shared" si="150"/>
        <v>3.2031323358177164E+16</v>
      </c>
      <c r="M209">
        <f t="shared" si="146"/>
        <v>2.1233469901047464E-2</v>
      </c>
      <c r="N209" s="17">
        <f t="shared" si="202"/>
        <v>680136140416573.38</v>
      </c>
      <c r="O209">
        <f t="shared" si="203"/>
        <v>0</v>
      </c>
      <c r="P209" s="18" t="e">
        <f t="shared" si="147"/>
        <v>#N/A</v>
      </c>
      <c r="R209">
        <f t="shared" si="151"/>
        <v>3.723906409047673</v>
      </c>
      <c r="S209">
        <f t="shared" si="152"/>
        <v>38.005490673887323</v>
      </c>
      <c r="T209">
        <f t="shared" si="174"/>
        <v>-3.8521765733323359</v>
      </c>
      <c r="U209" s="9">
        <f t="shared" si="153"/>
        <v>34.153314100554987</v>
      </c>
      <c r="V209">
        <f t="shared" si="175"/>
        <v>-680136140416519.38</v>
      </c>
      <c r="W209">
        <f t="shared" si="176"/>
        <v>0</v>
      </c>
      <c r="X209">
        <f t="shared" si="177"/>
        <v>-2.8421709430404007E-14</v>
      </c>
      <c r="Y209">
        <f t="shared" si="154"/>
        <v>2.5881076278268496</v>
      </c>
      <c r="Z209">
        <f t="shared" si="155"/>
        <v>31.415926535897931</v>
      </c>
      <c r="AA209">
        <f t="shared" si="156"/>
        <v>2.1242813525578401</v>
      </c>
      <c r="AB209">
        <f t="shared" si="178"/>
        <v>-3.4378461190109775</v>
      </c>
      <c r="AC209">
        <f t="shared" si="157"/>
        <v>27.978080416886954</v>
      </c>
      <c r="AD209">
        <f t="shared" si="179"/>
        <v>-0.39129632770275485</v>
      </c>
      <c r="AE209">
        <f t="shared" si="158"/>
        <v>0.66467725484874218</v>
      </c>
      <c r="AF209" s="9">
        <f t="shared" si="180"/>
        <v>28.25146134403294</v>
      </c>
      <c r="AG209" s="9">
        <f t="shared" si="181"/>
        <v>0</v>
      </c>
      <c r="AH209">
        <f t="shared" si="182"/>
        <v>0</v>
      </c>
      <c r="AI209">
        <f t="shared" si="199"/>
        <v>3.1257338500323417E-3</v>
      </c>
      <c r="AJ209">
        <f t="shared" si="159"/>
        <v>37.337604695554134</v>
      </c>
      <c r="AK209">
        <f t="shared" si="160"/>
        <v>-3.4849138157882504</v>
      </c>
      <c r="AL209">
        <f t="shared" si="161"/>
        <v>-0.34248672833457183</v>
      </c>
      <c r="AM209">
        <f t="shared" si="162"/>
        <v>0.64310994912371122</v>
      </c>
      <c r="AN209" s="9">
        <f t="shared" si="183"/>
        <v>34.153314100555022</v>
      </c>
      <c r="AO209">
        <f t="shared" si="163"/>
        <v>0</v>
      </c>
      <c r="AP209">
        <f t="shared" si="184"/>
        <v>0</v>
      </c>
      <c r="AQ209">
        <f t="shared" si="164"/>
        <v>5.9216781596562029</v>
      </c>
      <c r="AR209">
        <f t="shared" si="165"/>
        <v>-4.706769677727296E-2</v>
      </c>
      <c r="AS209">
        <f t="shared" si="166"/>
        <v>4.8809599368183021E-2</v>
      </c>
      <c r="AT209">
        <f t="shared" si="185"/>
        <v>1.3506129352190808E-2</v>
      </c>
      <c r="AU209">
        <f t="shared" si="167"/>
        <v>5.9018527565220822</v>
      </c>
      <c r="AV209">
        <f t="shared" si="186"/>
        <v>0.1728046870984673</v>
      </c>
      <c r="AW209">
        <f t="shared" si="187"/>
        <v>0</v>
      </c>
      <c r="AX209">
        <f t="shared" si="168"/>
        <v>2.1235065779422052E-2</v>
      </c>
      <c r="AY209" t="b">
        <f t="shared" si="188"/>
        <v>0</v>
      </c>
      <c r="AZ209">
        <f t="shared" si="169"/>
        <v>37.337604695554134</v>
      </c>
      <c r="BA209">
        <f t="shared" si="170"/>
        <v>-3.4849138157882482</v>
      </c>
      <c r="BB209">
        <f t="shared" si="171"/>
        <v>-0.39181852463247951</v>
      </c>
      <c r="BC209">
        <f t="shared" si="172"/>
        <v>0.64310994912371122</v>
      </c>
      <c r="BD209">
        <f t="shared" si="173"/>
        <v>4.9331796297907987E-2</v>
      </c>
      <c r="BF209" s="15">
        <f t="shared" si="189"/>
        <v>34.153314100555029</v>
      </c>
      <c r="BG209" s="10">
        <f t="shared" si="190"/>
        <v>0</v>
      </c>
      <c r="BH209">
        <f t="shared" si="191"/>
        <v>5.9018527565220893</v>
      </c>
      <c r="BI209">
        <f t="shared" si="192"/>
        <v>5.9216781596562029</v>
      </c>
      <c r="BJ209">
        <f t="shared" si="193"/>
        <v>-4.706769677727074E-2</v>
      </c>
      <c r="BK209">
        <f t="shared" si="194"/>
        <v>-5.2219692972466092E-4</v>
      </c>
      <c r="BM209">
        <f t="shared" si="195"/>
        <v>0</v>
      </c>
      <c r="BN209">
        <f t="shared" si="196"/>
        <v>0</v>
      </c>
      <c r="BO209">
        <f t="shared" si="197"/>
        <v>0</v>
      </c>
      <c r="BP209">
        <f t="shared" si="198"/>
        <v>0</v>
      </c>
    </row>
    <row r="210" spans="1:68" x14ac:dyDescent="0.2">
      <c r="A210">
        <f t="shared" si="204"/>
        <v>0.17299999999999999</v>
      </c>
      <c r="B210">
        <f t="shared" si="140"/>
        <v>0.54075195605560988</v>
      </c>
      <c r="C210">
        <f t="shared" si="141"/>
        <v>2.584981893976817</v>
      </c>
      <c r="D210">
        <f t="shared" si="142"/>
        <v>0.54075195605560988</v>
      </c>
      <c r="E210">
        <f t="shared" si="148"/>
        <v>0.5283116013262481</v>
      </c>
      <c r="F210">
        <f t="shared" si="149"/>
        <v>0.52831160132624821</v>
      </c>
      <c r="G210">
        <f t="shared" si="143"/>
        <v>0.53534443649505381</v>
      </c>
      <c r="H210">
        <f t="shared" si="144"/>
        <v>0.5101373170914314</v>
      </c>
      <c r="I210">
        <f t="shared" si="145"/>
        <v>0.5101373170914314</v>
      </c>
      <c r="J210">
        <f t="shared" si="200"/>
        <v>42.789205670918435</v>
      </c>
      <c r="K210">
        <f t="shared" si="201"/>
        <v>41.211733444834849</v>
      </c>
      <c r="L210">
        <f t="shared" si="150"/>
        <v>3.2490930455497276E+16</v>
      </c>
      <c r="M210">
        <f t="shared" si="146"/>
        <v>2.1264720182029885E-2</v>
      </c>
      <c r="N210" s="17">
        <f t="shared" si="202"/>
        <v>690910544589942.38</v>
      </c>
      <c r="O210">
        <f t="shared" si="203"/>
        <v>0</v>
      </c>
      <c r="P210" s="18" t="e">
        <f t="shared" si="147"/>
        <v>#N/A</v>
      </c>
      <c r="R210">
        <f t="shared" si="151"/>
        <v>3.7187230081601976</v>
      </c>
      <c r="S210">
        <f t="shared" si="152"/>
        <v>38.019737382393259</v>
      </c>
      <c r="T210">
        <f t="shared" si="174"/>
        <v>-3.8507059089791569</v>
      </c>
      <c r="U210" s="9">
        <f t="shared" si="153"/>
        <v>34.169031473414101</v>
      </c>
      <c r="V210">
        <f t="shared" si="175"/>
        <v>-690910544589877.75</v>
      </c>
      <c r="W210">
        <f t="shared" si="176"/>
        <v>0</v>
      </c>
      <c r="X210">
        <f t="shared" si="177"/>
        <v>-4.2632564145606011E-14</v>
      </c>
      <c r="Y210">
        <f t="shared" si="154"/>
        <v>2.584981893976817</v>
      </c>
      <c r="Z210">
        <f t="shared" si="155"/>
        <v>31.415926535897931</v>
      </c>
      <c r="AA210">
        <f t="shared" si="156"/>
        <v>2.1274070864078727</v>
      </c>
      <c r="AB210">
        <f t="shared" si="178"/>
        <v>-3.4189598933822336</v>
      </c>
      <c r="AC210">
        <f t="shared" si="157"/>
        <v>27.996966642515698</v>
      </c>
      <c r="AD210">
        <f t="shared" si="179"/>
        <v>-0.3898259780014362</v>
      </c>
      <c r="AE210">
        <f t="shared" si="158"/>
        <v>0.65945907072758325</v>
      </c>
      <c r="AF210" s="9">
        <f t="shared" si="180"/>
        <v>28.266599735241844</v>
      </c>
      <c r="AG210" s="9">
        <f t="shared" si="181"/>
        <v>0</v>
      </c>
      <c r="AH210">
        <f t="shared" si="182"/>
        <v>0</v>
      </c>
      <c r="AI210">
        <f t="shared" si="199"/>
        <v>3.1257338500325638E-3</v>
      </c>
      <c r="AJ210">
        <f t="shared" si="159"/>
        <v>37.337604695554134</v>
      </c>
      <c r="AK210">
        <f t="shared" si="160"/>
        <v>-3.4656261734799205</v>
      </c>
      <c r="AL210">
        <f t="shared" si="161"/>
        <v>-0.34101606398139284</v>
      </c>
      <c r="AM210">
        <f t="shared" si="162"/>
        <v>0.63806901532129534</v>
      </c>
      <c r="AN210" s="9">
        <f t="shared" si="183"/>
        <v>34.169031473414115</v>
      </c>
      <c r="AO210">
        <f t="shared" si="163"/>
        <v>0</v>
      </c>
      <c r="AP210">
        <f t="shared" si="184"/>
        <v>0</v>
      </c>
      <c r="AQ210">
        <f t="shared" si="164"/>
        <v>5.9216781596562029</v>
      </c>
      <c r="AR210">
        <f t="shared" si="165"/>
        <v>-4.6666280097686919E-2</v>
      </c>
      <c r="AS210">
        <f t="shared" si="166"/>
        <v>4.8809914020043366E-2</v>
      </c>
      <c r="AT210">
        <f t="shared" si="185"/>
        <v>1.3465468507478451E-2</v>
      </c>
      <c r="AU210">
        <f t="shared" si="167"/>
        <v>5.9024317381722717</v>
      </c>
      <c r="AV210">
        <f t="shared" si="186"/>
        <v>0.17274214350397302</v>
      </c>
      <c r="AW210">
        <f t="shared" si="187"/>
        <v>0</v>
      </c>
      <c r="AX210">
        <f t="shared" si="168"/>
        <v>2.1266323117922377E-2</v>
      </c>
      <c r="AY210" t="b">
        <f t="shared" si="188"/>
        <v>0</v>
      </c>
      <c r="AZ210">
        <f t="shared" si="169"/>
        <v>37.337604695554134</v>
      </c>
      <c r="BA210">
        <f t="shared" si="170"/>
        <v>-3.465626173479929</v>
      </c>
      <c r="BB210">
        <f t="shared" si="171"/>
        <v>-0.39034786027930052</v>
      </c>
      <c r="BC210">
        <f t="shared" si="172"/>
        <v>0.63806901532129512</v>
      </c>
      <c r="BD210">
        <f t="shared" si="173"/>
        <v>4.9331796297907987E-2</v>
      </c>
      <c r="BF210" s="15">
        <f t="shared" si="189"/>
        <v>34.169031473414108</v>
      </c>
      <c r="BG210" s="10">
        <f t="shared" si="190"/>
        <v>0</v>
      </c>
      <c r="BH210">
        <f t="shared" si="191"/>
        <v>5.9024317381722646</v>
      </c>
      <c r="BI210">
        <f t="shared" si="192"/>
        <v>5.9216781596562029</v>
      </c>
      <c r="BJ210">
        <f t="shared" si="193"/>
        <v>-4.6666280097695356E-2</v>
      </c>
      <c r="BK210">
        <f t="shared" si="194"/>
        <v>-5.2188227786431618E-4</v>
      </c>
      <c r="BM210">
        <f t="shared" si="195"/>
        <v>0</v>
      </c>
      <c r="BN210">
        <f t="shared" si="196"/>
        <v>-8.4376949871511897E-15</v>
      </c>
      <c r="BO210">
        <f t="shared" si="197"/>
        <v>0</v>
      </c>
      <c r="BP210">
        <f t="shared" si="198"/>
        <v>0</v>
      </c>
    </row>
    <row r="211" spans="1:68" x14ac:dyDescent="0.2">
      <c r="A211">
        <f t="shared" si="204"/>
        <v>0.17399999999999999</v>
      </c>
      <c r="B211">
        <f t="shared" si="140"/>
        <v>0.54387768990564223</v>
      </c>
      <c r="C211">
        <f t="shared" si="141"/>
        <v>2.5818561601267849</v>
      </c>
      <c r="D211">
        <f t="shared" si="142"/>
        <v>0.54387768990564223</v>
      </c>
      <c r="E211">
        <f t="shared" si="148"/>
        <v>0.53096292222157426</v>
      </c>
      <c r="F211">
        <f t="shared" si="149"/>
        <v>0.53096292222157415</v>
      </c>
      <c r="G211">
        <f t="shared" si="143"/>
        <v>0.53843891300658575</v>
      </c>
      <c r="H211">
        <f t="shared" si="144"/>
        <v>0.51279640785765934</v>
      </c>
      <c r="I211">
        <f t="shared" si="145"/>
        <v>0.51279640785765934</v>
      </c>
      <c r="J211">
        <f t="shared" si="200"/>
        <v>42.567323497115552</v>
      </c>
      <c r="K211">
        <f t="shared" si="201"/>
        <v>41.000162734546478</v>
      </c>
      <c r="L211">
        <f t="shared" si="150"/>
        <v>3.2952440945420604E+16</v>
      </c>
      <c r="M211">
        <f t="shared" si="146"/>
        <v>2.1295970442236221E-2</v>
      </c>
      <c r="N211" s="17">
        <f t="shared" si="202"/>
        <v>701754208373211.75</v>
      </c>
      <c r="O211">
        <f t="shared" si="203"/>
        <v>0</v>
      </c>
      <c r="P211" s="18" t="e">
        <f t="shared" si="147"/>
        <v>#N/A</v>
      </c>
      <c r="R211">
        <f t="shared" si="151"/>
        <v>3.7135760358317107</v>
      </c>
      <c r="S211">
        <f t="shared" si="152"/>
        <v>38.033841733401275</v>
      </c>
      <c r="T211">
        <f t="shared" si="174"/>
        <v>-3.8492374052794327</v>
      </c>
      <c r="U211" s="9">
        <f t="shared" si="153"/>
        <v>34.184604328121843</v>
      </c>
      <c r="V211">
        <f t="shared" si="175"/>
        <v>-701754208373161.25</v>
      </c>
      <c r="W211">
        <f t="shared" si="176"/>
        <v>0</v>
      </c>
      <c r="X211">
        <f t="shared" si="177"/>
        <v>-2.1316282072803006E-14</v>
      </c>
      <c r="Y211">
        <f t="shared" si="154"/>
        <v>2.5818561601267849</v>
      </c>
      <c r="Z211">
        <f t="shared" si="155"/>
        <v>31.415926535897931</v>
      </c>
      <c r="AA211">
        <f t="shared" si="156"/>
        <v>2.1305328202579048</v>
      </c>
      <c r="AB211">
        <f t="shared" si="178"/>
        <v>-3.4002430222503763</v>
      </c>
      <c r="AC211">
        <f t="shared" si="157"/>
        <v>28.015683513647556</v>
      </c>
      <c r="AD211">
        <f t="shared" si="179"/>
        <v>-0.38835778705462604</v>
      </c>
      <c r="AE211">
        <f t="shared" si="158"/>
        <v>0.65427779330532421</v>
      </c>
      <c r="AF211" s="9">
        <f t="shared" si="180"/>
        <v>28.281603519898255</v>
      </c>
      <c r="AG211" s="9">
        <f t="shared" si="181"/>
        <v>0</v>
      </c>
      <c r="AH211">
        <f t="shared" si="182"/>
        <v>0</v>
      </c>
      <c r="AI211">
        <f t="shared" si="199"/>
        <v>3.1257338500323417E-3</v>
      </c>
      <c r="AJ211">
        <f t="shared" si="159"/>
        <v>37.337604695554134</v>
      </c>
      <c r="AK211">
        <f t="shared" si="160"/>
        <v>-3.4465158936534808</v>
      </c>
      <c r="AL211">
        <f t="shared" si="161"/>
        <v>-0.33954756028166866</v>
      </c>
      <c r="AM211">
        <f t="shared" si="162"/>
        <v>0.63306308650288845</v>
      </c>
      <c r="AN211" s="9">
        <f t="shared" si="183"/>
        <v>34.184604328121871</v>
      </c>
      <c r="AO211">
        <f t="shared" si="163"/>
        <v>0</v>
      </c>
      <c r="AP211">
        <f t="shared" si="184"/>
        <v>0</v>
      </c>
      <c r="AQ211">
        <f t="shared" si="164"/>
        <v>5.9216781596562029</v>
      </c>
      <c r="AR211">
        <f t="shared" si="165"/>
        <v>-4.6272871403104432E-2</v>
      </c>
      <c r="AS211">
        <f t="shared" si="166"/>
        <v>4.8810226772957377E-2</v>
      </c>
      <c r="AT211">
        <f t="shared" si="185"/>
        <v>1.3425985206774385E-2</v>
      </c>
      <c r="AU211">
        <f t="shared" si="167"/>
        <v>5.9030008082236165</v>
      </c>
      <c r="AV211">
        <f t="shared" si="186"/>
        <v>0.17268009749545438</v>
      </c>
      <c r="AW211">
        <f t="shared" si="187"/>
        <v>0</v>
      </c>
      <c r="AX211">
        <f t="shared" si="168"/>
        <v>2.1297580456422698E-2</v>
      </c>
      <c r="AY211" t="b">
        <f t="shared" si="188"/>
        <v>0</v>
      </c>
      <c r="AZ211">
        <f t="shared" si="169"/>
        <v>37.337604695554134</v>
      </c>
      <c r="BA211">
        <f t="shared" si="170"/>
        <v>-3.4465158936534896</v>
      </c>
      <c r="BB211">
        <f t="shared" si="171"/>
        <v>-0.38887935657957645</v>
      </c>
      <c r="BC211">
        <f t="shared" si="172"/>
        <v>0.63306308650288867</v>
      </c>
      <c r="BD211">
        <f t="shared" si="173"/>
        <v>4.9331796297907987E-2</v>
      </c>
      <c r="BF211" s="15">
        <f t="shared" si="189"/>
        <v>34.184604328121857</v>
      </c>
      <c r="BG211" s="10">
        <f t="shared" si="190"/>
        <v>0</v>
      </c>
      <c r="BH211">
        <f t="shared" si="191"/>
        <v>5.9030008082236023</v>
      </c>
      <c r="BI211">
        <f t="shared" si="192"/>
        <v>5.9216781596562029</v>
      </c>
      <c r="BJ211">
        <f t="shared" si="193"/>
        <v>-4.6272871403113314E-2</v>
      </c>
      <c r="BK211">
        <f t="shared" si="194"/>
        <v>-5.2156952495041597E-4</v>
      </c>
      <c r="BM211">
        <f t="shared" si="195"/>
        <v>0</v>
      </c>
      <c r="BN211">
        <f t="shared" si="196"/>
        <v>-8.8817841970012523E-15</v>
      </c>
      <c r="BO211">
        <f t="shared" si="197"/>
        <v>0</v>
      </c>
      <c r="BP211">
        <f t="shared" si="198"/>
        <v>0</v>
      </c>
    </row>
    <row r="212" spans="1:68" x14ac:dyDescent="0.2">
      <c r="A212">
        <f t="shared" si="204"/>
        <v>0.17499999999999999</v>
      </c>
      <c r="B212">
        <f t="shared" si="140"/>
        <v>0.54700342375567468</v>
      </c>
      <c r="C212">
        <f t="shared" si="141"/>
        <v>2.5787304262767523</v>
      </c>
      <c r="D212">
        <f t="shared" si="142"/>
        <v>0.54700342375567468</v>
      </c>
      <c r="E212">
        <f t="shared" si="148"/>
        <v>0.5336090555007561</v>
      </c>
      <c r="F212">
        <f t="shared" si="149"/>
        <v>0.53360905550075621</v>
      </c>
      <c r="G212">
        <f t="shared" si="143"/>
        <v>0.54153338951811791</v>
      </c>
      <c r="H212">
        <f t="shared" si="144"/>
        <v>0.51545058819971679</v>
      </c>
      <c r="I212">
        <f t="shared" si="145"/>
        <v>0.51545058819971701</v>
      </c>
      <c r="J212">
        <f t="shared" si="200"/>
        <v>42.348134003832307</v>
      </c>
      <c r="K212">
        <f t="shared" si="201"/>
        <v>40.791148740360235</v>
      </c>
      <c r="L212">
        <f t="shared" si="150"/>
        <v>3.3415843451233844E+16</v>
      </c>
      <c r="M212">
        <f t="shared" si="146"/>
        <v>2.1327220681635943E-2</v>
      </c>
      <c r="N212" s="17">
        <f t="shared" si="202"/>
        <v>712667067547463.38</v>
      </c>
      <c r="O212">
        <f t="shared" si="203"/>
        <v>0</v>
      </c>
      <c r="P212" s="18" t="e">
        <f t="shared" si="147"/>
        <v>#N/A</v>
      </c>
      <c r="R212">
        <f t="shared" si="151"/>
        <v>3.7084651152364283</v>
      </c>
      <c r="S212">
        <f t="shared" si="152"/>
        <v>38.047806537249997</v>
      </c>
      <c r="T212">
        <f t="shared" si="174"/>
        <v>-3.8477710558966107</v>
      </c>
      <c r="U212" s="9">
        <f t="shared" si="153"/>
        <v>34.200035481353389</v>
      </c>
      <c r="V212">
        <f t="shared" si="175"/>
        <v>-712667067547417.88</v>
      </c>
      <c r="W212">
        <f t="shared" si="176"/>
        <v>0</v>
      </c>
      <c r="X212">
        <f t="shared" si="177"/>
        <v>-1.4210854715202004E-14</v>
      </c>
      <c r="Y212">
        <f t="shared" si="154"/>
        <v>2.5787304262767523</v>
      </c>
      <c r="Z212">
        <f t="shared" si="155"/>
        <v>31.415926535897931</v>
      </c>
      <c r="AA212">
        <f t="shared" si="156"/>
        <v>2.1336585541079374</v>
      </c>
      <c r="AB212">
        <f t="shared" si="178"/>
        <v>-3.3816925211273365</v>
      </c>
      <c r="AC212">
        <f t="shared" si="157"/>
        <v>28.034234014770593</v>
      </c>
      <c r="AD212">
        <f t="shared" si="179"/>
        <v>-0.38689174853268732</v>
      </c>
      <c r="AE212">
        <f t="shared" si="158"/>
        <v>0.64913304210206579</v>
      </c>
      <c r="AF212" s="9">
        <f t="shared" si="180"/>
        <v>28.296475308339971</v>
      </c>
      <c r="AG212" s="9">
        <f t="shared" si="181"/>
        <v>0</v>
      </c>
      <c r="AH212">
        <f t="shared" si="182"/>
        <v>0</v>
      </c>
      <c r="AI212">
        <f t="shared" si="199"/>
        <v>3.1257338500323417E-3</v>
      </c>
      <c r="AJ212">
        <f t="shared" si="159"/>
        <v>37.337604695554134</v>
      </c>
      <c r="AK212">
        <f t="shared" si="160"/>
        <v>-3.4275798172479601</v>
      </c>
      <c r="AL212">
        <f t="shared" si="161"/>
        <v>-0.33808121089884668</v>
      </c>
      <c r="AM212">
        <f t="shared" si="162"/>
        <v>0.62809181394609337</v>
      </c>
      <c r="AN212" s="9">
        <f t="shared" si="183"/>
        <v>34.200035481353417</v>
      </c>
      <c r="AO212">
        <f t="shared" si="163"/>
        <v>0</v>
      </c>
      <c r="AP212">
        <f t="shared" si="184"/>
        <v>0</v>
      </c>
      <c r="AQ212">
        <f t="shared" si="164"/>
        <v>5.9216781596562029</v>
      </c>
      <c r="AR212">
        <f t="shared" si="165"/>
        <v>-4.5887296120623589E-2</v>
      </c>
      <c r="AS212">
        <f t="shared" si="166"/>
        <v>4.8810537633840634E-2</v>
      </c>
      <c r="AT212">
        <f t="shared" si="185"/>
        <v>1.338766668239603E-2</v>
      </c>
      <c r="AU212">
        <f t="shared" si="167"/>
        <v>5.9035601730134459</v>
      </c>
      <c r="AV212">
        <f t="shared" si="186"/>
        <v>0.17261853942321762</v>
      </c>
      <c r="AW212">
        <f t="shared" si="187"/>
        <v>0</v>
      </c>
      <c r="AX212">
        <f t="shared" si="168"/>
        <v>2.1328837794923023E-2</v>
      </c>
      <c r="AY212" t="b">
        <f t="shared" si="188"/>
        <v>0</v>
      </c>
      <c r="AZ212">
        <f t="shared" si="169"/>
        <v>37.337604695554134</v>
      </c>
      <c r="BA212">
        <f t="shared" si="170"/>
        <v>-3.4275798172479455</v>
      </c>
      <c r="BB212">
        <f t="shared" si="171"/>
        <v>-0.38741300719675453</v>
      </c>
      <c r="BC212">
        <f t="shared" si="172"/>
        <v>0.62809181394609315</v>
      </c>
      <c r="BD212">
        <f t="shared" si="173"/>
        <v>4.9331796297907987E-2</v>
      </c>
      <c r="BF212" s="15">
        <f t="shared" si="189"/>
        <v>34.200035481353432</v>
      </c>
      <c r="BG212" s="10">
        <f t="shared" si="190"/>
        <v>0</v>
      </c>
      <c r="BH212">
        <f t="shared" si="191"/>
        <v>5.9035601730134601</v>
      </c>
      <c r="BI212">
        <f t="shared" si="192"/>
        <v>5.9216781596562029</v>
      </c>
      <c r="BJ212">
        <f t="shared" si="193"/>
        <v>-4.5887296120608934E-2</v>
      </c>
      <c r="BK212">
        <f t="shared" si="194"/>
        <v>-5.2125866406721455E-4</v>
      </c>
      <c r="BM212">
        <f t="shared" si="195"/>
        <v>0</v>
      </c>
      <c r="BN212">
        <f t="shared" si="196"/>
        <v>1.4654943925052066E-14</v>
      </c>
      <c r="BO212">
        <f t="shared" si="197"/>
        <v>0</v>
      </c>
      <c r="BP212">
        <f t="shared" si="198"/>
        <v>0</v>
      </c>
    </row>
    <row r="213" spans="1:68" x14ac:dyDescent="0.2">
      <c r="A213">
        <f t="shared" si="204"/>
        <v>0.17599999999999999</v>
      </c>
      <c r="B213">
        <f t="shared" si="140"/>
        <v>0.55012915760570713</v>
      </c>
      <c r="C213">
        <f t="shared" si="141"/>
        <v>2.5756046924267197</v>
      </c>
      <c r="D213">
        <f t="shared" si="142"/>
        <v>0.55012915760570713</v>
      </c>
      <c r="E213">
        <f t="shared" si="148"/>
        <v>0.53624997531053142</v>
      </c>
      <c r="F213">
        <f t="shared" si="149"/>
        <v>0.53624997531053153</v>
      </c>
      <c r="G213">
        <f t="shared" si="143"/>
        <v>0.54462786602965008</v>
      </c>
      <c r="H213">
        <f t="shared" si="144"/>
        <v>0.51809983270176385</v>
      </c>
      <c r="I213">
        <f t="shared" si="145"/>
        <v>0.51809983270176385</v>
      </c>
      <c r="J213">
        <f t="shared" si="200"/>
        <v>42.131591642495195</v>
      </c>
      <c r="K213">
        <f t="shared" si="201"/>
        <v>40.584648366271828</v>
      </c>
      <c r="L213">
        <f t="shared" si="150"/>
        <v>3.3881127380709108E+16</v>
      </c>
      <c r="M213">
        <f t="shared" si="146"/>
        <v>2.1358470900198517E-2</v>
      </c>
      <c r="N213" s="17">
        <f t="shared" si="202"/>
        <v>723649073226794.75</v>
      </c>
      <c r="O213">
        <f t="shared" si="203"/>
        <v>0</v>
      </c>
      <c r="P213" s="18" t="e">
        <f t="shared" si="147"/>
        <v>#N/A</v>
      </c>
      <c r="R213">
        <f t="shared" si="151"/>
        <v>3.7033898760453066</v>
      </c>
      <c r="S213">
        <f t="shared" si="152"/>
        <v>38.061634539840703</v>
      </c>
      <c r="T213">
        <f t="shared" si="174"/>
        <v>-3.8463068545219774</v>
      </c>
      <c r="U213" s="9">
        <f t="shared" si="153"/>
        <v>34.215327685318726</v>
      </c>
      <c r="V213">
        <f t="shared" si="175"/>
        <v>-723649073226754.75</v>
      </c>
      <c r="W213">
        <f t="shared" si="176"/>
        <v>0</v>
      </c>
      <c r="X213">
        <f t="shared" si="177"/>
        <v>-7.1054273576010019E-15</v>
      </c>
      <c r="Y213">
        <f t="shared" si="154"/>
        <v>2.5756046924267197</v>
      </c>
      <c r="Z213">
        <f t="shared" si="155"/>
        <v>31.415926535897931</v>
      </c>
      <c r="AA213">
        <f t="shared" si="156"/>
        <v>2.1367842879579699</v>
      </c>
      <c r="AB213">
        <f t="shared" si="178"/>
        <v>-3.3633054709282608</v>
      </c>
      <c r="AC213">
        <f t="shared" si="157"/>
        <v>28.052621064969671</v>
      </c>
      <c r="AD213">
        <f t="shared" si="179"/>
        <v>-0.38542785613378139</v>
      </c>
      <c r="AE213">
        <f t="shared" si="158"/>
        <v>0.64402444320140162</v>
      </c>
      <c r="AF213" s="9">
        <f t="shared" si="180"/>
        <v>28.311217652037293</v>
      </c>
      <c r="AG213" s="9">
        <f t="shared" si="181"/>
        <v>0</v>
      </c>
      <c r="AH213">
        <f t="shared" si="182"/>
        <v>0</v>
      </c>
      <c r="AI213">
        <f t="shared" si="199"/>
        <v>3.1257338500325638E-3</v>
      </c>
      <c r="AJ213">
        <f t="shared" si="159"/>
        <v>37.337604695554134</v>
      </c>
      <c r="AK213">
        <f t="shared" si="160"/>
        <v>-3.4088148554920683</v>
      </c>
      <c r="AL213">
        <f t="shared" si="161"/>
        <v>-0.33661700952421336</v>
      </c>
      <c r="AM213">
        <f t="shared" si="162"/>
        <v>0.6231548547808784</v>
      </c>
      <c r="AN213" s="9">
        <f t="shared" si="183"/>
        <v>34.215327685318734</v>
      </c>
      <c r="AO213">
        <f t="shared" si="163"/>
        <v>0</v>
      </c>
      <c r="AP213">
        <f t="shared" si="184"/>
        <v>0</v>
      </c>
      <c r="AQ213">
        <f t="shared" si="164"/>
        <v>5.9216781596562029</v>
      </c>
      <c r="AR213">
        <f t="shared" si="165"/>
        <v>-4.5509384563807487E-2</v>
      </c>
      <c r="AS213">
        <f t="shared" si="166"/>
        <v>4.8810846609568026E-2</v>
      </c>
      <c r="AT213">
        <f t="shared" si="185"/>
        <v>1.3350500538474721E-2</v>
      </c>
      <c r="AU213">
        <f t="shared" si="167"/>
        <v>5.9041100332814409</v>
      </c>
      <c r="AV213">
        <f t="shared" si="186"/>
        <v>0.17255745984904897</v>
      </c>
      <c r="AW213">
        <f t="shared" si="187"/>
        <v>0</v>
      </c>
      <c r="AX213">
        <f t="shared" si="168"/>
        <v>2.1360095133423348E-2</v>
      </c>
      <c r="AY213" t="b">
        <f t="shared" si="188"/>
        <v>0</v>
      </c>
      <c r="AZ213">
        <f t="shared" si="169"/>
        <v>37.337604695554134</v>
      </c>
      <c r="BA213">
        <f t="shared" si="170"/>
        <v>-3.4088148554920759</v>
      </c>
      <c r="BB213">
        <f t="shared" si="171"/>
        <v>-0.38594880582212115</v>
      </c>
      <c r="BC213">
        <f t="shared" si="172"/>
        <v>0.62315485478087818</v>
      </c>
      <c r="BD213">
        <f t="shared" si="173"/>
        <v>4.9331796297907987E-2</v>
      </c>
      <c r="BF213" s="15">
        <f t="shared" si="189"/>
        <v>34.215327685318719</v>
      </c>
      <c r="BG213" s="10">
        <f t="shared" si="190"/>
        <v>0</v>
      </c>
      <c r="BH213">
        <f t="shared" si="191"/>
        <v>5.9041100332814267</v>
      </c>
      <c r="BI213">
        <f t="shared" si="192"/>
        <v>5.9216781596562029</v>
      </c>
      <c r="BJ213">
        <f t="shared" si="193"/>
        <v>-4.5509384563815036E-2</v>
      </c>
      <c r="BK213">
        <f t="shared" si="194"/>
        <v>-5.2094968833976685E-4</v>
      </c>
      <c r="BM213">
        <f t="shared" si="195"/>
        <v>0</v>
      </c>
      <c r="BN213">
        <f t="shared" si="196"/>
        <v>-7.5495165674510645E-15</v>
      </c>
      <c r="BO213">
        <f t="shared" si="197"/>
        <v>0</v>
      </c>
      <c r="BP213">
        <f t="shared" si="198"/>
        <v>0</v>
      </c>
    </row>
    <row r="214" spans="1:68" x14ac:dyDescent="0.2">
      <c r="A214">
        <f t="shared" si="204"/>
        <v>0.17699999999999999</v>
      </c>
      <c r="B214">
        <f t="shared" si="140"/>
        <v>0.55325489145573958</v>
      </c>
      <c r="C214">
        <f t="shared" si="141"/>
        <v>2.5724789585766876</v>
      </c>
      <c r="D214">
        <f t="shared" si="142"/>
        <v>0.55325489145573958</v>
      </c>
      <c r="E214">
        <f t="shared" si="148"/>
        <v>0.53888565584857429</v>
      </c>
      <c r="F214">
        <f t="shared" si="149"/>
        <v>0.53888565584857417</v>
      </c>
      <c r="G214">
        <f t="shared" si="143"/>
        <v>0.54772234254118213</v>
      </c>
      <c r="H214">
        <f t="shared" si="144"/>
        <v>0.5207441159952253</v>
      </c>
      <c r="I214">
        <f t="shared" si="145"/>
        <v>0.52074411599522519</v>
      </c>
      <c r="J214">
        <f t="shared" si="200"/>
        <v>41.917651896494853</v>
      </c>
      <c r="K214">
        <f t="shared" si="201"/>
        <v>40.38061949026261</v>
      </c>
      <c r="L214">
        <f t="shared" si="150"/>
        <v>3.4348282917031812E+16</v>
      </c>
      <c r="M214">
        <f t="shared" si="146"/>
        <v>2.1389721097893416E-2</v>
      </c>
      <c r="N214" s="17">
        <f t="shared" si="202"/>
        <v>734700191786847.38</v>
      </c>
      <c r="O214">
        <f t="shared" si="203"/>
        <v>0</v>
      </c>
      <c r="P214" s="18" t="e">
        <f t="shared" si="147"/>
        <v>#N/A</v>
      </c>
      <c r="R214">
        <f t="shared" si="151"/>
        <v>3.6983499542792111</v>
      </c>
      <c r="S214">
        <f t="shared" si="152"/>
        <v>38.075328424470236</v>
      </c>
      <c r="T214">
        <f t="shared" si="174"/>
        <v>-3.8448447948744935</v>
      </c>
      <c r="U214" s="9">
        <f t="shared" si="153"/>
        <v>34.230483629595739</v>
      </c>
      <c r="V214">
        <f t="shared" si="175"/>
        <v>-734700191786783.12</v>
      </c>
      <c r="W214">
        <f t="shared" si="176"/>
        <v>0</v>
      </c>
      <c r="X214">
        <f t="shared" si="177"/>
        <v>-4.2632564145606011E-14</v>
      </c>
      <c r="Y214">
        <f t="shared" si="154"/>
        <v>2.5724789585766876</v>
      </c>
      <c r="Z214">
        <f t="shared" si="155"/>
        <v>31.415926535897931</v>
      </c>
      <c r="AA214">
        <f t="shared" si="156"/>
        <v>2.139910021808002</v>
      </c>
      <c r="AB214">
        <f t="shared" si="178"/>
        <v>-3.3450790161720305</v>
      </c>
      <c r="AC214">
        <f t="shared" si="157"/>
        <v>28.070847519725902</v>
      </c>
      <c r="AD214">
        <f t="shared" si="179"/>
        <v>-0.38396610358370414</v>
      </c>
      <c r="AE214">
        <f t="shared" si="158"/>
        <v>0.63895162910210934</v>
      </c>
      <c r="AF214" s="9">
        <f t="shared" si="180"/>
        <v>28.325833045244309</v>
      </c>
      <c r="AG214" s="9">
        <f t="shared" si="181"/>
        <v>0</v>
      </c>
      <c r="AH214">
        <f t="shared" si="182"/>
        <v>0</v>
      </c>
      <c r="AI214">
        <f t="shared" si="199"/>
        <v>3.1257338500323417E-3</v>
      </c>
      <c r="AJ214">
        <f t="shared" si="159"/>
        <v>37.337604695554134</v>
      </c>
      <c r="AK214">
        <f t="shared" si="160"/>
        <v>-3.3902179879427345</v>
      </c>
      <c r="AL214">
        <f t="shared" si="161"/>
        <v>-0.33515494987672945</v>
      </c>
      <c r="AM214">
        <f t="shared" si="162"/>
        <v>0.61825187186107822</v>
      </c>
      <c r="AN214" s="9">
        <f t="shared" si="183"/>
        <v>34.230483629595746</v>
      </c>
      <c r="AO214">
        <f t="shared" si="163"/>
        <v>0</v>
      </c>
      <c r="AP214">
        <f t="shared" si="184"/>
        <v>0</v>
      </c>
      <c r="AQ214">
        <f t="shared" si="164"/>
        <v>5.9216781596562029</v>
      </c>
      <c r="AR214">
        <f t="shared" si="165"/>
        <v>-4.5138971770704028E-2</v>
      </c>
      <c r="AS214">
        <f t="shared" si="166"/>
        <v>4.8811153706974697E-2</v>
      </c>
      <c r="AT214">
        <f t="shared" si="185"/>
        <v>1.3314474742108085E-2</v>
      </c>
      <c r="AU214">
        <f t="shared" si="167"/>
        <v>5.9046505843514367</v>
      </c>
      <c r="AV214">
        <f t="shared" si="186"/>
        <v>0.17249684954045649</v>
      </c>
      <c r="AW214">
        <f t="shared" si="187"/>
        <v>0</v>
      </c>
      <c r="AX214">
        <f t="shared" si="168"/>
        <v>2.1391352471923669E-2</v>
      </c>
      <c r="AY214" t="b">
        <f t="shared" si="188"/>
        <v>0</v>
      </c>
      <c r="AZ214">
        <f t="shared" si="169"/>
        <v>37.337604695554134</v>
      </c>
      <c r="BA214">
        <f t="shared" si="170"/>
        <v>-3.3902179879427363</v>
      </c>
      <c r="BB214">
        <f t="shared" si="171"/>
        <v>-0.38448674617463763</v>
      </c>
      <c r="BC214">
        <f t="shared" si="172"/>
        <v>0.61825187186107844</v>
      </c>
      <c r="BD214">
        <f t="shared" si="173"/>
        <v>4.9331796297907987E-2</v>
      </c>
      <c r="BF214" s="15">
        <f t="shared" si="189"/>
        <v>34.230483629595746</v>
      </c>
      <c r="BG214" s="10">
        <f t="shared" si="190"/>
        <v>0</v>
      </c>
      <c r="BH214">
        <f t="shared" si="191"/>
        <v>5.9046505843514367</v>
      </c>
      <c r="BI214">
        <f t="shared" si="192"/>
        <v>5.9216781596562029</v>
      </c>
      <c r="BJ214">
        <f t="shared" si="193"/>
        <v>-4.5138971770705805E-2</v>
      </c>
      <c r="BK214">
        <f t="shared" si="194"/>
        <v>-5.2064259093348442E-4</v>
      </c>
      <c r="BM214">
        <f t="shared" si="195"/>
        <v>0</v>
      </c>
      <c r="BN214">
        <f t="shared" si="196"/>
        <v>0</v>
      </c>
      <c r="BO214">
        <f t="shared" si="197"/>
        <v>0</v>
      </c>
      <c r="BP214">
        <f t="shared" si="198"/>
        <v>0</v>
      </c>
    </row>
    <row r="215" spans="1:68" x14ac:dyDescent="0.2">
      <c r="A215">
        <f t="shared" si="204"/>
        <v>0.17799999999999999</v>
      </c>
      <c r="B215">
        <f t="shared" si="140"/>
        <v>0.55638062530577193</v>
      </c>
      <c r="C215">
        <f t="shared" si="141"/>
        <v>2.5693532247266551</v>
      </c>
      <c r="D215">
        <f t="shared" si="142"/>
        <v>0.55638062530577193</v>
      </c>
      <c r="E215">
        <f t="shared" si="148"/>
        <v>0.54151607136374791</v>
      </c>
      <c r="F215">
        <f t="shared" si="149"/>
        <v>0.54151607136374791</v>
      </c>
      <c r="G215">
        <f t="shared" si="143"/>
        <v>0.55081681905271418</v>
      </c>
      <c r="H215">
        <f t="shared" si="144"/>
        <v>0.52338341275903333</v>
      </c>
      <c r="I215">
        <f t="shared" si="145"/>
        <v>0.52338341275903355</v>
      </c>
      <c r="J215">
        <f t="shared" si="200"/>
        <v>41.706271252210307</v>
      </c>
      <c r="K215">
        <f t="shared" si="201"/>
        <v>40.17902093700615</v>
      </c>
      <c r="L215">
        <f t="shared" si="150"/>
        <v>3.4817301009748496E+16</v>
      </c>
      <c r="M215">
        <f t="shared" si="146"/>
        <v>2.1420971274690098E-2</v>
      </c>
      <c r="N215" s="17">
        <f t="shared" si="202"/>
        <v>745820404792061</v>
      </c>
      <c r="O215">
        <f t="shared" si="203"/>
        <v>0</v>
      </c>
      <c r="P215" s="18" t="e">
        <f t="shared" si="147"/>
        <v>#N/A</v>
      </c>
      <c r="R215">
        <f t="shared" si="151"/>
        <v>3.6933449921662205</v>
      </c>
      <c r="S215">
        <f t="shared" si="152"/>
        <v>38.088890813602781</v>
      </c>
      <c r="T215">
        <f t="shared" si="174"/>
        <v>-3.8433848707006351</v>
      </c>
      <c r="U215" s="9">
        <f t="shared" si="153"/>
        <v>34.245505942902149</v>
      </c>
      <c r="V215">
        <f t="shared" si="175"/>
        <v>-745820404791993</v>
      </c>
      <c r="W215">
        <f t="shared" si="176"/>
        <v>0</v>
      </c>
      <c r="X215">
        <f t="shared" si="177"/>
        <v>-4.2632564145606011E-14</v>
      </c>
      <c r="Y215">
        <f t="shared" si="154"/>
        <v>2.5693532247266551</v>
      </c>
      <c r="Z215">
        <f t="shared" si="155"/>
        <v>31.415926535897931</v>
      </c>
      <c r="AA215">
        <f t="shared" si="156"/>
        <v>2.1430357556580346</v>
      </c>
      <c r="AB215">
        <f t="shared" si="178"/>
        <v>-3.3270103632407291</v>
      </c>
      <c r="AC215">
        <f t="shared" si="157"/>
        <v>28.088916172657203</v>
      </c>
      <c r="AD215">
        <f t="shared" si="179"/>
        <v>-0.38250648463572545</v>
      </c>
      <c r="AE215">
        <f t="shared" si="158"/>
        <v>0.63391423857402063</v>
      </c>
      <c r="AF215" s="9">
        <f t="shared" si="180"/>
        <v>28.340323926595499</v>
      </c>
      <c r="AG215" s="9">
        <f t="shared" si="181"/>
        <v>0</v>
      </c>
      <c r="AH215">
        <f t="shared" si="182"/>
        <v>0</v>
      </c>
      <c r="AI215">
        <f t="shared" si="199"/>
        <v>3.1257338500323417E-3</v>
      </c>
      <c r="AJ215">
        <f t="shared" si="159"/>
        <v>37.337604695554134</v>
      </c>
      <c r="AK215">
        <f t="shared" si="160"/>
        <v>-3.3717862605885132</v>
      </c>
      <c r="AL215">
        <f t="shared" si="161"/>
        <v>-0.33369502570287102</v>
      </c>
      <c r="AM215">
        <f t="shared" si="162"/>
        <v>0.61338253363941331</v>
      </c>
      <c r="AN215" s="9">
        <f t="shared" si="183"/>
        <v>34.245505942902163</v>
      </c>
      <c r="AO215">
        <f t="shared" si="163"/>
        <v>0</v>
      </c>
      <c r="AP215">
        <f t="shared" si="184"/>
        <v>0</v>
      </c>
      <c r="AQ215">
        <f t="shared" si="164"/>
        <v>5.9216781596562029</v>
      </c>
      <c r="AR215">
        <f t="shared" si="165"/>
        <v>-4.4775897347784088E-2</v>
      </c>
      <c r="AS215">
        <f t="shared" si="166"/>
        <v>4.8811458932854435E-2</v>
      </c>
      <c r="AT215">
        <f t="shared" si="185"/>
        <v>1.3279577614735544E-2</v>
      </c>
      <c r="AU215">
        <f t="shared" si="167"/>
        <v>5.9051820163066644</v>
      </c>
      <c r="AV215">
        <f t="shared" si="186"/>
        <v>0.17243669946510432</v>
      </c>
      <c r="AW215">
        <f t="shared" si="187"/>
        <v>0</v>
      </c>
      <c r="AX215">
        <f t="shared" si="168"/>
        <v>2.1422609810423994E-2</v>
      </c>
      <c r="AY215" t="b">
        <f t="shared" si="188"/>
        <v>0</v>
      </c>
      <c r="AZ215">
        <f t="shared" si="169"/>
        <v>37.337604695554134</v>
      </c>
      <c r="BA215">
        <f t="shared" si="170"/>
        <v>-3.3717862605885189</v>
      </c>
      <c r="BB215">
        <f t="shared" si="171"/>
        <v>-0.38302682200077892</v>
      </c>
      <c r="BC215">
        <f t="shared" si="172"/>
        <v>0.61338253363941331</v>
      </c>
      <c r="BD215">
        <f t="shared" si="173"/>
        <v>4.9331796297907987E-2</v>
      </c>
      <c r="BF215" s="15">
        <f t="shared" si="189"/>
        <v>34.245505942902156</v>
      </c>
      <c r="BG215" s="10">
        <f t="shared" si="190"/>
        <v>0</v>
      </c>
      <c r="BH215">
        <f t="shared" si="191"/>
        <v>5.9051820163066573</v>
      </c>
      <c r="BI215">
        <f t="shared" si="192"/>
        <v>5.9216781596562029</v>
      </c>
      <c r="BJ215">
        <f t="shared" si="193"/>
        <v>-4.4775897347789861E-2</v>
      </c>
      <c r="BK215">
        <f t="shared" si="194"/>
        <v>-5.2033736505346928E-4</v>
      </c>
      <c r="BM215">
        <f t="shared" si="195"/>
        <v>0</v>
      </c>
      <c r="BN215">
        <f t="shared" si="196"/>
        <v>-5.773159728050814E-15</v>
      </c>
      <c r="BO215">
        <f t="shared" si="197"/>
        <v>0</v>
      </c>
      <c r="BP215">
        <f t="shared" si="198"/>
        <v>0</v>
      </c>
    </row>
    <row r="216" spans="1:68" x14ac:dyDescent="0.2">
      <c r="A216">
        <f t="shared" si="204"/>
        <v>0.17899999999999999</v>
      </c>
      <c r="B216">
        <f t="shared" ref="B216:B279" si="205">th_max*A216</f>
        <v>0.55950635915580438</v>
      </c>
      <c r="C216">
        <f t="shared" ref="C216:C279" si="206">th_max-B216</f>
        <v>2.5662274908766225</v>
      </c>
      <c r="D216">
        <f t="shared" ref="D216:D279" si="207">IF(use_th_l,B216,C216)</f>
        <v>0.55950635915580438</v>
      </c>
      <c r="E216">
        <f t="shared" si="148"/>
        <v>0.54414119615635581</v>
      </c>
      <c r="F216">
        <f t="shared" si="149"/>
        <v>0.54414119615635581</v>
      </c>
      <c r="G216">
        <f t="shared" ref="G216:G279" si="208">alpha*B216</f>
        <v>0.55391129556424634</v>
      </c>
      <c r="H216">
        <f t="shared" ref="H216:H279" si="209">SIN(G216)</f>
        <v>0.52601769771987028</v>
      </c>
      <c r="I216">
        <f t="shared" ref="I216:I279" si="210">SIN(alpha*C216+add_r)</f>
        <v>0.52601769771987028</v>
      </c>
      <c r="J216">
        <f t="shared" si="200"/>
        <v>41.49740717100444</v>
      </c>
      <c r="K216">
        <f t="shared" si="201"/>
        <v>39.979812451488492</v>
      </c>
      <c r="L216">
        <f t="shared" si="150"/>
        <v>3.5288173365731536E+16</v>
      </c>
      <c r="M216">
        <f t="shared" ref="M216:M279" si="211">-SIN((alpha_m_1)*B216+add_l)</f>
        <v>2.1452221430558041E-2</v>
      </c>
      <c r="N216" s="17">
        <f t="shared" si="202"/>
        <v>757009708921593.5</v>
      </c>
      <c r="O216">
        <f t="shared" si="203"/>
        <v>0</v>
      </c>
      <c r="P216" s="18" t="e">
        <f t="shared" ref="P216:P279" si="212">IF($P$19,N216/$N$24,IF($P$20,N216/$N$1044,NA()))</f>
        <v>#N/A</v>
      </c>
      <c r="R216">
        <f t="shared" si="151"/>
        <v>3.6883746380029341</v>
      </c>
      <c r="S216">
        <f t="shared" si="152"/>
        <v>38.102324270581846</v>
      </c>
      <c r="T216">
        <f t="shared" si="174"/>
        <v>-3.8419270757742296</v>
      </c>
      <c r="U216" s="9">
        <f t="shared" si="153"/>
        <v>34.260397194807616</v>
      </c>
      <c r="V216">
        <f t="shared" si="175"/>
        <v>-757009708921532.12</v>
      </c>
      <c r="W216">
        <f t="shared" si="176"/>
        <v>0</v>
      </c>
      <c r="X216">
        <f t="shared" si="177"/>
        <v>-3.5527136788005009E-14</v>
      </c>
      <c r="Y216">
        <f t="shared" si="154"/>
        <v>2.5662274908766225</v>
      </c>
      <c r="Z216">
        <f t="shared" si="155"/>
        <v>31.415926535897931</v>
      </c>
      <c r="AA216">
        <f t="shared" si="156"/>
        <v>2.1461614895080672</v>
      </c>
      <c r="AB216">
        <f t="shared" si="178"/>
        <v>-3.309096778695845</v>
      </c>
      <c r="AC216">
        <f t="shared" si="157"/>
        <v>28.106829757202085</v>
      </c>
      <c r="AD216">
        <f t="shared" si="179"/>
        <v>-0.38104899307042933</v>
      </c>
      <c r="AE216">
        <f t="shared" si="158"/>
        <v>0.62891191651793066</v>
      </c>
      <c r="AF216" s="9">
        <f t="shared" si="180"/>
        <v>28.354692680649588</v>
      </c>
      <c r="AG216" s="9">
        <f t="shared" si="181"/>
        <v>0</v>
      </c>
      <c r="AH216">
        <f t="shared" si="182"/>
        <v>0</v>
      </c>
      <c r="AI216">
        <f t="shared" si="199"/>
        <v>3.1257338500325638E-3</v>
      </c>
      <c r="AJ216">
        <f t="shared" si="159"/>
        <v>37.337604695554134</v>
      </c>
      <c r="AK216">
        <f t="shared" si="160"/>
        <v>-3.3535167840159357</v>
      </c>
      <c r="AL216">
        <f t="shared" si="161"/>
        <v>-0.33223723077646561</v>
      </c>
      <c r="AM216">
        <f t="shared" si="162"/>
        <v>0.60854651404591764</v>
      </c>
      <c r="AN216" s="9">
        <f t="shared" si="183"/>
        <v>34.260397194807652</v>
      </c>
      <c r="AO216">
        <f t="shared" si="163"/>
        <v>0</v>
      </c>
      <c r="AP216">
        <f t="shared" si="184"/>
        <v>0</v>
      </c>
      <c r="AQ216">
        <f t="shared" si="164"/>
        <v>5.9216781596562029</v>
      </c>
      <c r="AR216">
        <f t="shared" si="165"/>
        <v>-4.4420005320090716E-2</v>
      </c>
      <c r="AS216">
        <f t="shared" si="166"/>
        <v>4.8811762293963723E-2</v>
      </c>
      <c r="AT216">
        <f t="shared" si="185"/>
        <v>1.3245797823888164E-2</v>
      </c>
      <c r="AU216">
        <f t="shared" si="167"/>
        <v>5.9057045141580637</v>
      </c>
      <c r="AV216">
        <f t="shared" si="186"/>
        <v>0.17237700078541721</v>
      </c>
      <c r="AW216">
        <f t="shared" si="187"/>
        <v>0</v>
      </c>
      <c r="AX216">
        <f t="shared" si="168"/>
        <v>2.1453867148924322E-2</v>
      </c>
      <c r="AY216" t="b">
        <f t="shared" si="188"/>
        <v>0</v>
      </c>
      <c r="AZ216">
        <f t="shared" si="169"/>
        <v>37.337604695554134</v>
      </c>
      <c r="BA216">
        <f t="shared" si="170"/>
        <v>-3.3535167840159454</v>
      </c>
      <c r="BB216">
        <f t="shared" si="171"/>
        <v>-0.38156902707437335</v>
      </c>
      <c r="BC216">
        <f t="shared" si="172"/>
        <v>0.60854651404591764</v>
      </c>
      <c r="BD216">
        <f t="shared" si="173"/>
        <v>4.9331796297907987E-2</v>
      </c>
      <c r="BF216" s="15">
        <f t="shared" si="189"/>
        <v>34.260397194807645</v>
      </c>
      <c r="BG216" s="10">
        <f t="shared" si="190"/>
        <v>0</v>
      </c>
      <c r="BH216">
        <f t="shared" si="191"/>
        <v>5.9057045141580566</v>
      </c>
      <c r="BI216">
        <f t="shared" si="192"/>
        <v>5.9216781596562029</v>
      </c>
      <c r="BJ216">
        <f t="shared" si="193"/>
        <v>-4.4420005320100486E-2</v>
      </c>
      <c r="BK216">
        <f t="shared" si="194"/>
        <v>-5.2003400394401433E-4</v>
      </c>
      <c r="BM216">
        <f t="shared" si="195"/>
        <v>0</v>
      </c>
      <c r="BN216">
        <f t="shared" si="196"/>
        <v>-9.7699626167013776E-15</v>
      </c>
      <c r="BO216">
        <f t="shared" si="197"/>
        <v>0</v>
      </c>
      <c r="BP216">
        <f t="shared" si="198"/>
        <v>0</v>
      </c>
    </row>
    <row r="217" spans="1:68" x14ac:dyDescent="0.2">
      <c r="A217">
        <f t="shared" si="204"/>
        <v>0.18</v>
      </c>
      <c r="B217">
        <f t="shared" si="205"/>
        <v>0.56263209300583683</v>
      </c>
      <c r="C217">
        <f t="shared" si="206"/>
        <v>2.5631017570265904</v>
      </c>
      <c r="D217">
        <f t="shared" si="207"/>
        <v>0.56263209300583683</v>
      </c>
      <c r="E217">
        <f t="shared" ref="E217:E280" si="213">SIN(B217-add_l)</f>
        <v>0.54676100457839261</v>
      </c>
      <c r="F217">
        <f t="shared" ref="F217:F280" si="214">SIN(C217)</f>
        <v>0.5467610045783925</v>
      </c>
      <c r="G217">
        <f t="shared" si="208"/>
        <v>0.5570057720757785</v>
      </c>
      <c r="H217">
        <f t="shared" si="209"/>
        <v>0.52864694565240999</v>
      </c>
      <c r="I217">
        <f t="shared" si="210"/>
        <v>0.52864694565240977</v>
      </c>
      <c r="J217">
        <f t="shared" si="200"/>
        <v>41.291018062153221</v>
      </c>
      <c r="K217">
        <f t="shared" si="201"/>
        <v>39.782954673506261</v>
      </c>
      <c r="L217">
        <f t="shared" ref="L217:L280" si="215">(cat0*E217*K217)^(1/(alpha_m_1))</f>
        <v>3.5760892440183356E+16</v>
      </c>
      <c r="M217">
        <f t="shared" si="211"/>
        <v>2.1483471565466709E-2</v>
      </c>
      <c r="N217" s="17">
        <f t="shared" si="202"/>
        <v>768268115894392.5</v>
      </c>
      <c r="O217">
        <f t="shared" si="203"/>
        <v>0</v>
      </c>
      <c r="P217" s="18" t="e">
        <f t="shared" si="212"/>
        <v>#N/A</v>
      </c>
      <c r="R217">
        <f t="shared" ref="R217:R280" si="216">alpha*LN(J217)</f>
        <v>3.6834385460196417</v>
      </c>
      <c r="S217">
        <f t="shared" ref="S217:S280" si="217">(LN(cat0)+LN(E217)+R217)/(alpha_m_1)</f>
        <v>38.115631301285546</v>
      </c>
      <c r="T217">
        <f t="shared" si="174"/>
        <v>-3.8404714038962999</v>
      </c>
      <c r="U217" s="9">
        <f t="shared" ref="U217:U280" si="218">IF(ABS(alpha_m_1)&gt;0.00000000000001,S217+T217,NA())</f>
        <v>34.275159897389244</v>
      </c>
      <c r="V217">
        <f t="shared" si="175"/>
        <v>-768268115894346.25</v>
      </c>
      <c r="W217">
        <f t="shared" si="176"/>
        <v>0</v>
      </c>
      <c r="X217">
        <f t="shared" si="177"/>
        <v>-1.4210854715202004E-14</v>
      </c>
      <c r="Y217">
        <f t="shared" ref="Y217:Y280" si="219">C217</f>
        <v>2.5631017570265904</v>
      </c>
      <c r="Z217">
        <f t="shared" ref="Z217:Z280" si="220">ea</f>
        <v>31.415926535897931</v>
      </c>
      <c r="AA217">
        <f t="shared" ref="AA217:AA280" si="221">p2b+PI()/2-Y217</f>
        <v>2.1492872233580993</v>
      </c>
      <c r="AB217">
        <f t="shared" si="178"/>
        <v>-3.2913355876490189</v>
      </c>
      <c r="AC217">
        <f t="shared" ref="AC217:AC280" si="222">$AB$7+AB217</f>
        <v>28.124590948248912</v>
      </c>
      <c r="AD217">
        <f t="shared" si="179"/>
        <v>-0.37959362269555391</v>
      </c>
      <c r="AE217">
        <f t="shared" ref="AE217:AE280" si="223">-LN(SIN(A217*PI()))</f>
        <v>0.6239443138294114</v>
      </c>
      <c r="AF217" s="9">
        <f t="shared" si="180"/>
        <v>28.368941639382768</v>
      </c>
      <c r="AG217" s="9">
        <f t="shared" si="181"/>
        <v>0</v>
      </c>
      <c r="AH217">
        <f t="shared" si="182"/>
        <v>0</v>
      </c>
      <c r="AI217">
        <f t="shared" si="199"/>
        <v>3.1257338500323417E-3</v>
      </c>
      <c r="AJ217">
        <f t="shared" ref="AJ217:AJ280" si="224">IF(use_alpha_near_1,$D$18,NA())</f>
        <v>37.337604695554134</v>
      </c>
      <c r="AK217">
        <f t="shared" ref="AK217:AK280" si="225">IF(use_alpha_near_1,alpha/(alpha_m_1)*(log1p(-SIN(add_l)*_xlfn.COT(B217)-2*SIN(add_l/2)^2)-log1p(SIN(alpha_m_1*B217)*_xlfn.COT(B217)-2*SIN(alpha_m_1*B217/2)^2)),NA())</f>
        <v>-3.3354067316360796</v>
      </c>
      <c r="AL217">
        <f t="shared" ref="AL217:AL280" si="226">IF(use_alpha_near_1,$D$21+LN(M217),NA())</f>
        <v>-0.33078155889853589</v>
      </c>
      <c r="AM217">
        <f t="shared" ref="AM217:AM280" si="227">IF(use_alpha_near_1,-LN(E217),NA())</f>
        <v>0.60374349236966207</v>
      </c>
      <c r="AN217" s="9">
        <f t="shared" si="183"/>
        <v>34.27515989738918</v>
      </c>
      <c r="AO217">
        <f t="shared" ref="AO217:AO280" si="228">AN217-U217</f>
        <v>-6.3948846218409017E-14</v>
      </c>
      <c r="AP217">
        <f t="shared" si="184"/>
        <v>-1.8657490266961572E-15</v>
      </c>
      <c r="AQ217">
        <f t="shared" ref="AQ217:AQ280" si="229">AJ217-Z217</f>
        <v>5.9216781596562029</v>
      </c>
      <c r="AR217">
        <f t="shared" ref="AR217:AR280" si="230">AK217-AB217</f>
        <v>-4.407114398706069E-2</v>
      </c>
      <c r="AS217">
        <f t="shared" ref="AS217:AS280" si="231">AL217-AD217</f>
        <v>4.8812063797018024E-2</v>
      </c>
      <c r="AT217">
        <f t="shared" si="185"/>
        <v>1.321312437522214E-2</v>
      </c>
      <c r="AU217">
        <f t="shared" ref="AU217:AU280" si="232">AN217-AF217</f>
        <v>5.9062182580064118</v>
      </c>
      <c r="AV217">
        <f t="shared" si="186"/>
        <v>0.1723177448533596</v>
      </c>
      <c r="AW217">
        <f t="shared" si="187"/>
        <v>0</v>
      </c>
      <c r="AX217">
        <f t="shared" ref="AX217:AX280" si="233">alpha_m_1*C217+add_r</f>
        <v>2.1485124487424644E-2</v>
      </c>
      <c r="AY217" t="b">
        <f t="shared" si="188"/>
        <v>0</v>
      </c>
      <c r="AZ217">
        <f t="shared" ref="AZ217:AZ280" si="234">IF(use_alpha_near_1,$D$18,NA())</f>
        <v>37.337604695554134</v>
      </c>
      <c r="BA217">
        <f t="shared" ref="BA217:BA280" si="235">-alpha/alpha_m_1*log1p(_xlfn.COT(C217)*SIN(AX217)-2*SIN(AX217/2)^2)</f>
        <v>-3.3354067316360712</v>
      </c>
      <c r="BB217">
        <f t="shared" ref="BB217:BB280" si="236">LN(ABS(zeta)*SIN(AX217))</f>
        <v>-0.38011335519644363</v>
      </c>
      <c r="BC217">
        <f t="shared" ref="BC217:BC280" si="237">-LN(SIN(C217))</f>
        <v>0.60374349236966218</v>
      </c>
      <c r="BD217">
        <f t="shared" ref="BD217:BD280" si="238">-log1p(zeta^-2)/(2*alpha_m_1)</f>
        <v>4.9331796297907987E-2</v>
      </c>
      <c r="BF217" s="15">
        <f t="shared" si="189"/>
        <v>34.275159897389187</v>
      </c>
      <c r="BG217" s="10">
        <f t="shared" si="190"/>
        <v>0</v>
      </c>
      <c r="BH217">
        <f t="shared" si="191"/>
        <v>5.9062182580064189</v>
      </c>
      <c r="BI217">
        <f t="shared" si="192"/>
        <v>5.9216781596562029</v>
      </c>
      <c r="BJ217">
        <f t="shared" si="193"/>
        <v>-4.4071143987052253E-2</v>
      </c>
      <c r="BK217">
        <f t="shared" si="194"/>
        <v>-5.1973250088971357E-4</v>
      </c>
      <c r="BM217">
        <f t="shared" si="195"/>
        <v>0</v>
      </c>
      <c r="BN217">
        <f t="shared" si="196"/>
        <v>8.4376949871511897E-15</v>
      </c>
      <c r="BO217">
        <f t="shared" si="197"/>
        <v>0</v>
      </c>
      <c r="BP217">
        <f t="shared" si="198"/>
        <v>0</v>
      </c>
    </row>
    <row r="218" spans="1:68" x14ac:dyDescent="0.2">
      <c r="A218">
        <f t="shared" si="204"/>
        <v>0.18099999999999999</v>
      </c>
      <c r="B218">
        <f t="shared" si="205"/>
        <v>0.56575782685586928</v>
      </c>
      <c r="C218">
        <f t="shared" si="206"/>
        <v>2.5599760231765578</v>
      </c>
      <c r="D218">
        <f t="shared" si="207"/>
        <v>0.56575782685586928</v>
      </c>
      <c r="E218">
        <f t="shared" si="213"/>
        <v>0.54937547103379547</v>
      </c>
      <c r="F218">
        <f t="shared" si="214"/>
        <v>0.54937547103379536</v>
      </c>
      <c r="G218">
        <f t="shared" si="208"/>
        <v>0.56010024858731056</v>
      </c>
      <c r="H218">
        <f t="shared" si="209"/>
        <v>0.53127113137955984</v>
      </c>
      <c r="I218">
        <f t="shared" si="210"/>
        <v>0.53127113137955995</v>
      </c>
      <c r="J218">
        <f t="shared" si="200"/>
        <v>41.087063256672216</v>
      </c>
      <c r="K218">
        <f t="shared" si="201"/>
        <v>39.588409113008943</v>
      </c>
      <c r="L218">
        <f t="shared" si="215"/>
        <v>3.623545142766952E+16</v>
      </c>
      <c r="M218">
        <f t="shared" si="211"/>
        <v>2.1514721679385566E-2</v>
      </c>
      <c r="N218" s="17">
        <f t="shared" si="202"/>
        <v>779595652393204.12</v>
      </c>
      <c r="O218">
        <f t="shared" si="203"/>
        <v>0</v>
      </c>
      <c r="P218" s="18" t="e">
        <f t="shared" si="212"/>
        <v>#N/A</v>
      </c>
      <c r="R218">
        <f t="shared" si="216"/>
        <v>3.6785363762492325</v>
      </c>
      <c r="S218">
        <f t="shared" si="217"/>
        <v>38.128814355726568</v>
      </c>
      <c r="T218">
        <f t="shared" ref="T218:T281" si="239">LN(M218)</f>
        <v>-3.8390178488949043</v>
      </c>
      <c r="U218" s="9">
        <f t="shared" si="218"/>
        <v>34.289796506831664</v>
      </c>
      <c r="V218">
        <f t="shared" ref="V218:V281" si="240">IFERROR(U218-EXP(U218),-1E+300)</f>
        <v>-779595652393154.25</v>
      </c>
      <c r="W218">
        <f t="shared" ref="W218:W281" si="241">EXP(V218)</f>
        <v>0</v>
      </c>
      <c r="X218">
        <f t="shared" ref="X218:X281" si="242">IFERROR(U218-LN(N218),0)</f>
        <v>-2.1316282072803006E-14</v>
      </c>
      <c r="Y218">
        <f t="shared" si="219"/>
        <v>2.5599760231765578</v>
      </c>
      <c r="Z218">
        <f t="shared" si="220"/>
        <v>31.415926535897931</v>
      </c>
      <c r="AA218">
        <f t="shared" si="221"/>
        <v>2.1524129572081319</v>
      </c>
      <c r="AB218">
        <f t="shared" ref="AB218:AB281" si="243">AA218*TAN(PI()/2-Y218)</f>
        <v>-3.2737241721853008</v>
      </c>
      <c r="AC218">
        <f t="shared" si="222"/>
        <v>28.142202363712631</v>
      </c>
      <c r="AD218">
        <f t="shared" ref="AD218:AD281" si="244">LN(AA218/$AB$6)</f>
        <v>-0.37814036734583417</v>
      </c>
      <c r="AE218">
        <f t="shared" si="223"/>
        <v>0.61901108726640042</v>
      </c>
      <c r="AF218" s="9">
        <f t="shared" ref="AF218:AF281" si="245">AC218+AD218+AE218</f>
        <v>28.383073083633196</v>
      </c>
      <c r="AG218" s="9">
        <f t="shared" ref="AG218:AG281" si="246">IFERROR(EXP(-EXP(AF218)),0)</f>
        <v>0</v>
      </c>
      <c r="AH218">
        <f t="shared" ref="AH218:AH281" si="247">IFERROR(EXP(AF218)*EXP(-EXP(AF218)),0)</f>
        <v>0</v>
      </c>
      <c r="AI218">
        <f t="shared" si="199"/>
        <v>3.1257338500323417E-3</v>
      </c>
      <c r="AJ218">
        <f t="shared" si="224"/>
        <v>37.337604695554134</v>
      </c>
      <c r="AK218">
        <f t="shared" si="225"/>
        <v>-3.3174533379689857</v>
      </c>
      <c r="AL218">
        <f t="shared" si="226"/>
        <v>-0.32932800389714023</v>
      </c>
      <c r="AM218">
        <f t="shared" si="227"/>
        <v>0.59897315314366295</v>
      </c>
      <c r="AN218" s="9">
        <f t="shared" ref="AN218:AN281" si="248">SUM(AJ218:AM218)</f>
        <v>34.289796506831671</v>
      </c>
      <c r="AO218">
        <f t="shared" si="228"/>
        <v>0</v>
      </c>
      <c r="AP218">
        <f t="shared" ref="AP218:AP281" si="249">AO218/AN218</f>
        <v>0</v>
      </c>
      <c r="AQ218">
        <f t="shared" si="229"/>
        <v>5.9216781596562029</v>
      </c>
      <c r="AR218">
        <f t="shared" si="230"/>
        <v>-4.3729165783684909E-2</v>
      </c>
      <c r="AS218">
        <f t="shared" si="231"/>
        <v>4.8812363448693941E-2</v>
      </c>
      <c r="AT218">
        <f t="shared" ref="AT218:AT281" si="250">AR218/AK218</f>
        <v>1.3181546604799216E-2</v>
      </c>
      <c r="AU218">
        <f t="shared" si="232"/>
        <v>5.9067234231984749</v>
      </c>
      <c r="AV218">
        <f t="shared" ref="AV218:AV281" si="251">AU218/AN218</f>
        <v>0.17225892320538147</v>
      </c>
      <c r="AW218">
        <f t="shared" ref="AW218:AW281" si="252">IFERROR(EXP(AN218)*EXP(-EXP(AN218)),0)</f>
        <v>0</v>
      </c>
      <c r="AX218">
        <f t="shared" si="233"/>
        <v>2.1516381825924968E-2</v>
      </c>
      <c r="AY218" t="b">
        <f t="shared" ref="AY218:AY281" si="253">(ABS(_xlfn.COT(C218)*SIN(AX218))&lt;0.00000001)</f>
        <v>0</v>
      </c>
      <c r="AZ218">
        <f t="shared" si="234"/>
        <v>37.337604695554134</v>
      </c>
      <c r="BA218">
        <f t="shared" si="235"/>
        <v>-3.3174533379689835</v>
      </c>
      <c r="BB218">
        <f t="shared" si="236"/>
        <v>-0.37865980019504797</v>
      </c>
      <c r="BC218">
        <f t="shared" si="237"/>
        <v>0.59897315314366317</v>
      </c>
      <c r="BD218">
        <f t="shared" si="238"/>
        <v>4.9331796297907987E-2</v>
      </c>
      <c r="BF218" s="15">
        <f t="shared" ref="BF218:BF281" si="254">SUM(AZ218:BD218)</f>
        <v>34.289796506831671</v>
      </c>
      <c r="BG218" s="10">
        <f t="shared" ref="BG218:BG281" si="255">BF218-AN218</f>
        <v>0</v>
      </c>
      <c r="BH218">
        <f t="shared" ref="BH218:BH281" si="256">BF218-AF218</f>
        <v>5.9067234231984749</v>
      </c>
      <c r="BI218">
        <f t="shared" ref="BI218:BI281" si="257">AZ218-Z218</f>
        <v>5.9216781596562029</v>
      </c>
      <c r="BJ218">
        <f t="shared" ref="BJ218:BJ281" si="258">BA218-AB218</f>
        <v>-4.3729165783682689E-2</v>
      </c>
      <c r="BK218">
        <f t="shared" ref="BK218:BK281" si="259">BB218-AD218</f>
        <v>-5.1943284921379673E-4</v>
      </c>
      <c r="BM218">
        <f t="shared" ref="BM218:BM281" si="260">AZ218-AJ218</f>
        <v>0</v>
      </c>
      <c r="BN218">
        <f t="shared" ref="BN218:BN281" si="261">BA218-AK218</f>
        <v>0</v>
      </c>
      <c r="BO218">
        <f t="shared" ref="BO218:BO281" si="262">BB218+BD218-AL218</f>
        <v>0</v>
      </c>
      <c r="BP218">
        <f t="shared" ref="BP218:BP281" si="263">BC218-AM218</f>
        <v>0</v>
      </c>
    </row>
    <row r="219" spans="1:68" x14ac:dyDescent="0.2">
      <c r="A219">
        <f t="shared" si="204"/>
        <v>0.182</v>
      </c>
      <c r="B219">
        <f t="shared" si="205"/>
        <v>0.56888356070590174</v>
      </c>
      <c r="C219">
        <f t="shared" si="206"/>
        <v>2.5568502893265252</v>
      </c>
      <c r="D219">
        <f t="shared" si="207"/>
        <v>0.56888356070590174</v>
      </c>
      <c r="E219">
        <f t="shared" si="213"/>
        <v>0.55198456997869316</v>
      </c>
      <c r="F219">
        <f t="shared" si="214"/>
        <v>0.55198456997869316</v>
      </c>
      <c r="G219">
        <f t="shared" si="208"/>
        <v>0.56319472509884272</v>
      </c>
      <c r="H219">
        <f t="shared" si="209"/>
        <v>0.53389022977270217</v>
      </c>
      <c r="I219">
        <f t="shared" si="210"/>
        <v>0.53389022977270217</v>
      </c>
      <c r="J219">
        <f t="shared" si="200"/>
        <v>40.885502982006201</v>
      </c>
      <c r="K219">
        <f t="shared" si="201"/>
        <v>39.396138126252602</v>
      </c>
      <c r="L219">
        <f t="shared" si="215"/>
        <v>3.6711844253250088E+16</v>
      </c>
      <c r="M219">
        <f t="shared" si="211"/>
        <v>2.1545971772284088E-2</v>
      </c>
      <c r="N219" s="17">
        <f t="shared" si="202"/>
        <v>790992359989016.25</v>
      </c>
      <c r="O219">
        <f t="shared" si="203"/>
        <v>0</v>
      </c>
      <c r="P219" s="18" t="e">
        <f t="shared" si="212"/>
        <v>#N/A</v>
      </c>
      <c r="R219">
        <f t="shared" si="216"/>
        <v>3.6736677943997105</v>
      </c>
      <c r="S219">
        <f t="shared" si="217"/>
        <v>38.141875829600735</v>
      </c>
      <c r="T219">
        <f t="shared" si="239"/>
        <v>-3.8375664046249791</v>
      </c>
      <c r="U219" s="9">
        <f t="shared" si="218"/>
        <v>34.304309424975756</v>
      </c>
      <c r="V219">
        <f t="shared" si="240"/>
        <v>-790992359988989.25</v>
      </c>
      <c r="W219">
        <f t="shared" si="241"/>
        <v>0</v>
      </c>
      <c r="X219">
        <f t="shared" si="242"/>
        <v>7.1054273576010019E-15</v>
      </c>
      <c r="Y219">
        <f t="shared" si="219"/>
        <v>2.5568502893265252</v>
      </c>
      <c r="Z219">
        <f t="shared" si="220"/>
        <v>31.415926535897931</v>
      </c>
      <c r="AA219">
        <f t="shared" si="221"/>
        <v>2.1555386910581644</v>
      </c>
      <c r="AB219">
        <f t="shared" si="243"/>
        <v>-3.2562599698369774</v>
      </c>
      <c r="AC219">
        <f t="shared" si="222"/>
        <v>28.159666566060952</v>
      </c>
      <c r="AD219">
        <f t="shared" si="244"/>
        <v>-0.37668922088284568</v>
      </c>
      <c r="AE219">
        <f t="shared" si="223"/>
        <v>0.61411189932043742</v>
      </c>
      <c r="AF219" s="9">
        <f t="shared" si="245"/>
        <v>28.397089244498545</v>
      </c>
      <c r="AG219" s="9">
        <f t="shared" si="246"/>
        <v>0</v>
      </c>
      <c r="AH219">
        <f t="shared" si="247"/>
        <v>0</v>
      </c>
      <c r="AI219">
        <f t="shared" ref="AI219:AI282" si="264">0.5*(C217-C219)</f>
        <v>3.1257338500325638E-3</v>
      </c>
      <c r="AJ219">
        <f t="shared" si="224"/>
        <v>37.337604695554134</v>
      </c>
      <c r="AK219">
        <f t="shared" si="225"/>
        <v>-3.2996538969840974</v>
      </c>
      <c r="AL219">
        <f t="shared" si="226"/>
        <v>-0.32787655962721507</v>
      </c>
      <c r="AM219">
        <f t="shared" si="227"/>
        <v>0.59423518603288239</v>
      </c>
      <c r="AN219" s="9">
        <f t="shared" si="248"/>
        <v>34.304309424975706</v>
      </c>
      <c r="AO219">
        <f t="shared" si="228"/>
        <v>0</v>
      </c>
      <c r="AP219">
        <f t="shared" si="249"/>
        <v>0</v>
      </c>
      <c r="AQ219">
        <f t="shared" si="229"/>
        <v>5.9216781596562029</v>
      </c>
      <c r="AR219">
        <f t="shared" si="230"/>
        <v>-4.3393927147119982E-2</v>
      </c>
      <c r="AS219">
        <f t="shared" si="231"/>
        <v>4.8812661255630607E-2</v>
      </c>
      <c r="AT219">
        <f t="shared" si="250"/>
        <v>1.3151054171706396E-2</v>
      </c>
      <c r="AU219">
        <f t="shared" si="232"/>
        <v>5.9072201804771609</v>
      </c>
      <c r="AV219">
        <f t="shared" si="251"/>
        <v>0.17220052755751822</v>
      </c>
      <c r="AW219">
        <f t="shared" si="252"/>
        <v>0</v>
      </c>
      <c r="AX219">
        <f t="shared" si="233"/>
        <v>2.1547639164425293E-2</v>
      </c>
      <c r="AY219" t="b">
        <f t="shared" si="253"/>
        <v>0</v>
      </c>
      <c r="AZ219">
        <f t="shared" si="234"/>
        <v>37.337604695554134</v>
      </c>
      <c r="BA219">
        <f t="shared" si="235"/>
        <v>-3.2996538969840987</v>
      </c>
      <c r="BB219">
        <f t="shared" si="236"/>
        <v>-0.37720835592512297</v>
      </c>
      <c r="BC219">
        <f t="shared" si="237"/>
        <v>0.59423518603288239</v>
      </c>
      <c r="BD219">
        <f t="shared" si="238"/>
        <v>4.9331796297907987E-2</v>
      </c>
      <c r="BF219" s="15">
        <f t="shared" si="254"/>
        <v>34.304309424975706</v>
      </c>
      <c r="BG219" s="10">
        <f t="shared" si="255"/>
        <v>0</v>
      </c>
      <c r="BH219">
        <f t="shared" si="256"/>
        <v>5.9072201804771609</v>
      </c>
      <c r="BI219">
        <f t="shared" si="257"/>
        <v>5.9216781596562029</v>
      </c>
      <c r="BJ219">
        <f t="shared" si="258"/>
        <v>-4.3393927147121314E-2</v>
      </c>
      <c r="BK219">
        <f t="shared" si="259"/>
        <v>-5.1913504227729668E-4</v>
      </c>
      <c r="BM219">
        <f t="shared" si="260"/>
        <v>0</v>
      </c>
      <c r="BN219">
        <f t="shared" si="261"/>
        <v>0</v>
      </c>
      <c r="BO219">
        <f t="shared" si="262"/>
        <v>0</v>
      </c>
      <c r="BP219">
        <f t="shared" si="263"/>
        <v>0</v>
      </c>
    </row>
    <row r="220" spans="1:68" x14ac:dyDescent="0.2">
      <c r="A220">
        <f t="shared" si="204"/>
        <v>0.183</v>
      </c>
      <c r="B220">
        <f t="shared" si="205"/>
        <v>0.57200929455593408</v>
      </c>
      <c r="C220">
        <f t="shared" si="206"/>
        <v>2.5537245554764931</v>
      </c>
      <c r="D220">
        <f t="shared" si="207"/>
        <v>0.57200929455593408</v>
      </c>
      <c r="E220">
        <f t="shared" si="213"/>
        <v>0.55458827592165649</v>
      </c>
      <c r="F220">
        <f t="shared" si="214"/>
        <v>0.55458827592165627</v>
      </c>
      <c r="G220">
        <f t="shared" si="208"/>
        <v>0.56628920161037477</v>
      </c>
      <c r="H220">
        <f t="shared" si="209"/>
        <v>0.53650421575193397</v>
      </c>
      <c r="I220">
        <f t="shared" si="210"/>
        <v>0.53650421575193386</v>
      </c>
      <c r="J220">
        <f t="shared" si="200"/>
        <v>40.68629833754872</v>
      </c>
      <c r="K220">
        <f t="shared" si="201"/>
        <v>39.206104892734608</v>
      </c>
      <c r="L220">
        <f t="shared" si="215"/>
        <v>3.719006556362204E+16</v>
      </c>
      <c r="M220">
        <f t="shared" si="211"/>
        <v>2.1577221844131737E-2</v>
      </c>
      <c r="N220" s="17">
        <f t="shared" si="202"/>
        <v>802458295064077</v>
      </c>
      <c r="O220">
        <f t="shared" si="203"/>
        <v>0</v>
      </c>
      <c r="P220" s="18" t="e">
        <f t="shared" si="212"/>
        <v>#N/A</v>
      </c>
      <c r="R220">
        <f t="shared" si="216"/>
        <v>3.6688324717302163</v>
      </c>
      <c r="S220">
        <f t="shared" si="217"/>
        <v>38.154818065782912</v>
      </c>
      <c r="T220">
        <f t="shared" si="239"/>
        <v>-3.8361170649681853</v>
      </c>
      <c r="U220" s="9">
        <f t="shared" si="218"/>
        <v>34.318701000814727</v>
      </c>
      <c r="V220">
        <f t="shared" si="240"/>
        <v>-802458295063991.38</v>
      </c>
      <c r="W220">
        <f t="shared" si="241"/>
        <v>0</v>
      </c>
      <c r="X220">
        <f t="shared" si="242"/>
        <v>-6.3948846218409017E-14</v>
      </c>
      <c r="Y220">
        <f t="shared" si="219"/>
        <v>2.5537245554764931</v>
      </c>
      <c r="Z220">
        <f t="shared" si="220"/>
        <v>31.415926535897931</v>
      </c>
      <c r="AA220">
        <f t="shared" si="221"/>
        <v>2.1586644249081965</v>
      </c>
      <c r="AB220">
        <f t="shared" si="243"/>
        <v>-3.2389404721060475</v>
      </c>
      <c r="AC220">
        <f t="shared" si="222"/>
        <v>28.176986063791883</v>
      </c>
      <c r="AD220">
        <f t="shared" si="244"/>
        <v>-0.37524017719484848</v>
      </c>
      <c r="AE220">
        <f t="shared" si="223"/>
        <v>0.60924641809143321</v>
      </c>
      <c r="AF220" s="9">
        <f t="shared" si="245"/>
        <v>28.41099230468847</v>
      </c>
      <c r="AG220" s="9">
        <f t="shared" si="246"/>
        <v>0</v>
      </c>
      <c r="AH220">
        <f t="shared" si="247"/>
        <v>0</v>
      </c>
      <c r="AI220">
        <f t="shared" si="264"/>
        <v>3.1257338500323417E-3</v>
      </c>
      <c r="AJ220">
        <f t="shared" si="224"/>
        <v>37.337604695554134</v>
      </c>
      <c r="AK220">
        <f t="shared" si="225"/>
        <v>-3.282005760494167</v>
      </c>
      <c r="AL220">
        <f t="shared" si="226"/>
        <v>-0.32642721997042123</v>
      </c>
      <c r="AM220">
        <f t="shared" si="227"/>
        <v>0.58952928572521057</v>
      </c>
      <c r="AN220" s="9">
        <f t="shared" si="248"/>
        <v>34.318701000814762</v>
      </c>
      <c r="AO220">
        <f t="shared" si="228"/>
        <v>0</v>
      </c>
      <c r="AP220">
        <f t="shared" si="249"/>
        <v>0</v>
      </c>
      <c r="AQ220">
        <f t="shared" si="229"/>
        <v>5.9216781596562029</v>
      </c>
      <c r="AR220">
        <f t="shared" si="230"/>
        <v>-4.3065288388119516E-2</v>
      </c>
      <c r="AS220">
        <f t="shared" si="231"/>
        <v>4.8812957224427245E-2</v>
      </c>
      <c r="AT220">
        <f t="shared" si="250"/>
        <v>1.3121637050885381E-2</v>
      </c>
      <c r="AU220">
        <f t="shared" si="232"/>
        <v>5.9077086961262921</v>
      </c>
      <c r="AV220">
        <f t="shared" si="251"/>
        <v>0.17214254980064767</v>
      </c>
      <c r="AW220">
        <f t="shared" si="252"/>
        <v>0</v>
      </c>
      <c r="AX220">
        <f t="shared" si="233"/>
        <v>2.1578896502925615E-2</v>
      </c>
      <c r="AY220" t="b">
        <f t="shared" si="253"/>
        <v>0</v>
      </c>
      <c r="AZ220">
        <f t="shared" si="234"/>
        <v>37.337604695554134</v>
      </c>
      <c r="BA220">
        <f t="shared" si="235"/>
        <v>-3.2820057604941684</v>
      </c>
      <c r="BB220">
        <f t="shared" si="236"/>
        <v>-0.37575901626832914</v>
      </c>
      <c r="BC220">
        <f t="shared" si="237"/>
        <v>0.58952928572521102</v>
      </c>
      <c r="BD220">
        <f t="shared" si="238"/>
        <v>4.9331796297907987E-2</v>
      </c>
      <c r="BF220" s="15">
        <f t="shared" si="254"/>
        <v>34.318701000814762</v>
      </c>
      <c r="BG220" s="10">
        <f t="shared" si="255"/>
        <v>0</v>
      </c>
      <c r="BH220">
        <f t="shared" si="256"/>
        <v>5.9077086961262921</v>
      </c>
      <c r="BI220">
        <f t="shared" si="257"/>
        <v>5.9216781596562029</v>
      </c>
      <c r="BJ220">
        <f t="shared" si="258"/>
        <v>-4.3065288388120848E-2</v>
      </c>
      <c r="BK220">
        <f t="shared" si="259"/>
        <v>-5.1883907348065916E-4</v>
      </c>
      <c r="BM220">
        <f t="shared" si="260"/>
        <v>0</v>
      </c>
      <c r="BN220">
        <f t="shared" si="261"/>
        <v>0</v>
      </c>
      <c r="BO220">
        <f t="shared" si="262"/>
        <v>0</v>
      </c>
      <c r="BP220">
        <f t="shared" si="263"/>
        <v>0</v>
      </c>
    </row>
    <row r="221" spans="1:68" x14ac:dyDescent="0.2">
      <c r="A221">
        <f t="shared" si="204"/>
        <v>0.184</v>
      </c>
      <c r="B221">
        <f t="shared" si="205"/>
        <v>0.57513502840596653</v>
      </c>
      <c r="C221">
        <f t="shared" si="206"/>
        <v>2.5505988216264606</v>
      </c>
      <c r="D221">
        <f t="shared" si="207"/>
        <v>0.57513502840596653</v>
      </c>
      <c r="E221">
        <f t="shared" si="213"/>
        <v>0.55718656342394679</v>
      </c>
      <c r="F221">
        <f t="shared" si="214"/>
        <v>0.55718656342394668</v>
      </c>
      <c r="G221">
        <f t="shared" si="208"/>
        <v>0.56938367812190682</v>
      </c>
      <c r="H221">
        <f t="shared" si="209"/>
        <v>0.5391130642863079</v>
      </c>
      <c r="I221">
        <f t="shared" si="210"/>
        <v>0.53911306428630801</v>
      </c>
      <c r="J221">
        <f t="shared" si="200"/>
        <v>40.489411270959948</v>
      </c>
      <c r="K221">
        <f t="shared" si="201"/>
        <v>39.018273392879003</v>
      </c>
      <c r="L221">
        <f t="shared" si="215"/>
        <v>3.7670110718383456E+16</v>
      </c>
      <c r="M221">
        <f t="shared" si="211"/>
        <v>2.1608471894897983E-2</v>
      </c>
      <c r="N221" s="17">
        <f t="shared" si="202"/>
        <v>813993528735884.12</v>
      </c>
      <c r="O221">
        <f t="shared" si="203"/>
        <v>0</v>
      </c>
      <c r="P221" s="18" t="e">
        <f t="shared" si="212"/>
        <v>#N/A</v>
      </c>
      <c r="R221">
        <f t="shared" si="216"/>
        <v>3.6640300849304164</v>
      </c>
      <c r="S221">
        <f t="shared" si="217"/>
        <v>38.167643355776313</v>
      </c>
      <c r="T221">
        <f t="shared" si="239"/>
        <v>-3.8346698238327508</v>
      </c>
      <c r="U221" s="9">
        <f t="shared" si="218"/>
        <v>34.332973531943566</v>
      </c>
      <c r="V221">
        <f t="shared" si="240"/>
        <v>-813993528735845.25</v>
      </c>
      <c r="W221">
        <f t="shared" si="241"/>
        <v>0</v>
      </c>
      <c r="X221">
        <f t="shared" si="242"/>
        <v>-7.1054273576010019E-15</v>
      </c>
      <c r="Y221">
        <f t="shared" si="219"/>
        <v>2.5505988216264606</v>
      </c>
      <c r="Z221">
        <f t="shared" si="220"/>
        <v>31.415926535897931</v>
      </c>
      <c r="AA221">
        <f t="shared" si="221"/>
        <v>2.1617901587582291</v>
      </c>
      <c r="AB221">
        <f t="shared" si="243"/>
        <v>-3.2217632230335567</v>
      </c>
      <c r="AC221">
        <f t="shared" si="222"/>
        <v>28.194163312864376</v>
      </c>
      <c r="AD221">
        <f t="shared" si="244"/>
        <v>-0.37379323019663196</v>
      </c>
      <c r="AE221">
        <f t="shared" si="223"/>
        <v>0.60441431716585048</v>
      </c>
      <c r="AF221" s="9">
        <f t="shared" si="245"/>
        <v>28.424784399833595</v>
      </c>
      <c r="AG221" s="9">
        <f t="shared" si="246"/>
        <v>0</v>
      </c>
      <c r="AH221">
        <f t="shared" si="247"/>
        <v>0</v>
      </c>
      <c r="AI221">
        <f t="shared" si="264"/>
        <v>3.1257338500323417E-3</v>
      </c>
      <c r="AJ221">
        <f t="shared" si="224"/>
        <v>37.337604695554134</v>
      </c>
      <c r="AK221">
        <f t="shared" si="225"/>
        <v>-3.2645063366009137</v>
      </c>
      <c r="AL221">
        <f t="shared" si="226"/>
        <v>-0.32497997883498675</v>
      </c>
      <c r="AM221">
        <f t="shared" si="227"/>
        <v>0.58485515182534442</v>
      </c>
      <c r="AN221" s="9">
        <f t="shared" si="248"/>
        <v>34.332973531943573</v>
      </c>
      <c r="AO221">
        <f t="shared" si="228"/>
        <v>0</v>
      </c>
      <c r="AP221">
        <f t="shared" si="249"/>
        <v>0</v>
      </c>
      <c r="AQ221">
        <f t="shared" si="229"/>
        <v>5.9216781596562029</v>
      </c>
      <c r="AR221">
        <f t="shared" si="230"/>
        <v>-4.2743113567357049E-2</v>
      </c>
      <c r="AS221">
        <f t="shared" si="231"/>
        <v>4.8813251361645216E-2</v>
      </c>
      <c r="AT221">
        <f t="shared" si="250"/>
        <v>1.3093285526246598E-2</v>
      </c>
      <c r="AU221">
        <f t="shared" si="232"/>
        <v>5.9081891321099782</v>
      </c>
      <c r="AV221">
        <f t="shared" si="251"/>
        <v>0.17208498199589292</v>
      </c>
      <c r="AW221">
        <f t="shared" si="252"/>
        <v>0</v>
      </c>
      <c r="AX221">
        <f t="shared" si="233"/>
        <v>2.1610153841425939E-2</v>
      </c>
      <c r="AY221" t="b">
        <f t="shared" si="253"/>
        <v>0</v>
      </c>
      <c r="AZ221">
        <f t="shared" si="234"/>
        <v>37.337604695554134</v>
      </c>
      <c r="BA221">
        <f t="shared" si="235"/>
        <v>-3.2645063366009097</v>
      </c>
      <c r="BB221">
        <f t="shared" si="236"/>
        <v>-0.37431177513289471</v>
      </c>
      <c r="BC221">
        <f t="shared" si="237"/>
        <v>0.58485515182534464</v>
      </c>
      <c r="BD221">
        <f t="shared" si="238"/>
        <v>4.9331796297907987E-2</v>
      </c>
      <c r="BF221" s="15">
        <f t="shared" si="254"/>
        <v>34.33297353194358</v>
      </c>
      <c r="BG221" s="10">
        <f t="shared" si="255"/>
        <v>0</v>
      </c>
      <c r="BH221">
        <f t="shared" si="256"/>
        <v>5.9081891321099853</v>
      </c>
      <c r="BI221">
        <f t="shared" si="257"/>
        <v>5.9216781596562029</v>
      </c>
      <c r="BJ221">
        <f t="shared" si="258"/>
        <v>-4.2743113567353053E-2</v>
      </c>
      <c r="BK221">
        <f t="shared" si="259"/>
        <v>-5.1854493626274367E-4</v>
      </c>
      <c r="BM221">
        <f t="shared" si="260"/>
        <v>0</v>
      </c>
      <c r="BN221">
        <f t="shared" si="261"/>
        <v>3.9968028886505635E-15</v>
      </c>
      <c r="BO221">
        <f t="shared" si="262"/>
        <v>0</v>
      </c>
      <c r="BP221">
        <f t="shared" si="263"/>
        <v>0</v>
      </c>
    </row>
    <row r="222" spans="1:68" x14ac:dyDescent="0.2">
      <c r="A222">
        <f t="shared" si="204"/>
        <v>0.185</v>
      </c>
      <c r="B222">
        <f t="shared" si="205"/>
        <v>0.57826076225599898</v>
      </c>
      <c r="C222">
        <f t="shared" si="206"/>
        <v>2.547473087776428</v>
      </c>
      <c r="D222">
        <f t="shared" si="207"/>
        <v>0.57826076225599898</v>
      </c>
      <c r="E222">
        <f t="shared" si="213"/>
        <v>0.55977940709976481</v>
      </c>
      <c r="F222">
        <f t="shared" si="214"/>
        <v>0.55977940709976481</v>
      </c>
      <c r="G222">
        <f t="shared" si="208"/>
        <v>0.57247815463343898</v>
      </c>
      <c r="H222">
        <f t="shared" si="209"/>
        <v>0.54171675039407163</v>
      </c>
      <c r="I222">
        <f t="shared" si="210"/>
        <v>0.54171675039407152</v>
      </c>
      <c r="J222">
        <f t="shared" si="200"/>
        <v>40.294804555252817</v>
      </c>
      <c r="K222">
        <f t="shared" si="201"/>
        <v>38.832608386444683</v>
      </c>
      <c r="L222">
        <f t="shared" si="215"/>
        <v>3.815197578136268E+16</v>
      </c>
      <c r="M222">
        <f t="shared" si="211"/>
        <v>2.1639721924552293E-2</v>
      </c>
      <c r="N222" s="17">
        <f t="shared" si="202"/>
        <v>825598146780942.12</v>
      </c>
      <c r="O222">
        <f t="shared" si="203"/>
        <v>0</v>
      </c>
      <c r="P222" s="18" t="e">
        <f t="shared" si="212"/>
        <v>#N/A</v>
      </c>
      <c r="R222">
        <f t="shared" si="216"/>
        <v>3.6592603160031705</v>
      </c>
      <c r="S222">
        <f t="shared" si="217"/>
        <v>38.180353941113012</v>
      </c>
      <c r="T222">
        <f t="shared" si="239"/>
        <v>-3.8332246751533186</v>
      </c>
      <c r="U222" s="9">
        <f t="shared" si="218"/>
        <v>34.347129265959694</v>
      </c>
      <c r="V222">
        <f t="shared" si="240"/>
        <v>-825598146780902.12</v>
      </c>
      <c r="W222">
        <f t="shared" si="241"/>
        <v>0</v>
      </c>
      <c r="X222">
        <f t="shared" si="242"/>
        <v>-7.1054273576010019E-15</v>
      </c>
      <c r="Y222">
        <f t="shared" si="219"/>
        <v>2.547473087776428</v>
      </c>
      <c r="Z222">
        <f t="shared" si="220"/>
        <v>31.415926535897931</v>
      </c>
      <c r="AA222">
        <f t="shared" si="221"/>
        <v>2.1649158926082617</v>
      </c>
      <c r="AB222">
        <f t="shared" si="243"/>
        <v>-3.204725817814094</v>
      </c>
      <c r="AC222">
        <f t="shared" si="222"/>
        <v>28.211200718083838</v>
      </c>
      <c r="AD222">
        <f t="shared" si="244"/>
        <v>-0.37234837382936314</v>
      </c>
      <c r="AE222">
        <f t="shared" si="223"/>
        <v>0.59961527549819016</v>
      </c>
      <c r="AF222" s="9">
        <f t="shared" si="245"/>
        <v>28.438467619752664</v>
      </c>
      <c r="AG222" s="9">
        <f t="shared" si="246"/>
        <v>0</v>
      </c>
      <c r="AH222">
        <f t="shared" si="247"/>
        <v>0</v>
      </c>
      <c r="AI222">
        <f t="shared" si="264"/>
        <v>3.1257338500325638E-3</v>
      </c>
      <c r="AJ222">
        <f t="shared" si="224"/>
        <v>37.337604695554134</v>
      </c>
      <c r="AK222">
        <f t="shared" si="225"/>
        <v>-3.2471530881903643</v>
      </c>
      <c r="AL222">
        <f t="shared" si="226"/>
        <v>-0.32353483015555451</v>
      </c>
      <c r="AM222">
        <f t="shared" si="227"/>
        <v>0.58021248875146536</v>
      </c>
      <c r="AN222" s="9">
        <f t="shared" si="248"/>
        <v>34.34712926595968</v>
      </c>
      <c r="AO222">
        <f t="shared" si="228"/>
        <v>0</v>
      </c>
      <c r="AP222">
        <f t="shared" si="249"/>
        <v>0</v>
      </c>
      <c r="AQ222">
        <f t="shared" si="229"/>
        <v>5.9216781596562029</v>
      </c>
      <c r="AR222">
        <f t="shared" si="230"/>
        <v>-4.2427270376270254E-2</v>
      </c>
      <c r="AS222">
        <f t="shared" si="231"/>
        <v>4.8813543673808635E-2</v>
      </c>
      <c r="AT222">
        <f t="shared" si="250"/>
        <v>1.3065990184009137E-2</v>
      </c>
      <c r="AU222">
        <f t="shared" si="232"/>
        <v>5.9086616462070154</v>
      </c>
      <c r="AV222">
        <f t="shared" si="251"/>
        <v>0.17202781637017034</v>
      </c>
      <c r="AW222">
        <f t="shared" si="252"/>
        <v>0</v>
      </c>
      <c r="AX222">
        <f t="shared" si="233"/>
        <v>2.1641411179926268E-2</v>
      </c>
      <c r="AY222" t="b">
        <f t="shared" si="253"/>
        <v>0</v>
      </c>
      <c r="AZ222">
        <f t="shared" si="234"/>
        <v>37.337604695554134</v>
      </c>
      <c r="BA222">
        <f t="shared" si="235"/>
        <v>-3.2471530881903568</v>
      </c>
      <c r="BB222">
        <f t="shared" si="236"/>
        <v>-0.37286662645346258</v>
      </c>
      <c r="BC222">
        <f t="shared" si="237"/>
        <v>0.58021248875146536</v>
      </c>
      <c r="BD222">
        <f t="shared" si="238"/>
        <v>4.9331796297907987E-2</v>
      </c>
      <c r="BF222" s="15">
        <f t="shared" si="254"/>
        <v>34.34712926595968</v>
      </c>
      <c r="BG222" s="10">
        <f t="shared" si="255"/>
        <v>0</v>
      </c>
      <c r="BH222">
        <f t="shared" si="256"/>
        <v>5.9086616462070154</v>
      </c>
      <c r="BI222">
        <f t="shared" si="257"/>
        <v>5.9216781596562029</v>
      </c>
      <c r="BJ222">
        <f t="shared" si="258"/>
        <v>-4.2427270376262705E-2</v>
      </c>
      <c r="BK222">
        <f t="shared" si="259"/>
        <v>-5.1825262409943562E-4</v>
      </c>
      <c r="BM222">
        <f t="shared" si="260"/>
        <v>0</v>
      </c>
      <c r="BN222">
        <f t="shared" si="261"/>
        <v>7.5495165674510645E-15</v>
      </c>
      <c r="BO222">
        <f t="shared" si="262"/>
        <v>0</v>
      </c>
      <c r="BP222">
        <f t="shared" si="263"/>
        <v>0</v>
      </c>
    </row>
    <row r="223" spans="1:68" x14ac:dyDescent="0.2">
      <c r="A223">
        <f t="shared" si="204"/>
        <v>0.186</v>
      </c>
      <c r="B223">
        <f t="shared" si="205"/>
        <v>0.58138649610603144</v>
      </c>
      <c r="C223">
        <f t="shared" si="206"/>
        <v>2.5443473539263954</v>
      </c>
      <c r="D223">
        <f t="shared" si="207"/>
        <v>0.58138649610603144</v>
      </c>
      <c r="E223">
        <f t="shared" si="213"/>
        <v>0.56236678161649845</v>
      </c>
      <c r="F223">
        <f t="shared" si="214"/>
        <v>0.56236678161649856</v>
      </c>
      <c r="G223">
        <f t="shared" si="208"/>
        <v>0.57557263114497115</v>
      </c>
      <c r="H223">
        <f t="shared" si="209"/>
        <v>0.54431524914290685</v>
      </c>
      <c r="I223">
        <f t="shared" si="210"/>
        <v>0.54431524914290697</v>
      </c>
      <c r="J223">
        <f t="shared" si="200"/>
        <v>40.102441766618369</v>
      </c>
      <c r="K223">
        <f t="shared" si="201"/>
        <v>38.649075391629076</v>
      </c>
      <c r="L223">
        <f t="shared" si="215"/>
        <v>3.8635657512025904E+16</v>
      </c>
      <c r="M223">
        <f t="shared" si="211"/>
        <v>2.1670971933064134E-2</v>
      </c>
      <c r="N223" s="17">
        <f t="shared" si="202"/>
        <v>837272249558591.88</v>
      </c>
      <c r="O223">
        <f t="shared" si="203"/>
        <v>0</v>
      </c>
      <c r="P223" s="18" t="e">
        <f t="shared" si="212"/>
        <v>#N/A</v>
      </c>
      <c r="R223">
        <f t="shared" si="216"/>
        <v>3.6545228521503619</v>
      </c>
      <c r="S223">
        <f t="shared" si="217"/>
        <v>38.192952014710357</v>
      </c>
      <c r="T223">
        <f t="shared" si="239"/>
        <v>-3.8317816128907944</v>
      </c>
      <c r="U223" s="9">
        <f t="shared" si="218"/>
        <v>34.361170401819564</v>
      </c>
      <c r="V223">
        <f t="shared" si="240"/>
        <v>-837272249558530.12</v>
      </c>
      <c r="W223">
        <f t="shared" si="241"/>
        <v>0</v>
      </c>
      <c r="X223">
        <f t="shared" si="242"/>
        <v>-3.5527136788005009E-14</v>
      </c>
      <c r="Y223">
        <f t="shared" si="219"/>
        <v>2.5443473539263954</v>
      </c>
      <c r="Z223">
        <f t="shared" si="220"/>
        <v>31.415926535897931</v>
      </c>
      <c r="AA223">
        <f t="shared" si="221"/>
        <v>2.1680416264582942</v>
      </c>
      <c r="AB223">
        <f t="shared" si="243"/>
        <v>-3.187825901453746</v>
      </c>
      <c r="AC223">
        <f t="shared" si="222"/>
        <v>28.228100634444186</v>
      </c>
      <c r="AD223">
        <f t="shared" si="244"/>
        <v>-0.37090560206043349</v>
      </c>
      <c r="AE223">
        <f t="shared" si="223"/>
        <v>0.59484897729567165</v>
      </c>
      <c r="AF223" s="9">
        <f t="shared" si="245"/>
        <v>28.452044009679426</v>
      </c>
      <c r="AG223" s="9">
        <f t="shared" si="246"/>
        <v>0</v>
      </c>
      <c r="AH223">
        <f t="shared" si="247"/>
        <v>0</v>
      </c>
      <c r="AI223">
        <f t="shared" si="264"/>
        <v>3.1257338500325638E-3</v>
      </c>
      <c r="AJ223">
        <f t="shared" si="224"/>
        <v>37.337604695554134</v>
      </c>
      <c r="AK223">
        <f t="shared" si="225"/>
        <v>-3.2299435314761511</v>
      </c>
      <c r="AL223">
        <f t="shared" si="226"/>
        <v>-0.3220917678930304</v>
      </c>
      <c r="AM223">
        <f t="shared" si="227"/>
        <v>0.57560100563463068</v>
      </c>
      <c r="AN223" s="9">
        <f t="shared" si="248"/>
        <v>34.361170401819585</v>
      </c>
      <c r="AO223">
        <f t="shared" si="228"/>
        <v>0</v>
      </c>
      <c r="AP223">
        <f t="shared" si="249"/>
        <v>0</v>
      </c>
      <c r="AQ223">
        <f t="shared" si="229"/>
        <v>5.9216781596562029</v>
      </c>
      <c r="AR223">
        <f t="shared" si="230"/>
        <v>-4.2117630022405095E-2</v>
      </c>
      <c r="AS223">
        <f t="shared" si="231"/>
        <v>4.8813834167403092E-2</v>
      </c>
      <c r="AT223">
        <f t="shared" si="250"/>
        <v>1.3039741906310191E-2</v>
      </c>
      <c r="AU223">
        <f t="shared" si="232"/>
        <v>5.9091263921401591</v>
      </c>
      <c r="AV223">
        <f t="shared" si="251"/>
        <v>0.17197104531186874</v>
      </c>
      <c r="AW223">
        <f t="shared" si="252"/>
        <v>0</v>
      </c>
      <c r="AX223">
        <f t="shared" si="233"/>
        <v>2.1672668518426592E-2</v>
      </c>
      <c r="AY223" t="b">
        <f t="shared" si="253"/>
        <v>0</v>
      </c>
      <c r="AZ223">
        <f t="shared" si="234"/>
        <v>37.337604695554134</v>
      </c>
      <c r="BA223">
        <f t="shared" si="235"/>
        <v>-3.2299435314761475</v>
      </c>
      <c r="BB223">
        <f t="shared" si="236"/>
        <v>-0.37142356419093836</v>
      </c>
      <c r="BC223">
        <f t="shared" si="237"/>
        <v>0.57560100563463057</v>
      </c>
      <c r="BD223">
        <f t="shared" si="238"/>
        <v>4.9331796297907987E-2</v>
      </c>
      <c r="BF223" s="15">
        <f t="shared" si="254"/>
        <v>34.361170401819585</v>
      </c>
      <c r="BG223" s="10">
        <f t="shared" si="255"/>
        <v>0</v>
      </c>
      <c r="BH223">
        <f t="shared" si="256"/>
        <v>5.9091263921401591</v>
      </c>
      <c r="BI223">
        <f t="shared" si="257"/>
        <v>5.9216781596562029</v>
      </c>
      <c r="BJ223">
        <f t="shared" si="258"/>
        <v>-4.2117630022401542E-2</v>
      </c>
      <c r="BK223">
        <f t="shared" si="259"/>
        <v>-5.1796213050486761E-4</v>
      </c>
      <c r="BM223">
        <f t="shared" si="260"/>
        <v>0</v>
      </c>
      <c r="BN223">
        <f t="shared" si="261"/>
        <v>3.5527136788005009E-15</v>
      </c>
      <c r="BO223">
        <f t="shared" si="262"/>
        <v>0</v>
      </c>
      <c r="BP223">
        <f t="shared" si="263"/>
        <v>0</v>
      </c>
    </row>
    <row r="224" spans="1:68" x14ac:dyDescent="0.2">
      <c r="A224">
        <f t="shared" si="204"/>
        <v>0.187</v>
      </c>
      <c r="B224">
        <f t="shared" si="205"/>
        <v>0.58451222995606389</v>
      </c>
      <c r="C224">
        <f t="shared" si="206"/>
        <v>2.5412216200763629</v>
      </c>
      <c r="D224">
        <f t="shared" si="207"/>
        <v>0.58451222995606389</v>
      </c>
      <c r="E224">
        <f t="shared" si="213"/>
        <v>0.56494866169497049</v>
      </c>
      <c r="F224">
        <f t="shared" si="214"/>
        <v>0.5649486616949706</v>
      </c>
      <c r="G224">
        <f t="shared" si="208"/>
        <v>0.5786671076565032</v>
      </c>
      <c r="H224">
        <f t="shared" si="209"/>
        <v>0.54690853565016828</v>
      </c>
      <c r="I224">
        <f t="shared" si="210"/>
        <v>0.54690853565016873</v>
      </c>
      <c r="J224">
        <f t="shared" si="200"/>
        <v>39.9122872629627</v>
      </c>
      <c r="K224">
        <f t="shared" si="201"/>
        <v>38.46764066484117</v>
      </c>
      <c r="L224">
        <f t="shared" si="215"/>
        <v>3.9121153357008344E+16</v>
      </c>
      <c r="M224">
        <f t="shared" si="211"/>
        <v>2.1702221920402973E-2</v>
      </c>
      <c r="N224" s="17">
        <f t="shared" si="202"/>
        <v>849015951935912.88</v>
      </c>
      <c r="O224">
        <f t="shared" si="203"/>
        <v>0</v>
      </c>
      <c r="P224" s="18" t="e">
        <f t="shared" si="212"/>
        <v>#N/A</v>
      </c>
      <c r="R224">
        <f t="shared" si="216"/>
        <v>3.6498173856617893</v>
      </c>
      <c r="S224">
        <f t="shared" si="217"/>
        <v>38.205439722183776</v>
      </c>
      <c r="T224">
        <f t="shared" si="239"/>
        <v>-3.8303406310321941</v>
      </c>
      <c r="U224" s="9">
        <f t="shared" si="218"/>
        <v>34.375099091151583</v>
      </c>
      <c r="V224">
        <f t="shared" si="240"/>
        <v>-849015951935847.38</v>
      </c>
      <c r="W224">
        <f t="shared" si="241"/>
        <v>0</v>
      </c>
      <c r="X224">
        <f t="shared" si="242"/>
        <v>-3.5527136788005009E-14</v>
      </c>
      <c r="Y224">
        <f t="shared" si="219"/>
        <v>2.5412216200763629</v>
      </c>
      <c r="Z224">
        <f t="shared" si="220"/>
        <v>31.415926535897931</v>
      </c>
      <c r="AA224">
        <f t="shared" si="221"/>
        <v>2.1711673603083268</v>
      </c>
      <c r="AB224">
        <f t="shared" si="243"/>
        <v>-3.171061167469968</v>
      </c>
      <c r="AC224">
        <f t="shared" si="222"/>
        <v>28.244865368427963</v>
      </c>
      <c r="AD224">
        <f t="shared" si="244"/>
        <v>-0.36946490888330735</v>
      </c>
      <c r="AE224">
        <f t="shared" si="223"/>
        <v>0.59011511190600885</v>
      </c>
      <c r="AF224" s="9">
        <f t="shared" si="245"/>
        <v>28.465515571450663</v>
      </c>
      <c r="AG224" s="9">
        <f t="shared" si="246"/>
        <v>0</v>
      </c>
      <c r="AH224">
        <f t="shared" si="247"/>
        <v>0</v>
      </c>
      <c r="AI224">
        <f t="shared" si="264"/>
        <v>3.1257338500325638E-3</v>
      </c>
      <c r="AJ224">
        <f t="shared" si="224"/>
        <v>37.337604695554134</v>
      </c>
      <c r="AK224">
        <f t="shared" si="225"/>
        <v>-3.2128752345888221</v>
      </c>
      <c r="AL224">
        <f t="shared" si="226"/>
        <v>-0.32065078603443009</v>
      </c>
      <c r="AM224">
        <f t="shared" si="227"/>
        <v>0.57102041622079214</v>
      </c>
      <c r="AN224" s="9">
        <f t="shared" si="248"/>
        <v>34.375099091151675</v>
      </c>
      <c r="AO224">
        <f t="shared" si="228"/>
        <v>9.2370555648813024E-14</v>
      </c>
      <c r="AP224">
        <f t="shared" si="249"/>
        <v>2.6871356909801511E-15</v>
      </c>
      <c r="AQ224">
        <f t="shared" si="229"/>
        <v>5.9216781596562029</v>
      </c>
      <c r="AR224">
        <f t="shared" si="230"/>
        <v>-4.1814067118854048E-2</v>
      </c>
      <c r="AS224">
        <f t="shared" si="231"/>
        <v>4.8814122848877262E-2</v>
      </c>
      <c r="AT224">
        <f t="shared" si="250"/>
        <v>1.3014531865008862E-2</v>
      </c>
      <c r="AU224">
        <f t="shared" si="232"/>
        <v>5.9095835197010125</v>
      </c>
      <c r="AV224">
        <f t="shared" si="251"/>
        <v>0.17191466136666844</v>
      </c>
      <c r="AW224">
        <f t="shared" si="252"/>
        <v>0</v>
      </c>
      <c r="AX224">
        <f t="shared" si="233"/>
        <v>2.1703925856926917E-2</v>
      </c>
      <c r="AY224" t="b">
        <f t="shared" si="253"/>
        <v>0</v>
      </c>
      <c r="AZ224">
        <f t="shared" si="234"/>
        <v>37.337604695554134</v>
      </c>
      <c r="BA224">
        <f t="shared" si="235"/>
        <v>-3.2128752345888221</v>
      </c>
      <c r="BB224">
        <f t="shared" si="236"/>
        <v>-0.36998258233233766</v>
      </c>
      <c r="BC224">
        <f t="shared" si="237"/>
        <v>0.57102041622079192</v>
      </c>
      <c r="BD224">
        <f t="shared" si="238"/>
        <v>4.9331796297907987E-2</v>
      </c>
      <c r="BF224" s="15">
        <f t="shared" si="254"/>
        <v>34.375099091151668</v>
      </c>
      <c r="BG224" s="10">
        <f t="shared" si="255"/>
        <v>0</v>
      </c>
      <c r="BH224">
        <f t="shared" si="256"/>
        <v>5.9095835197010054</v>
      </c>
      <c r="BI224">
        <f t="shared" si="257"/>
        <v>5.9216781596562029</v>
      </c>
      <c r="BJ224">
        <f t="shared" si="258"/>
        <v>-4.1814067118854048E-2</v>
      </c>
      <c r="BK224">
        <f t="shared" si="259"/>
        <v>-5.1767344903030921E-4</v>
      </c>
      <c r="BM224">
        <f t="shared" si="260"/>
        <v>0</v>
      </c>
      <c r="BN224">
        <f t="shared" si="261"/>
        <v>0</v>
      </c>
      <c r="BO224">
        <f t="shared" si="262"/>
        <v>4.4408920985006262E-16</v>
      </c>
      <c r="BP224">
        <f t="shared" si="263"/>
        <v>0</v>
      </c>
    </row>
    <row r="225" spans="1:68" x14ac:dyDescent="0.2">
      <c r="A225">
        <f t="shared" si="204"/>
        <v>0.188</v>
      </c>
      <c r="B225">
        <f t="shared" si="205"/>
        <v>0.58763796380609623</v>
      </c>
      <c r="C225">
        <f t="shared" si="206"/>
        <v>2.5380958862263308</v>
      </c>
      <c r="D225">
        <f t="shared" si="207"/>
        <v>0.58763796380609623</v>
      </c>
      <c r="E225">
        <f t="shared" si="213"/>
        <v>0.56752502210968536</v>
      </c>
      <c r="F225">
        <f t="shared" si="214"/>
        <v>0.56752502210968536</v>
      </c>
      <c r="G225">
        <f t="shared" si="208"/>
        <v>0.58176158416803525</v>
      </c>
      <c r="H225">
        <f t="shared" si="209"/>
        <v>0.54949658508312227</v>
      </c>
      <c r="I225">
        <f t="shared" si="210"/>
        <v>0.54949658508312249</v>
      </c>
      <c r="J225">
        <f t="shared" si="200"/>
        <v>39.724306163128958</v>
      </c>
      <c r="K225">
        <f t="shared" si="201"/>
        <v>38.288271181119057</v>
      </c>
      <c r="L225">
        <f t="shared" si="215"/>
        <v>3.9608461441741408E+16</v>
      </c>
      <c r="M225">
        <f t="shared" si="211"/>
        <v>2.1733471886538288E-2</v>
      </c>
      <c r="N225" s="17">
        <f t="shared" si="202"/>
        <v>860829383213122.62</v>
      </c>
      <c r="O225">
        <f t="shared" si="203"/>
        <v>0</v>
      </c>
      <c r="P225" s="18" t="e">
        <f t="shared" si="212"/>
        <v>#N/A</v>
      </c>
      <c r="R225">
        <f t="shared" si="216"/>
        <v>3.6451436138070203</v>
      </c>
      <c r="S225">
        <f t="shared" si="217"/>
        <v>38.217819163117547</v>
      </c>
      <c r="T225">
        <f t="shared" si="239"/>
        <v>-3.8289017235904934</v>
      </c>
      <c r="U225" s="9">
        <f t="shared" si="218"/>
        <v>34.388917439527056</v>
      </c>
      <c r="V225">
        <f t="shared" si="240"/>
        <v>-860829383213051</v>
      </c>
      <c r="W225">
        <f t="shared" si="241"/>
        <v>0</v>
      </c>
      <c r="X225">
        <f t="shared" si="242"/>
        <v>-4.2632564145606011E-14</v>
      </c>
      <c r="Y225">
        <f t="shared" si="219"/>
        <v>2.5380958862263308</v>
      </c>
      <c r="Z225">
        <f t="shared" si="220"/>
        <v>31.415926535897931</v>
      </c>
      <c r="AA225">
        <f t="shared" si="221"/>
        <v>2.1742930941583589</v>
      </c>
      <c r="AB225">
        <f t="shared" si="243"/>
        <v>-3.1544293566318298</v>
      </c>
      <c r="AC225">
        <f t="shared" si="222"/>
        <v>28.261497179266101</v>
      </c>
      <c r="AD225">
        <f t="shared" si="244"/>
        <v>-0.36802628831737316</v>
      </c>
      <c r="AE225">
        <f t="shared" si="223"/>
        <v>0.58541337370818036</v>
      </c>
      <c r="AF225" s="9">
        <f t="shared" si="245"/>
        <v>28.478884264656909</v>
      </c>
      <c r="AG225" s="9">
        <f t="shared" si="246"/>
        <v>0</v>
      </c>
      <c r="AH225">
        <f t="shared" si="247"/>
        <v>0</v>
      </c>
      <c r="AI225">
        <f t="shared" si="264"/>
        <v>3.1257338500323417E-3</v>
      </c>
      <c r="AJ225">
        <f t="shared" si="224"/>
        <v>37.337604695554134</v>
      </c>
      <c r="AK225">
        <f t="shared" si="225"/>
        <v>-3.1959458162096919</v>
      </c>
      <c r="AL225">
        <f t="shared" si="226"/>
        <v>-0.31921187859272937</v>
      </c>
      <c r="AM225">
        <f t="shared" si="227"/>
        <v>0.56647043877536107</v>
      </c>
      <c r="AN225" s="9">
        <f t="shared" si="248"/>
        <v>34.38891743952707</v>
      </c>
      <c r="AO225">
        <f t="shared" si="228"/>
        <v>0</v>
      </c>
      <c r="AP225">
        <f t="shared" si="249"/>
        <v>0</v>
      </c>
      <c r="AQ225">
        <f t="shared" si="229"/>
        <v>5.9216781596562029</v>
      </c>
      <c r="AR225">
        <f t="shared" si="230"/>
        <v>-4.1516459577862097E-2</v>
      </c>
      <c r="AS225">
        <f t="shared" si="231"/>
        <v>4.8814409724643792E-2</v>
      </c>
      <c r="AT225">
        <f t="shared" si="250"/>
        <v>1.2990351515752395E-2</v>
      </c>
      <c r="AU225">
        <f t="shared" si="232"/>
        <v>5.9100331748701613</v>
      </c>
      <c r="AV225">
        <f t="shared" si="251"/>
        <v>0.17185865723348104</v>
      </c>
      <c r="AW225">
        <f t="shared" si="252"/>
        <v>0</v>
      </c>
      <c r="AX225">
        <f t="shared" si="233"/>
        <v>2.1735183195427239E-2</v>
      </c>
      <c r="AY225" t="b">
        <f t="shared" si="253"/>
        <v>0</v>
      </c>
      <c r="AZ225">
        <f t="shared" si="234"/>
        <v>37.337604695554134</v>
      </c>
      <c r="BA225">
        <f t="shared" si="235"/>
        <v>-3.1959458162097016</v>
      </c>
      <c r="BB225">
        <f t="shared" si="236"/>
        <v>-0.36854367489063733</v>
      </c>
      <c r="BC225">
        <f t="shared" si="237"/>
        <v>0.56647043877536107</v>
      </c>
      <c r="BD225">
        <f t="shared" si="238"/>
        <v>4.9331796297907987E-2</v>
      </c>
      <c r="BF225" s="15">
        <f t="shared" si="254"/>
        <v>34.388917439527063</v>
      </c>
      <c r="BG225" s="10">
        <f t="shared" si="255"/>
        <v>0</v>
      </c>
      <c r="BH225">
        <f t="shared" si="256"/>
        <v>5.9100331748701542</v>
      </c>
      <c r="BI225">
        <f t="shared" si="257"/>
        <v>5.9216781596562029</v>
      </c>
      <c r="BJ225">
        <f t="shared" si="258"/>
        <v>-4.1516459577871867E-2</v>
      </c>
      <c r="BK225">
        <f t="shared" si="259"/>
        <v>-5.1738657326416693E-4</v>
      </c>
      <c r="BM225">
        <f t="shared" si="260"/>
        <v>0</v>
      </c>
      <c r="BN225">
        <f t="shared" si="261"/>
        <v>-9.7699626167013776E-15</v>
      </c>
      <c r="BO225">
        <f t="shared" si="262"/>
        <v>0</v>
      </c>
      <c r="BP225">
        <f t="shared" si="263"/>
        <v>0</v>
      </c>
    </row>
    <row r="226" spans="1:68" x14ac:dyDescent="0.2">
      <c r="A226">
        <f t="shared" si="204"/>
        <v>0.189</v>
      </c>
      <c r="B226">
        <f t="shared" si="205"/>
        <v>0.59076369765612868</v>
      </c>
      <c r="C226">
        <f t="shared" si="206"/>
        <v>2.5349701523762982</v>
      </c>
      <c r="D226">
        <f t="shared" si="207"/>
        <v>0.59076369765612868</v>
      </c>
      <c r="E226">
        <f t="shared" si="213"/>
        <v>0.57009583768907612</v>
      </c>
      <c r="F226">
        <f t="shared" si="214"/>
        <v>0.57009583768907623</v>
      </c>
      <c r="G226">
        <f t="shared" si="208"/>
        <v>0.58485606067956741</v>
      </c>
      <c r="H226">
        <f t="shared" si="209"/>
        <v>0.55207937265918383</v>
      </c>
      <c r="I226">
        <f t="shared" si="210"/>
        <v>0.55207937265918394</v>
      </c>
      <c r="J226">
        <f t="shared" si="200"/>
        <v>39.53846432677922</v>
      </c>
      <c r="K226">
        <f t="shared" si="201"/>
        <v>38.11093461516861</v>
      </c>
      <c r="L226">
        <f t="shared" si="215"/>
        <v>4.0097580562162232E+16</v>
      </c>
      <c r="M226">
        <f t="shared" si="211"/>
        <v>2.1764721831439536E-2</v>
      </c>
      <c r="N226" s="17">
        <f t="shared" si="202"/>
        <v>872712687049197.88</v>
      </c>
      <c r="O226">
        <f t="shared" si="203"/>
        <v>0</v>
      </c>
      <c r="P226" s="18" t="e">
        <f t="shared" si="212"/>
        <v>#N/A</v>
      </c>
      <c r="R226">
        <f t="shared" si="216"/>
        <v>3.6405012387301268</v>
      </c>
      <c r="S226">
        <f t="shared" si="217"/>
        <v>38.230092392294779</v>
      </c>
      <c r="T226">
        <f t="shared" si="239"/>
        <v>-3.8274648846044808</v>
      </c>
      <c r="U226" s="9">
        <f t="shared" si="218"/>
        <v>34.402627507690298</v>
      </c>
      <c r="V226">
        <f t="shared" si="240"/>
        <v>-872712687049145.62</v>
      </c>
      <c r="W226">
        <f t="shared" si="241"/>
        <v>0</v>
      </c>
      <c r="X226">
        <f t="shared" si="242"/>
        <v>-2.1316282072803006E-14</v>
      </c>
      <c r="Y226">
        <f t="shared" si="219"/>
        <v>2.5349701523762982</v>
      </c>
      <c r="Z226">
        <f t="shared" si="220"/>
        <v>31.415926535897931</v>
      </c>
      <c r="AA226">
        <f t="shared" si="221"/>
        <v>2.1774188280083915</v>
      </c>
      <c r="AB226">
        <f t="shared" si="243"/>
        <v>-3.1379282557391734</v>
      </c>
      <c r="AC226">
        <f t="shared" si="222"/>
        <v>28.277998280158759</v>
      </c>
      <c r="AD226">
        <f t="shared" si="244"/>
        <v>-0.36658973440779324</v>
      </c>
      <c r="AE226">
        <f t="shared" si="223"/>
        <v>0.58074346200609839</v>
      </c>
      <c r="AF226" s="9">
        <f t="shared" si="245"/>
        <v>28.492152007757063</v>
      </c>
      <c r="AG226" s="9">
        <f t="shared" si="246"/>
        <v>0</v>
      </c>
      <c r="AH226">
        <f t="shared" si="247"/>
        <v>0</v>
      </c>
      <c r="AI226">
        <f t="shared" si="264"/>
        <v>3.1257338500323417E-3</v>
      </c>
      <c r="AJ226">
        <f t="shared" si="224"/>
        <v>37.337604695554134</v>
      </c>
      <c r="AK226">
        <f t="shared" si="225"/>
        <v>-3.179152944247345</v>
      </c>
      <c r="AL226">
        <f t="shared" si="226"/>
        <v>-0.31777503960671671</v>
      </c>
      <c r="AM226">
        <f t="shared" si="227"/>
        <v>0.56195079599023934</v>
      </c>
      <c r="AN226" s="9">
        <f t="shared" si="248"/>
        <v>34.402627507690319</v>
      </c>
      <c r="AO226">
        <f t="shared" si="228"/>
        <v>0</v>
      </c>
      <c r="AP226">
        <f t="shared" si="249"/>
        <v>0</v>
      </c>
      <c r="AQ226">
        <f t="shared" si="229"/>
        <v>5.9216781596562029</v>
      </c>
      <c r="AR226">
        <f t="shared" si="230"/>
        <v>-4.1224688508171514E-2</v>
      </c>
      <c r="AS226">
        <f t="shared" si="231"/>
        <v>4.881469480107653E-2</v>
      </c>
      <c r="AT226">
        <f t="shared" si="250"/>
        <v>1.2967192592217779E-2</v>
      </c>
      <c r="AU226">
        <f t="shared" si="232"/>
        <v>5.9104754999332556</v>
      </c>
      <c r="AV226">
        <f t="shared" si="251"/>
        <v>0.1718030257605189</v>
      </c>
      <c r="AW226">
        <f t="shared" si="252"/>
        <v>0</v>
      </c>
      <c r="AX226">
        <f t="shared" si="233"/>
        <v>2.1766440533927563E-2</v>
      </c>
      <c r="AY226" t="b">
        <f t="shared" si="253"/>
        <v>0</v>
      </c>
      <c r="AZ226">
        <f t="shared" si="234"/>
        <v>37.337604695554134</v>
      </c>
      <c r="BA226">
        <f t="shared" si="235"/>
        <v>-3.1791529442473374</v>
      </c>
      <c r="BB226">
        <f t="shared" si="236"/>
        <v>-0.36710683590462484</v>
      </c>
      <c r="BC226">
        <f t="shared" si="237"/>
        <v>0.56195079599023912</v>
      </c>
      <c r="BD226">
        <f t="shared" si="238"/>
        <v>4.9331796297907987E-2</v>
      </c>
      <c r="BF226" s="15">
        <f t="shared" si="254"/>
        <v>34.402627507690326</v>
      </c>
      <c r="BG226" s="10">
        <f t="shared" si="255"/>
        <v>0</v>
      </c>
      <c r="BH226">
        <f t="shared" si="256"/>
        <v>5.9104754999332627</v>
      </c>
      <c r="BI226">
        <f t="shared" si="257"/>
        <v>5.9216781596562029</v>
      </c>
      <c r="BJ226">
        <f t="shared" si="258"/>
        <v>-4.1224688508163965E-2</v>
      </c>
      <c r="BK226">
        <f t="shared" si="259"/>
        <v>-5.1710149683159568E-4</v>
      </c>
      <c r="BM226">
        <f t="shared" si="260"/>
        <v>0</v>
      </c>
      <c r="BN226">
        <f t="shared" si="261"/>
        <v>7.5495165674510645E-15</v>
      </c>
      <c r="BO226">
        <f t="shared" si="262"/>
        <v>0</v>
      </c>
      <c r="BP226">
        <f t="shared" si="263"/>
        <v>0</v>
      </c>
    </row>
    <row r="227" spans="1:68" x14ac:dyDescent="0.2">
      <c r="A227">
        <f t="shared" si="204"/>
        <v>0.19</v>
      </c>
      <c r="B227">
        <f t="shared" si="205"/>
        <v>0.59388943150616114</v>
      </c>
      <c r="C227">
        <f t="shared" si="206"/>
        <v>2.5318444185262656</v>
      </c>
      <c r="D227">
        <f t="shared" si="207"/>
        <v>0.59388943150616114</v>
      </c>
      <c r="E227">
        <f t="shared" si="213"/>
        <v>0.57266108331574961</v>
      </c>
      <c r="F227">
        <f t="shared" si="214"/>
        <v>0.57266108331574972</v>
      </c>
      <c r="G227">
        <f t="shared" si="208"/>
        <v>0.58795053719109946</v>
      </c>
      <c r="H227">
        <f t="shared" si="209"/>
        <v>0.55465687364615446</v>
      </c>
      <c r="I227">
        <f t="shared" si="210"/>
        <v>0.55465687364615479</v>
      </c>
      <c r="J227">
        <f t="shared" si="200"/>
        <v>39.354728334911592</v>
      </c>
      <c r="K227">
        <f t="shared" si="201"/>
        <v>37.935599322999479</v>
      </c>
      <c r="L227">
        <f t="shared" si="215"/>
        <v>4.058851017659516E+16</v>
      </c>
      <c r="M227">
        <f t="shared" si="211"/>
        <v>2.179597175507619E-2</v>
      </c>
      <c r="N227" s="17">
        <f t="shared" si="202"/>
        <v>884666021389690.62</v>
      </c>
      <c r="O227">
        <f t="shared" si="203"/>
        <v>0</v>
      </c>
      <c r="P227" s="18" t="e">
        <f t="shared" si="212"/>
        <v>#N/A</v>
      </c>
      <c r="R227">
        <f t="shared" si="216"/>
        <v>3.6358899673471825</v>
      </c>
      <c r="S227">
        <f t="shared" si="217"/>
        <v>38.242261420889619</v>
      </c>
      <c r="T227">
        <f t="shared" si="239"/>
        <v>-3.8260301081386072</v>
      </c>
      <c r="U227" s="9">
        <f t="shared" si="218"/>
        <v>34.416231312751009</v>
      </c>
      <c r="V227">
        <f t="shared" si="240"/>
        <v>-884666021389601</v>
      </c>
      <c r="W227">
        <f t="shared" si="241"/>
        <v>0</v>
      </c>
      <c r="X227">
        <f t="shared" si="242"/>
        <v>-6.3948846218409017E-14</v>
      </c>
      <c r="Y227">
        <f t="shared" si="219"/>
        <v>2.5318444185262656</v>
      </c>
      <c r="Z227">
        <f t="shared" si="220"/>
        <v>31.415926535897931</v>
      </c>
      <c r="AA227">
        <f t="shared" si="221"/>
        <v>2.180544561858424</v>
      </c>
      <c r="AB227">
        <f t="shared" si="243"/>
        <v>-3.1215556964393234</v>
      </c>
      <c r="AC227">
        <f t="shared" si="222"/>
        <v>28.294370839458608</v>
      </c>
      <c r="AD227">
        <f t="shared" si="244"/>
        <v>-0.36515524122535659</v>
      </c>
      <c r="AE227">
        <f t="shared" si="223"/>
        <v>0.57610508092508672</v>
      </c>
      <c r="AF227" s="9">
        <f t="shared" si="245"/>
        <v>28.505320679158338</v>
      </c>
      <c r="AG227" s="9">
        <f t="shared" si="246"/>
        <v>0</v>
      </c>
      <c r="AH227">
        <f t="shared" si="247"/>
        <v>0</v>
      </c>
      <c r="AI227">
        <f t="shared" si="264"/>
        <v>3.1257338500325638E-3</v>
      </c>
      <c r="AJ227">
        <f t="shared" si="224"/>
        <v>37.337604695554134</v>
      </c>
      <c r="AK227">
        <f t="shared" si="225"/>
        <v>-3.1624943345554568</v>
      </c>
      <c r="AL227">
        <f t="shared" si="226"/>
        <v>-0.31634026314084318</v>
      </c>
      <c r="AM227">
        <f t="shared" si="227"/>
        <v>0.55746121489324396</v>
      </c>
      <c r="AN227" s="9">
        <f t="shared" si="248"/>
        <v>34.41623131275108</v>
      </c>
      <c r="AO227">
        <f t="shared" si="228"/>
        <v>7.1054273576010019E-14</v>
      </c>
      <c r="AP227">
        <f t="shared" si="249"/>
        <v>2.0645570669931161E-15</v>
      </c>
      <c r="AQ227">
        <f t="shared" si="229"/>
        <v>5.9216781596562029</v>
      </c>
      <c r="AR227">
        <f t="shared" si="230"/>
        <v>-4.0938638116133408E-2</v>
      </c>
      <c r="AS227">
        <f t="shared" si="231"/>
        <v>4.8814978084513405E-2</v>
      </c>
      <c r="AT227">
        <f t="shared" si="250"/>
        <v>1.2945047100578614E-2</v>
      </c>
      <c r="AU227">
        <f t="shared" si="232"/>
        <v>5.9109106335927422</v>
      </c>
      <c r="AV227">
        <f t="shared" si="251"/>
        <v>0.17174775994147776</v>
      </c>
      <c r="AW227">
        <f t="shared" si="252"/>
        <v>0</v>
      </c>
      <c r="AX227">
        <f t="shared" si="233"/>
        <v>2.1797697872427888E-2</v>
      </c>
      <c r="AY227" t="b">
        <f t="shared" si="253"/>
        <v>0</v>
      </c>
      <c r="AZ227">
        <f t="shared" si="234"/>
        <v>37.337604695554134</v>
      </c>
      <c r="BA227">
        <f t="shared" si="235"/>
        <v>-3.1624943345554555</v>
      </c>
      <c r="BB227">
        <f t="shared" si="236"/>
        <v>-0.36567205943875108</v>
      </c>
      <c r="BC227">
        <f t="shared" si="237"/>
        <v>0.55746121489324374</v>
      </c>
      <c r="BD227">
        <f t="shared" si="238"/>
        <v>4.9331796297907987E-2</v>
      </c>
      <c r="BF227" s="15">
        <f t="shared" si="254"/>
        <v>34.41623131275108</v>
      </c>
      <c r="BG227" s="10">
        <f t="shared" si="255"/>
        <v>0</v>
      </c>
      <c r="BH227">
        <f t="shared" si="256"/>
        <v>5.9109106335927422</v>
      </c>
      <c r="BI227">
        <f t="shared" si="257"/>
        <v>5.9216781596562029</v>
      </c>
      <c r="BJ227">
        <f t="shared" si="258"/>
        <v>-4.0938638116132076E-2</v>
      </c>
      <c r="BK227">
        <f t="shared" si="259"/>
        <v>-5.1681821339449874E-4</v>
      </c>
      <c r="BM227">
        <f t="shared" si="260"/>
        <v>0</v>
      </c>
      <c r="BN227">
        <f t="shared" si="261"/>
        <v>0</v>
      </c>
      <c r="BO227">
        <f t="shared" si="262"/>
        <v>0</v>
      </c>
      <c r="BP227">
        <f t="shared" si="263"/>
        <v>0</v>
      </c>
    </row>
    <row r="228" spans="1:68" x14ac:dyDescent="0.2">
      <c r="A228">
        <f t="shared" si="204"/>
        <v>0.191</v>
      </c>
      <c r="B228">
        <f t="shared" si="205"/>
        <v>0.59701516535619359</v>
      </c>
      <c r="C228">
        <f t="shared" si="206"/>
        <v>2.5287186846762335</v>
      </c>
      <c r="D228">
        <f t="shared" si="207"/>
        <v>0.59701516535619359</v>
      </c>
      <c r="E228">
        <f t="shared" si="213"/>
        <v>0.57522073392673223</v>
      </c>
      <c r="F228">
        <f t="shared" si="214"/>
        <v>0.57522073392673223</v>
      </c>
      <c r="G228">
        <f t="shared" si="208"/>
        <v>0.59104501370263163</v>
      </c>
      <c r="H228">
        <f t="shared" si="209"/>
        <v>0.55722906336245892</v>
      </c>
      <c r="I228">
        <f t="shared" si="210"/>
        <v>0.55722906336245914</v>
      </c>
      <c r="J228">
        <f t="shared" si="200"/>
        <v>39.173065470989556</v>
      </c>
      <c r="K228">
        <f t="shared" si="201"/>
        <v>37.762234324137587</v>
      </c>
      <c r="L228">
        <f t="shared" si="215"/>
        <v>4.1081250397704944E+16</v>
      </c>
      <c r="M228">
        <f t="shared" si="211"/>
        <v>2.1827221657417718E-2</v>
      </c>
      <c r="N228" s="17">
        <f t="shared" si="202"/>
        <v>896689558394585.62</v>
      </c>
      <c r="O228">
        <f t="shared" si="203"/>
        <v>0</v>
      </c>
      <c r="P228" s="18" t="e">
        <f t="shared" si="212"/>
        <v>#N/A</v>
      </c>
      <c r="R228">
        <f t="shared" si="216"/>
        <v>3.6313095112464682</v>
      </c>
      <c r="S228">
        <f t="shared" si="217"/>
        <v>38.254328217621399</v>
      </c>
      <c r="T228">
        <f t="shared" si="239"/>
        <v>-3.824597388282839</v>
      </c>
      <c r="U228" s="9">
        <f t="shared" si="218"/>
        <v>34.42973082933856</v>
      </c>
      <c r="V228">
        <f t="shared" si="240"/>
        <v>-896689558394576.75</v>
      </c>
      <c r="W228">
        <f t="shared" si="241"/>
        <v>0</v>
      </c>
      <c r="X228">
        <f t="shared" si="242"/>
        <v>2.8421709430404007E-14</v>
      </c>
      <c r="Y228">
        <f t="shared" si="219"/>
        <v>2.5287186846762335</v>
      </c>
      <c r="Z228">
        <f t="shared" si="220"/>
        <v>31.415926535897931</v>
      </c>
      <c r="AA228">
        <f t="shared" si="221"/>
        <v>2.1836702957084562</v>
      </c>
      <c r="AB228">
        <f t="shared" si="243"/>
        <v>-3.1053095540799593</v>
      </c>
      <c r="AC228">
        <f t="shared" si="222"/>
        <v>28.310616981817972</v>
      </c>
      <c r="AD228">
        <f t="shared" si="244"/>
        <v>-0.36372280286633224</v>
      </c>
      <c r="AE228">
        <f t="shared" si="223"/>
        <v>0.57149793931107518</v>
      </c>
      <c r="AF228" s="9">
        <f t="shared" si="245"/>
        <v>28.518392118262717</v>
      </c>
      <c r="AG228" s="9">
        <f t="shared" si="246"/>
        <v>0</v>
      </c>
      <c r="AH228">
        <f t="shared" si="247"/>
        <v>0</v>
      </c>
      <c r="AI228">
        <f t="shared" si="264"/>
        <v>3.1257338500323417E-3</v>
      </c>
      <c r="AJ228">
        <f t="shared" si="224"/>
        <v>37.337604695554134</v>
      </c>
      <c r="AK228">
        <f t="shared" si="225"/>
        <v>-3.1459677496903877</v>
      </c>
      <c r="AL228">
        <f t="shared" si="226"/>
        <v>-0.31490754328507498</v>
      </c>
      <c r="AM228">
        <f t="shared" si="227"/>
        <v>0.55300142675984665</v>
      </c>
      <c r="AN228" s="9">
        <f t="shared" si="248"/>
        <v>34.429730829338524</v>
      </c>
      <c r="AO228">
        <f t="shared" si="228"/>
        <v>0</v>
      </c>
      <c r="AP228">
        <f t="shared" si="249"/>
        <v>0</v>
      </c>
      <c r="AQ228">
        <f t="shared" si="229"/>
        <v>5.9216781596562029</v>
      </c>
      <c r="AR228">
        <f t="shared" si="230"/>
        <v>-4.0658195610428383E-2</v>
      </c>
      <c r="AS228">
        <f t="shared" si="231"/>
        <v>4.8815259581257264E-2</v>
      </c>
      <c r="AT228">
        <f t="shared" si="250"/>
        <v>1.2923907314189659E-2</v>
      </c>
      <c r="AU228">
        <f t="shared" si="232"/>
        <v>5.9113387110758069</v>
      </c>
      <c r="AV228">
        <f t="shared" si="251"/>
        <v>0.17169285291183839</v>
      </c>
      <c r="AW228">
        <f t="shared" si="252"/>
        <v>0</v>
      </c>
      <c r="AX228">
        <f t="shared" si="233"/>
        <v>2.182895521092821E-2</v>
      </c>
      <c r="AY228" t="b">
        <f t="shared" si="253"/>
        <v>0</v>
      </c>
      <c r="AZ228">
        <f t="shared" si="234"/>
        <v>37.337604695554134</v>
      </c>
      <c r="BA228">
        <f t="shared" si="235"/>
        <v>-3.1459677496903828</v>
      </c>
      <c r="BB228">
        <f t="shared" si="236"/>
        <v>-0.36423933958298305</v>
      </c>
      <c r="BC228">
        <f t="shared" si="237"/>
        <v>0.55300142675984665</v>
      </c>
      <c r="BD228">
        <f t="shared" si="238"/>
        <v>4.9331796297907987E-2</v>
      </c>
      <c r="BF228" s="15">
        <f t="shared" si="254"/>
        <v>34.429730829338524</v>
      </c>
      <c r="BG228" s="10">
        <f t="shared" si="255"/>
        <v>0</v>
      </c>
      <c r="BH228">
        <f t="shared" si="256"/>
        <v>5.9113387110758069</v>
      </c>
      <c r="BI228">
        <f t="shared" si="257"/>
        <v>5.9216781596562029</v>
      </c>
      <c r="BJ228">
        <f t="shared" si="258"/>
        <v>-4.0658195610423498E-2</v>
      </c>
      <c r="BK228">
        <f t="shared" si="259"/>
        <v>-5.1653671665080614E-4</v>
      </c>
      <c r="BM228">
        <f t="shared" si="260"/>
        <v>0</v>
      </c>
      <c r="BN228">
        <f t="shared" si="261"/>
        <v>4.8849813083506888E-15</v>
      </c>
      <c r="BO228">
        <f t="shared" si="262"/>
        <v>0</v>
      </c>
      <c r="BP228">
        <f t="shared" si="263"/>
        <v>0</v>
      </c>
    </row>
    <row r="229" spans="1:68" x14ac:dyDescent="0.2">
      <c r="A229">
        <f t="shared" si="204"/>
        <v>0.192</v>
      </c>
      <c r="B229">
        <f t="shared" si="205"/>
        <v>0.60014089920622604</v>
      </c>
      <c r="C229">
        <f t="shared" si="206"/>
        <v>2.5255929508262009</v>
      </c>
      <c r="D229">
        <f t="shared" si="207"/>
        <v>0.60014089920622604</v>
      </c>
      <c r="E229">
        <f t="shared" si="213"/>
        <v>0.57777476451371523</v>
      </c>
      <c r="F229">
        <f t="shared" si="214"/>
        <v>0.57777476451371523</v>
      </c>
      <c r="G229">
        <f t="shared" si="208"/>
        <v>0.59413949021416379</v>
      </c>
      <c r="H229">
        <f t="shared" si="209"/>
        <v>0.55979591717738153</v>
      </c>
      <c r="I229">
        <f t="shared" si="210"/>
        <v>0.55979591717738153</v>
      </c>
      <c r="J229">
        <f t="shared" ref="J229:J292" si="265">x_m_zeta/H229</f>
        <v>38.993443702661153</v>
      </c>
      <c r="K229">
        <f t="shared" ref="K229:K292" si="266">(J229)^alpha</f>
        <v>37.590809284392463</v>
      </c>
      <c r="L229">
        <f t="shared" si="215"/>
        <v>4.157580198459544E+16</v>
      </c>
      <c r="M229">
        <f t="shared" si="211"/>
        <v>2.1858471538433587E-2</v>
      </c>
      <c r="N229" s="17">
        <f t="shared" si="202"/>
        <v>908783484367830</v>
      </c>
      <c r="O229">
        <f t="shared" si="203"/>
        <v>0</v>
      </c>
      <c r="P229" s="18" t="e">
        <f t="shared" si="212"/>
        <v>#N/A</v>
      </c>
      <c r="R229">
        <f t="shared" si="216"/>
        <v>3.6267595865912754</v>
      </c>
      <c r="S229">
        <f t="shared" si="217"/>
        <v>38.266294709872064</v>
      </c>
      <c r="T229">
        <f t="shared" si="239"/>
        <v>-3.8231667191525132</v>
      </c>
      <c r="U229" s="9">
        <f t="shared" si="218"/>
        <v>34.443127990719553</v>
      </c>
      <c r="V229">
        <f t="shared" si="240"/>
        <v>-908783484367795.12</v>
      </c>
      <c r="W229">
        <f t="shared" si="241"/>
        <v>0</v>
      </c>
      <c r="X229">
        <f t="shared" si="242"/>
        <v>0</v>
      </c>
      <c r="Y229">
        <f t="shared" si="219"/>
        <v>2.5255929508262009</v>
      </c>
      <c r="Z229">
        <f t="shared" si="220"/>
        <v>31.415926535897931</v>
      </c>
      <c r="AA229">
        <f t="shared" si="221"/>
        <v>2.1867960295584887</v>
      </c>
      <c r="AB229">
        <f t="shared" si="243"/>
        <v>-3.0891877465968913</v>
      </c>
      <c r="AC229">
        <f t="shared" si="222"/>
        <v>28.326738789301039</v>
      </c>
      <c r="AD229">
        <f t="shared" si="244"/>
        <v>-0.36229241345232271</v>
      </c>
      <c r="AE229">
        <f t="shared" si="223"/>
        <v>0.56692175063243111</v>
      </c>
      <c r="AF229" s="9">
        <f t="shared" si="245"/>
        <v>28.531368126481148</v>
      </c>
      <c r="AG229" s="9">
        <f t="shared" si="246"/>
        <v>0</v>
      </c>
      <c r="AH229">
        <f t="shared" si="247"/>
        <v>0</v>
      </c>
      <c r="AI229">
        <f t="shared" si="264"/>
        <v>3.1257338500323417E-3</v>
      </c>
      <c r="AJ229">
        <f t="shared" si="224"/>
        <v>37.337604695554134</v>
      </c>
      <c r="AK229">
        <f t="shared" si="225"/>
        <v>-3.1295709977070185</v>
      </c>
      <c r="AL229">
        <f t="shared" si="226"/>
        <v>-0.31347687415474912</v>
      </c>
      <c r="AM229">
        <f t="shared" si="227"/>
        <v>0.54857116702716091</v>
      </c>
      <c r="AN229" s="9">
        <f t="shared" si="248"/>
        <v>34.443127990719525</v>
      </c>
      <c r="AO229">
        <f t="shared" si="228"/>
        <v>0</v>
      </c>
      <c r="AP229">
        <f t="shared" si="249"/>
        <v>0</v>
      </c>
      <c r="AQ229">
        <f t="shared" si="229"/>
        <v>5.9216781596562029</v>
      </c>
      <c r="AR229">
        <f t="shared" si="230"/>
        <v>-4.0383251110127194E-2</v>
      </c>
      <c r="AS229">
        <f t="shared" si="231"/>
        <v>4.8815539297573596E-2</v>
      </c>
      <c r="AT229">
        <f t="shared" si="250"/>
        <v>1.2903765768444075E-2</v>
      </c>
      <c r="AU229">
        <f t="shared" si="232"/>
        <v>5.9117598642383768</v>
      </c>
      <c r="AV229">
        <f t="shared" si="251"/>
        <v>0.17163829794527552</v>
      </c>
      <c r="AW229">
        <f t="shared" si="252"/>
        <v>0</v>
      </c>
      <c r="AX229">
        <f t="shared" si="233"/>
        <v>2.1860212549428538E-2</v>
      </c>
      <c r="AY229" t="b">
        <f t="shared" si="253"/>
        <v>0</v>
      </c>
      <c r="AZ229">
        <f t="shared" si="234"/>
        <v>37.337604695554134</v>
      </c>
      <c r="BA229">
        <f t="shared" si="235"/>
        <v>-3.1295709977070212</v>
      </c>
      <c r="BB229">
        <f t="shared" si="236"/>
        <v>-0.36280867045265702</v>
      </c>
      <c r="BC229">
        <f t="shared" si="237"/>
        <v>0.54857116702716091</v>
      </c>
      <c r="BD229">
        <f t="shared" si="238"/>
        <v>4.9331796297907987E-2</v>
      </c>
      <c r="BF229" s="15">
        <f t="shared" si="254"/>
        <v>34.443127990719525</v>
      </c>
      <c r="BG229" s="10">
        <f t="shared" si="255"/>
        <v>0</v>
      </c>
      <c r="BH229">
        <f t="shared" si="256"/>
        <v>5.9117598642383768</v>
      </c>
      <c r="BI229">
        <f t="shared" si="257"/>
        <v>5.9216781596562029</v>
      </c>
      <c r="BJ229">
        <f t="shared" si="258"/>
        <v>-4.0383251110129859E-2</v>
      </c>
      <c r="BK229">
        <f t="shared" si="259"/>
        <v>-5.162570003343081E-4</v>
      </c>
      <c r="BM229">
        <f t="shared" si="260"/>
        <v>0</v>
      </c>
      <c r="BN229">
        <f t="shared" si="261"/>
        <v>0</v>
      </c>
      <c r="BO229">
        <f t="shared" si="262"/>
        <v>0</v>
      </c>
      <c r="BP229">
        <f t="shared" si="263"/>
        <v>0</v>
      </c>
    </row>
    <row r="230" spans="1:68" x14ac:dyDescent="0.2">
      <c r="A230">
        <f t="shared" si="204"/>
        <v>0.193</v>
      </c>
      <c r="B230">
        <f t="shared" si="205"/>
        <v>0.60326663305625838</v>
      </c>
      <c r="C230">
        <f t="shared" si="206"/>
        <v>2.5224672169761684</v>
      </c>
      <c r="D230">
        <f t="shared" si="207"/>
        <v>0.60326663305625838</v>
      </c>
      <c r="E230">
        <f t="shared" si="213"/>
        <v>0.58032315012329816</v>
      </c>
      <c r="F230">
        <f t="shared" si="214"/>
        <v>0.58032315012329827</v>
      </c>
      <c r="G230">
        <f t="shared" si="208"/>
        <v>0.59723396672569584</v>
      </c>
      <c r="H230">
        <f t="shared" si="209"/>
        <v>0.56235741051130173</v>
      </c>
      <c r="I230">
        <f t="shared" si="210"/>
        <v>0.56235741051130206</v>
      </c>
      <c r="J230">
        <f t="shared" si="265"/>
        <v>38.81583166404652</v>
      </c>
      <c r="K230">
        <f t="shared" si="266"/>
        <v>37.421294499159579</v>
      </c>
      <c r="L230">
        <f t="shared" si="215"/>
        <v>4.2072166335040592E+16</v>
      </c>
      <c r="M230">
        <f t="shared" si="211"/>
        <v>2.1889721398093264E-2</v>
      </c>
      <c r="N230" s="17">
        <f t="shared" ref="N230:N293" si="267">L230*M230</f>
        <v>920947999688277.12</v>
      </c>
      <c r="O230">
        <f t="shared" ref="O230:O293" si="268">N230*EXP(-N230)</f>
        <v>0</v>
      </c>
      <c r="P230" s="18" t="e">
        <f t="shared" si="212"/>
        <v>#N/A</v>
      </c>
      <c r="R230">
        <f t="shared" si="216"/>
        <v>3.6222399140252404</v>
      </c>
      <c r="S230">
        <f t="shared" si="217"/>
        <v>38.278162784770451</v>
      </c>
      <c r="T230">
        <f t="shared" si="239"/>
        <v>-3.8217380948881918</v>
      </c>
      <c r="U230" s="9">
        <f t="shared" si="218"/>
        <v>34.456424689882262</v>
      </c>
      <c r="V230">
        <f t="shared" si="240"/>
        <v>-920947999688240.5</v>
      </c>
      <c r="W230">
        <f t="shared" si="241"/>
        <v>0</v>
      </c>
      <c r="X230">
        <f t="shared" si="242"/>
        <v>0</v>
      </c>
      <c r="Y230">
        <f t="shared" si="219"/>
        <v>2.5224672169761684</v>
      </c>
      <c r="Z230">
        <f t="shared" si="220"/>
        <v>31.415926535897931</v>
      </c>
      <c r="AA230">
        <f t="shared" si="221"/>
        <v>2.1899217634085213</v>
      </c>
      <c r="AB230">
        <f t="shared" si="243"/>
        <v>-3.0731882334355256</v>
      </c>
      <c r="AC230">
        <f t="shared" si="222"/>
        <v>28.342738302462404</v>
      </c>
      <c r="AD230">
        <f t="shared" si="244"/>
        <v>-0.3608640671301197</v>
      </c>
      <c r="AE230">
        <f t="shared" si="223"/>
        <v>0.56237623288434113</v>
      </c>
      <c r="AF230" s="9">
        <f t="shared" si="245"/>
        <v>28.544250468216624</v>
      </c>
      <c r="AG230" s="9">
        <f t="shared" si="246"/>
        <v>0</v>
      </c>
      <c r="AH230">
        <f t="shared" si="247"/>
        <v>0</v>
      </c>
      <c r="AI230">
        <f t="shared" si="264"/>
        <v>3.1257338500325638E-3</v>
      </c>
      <c r="AJ230">
        <f t="shared" si="224"/>
        <v>37.337604695554134</v>
      </c>
      <c r="AK230">
        <f t="shared" si="225"/>
        <v>-3.1133019309915468</v>
      </c>
      <c r="AL230">
        <f t="shared" si="226"/>
        <v>-0.31204824989042779</v>
      </c>
      <c r="AM230">
        <f t="shared" si="227"/>
        <v>0.54417017521010969</v>
      </c>
      <c r="AN230" s="9">
        <f t="shared" si="248"/>
        <v>34.456424689882269</v>
      </c>
      <c r="AO230">
        <f t="shared" si="228"/>
        <v>0</v>
      </c>
      <c r="AP230">
        <f t="shared" si="249"/>
        <v>0</v>
      </c>
      <c r="AQ230">
        <f t="shared" si="229"/>
        <v>5.9216781596562029</v>
      </c>
      <c r="AR230">
        <f t="shared" si="230"/>
        <v>-4.0113697556021233E-2</v>
      </c>
      <c r="AS230">
        <f t="shared" si="231"/>
        <v>4.8815817239691917E-2</v>
      </c>
      <c r="AT230">
        <f t="shared" si="250"/>
        <v>1.2884615255817971E-2</v>
      </c>
      <c r="AU230">
        <f t="shared" si="232"/>
        <v>5.9121742216656443</v>
      </c>
      <c r="AV230">
        <f t="shared" si="251"/>
        <v>0.17158408845017764</v>
      </c>
      <c r="AW230">
        <f t="shared" si="252"/>
        <v>0</v>
      </c>
      <c r="AX230">
        <f t="shared" si="233"/>
        <v>2.1891469887928863E-2</v>
      </c>
      <c r="AY230" t="b">
        <f t="shared" si="253"/>
        <v>0</v>
      </c>
      <c r="AZ230">
        <f t="shared" si="234"/>
        <v>37.337604695554134</v>
      </c>
      <c r="BA230">
        <f t="shared" si="235"/>
        <v>-3.1133019309915522</v>
      </c>
      <c r="BB230">
        <f t="shared" si="236"/>
        <v>-0.36138004618833541</v>
      </c>
      <c r="BC230">
        <f t="shared" si="237"/>
        <v>0.54417017521010946</v>
      </c>
      <c r="BD230">
        <f t="shared" si="238"/>
        <v>4.9331796297907987E-2</v>
      </c>
      <c r="BF230" s="15">
        <f t="shared" si="254"/>
        <v>34.456424689882262</v>
      </c>
      <c r="BG230" s="10">
        <f t="shared" si="255"/>
        <v>0</v>
      </c>
      <c r="BH230">
        <f t="shared" si="256"/>
        <v>5.9121742216656372</v>
      </c>
      <c r="BI230">
        <f t="shared" si="257"/>
        <v>5.9216781596562029</v>
      </c>
      <c r="BJ230">
        <f t="shared" si="258"/>
        <v>-4.0113697556026562E-2</v>
      </c>
      <c r="BK230">
        <f t="shared" si="259"/>
        <v>-5.1597905821570977E-4</v>
      </c>
      <c r="BM230">
        <f t="shared" si="260"/>
        <v>0</v>
      </c>
      <c r="BN230">
        <f t="shared" si="261"/>
        <v>-5.3290705182007514E-15</v>
      </c>
      <c r="BO230">
        <f t="shared" si="262"/>
        <v>0</v>
      </c>
      <c r="BP230">
        <f t="shared" si="263"/>
        <v>0</v>
      </c>
    </row>
    <row r="231" spans="1:68" x14ac:dyDescent="0.2">
      <c r="A231">
        <f t="shared" ref="A231:A294" si="269">ROUND(A230+1/1000,3)</f>
        <v>0.19400000000000001</v>
      </c>
      <c r="B231">
        <f t="shared" si="205"/>
        <v>0.60639236690629084</v>
      </c>
      <c r="C231">
        <f t="shared" si="206"/>
        <v>2.5193414831261363</v>
      </c>
      <c r="D231">
        <f t="shared" si="207"/>
        <v>0.60639236690629084</v>
      </c>
      <c r="E231">
        <f t="shared" si="213"/>
        <v>0.58286586585723343</v>
      </c>
      <c r="F231">
        <f t="shared" si="214"/>
        <v>0.58286586585723343</v>
      </c>
      <c r="G231">
        <f t="shared" si="208"/>
        <v>0.60032844323722789</v>
      </c>
      <c r="H231">
        <f t="shared" si="209"/>
        <v>0.56491351883593022</v>
      </c>
      <c r="I231">
        <f t="shared" si="210"/>
        <v>0.56491351883593033</v>
      </c>
      <c r="J231">
        <f t="shared" si="265"/>
        <v>38.640198638573352</v>
      </c>
      <c r="K231">
        <f t="shared" si="266"/>
        <v>37.253660877238261</v>
      </c>
      <c r="L231">
        <f t="shared" si="215"/>
        <v>4.2570345477848976E+16</v>
      </c>
      <c r="M231">
        <f t="shared" si="211"/>
        <v>2.1920971236366223E-2</v>
      </c>
      <c r="N231" s="17">
        <f t="shared" si="267"/>
        <v>933183318742100.25</v>
      </c>
      <c r="O231">
        <f t="shared" si="268"/>
        <v>0</v>
      </c>
      <c r="P231" s="18" t="e">
        <f t="shared" si="212"/>
        <v>#N/A</v>
      </c>
      <c r="R231">
        <f t="shared" si="216"/>
        <v>3.6177502185801225</v>
      </c>
      <c r="S231">
        <f t="shared" si="217"/>
        <v>38.289934290241632</v>
      </c>
      <c r="T231">
        <f t="shared" si="239"/>
        <v>-3.8203115096555167</v>
      </c>
      <c r="U231" s="9">
        <f t="shared" si="218"/>
        <v>34.469622780586114</v>
      </c>
      <c r="V231">
        <f t="shared" si="240"/>
        <v>-933183318742062.38</v>
      </c>
      <c r="W231">
        <f t="shared" si="241"/>
        <v>0</v>
      </c>
      <c r="X231">
        <f t="shared" si="242"/>
        <v>-7.1054273576010019E-15</v>
      </c>
      <c r="Y231">
        <f t="shared" si="219"/>
        <v>2.5193414831261363</v>
      </c>
      <c r="Z231">
        <f t="shared" si="220"/>
        <v>31.415926535897931</v>
      </c>
      <c r="AA231">
        <f t="shared" si="221"/>
        <v>2.1930474972585534</v>
      </c>
      <c r="AB231">
        <f t="shared" si="243"/>
        <v>-3.0573090145047823</v>
      </c>
      <c r="AC231">
        <f t="shared" si="222"/>
        <v>28.35861752139315</v>
      </c>
      <c r="AD231">
        <f t="shared" si="244"/>
        <v>-0.35943775807156081</v>
      </c>
      <c r="AE231">
        <f t="shared" si="223"/>
        <v>0.55786110849566561</v>
      </c>
      <c r="AF231" s="9">
        <f t="shared" si="245"/>
        <v>28.557040871817254</v>
      </c>
      <c r="AG231" s="9">
        <f t="shared" si="246"/>
        <v>0</v>
      </c>
      <c r="AH231">
        <f t="shared" si="247"/>
        <v>0</v>
      </c>
      <c r="AI231">
        <f t="shared" si="264"/>
        <v>3.1257338500323417E-3</v>
      </c>
      <c r="AJ231">
        <f t="shared" si="224"/>
        <v>37.337604695554134</v>
      </c>
      <c r="AK231">
        <f t="shared" si="225"/>
        <v>-3.0971584451299767</v>
      </c>
      <c r="AL231">
        <f t="shared" si="226"/>
        <v>-0.31062166465775265</v>
      </c>
      <c r="AM231">
        <f t="shared" si="227"/>
        <v>0.53979819481970348</v>
      </c>
      <c r="AN231" s="9">
        <f t="shared" si="248"/>
        <v>34.469622780586107</v>
      </c>
      <c r="AO231">
        <f t="shared" si="228"/>
        <v>0</v>
      </c>
      <c r="AP231">
        <f t="shared" si="249"/>
        <v>0</v>
      </c>
      <c r="AQ231">
        <f t="shared" si="229"/>
        <v>5.9216781596562029</v>
      </c>
      <c r="AR231">
        <f t="shared" si="230"/>
        <v>-3.9849430625194415E-2</v>
      </c>
      <c r="AS231">
        <f t="shared" si="231"/>
        <v>4.8816093413808159E-2</v>
      </c>
      <c r="AT231">
        <f t="shared" si="250"/>
        <v>1.2866448821129677E-2</v>
      </c>
      <c r="AU231">
        <f t="shared" si="232"/>
        <v>5.9125819087688534</v>
      </c>
      <c r="AV231">
        <f t="shared" si="251"/>
        <v>0.17153021796626455</v>
      </c>
      <c r="AW231">
        <f t="shared" si="252"/>
        <v>0</v>
      </c>
      <c r="AX231">
        <f t="shared" si="233"/>
        <v>2.1922727226429184E-2</v>
      </c>
      <c r="AY231" t="b">
        <f t="shared" si="253"/>
        <v>0</v>
      </c>
      <c r="AZ231">
        <f t="shared" si="234"/>
        <v>37.337604695554134</v>
      </c>
      <c r="BA231">
        <f t="shared" si="235"/>
        <v>-3.0971584451299736</v>
      </c>
      <c r="BB231">
        <f t="shared" si="236"/>
        <v>-0.35995346095566066</v>
      </c>
      <c r="BC231">
        <f t="shared" si="237"/>
        <v>0.53979819481970348</v>
      </c>
      <c r="BD231">
        <f t="shared" si="238"/>
        <v>4.9331796297907987E-2</v>
      </c>
      <c r="BF231" s="15">
        <f t="shared" si="254"/>
        <v>34.469622780586114</v>
      </c>
      <c r="BG231" s="10">
        <f t="shared" si="255"/>
        <v>0</v>
      </c>
      <c r="BH231">
        <f t="shared" si="256"/>
        <v>5.9125819087688605</v>
      </c>
      <c r="BI231">
        <f t="shared" si="257"/>
        <v>5.9216781596562029</v>
      </c>
      <c r="BJ231">
        <f t="shared" si="258"/>
        <v>-3.9849430625191307E-2</v>
      </c>
      <c r="BK231">
        <f t="shared" si="259"/>
        <v>-5.1570288409985565E-4</v>
      </c>
      <c r="BM231">
        <f t="shared" si="260"/>
        <v>0</v>
      </c>
      <c r="BN231">
        <f t="shared" si="261"/>
        <v>0</v>
      </c>
      <c r="BO231">
        <f t="shared" si="262"/>
        <v>0</v>
      </c>
      <c r="BP231">
        <f t="shared" si="263"/>
        <v>0</v>
      </c>
    </row>
    <row r="232" spans="1:68" x14ac:dyDescent="0.2">
      <c r="A232">
        <f t="shared" si="269"/>
        <v>0.19500000000000001</v>
      </c>
      <c r="B232">
        <f t="shared" si="205"/>
        <v>0.60951810075632329</v>
      </c>
      <c r="C232">
        <f t="shared" si="206"/>
        <v>2.5162157492761037</v>
      </c>
      <c r="D232">
        <f t="shared" si="207"/>
        <v>0.60951810075632329</v>
      </c>
      <c r="E232">
        <f t="shared" si="213"/>
        <v>0.58540288687266939</v>
      </c>
      <c r="F232">
        <f t="shared" si="214"/>
        <v>0.58540288687266939</v>
      </c>
      <c r="G232">
        <f t="shared" si="208"/>
        <v>0.60342291974876006</v>
      </c>
      <c r="H232">
        <f t="shared" si="209"/>
        <v>0.56746421767454291</v>
      </c>
      <c r="I232">
        <f t="shared" si="210"/>
        <v>0.56746421767454291</v>
      </c>
      <c r="J232">
        <f t="shared" si="265"/>
        <v>38.466514542340697</v>
      </c>
      <c r="K232">
        <f t="shared" si="266"/>
        <v>37.087879925146964</v>
      </c>
      <c r="L232">
        <f t="shared" si="215"/>
        <v>4.3070342065356368E+16</v>
      </c>
      <c r="M232">
        <f t="shared" si="211"/>
        <v>2.1952221053221924E-2</v>
      </c>
      <c r="N232" s="17">
        <f t="shared" si="267"/>
        <v>945489669856585.88</v>
      </c>
      <c r="O232">
        <f t="shared" si="268"/>
        <v>0</v>
      </c>
      <c r="P232" s="18" t="e">
        <f t="shared" si="212"/>
        <v>#N/A</v>
      </c>
      <c r="R232">
        <f t="shared" si="216"/>
        <v>3.6132902295859592</v>
      </c>
      <c r="S232">
        <f t="shared" si="217"/>
        <v>38.301611036024497</v>
      </c>
      <c r="T232">
        <f t="shared" si="239"/>
        <v>-3.8188869576450695</v>
      </c>
      <c r="U232" s="9">
        <f t="shared" si="218"/>
        <v>34.482724078379427</v>
      </c>
      <c r="V232">
        <f t="shared" si="240"/>
        <v>-945489669856559.62</v>
      </c>
      <c r="W232">
        <f t="shared" si="241"/>
        <v>0</v>
      </c>
      <c r="X232">
        <f t="shared" si="242"/>
        <v>7.1054273576010019E-15</v>
      </c>
      <c r="Y232">
        <f t="shared" si="219"/>
        <v>2.5162157492761037</v>
      </c>
      <c r="Z232">
        <f t="shared" si="220"/>
        <v>31.415926535897931</v>
      </c>
      <c r="AA232">
        <f t="shared" si="221"/>
        <v>2.196173231108586</v>
      </c>
      <c r="AB232">
        <f t="shared" si="243"/>
        <v>-3.0415481291623769</v>
      </c>
      <c r="AC232">
        <f t="shared" si="222"/>
        <v>28.374378406735556</v>
      </c>
      <c r="AD232">
        <f t="shared" si="244"/>
        <v>-0.35801348047338583</v>
      </c>
      <c r="AE232">
        <f t="shared" si="223"/>
        <v>0.55337610423819072</v>
      </c>
      <c r="AF232" s="9">
        <f t="shared" si="245"/>
        <v>28.56974103050036</v>
      </c>
      <c r="AG232" s="9">
        <f t="shared" si="246"/>
        <v>0</v>
      </c>
      <c r="AH232">
        <f t="shared" si="247"/>
        <v>0</v>
      </c>
      <c r="AI232">
        <f t="shared" si="264"/>
        <v>3.1257338500323417E-3</v>
      </c>
      <c r="AJ232">
        <f t="shared" si="224"/>
        <v>37.337604695554134</v>
      </c>
      <c r="AK232">
        <f t="shared" si="225"/>
        <v>-3.0811384778107844</v>
      </c>
      <c r="AL232">
        <f t="shared" si="226"/>
        <v>-0.30919711264730543</v>
      </c>
      <c r="AM232">
        <f t="shared" si="227"/>
        <v>0.535454973283369</v>
      </c>
      <c r="AN232" s="9">
        <f t="shared" si="248"/>
        <v>34.48272407837942</v>
      </c>
      <c r="AO232">
        <f t="shared" si="228"/>
        <v>0</v>
      </c>
      <c r="AP232">
        <f t="shared" si="249"/>
        <v>0</v>
      </c>
      <c r="AQ232">
        <f t="shared" si="229"/>
        <v>5.9216781596562029</v>
      </c>
      <c r="AR232">
        <f t="shared" si="230"/>
        <v>-3.9590348648407492E-2</v>
      </c>
      <c r="AS232">
        <f t="shared" si="231"/>
        <v>4.8816367826080398E-2</v>
      </c>
      <c r="AT232">
        <f t="shared" si="250"/>
        <v>1.2849259756912092E-2</v>
      </c>
      <c r="AU232">
        <f t="shared" si="232"/>
        <v>5.9129830478790595</v>
      </c>
      <c r="AV232">
        <f t="shared" si="251"/>
        <v>0.17147668016131257</v>
      </c>
      <c r="AW232">
        <f t="shared" si="252"/>
        <v>0</v>
      </c>
      <c r="AX232">
        <f t="shared" si="233"/>
        <v>2.1953984564929509E-2</v>
      </c>
      <c r="AY232" t="b">
        <f t="shared" si="253"/>
        <v>0</v>
      </c>
      <c r="AZ232">
        <f t="shared" si="234"/>
        <v>37.337604695554134</v>
      </c>
      <c r="BA232">
        <f t="shared" si="235"/>
        <v>-3.0811384778107871</v>
      </c>
      <c r="BB232">
        <f t="shared" si="236"/>
        <v>-0.3585289089452135</v>
      </c>
      <c r="BC232">
        <f t="shared" si="237"/>
        <v>0.535454973283369</v>
      </c>
      <c r="BD232">
        <f t="shared" si="238"/>
        <v>4.9331796297907987E-2</v>
      </c>
      <c r="BF232" s="15">
        <f t="shared" si="254"/>
        <v>34.482724078379412</v>
      </c>
      <c r="BG232" s="10">
        <f t="shared" si="255"/>
        <v>0</v>
      </c>
      <c r="BH232">
        <f t="shared" si="256"/>
        <v>5.9129830478790524</v>
      </c>
      <c r="BI232">
        <f t="shared" si="257"/>
        <v>5.9216781596562029</v>
      </c>
      <c r="BJ232">
        <f t="shared" si="258"/>
        <v>-3.9590348648410156E-2</v>
      </c>
      <c r="BK232">
        <f t="shared" si="259"/>
        <v>-5.1542847182767249E-4</v>
      </c>
      <c r="BM232">
        <f t="shared" si="260"/>
        <v>0</v>
      </c>
      <c r="BN232">
        <f t="shared" si="261"/>
        <v>0</v>
      </c>
      <c r="BO232">
        <f t="shared" si="262"/>
        <v>0</v>
      </c>
      <c r="BP232">
        <f t="shared" si="263"/>
        <v>0</v>
      </c>
    </row>
    <row r="233" spans="1:68" x14ac:dyDescent="0.2">
      <c r="A233">
        <f t="shared" si="269"/>
        <v>0.19600000000000001</v>
      </c>
      <c r="B233">
        <f t="shared" si="205"/>
        <v>0.61264383460635574</v>
      </c>
      <c r="C233">
        <f t="shared" si="206"/>
        <v>2.5130900154260711</v>
      </c>
      <c r="D233">
        <f t="shared" si="207"/>
        <v>0.61264383460635574</v>
      </c>
      <c r="E233">
        <f t="shared" si="213"/>
        <v>0.58793418838239253</v>
      </c>
      <c r="F233">
        <f t="shared" si="214"/>
        <v>0.58793418838239264</v>
      </c>
      <c r="G233">
        <f t="shared" si="208"/>
        <v>0.60651739626029222</v>
      </c>
      <c r="H233">
        <f t="shared" si="209"/>
        <v>0.57000948260221607</v>
      </c>
      <c r="I233">
        <f t="shared" si="210"/>
        <v>0.57000948260221629</v>
      </c>
      <c r="J233">
        <f t="shared" si="265"/>
        <v>38.294749907992021</v>
      </c>
      <c r="K233">
        <f t="shared" si="266"/>
        <v>36.923923731917924</v>
      </c>
      <c r="L233">
        <f t="shared" si="215"/>
        <v>4.357215936606972E+16</v>
      </c>
      <c r="M233">
        <f t="shared" si="211"/>
        <v>2.1983470848629841E-2</v>
      </c>
      <c r="N233" s="17">
        <f t="shared" si="267"/>
        <v>957867295235847.38</v>
      </c>
      <c r="O233">
        <f t="shared" si="268"/>
        <v>0</v>
      </c>
      <c r="P233" s="18" t="e">
        <f t="shared" si="212"/>
        <v>#N/A</v>
      </c>
      <c r="R233">
        <f t="shared" si="216"/>
        <v>3.6088596805835209</v>
      </c>
      <c r="S233">
        <f t="shared" si="217"/>
        <v>38.313194794658131</v>
      </c>
      <c r="T233">
        <f t="shared" si="239"/>
        <v>-3.8174644330722272</v>
      </c>
      <c r="U233" s="9">
        <f t="shared" si="218"/>
        <v>34.495730361585906</v>
      </c>
      <c r="V233">
        <f t="shared" si="240"/>
        <v>-957867295235791.25</v>
      </c>
      <c r="W233">
        <f t="shared" si="241"/>
        <v>0</v>
      </c>
      <c r="X233">
        <f t="shared" si="242"/>
        <v>-2.1316282072803006E-14</v>
      </c>
      <c r="Y233">
        <f t="shared" si="219"/>
        <v>2.5130900154260711</v>
      </c>
      <c r="Z233">
        <f t="shared" si="220"/>
        <v>31.415926535897931</v>
      </c>
      <c r="AA233">
        <f t="shared" si="221"/>
        <v>2.1992989649586185</v>
      </c>
      <c r="AB233">
        <f t="shared" si="243"/>
        <v>-3.0259036552303606</v>
      </c>
      <c r="AC233">
        <f t="shared" si="222"/>
        <v>28.390022880667569</v>
      </c>
      <c r="AD233">
        <f t="shared" si="244"/>
        <v>-0.3565912285570963</v>
      </c>
      <c r="AE233">
        <f t="shared" si="223"/>
        <v>0.54892095113820194</v>
      </c>
      <c r="AF233" s="9">
        <f t="shared" si="245"/>
        <v>28.582352603248676</v>
      </c>
      <c r="AG233" s="9">
        <f t="shared" si="246"/>
        <v>0</v>
      </c>
      <c r="AH233">
        <f t="shared" si="247"/>
        <v>0</v>
      </c>
      <c r="AI233">
        <f t="shared" si="264"/>
        <v>3.1257338500325638E-3</v>
      </c>
      <c r="AJ233">
        <f t="shared" si="224"/>
        <v>37.337604695554134</v>
      </c>
      <c r="AK233">
        <f t="shared" si="225"/>
        <v>-3.0652400077610289</v>
      </c>
      <c r="AL233">
        <f t="shared" si="226"/>
        <v>-0.30777458807446312</v>
      </c>
      <c r="AM233">
        <f t="shared" si="227"/>
        <v>0.53114026186726715</v>
      </c>
      <c r="AN233" s="9">
        <f t="shared" si="248"/>
        <v>34.495730361585906</v>
      </c>
      <c r="AO233">
        <f t="shared" si="228"/>
        <v>0</v>
      </c>
      <c r="AP233">
        <f t="shared" si="249"/>
        <v>0</v>
      </c>
      <c r="AQ233">
        <f t="shared" si="229"/>
        <v>5.9216781596562029</v>
      </c>
      <c r="AR233">
        <f t="shared" si="230"/>
        <v>-3.933635253066825E-2</v>
      </c>
      <c r="AS233">
        <f t="shared" si="231"/>
        <v>4.8816640482633178E-2</v>
      </c>
      <c r="AT233">
        <f t="shared" si="250"/>
        <v>1.2833041599049551E-2</v>
      </c>
      <c r="AU233">
        <f t="shared" si="232"/>
        <v>5.91337775833723</v>
      </c>
      <c r="AV233">
        <f t="shared" si="251"/>
        <v>0.17142346882796566</v>
      </c>
      <c r="AW233">
        <f t="shared" si="252"/>
        <v>0</v>
      </c>
      <c r="AX233">
        <f t="shared" si="233"/>
        <v>2.1985241903429834E-2</v>
      </c>
      <c r="AY233" t="b">
        <f t="shared" si="253"/>
        <v>0</v>
      </c>
      <c r="AZ233">
        <f t="shared" si="234"/>
        <v>37.337604695554134</v>
      </c>
      <c r="BA233">
        <f t="shared" si="235"/>
        <v>-3.0652400077610409</v>
      </c>
      <c r="BB233">
        <f t="shared" si="236"/>
        <v>-0.35710638437237108</v>
      </c>
      <c r="BC233">
        <f t="shared" si="237"/>
        <v>0.53114026186726704</v>
      </c>
      <c r="BD233">
        <f t="shared" si="238"/>
        <v>4.9331796297907987E-2</v>
      </c>
      <c r="BF233" s="15">
        <f t="shared" si="254"/>
        <v>34.495730361585892</v>
      </c>
      <c r="BG233" s="10">
        <f t="shared" si="255"/>
        <v>0</v>
      </c>
      <c r="BH233">
        <f t="shared" si="256"/>
        <v>5.9133777583372158</v>
      </c>
      <c r="BI233">
        <f t="shared" si="257"/>
        <v>5.9216781596562029</v>
      </c>
      <c r="BJ233">
        <f t="shared" si="258"/>
        <v>-3.9336352530680241E-2</v>
      </c>
      <c r="BK233">
        <f t="shared" si="259"/>
        <v>-5.1515581527478149E-4</v>
      </c>
      <c r="BM233">
        <f t="shared" si="260"/>
        <v>0</v>
      </c>
      <c r="BN233">
        <f t="shared" si="261"/>
        <v>-1.1990408665951691E-14</v>
      </c>
      <c r="BO233">
        <f t="shared" si="262"/>
        <v>0</v>
      </c>
      <c r="BP233">
        <f t="shared" si="263"/>
        <v>0</v>
      </c>
    </row>
    <row r="234" spans="1:68" x14ac:dyDescent="0.2">
      <c r="A234">
        <f t="shared" si="269"/>
        <v>0.19700000000000001</v>
      </c>
      <c r="B234">
        <f t="shared" si="205"/>
        <v>0.61576956845638819</v>
      </c>
      <c r="C234">
        <f t="shared" si="206"/>
        <v>2.509964281576039</v>
      </c>
      <c r="D234">
        <f t="shared" si="207"/>
        <v>0.61576956845638819</v>
      </c>
      <c r="E234">
        <f t="shared" si="213"/>
        <v>0.59045974565507053</v>
      </c>
      <c r="F234">
        <f t="shared" si="214"/>
        <v>0.59045974565507042</v>
      </c>
      <c r="G234">
        <f t="shared" si="208"/>
        <v>0.60961187277182427</v>
      </c>
      <c r="H234">
        <f t="shared" si="209"/>
        <v>0.57254928924605952</v>
      </c>
      <c r="I234">
        <f t="shared" si="210"/>
        <v>0.57254928924605963</v>
      </c>
      <c r="J234">
        <f t="shared" si="265"/>
        <v>38.124875869079638</v>
      </c>
      <c r="K234">
        <f t="shared" si="266"/>
        <v>36.761764954354184</v>
      </c>
      <c r="L234">
        <f t="shared" si="215"/>
        <v>4.4075801257447976E+16</v>
      </c>
      <c r="M234">
        <f t="shared" si="211"/>
        <v>2.2014720622559443E-2</v>
      </c>
      <c r="N234" s="17">
        <f t="shared" si="267"/>
        <v>970316450898171.38</v>
      </c>
      <c r="O234">
        <f t="shared" si="268"/>
        <v>0</v>
      </c>
      <c r="P234" s="18" t="e">
        <f t="shared" si="212"/>
        <v>#N/A</v>
      </c>
      <c r="R234">
        <f t="shared" si="216"/>
        <v>3.6044583092389892</v>
      </c>
      <c r="S234">
        <f t="shared" si="217"/>
        <v>38.324687302438278</v>
      </c>
      <c r="T234">
        <f t="shared" si="239"/>
        <v>-3.8160439301770213</v>
      </c>
      <c r="U234" s="9">
        <f t="shared" si="218"/>
        <v>34.508643372261254</v>
      </c>
      <c r="V234">
        <f t="shared" si="240"/>
        <v>-970316450898120.75</v>
      </c>
      <c r="W234">
        <f t="shared" si="241"/>
        <v>0</v>
      </c>
      <c r="X234">
        <f t="shared" si="242"/>
        <v>-1.4210854715202004E-14</v>
      </c>
      <c r="Y234">
        <f t="shared" si="219"/>
        <v>2.509964281576039</v>
      </c>
      <c r="Z234">
        <f t="shared" si="220"/>
        <v>31.415926535897931</v>
      </c>
      <c r="AA234">
        <f t="shared" si="221"/>
        <v>2.2024246988086507</v>
      </c>
      <c r="AB234">
        <f t="shared" si="243"/>
        <v>-3.010373708039856</v>
      </c>
      <c r="AC234">
        <f t="shared" si="222"/>
        <v>28.405552827858074</v>
      </c>
      <c r="AD234">
        <f t="shared" si="244"/>
        <v>-0.35517099656881373</v>
      </c>
      <c r="AE234">
        <f t="shared" si="223"/>
        <v>0.54449538439031175</v>
      </c>
      <c r="AF234" s="9">
        <f t="shared" si="245"/>
        <v>28.594877215679574</v>
      </c>
      <c r="AG234" s="9">
        <f t="shared" si="246"/>
        <v>0</v>
      </c>
      <c r="AH234">
        <f t="shared" si="247"/>
        <v>0</v>
      </c>
      <c r="AI234">
        <f t="shared" si="264"/>
        <v>3.1257338500323417E-3</v>
      </c>
      <c r="AJ234">
        <f t="shared" si="224"/>
        <v>37.337604695554134</v>
      </c>
      <c r="AK234">
        <f t="shared" si="225"/>
        <v>-3.0494610537141673</v>
      </c>
      <c r="AL234">
        <f t="shared" si="226"/>
        <v>-0.30635408517925722</v>
      </c>
      <c r="AM234">
        <f t="shared" si="227"/>
        <v>0.52685381560053679</v>
      </c>
      <c r="AN234" s="9">
        <f t="shared" si="248"/>
        <v>34.508643372261247</v>
      </c>
      <c r="AO234">
        <f t="shared" si="228"/>
        <v>0</v>
      </c>
      <c r="AP234">
        <f t="shared" si="249"/>
        <v>0</v>
      </c>
      <c r="AQ234">
        <f t="shared" si="229"/>
        <v>5.9216781596562029</v>
      </c>
      <c r="AR234">
        <f t="shared" si="230"/>
        <v>-3.9087345674311269E-2</v>
      </c>
      <c r="AS234">
        <f t="shared" si="231"/>
        <v>4.8816911389556517E-2</v>
      </c>
      <c r="AT234">
        <f t="shared" si="250"/>
        <v>1.2817788122495895E-2</v>
      </c>
      <c r="AU234">
        <f t="shared" si="232"/>
        <v>5.9137661565816728</v>
      </c>
      <c r="AV234">
        <f t="shared" si="251"/>
        <v>0.17137057788065002</v>
      </c>
      <c r="AW234">
        <f t="shared" si="252"/>
        <v>0</v>
      </c>
      <c r="AX234">
        <f t="shared" si="233"/>
        <v>2.2016499241930155E-2</v>
      </c>
      <c r="AY234" t="b">
        <f t="shared" si="253"/>
        <v>0</v>
      </c>
      <c r="AZ234">
        <f t="shared" si="234"/>
        <v>37.337604695554134</v>
      </c>
      <c r="BA234">
        <f t="shared" si="235"/>
        <v>-3.0494610537141593</v>
      </c>
      <c r="BB234">
        <f t="shared" si="236"/>
        <v>-0.35568588147716512</v>
      </c>
      <c r="BC234">
        <f t="shared" si="237"/>
        <v>0.52685381560053701</v>
      </c>
      <c r="BD234">
        <f t="shared" si="238"/>
        <v>4.9331796297907987E-2</v>
      </c>
      <c r="BF234" s="15">
        <f t="shared" si="254"/>
        <v>34.508643372261254</v>
      </c>
      <c r="BG234" s="10">
        <f t="shared" si="255"/>
        <v>0</v>
      </c>
      <c r="BH234">
        <f t="shared" si="256"/>
        <v>5.9137661565816799</v>
      </c>
      <c r="BI234">
        <f t="shared" si="257"/>
        <v>5.9216781596562029</v>
      </c>
      <c r="BJ234">
        <f t="shared" si="258"/>
        <v>-3.9087345674303275E-2</v>
      </c>
      <c r="BK234">
        <f t="shared" si="259"/>
        <v>-5.1488490835138734E-4</v>
      </c>
      <c r="BM234">
        <f t="shared" si="260"/>
        <v>0</v>
      </c>
      <c r="BN234">
        <f t="shared" si="261"/>
        <v>7.9936057773011271E-15</v>
      </c>
      <c r="BO234">
        <f t="shared" si="262"/>
        <v>0</v>
      </c>
      <c r="BP234">
        <f t="shared" si="263"/>
        <v>0</v>
      </c>
    </row>
    <row r="235" spans="1:68" x14ac:dyDescent="0.2">
      <c r="A235">
        <f t="shared" si="269"/>
        <v>0.19800000000000001</v>
      </c>
      <c r="B235">
        <f t="shared" si="205"/>
        <v>0.61889530230642054</v>
      </c>
      <c r="C235">
        <f t="shared" si="206"/>
        <v>2.5068385477260064</v>
      </c>
      <c r="D235">
        <f t="shared" si="207"/>
        <v>0.61889530230642054</v>
      </c>
      <c r="E235">
        <f t="shared" si="213"/>
        <v>0.59297953401549319</v>
      </c>
      <c r="F235">
        <f t="shared" si="214"/>
        <v>0.59297953401549319</v>
      </c>
      <c r="G235">
        <f t="shared" si="208"/>
        <v>0.61270634928335632</v>
      </c>
      <c r="H235">
        <f t="shared" si="209"/>
        <v>0.57508361328545077</v>
      </c>
      <c r="I235">
        <f t="shared" si="210"/>
        <v>0.57508361328545077</v>
      </c>
      <c r="J235">
        <f t="shared" si="265"/>
        <v>37.956864144903008</v>
      </c>
      <c r="K235">
        <f t="shared" si="266"/>
        <v>36.60137680273283</v>
      </c>
      <c r="L235">
        <f t="shared" si="215"/>
        <v>4.458127221883736E+16</v>
      </c>
      <c r="M235">
        <f t="shared" si="211"/>
        <v>2.2045970374980194E-2</v>
      </c>
      <c r="N235" s="17">
        <f t="shared" si="267"/>
        <v>982837406615416</v>
      </c>
      <c r="O235">
        <f t="shared" si="268"/>
        <v>0</v>
      </c>
      <c r="P235" s="18" t="e">
        <f t="shared" si="212"/>
        <v>#N/A</v>
      </c>
      <c r="R235">
        <f t="shared" si="216"/>
        <v>3.6000858572608041</v>
      </c>
      <c r="S235">
        <f t="shared" si="217"/>
        <v>38.336090260344456</v>
      </c>
      <c r="T235">
        <f t="shared" si="239"/>
        <v>-3.8146254432239992</v>
      </c>
      <c r="U235" s="9">
        <f t="shared" si="218"/>
        <v>34.52146481712046</v>
      </c>
      <c r="V235">
        <f t="shared" si="240"/>
        <v>-982837406615334.88</v>
      </c>
      <c r="W235">
        <f t="shared" si="241"/>
        <v>0</v>
      </c>
      <c r="X235">
        <f t="shared" si="242"/>
        <v>-4.9737991503207013E-14</v>
      </c>
      <c r="Y235">
        <f t="shared" si="219"/>
        <v>2.5068385477260064</v>
      </c>
      <c r="Z235">
        <f t="shared" si="220"/>
        <v>31.415926535897931</v>
      </c>
      <c r="AA235">
        <f t="shared" si="221"/>
        <v>2.2055504326586832</v>
      </c>
      <c r="AB235">
        <f t="shared" si="243"/>
        <v>-2.9949564395039916</v>
      </c>
      <c r="AC235">
        <f t="shared" si="222"/>
        <v>28.42097009639394</v>
      </c>
      <c r="AD235">
        <f t="shared" si="244"/>
        <v>-0.3537527787791403</v>
      </c>
      <c r="AE235">
        <f t="shared" si="223"/>
        <v>0.54009914327346853</v>
      </c>
      <c r="AF235" s="9">
        <f t="shared" si="245"/>
        <v>28.607316460888271</v>
      </c>
      <c r="AG235" s="9">
        <f t="shared" si="246"/>
        <v>0</v>
      </c>
      <c r="AH235">
        <f t="shared" si="247"/>
        <v>0</v>
      </c>
      <c r="AI235">
        <f t="shared" si="264"/>
        <v>3.1257338500323417E-3</v>
      </c>
      <c r="AJ235">
        <f t="shared" si="224"/>
        <v>37.337604695554134</v>
      </c>
      <c r="AK235">
        <f t="shared" si="225"/>
        <v>-3.0337996734088093</v>
      </c>
      <c r="AL235">
        <f t="shared" si="226"/>
        <v>-0.30493559822623517</v>
      </c>
      <c r="AM235">
        <f t="shared" si="227"/>
        <v>0.52259539320141379</v>
      </c>
      <c r="AN235" s="9">
        <f t="shared" si="248"/>
        <v>34.521464817120503</v>
      </c>
      <c r="AO235">
        <f t="shared" si="228"/>
        <v>0</v>
      </c>
      <c r="AP235">
        <f t="shared" si="249"/>
        <v>0</v>
      </c>
      <c r="AQ235">
        <f t="shared" si="229"/>
        <v>5.9216781596562029</v>
      </c>
      <c r="AR235">
        <f t="shared" si="230"/>
        <v>-3.8843233904817698E-2</v>
      </c>
      <c r="AS235">
        <f t="shared" si="231"/>
        <v>4.8817180552905126E-2</v>
      </c>
      <c r="AT235">
        <f t="shared" si="250"/>
        <v>1.2803493337176423E-2</v>
      </c>
      <c r="AU235">
        <f t="shared" si="232"/>
        <v>5.9141483562322321</v>
      </c>
      <c r="AV235">
        <f t="shared" si="251"/>
        <v>0.17131800135257244</v>
      </c>
      <c r="AW235">
        <f t="shared" si="252"/>
        <v>0</v>
      </c>
      <c r="AX235">
        <f t="shared" si="233"/>
        <v>2.2047756580430483E-2</v>
      </c>
      <c r="AY235" t="b">
        <f t="shared" si="253"/>
        <v>0</v>
      </c>
      <c r="AZ235">
        <f t="shared" si="234"/>
        <v>37.337604695554134</v>
      </c>
      <c r="BA235">
        <f t="shared" si="235"/>
        <v>-3.0337996734088137</v>
      </c>
      <c r="BB235">
        <f t="shared" si="236"/>
        <v>-0.3542673945241433</v>
      </c>
      <c r="BC235">
        <f t="shared" si="237"/>
        <v>0.52259539320141379</v>
      </c>
      <c r="BD235">
        <f t="shared" si="238"/>
        <v>4.9331796297907987E-2</v>
      </c>
      <c r="BF235" s="15">
        <f t="shared" si="254"/>
        <v>34.521464817120496</v>
      </c>
      <c r="BG235" s="10">
        <f t="shared" si="255"/>
        <v>0</v>
      </c>
      <c r="BH235">
        <f t="shared" si="256"/>
        <v>5.914148356232225</v>
      </c>
      <c r="BI235">
        <f t="shared" si="257"/>
        <v>5.9216781596562029</v>
      </c>
      <c r="BJ235">
        <f t="shared" si="258"/>
        <v>-3.8843233904822139E-2</v>
      </c>
      <c r="BK235">
        <f t="shared" si="259"/>
        <v>-5.1461574500299978E-4</v>
      </c>
      <c r="BM235">
        <f t="shared" si="260"/>
        <v>0</v>
      </c>
      <c r="BN235">
        <f t="shared" si="261"/>
        <v>-4.4408920985006262E-15</v>
      </c>
      <c r="BO235">
        <f t="shared" si="262"/>
        <v>0</v>
      </c>
      <c r="BP235">
        <f t="shared" si="263"/>
        <v>0</v>
      </c>
    </row>
    <row r="236" spans="1:68" x14ac:dyDescent="0.2">
      <c r="A236">
        <f t="shared" si="269"/>
        <v>0.19900000000000001</v>
      </c>
      <c r="B236">
        <f t="shared" si="205"/>
        <v>0.62202103615645299</v>
      </c>
      <c r="C236">
        <f t="shared" si="206"/>
        <v>2.5037128138759739</v>
      </c>
      <c r="D236">
        <f t="shared" si="207"/>
        <v>0.62202103615645299</v>
      </c>
      <c r="E236">
        <f t="shared" si="213"/>
        <v>0.59549352884481377</v>
      </c>
      <c r="F236">
        <f t="shared" si="214"/>
        <v>0.59549352884481388</v>
      </c>
      <c r="G236">
        <f t="shared" si="208"/>
        <v>0.61580082579488848</v>
      </c>
      <c r="H236">
        <f t="shared" si="209"/>
        <v>0.5776124304522674</v>
      </c>
      <c r="I236">
        <f t="shared" si="210"/>
        <v>0.57761243045226762</v>
      </c>
      <c r="J236">
        <f t="shared" si="265"/>
        <v>37.790687025804303</v>
      </c>
      <c r="K236">
        <f t="shared" si="266"/>
        <v>36.442733026938654</v>
      </c>
      <c r="L236">
        <f t="shared" si="215"/>
        <v>4.50885773245474E+16</v>
      </c>
      <c r="M236">
        <f t="shared" si="211"/>
        <v>2.2077220105861564E-2</v>
      </c>
      <c r="N236" s="17">
        <f t="shared" si="267"/>
        <v>995430445854191.62</v>
      </c>
      <c r="O236">
        <f t="shared" si="268"/>
        <v>0</v>
      </c>
      <c r="P236" s="18" t="e">
        <f t="shared" si="212"/>
        <v>#N/A</v>
      </c>
      <c r="R236">
        <f t="shared" si="216"/>
        <v>3.5957420703186034</v>
      </c>
      <c r="S236">
        <f t="shared" si="217"/>
        <v>38.347405334939651</v>
      </c>
      <c r="T236">
        <f t="shared" si="239"/>
        <v>-3.8132089665020854</v>
      </c>
      <c r="U236" s="9">
        <f t="shared" si="218"/>
        <v>34.534196368437563</v>
      </c>
      <c r="V236">
        <f t="shared" si="240"/>
        <v>-995430445854144.62</v>
      </c>
      <c r="W236">
        <f t="shared" si="241"/>
        <v>0</v>
      </c>
      <c r="X236">
        <f t="shared" si="242"/>
        <v>-1.4210854715202004E-14</v>
      </c>
      <c r="Y236">
        <f t="shared" si="219"/>
        <v>2.5037128138759739</v>
      </c>
      <c r="Z236">
        <f t="shared" si="220"/>
        <v>31.415926535897931</v>
      </c>
      <c r="AA236">
        <f t="shared" si="221"/>
        <v>2.2086761665087158</v>
      </c>
      <c r="AB236">
        <f t="shared" si="243"/>
        <v>-2.9796500372180854</v>
      </c>
      <c r="AC236">
        <f t="shared" si="222"/>
        <v>28.436276498679845</v>
      </c>
      <c r="AD236">
        <f t="shared" si="244"/>
        <v>-0.35233656948302083</v>
      </c>
      <c r="AE236">
        <f t="shared" si="223"/>
        <v>0.53573197106908554</v>
      </c>
      <c r="AF236" s="9">
        <f t="shared" si="245"/>
        <v>28.61967190026591</v>
      </c>
      <c r="AG236" s="9">
        <f t="shared" si="246"/>
        <v>0</v>
      </c>
      <c r="AH236">
        <f t="shared" si="247"/>
        <v>0</v>
      </c>
      <c r="AI236">
        <f t="shared" si="264"/>
        <v>3.1257338500325638E-3</v>
      </c>
      <c r="AJ236">
        <f t="shared" si="224"/>
        <v>37.337604695554134</v>
      </c>
      <c r="AK236">
        <f t="shared" si="225"/>
        <v>-3.0182539626174512</v>
      </c>
      <c r="AL236">
        <f t="shared" si="226"/>
        <v>-0.30351912150432137</v>
      </c>
      <c r="AM236">
        <f t="shared" si="227"/>
        <v>0.51836475700516471</v>
      </c>
      <c r="AN236" s="9">
        <f t="shared" si="248"/>
        <v>34.534196368437527</v>
      </c>
      <c r="AO236">
        <f t="shared" si="228"/>
        <v>0</v>
      </c>
      <c r="AP236">
        <f t="shared" si="249"/>
        <v>0</v>
      </c>
      <c r="AQ236">
        <f t="shared" si="229"/>
        <v>5.9216781596562029</v>
      </c>
      <c r="AR236">
        <f t="shared" si="230"/>
        <v>-3.8603925399365746E-2</v>
      </c>
      <c r="AS236">
        <f t="shared" si="231"/>
        <v>4.8817447978699469E-2</v>
      </c>
      <c r="AT236">
        <f t="shared" si="250"/>
        <v>1.2790151484101142E-2</v>
      </c>
      <c r="AU236">
        <f t="shared" si="232"/>
        <v>5.9145244681716171</v>
      </c>
      <c r="AV236">
        <f t="shared" si="251"/>
        <v>0.1712657333928056</v>
      </c>
      <c r="AW236">
        <f t="shared" si="252"/>
        <v>0</v>
      </c>
      <c r="AX236">
        <f t="shared" si="233"/>
        <v>2.2079013918930808E-2</v>
      </c>
      <c r="AY236" t="b">
        <f t="shared" si="253"/>
        <v>0</v>
      </c>
      <c r="AZ236">
        <f t="shared" si="234"/>
        <v>37.337604695554134</v>
      </c>
      <c r="BA236">
        <f t="shared" si="235"/>
        <v>-3.0182539626174449</v>
      </c>
      <c r="BB236">
        <f t="shared" si="236"/>
        <v>-0.35285091780222938</v>
      </c>
      <c r="BC236">
        <f t="shared" si="237"/>
        <v>0.51836475700516449</v>
      </c>
      <c r="BD236">
        <f t="shared" si="238"/>
        <v>4.9331796297907987E-2</v>
      </c>
      <c r="BF236" s="15">
        <f t="shared" si="254"/>
        <v>34.534196368437534</v>
      </c>
      <c r="BG236" s="10">
        <f t="shared" si="255"/>
        <v>0</v>
      </c>
      <c r="BH236">
        <f t="shared" si="256"/>
        <v>5.9145244681716242</v>
      </c>
      <c r="BI236">
        <f t="shared" si="257"/>
        <v>5.9216781596562029</v>
      </c>
      <c r="BJ236">
        <f t="shared" si="258"/>
        <v>-3.8603925399359529E-2</v>
      </c>
      <c r="BK236">
        <f t="shared" si="259"/>
        <v>-5.1434831920854629E-4</v>
      </c>
      <c r="BM236">
        <f t="shared" si="260"/>
        <v>0</v>
      </c>
      <c r="BN236">
        <f t="shared" si="261"/>
        <v>6.2172489379008766E-15</v>
      </c>
      <c r="BO236">
        <f t="shared" si="262"/>
        <v>0</v>
      </c>
      <c r="BP236">
        <f t="shared" si="263"/>
        <v>0</v>
      </c>
    </row>
    <row r="237" spans="1:68" x14ac:dyDescent="0.2">
      <c r="A237">
        <f t="shared" si="269"/>
        <v>0.2</v>
      </c>
      <c r="B237">
        <f t="shared" si="205"/>
        <v>0.62514677000648544</v>
      </c>
      <c r="C237">
        <f t="shared" si="206"/>
        <v>2.5005870800259418</v>
      </c>
      <c r="D237">
        <f t="shared" si="207"/>
        <v>0.62514677000648544</v>
      </c>
      <c r="E237">
        <f t="shared" si="213"/>
        <v>0.59800170558078969</v>
      </c>
      <c r="F237">
        <f t="shared" si="214"/>
        <v>0.59800170558078958</v>
      </c>
      <c r="G237">
        <f t="shared" si="208"/>
        <v>0.61889530230642054</v>
      </c>
      <c r="H237">
        <f t="shared" si="209"/>
        <v>0.58013571653111939</v>
      </c>
      <c r="I237">
        <f t="shared" si="210"/>
        <v>0.58013571653111951</v>
      </c>
      <c r="J237">
        <f t="shared" si="265"/>
        <v>37.626317358905247</v>
      </c>
      <c r="K237">
        <f t="shared" si="266"/>
        <v>36.285807903013335</v>
      </c>
      <c r="L237">
        <f t="shared" si="215"/>
        <v>4.5597722237068808E+16</v>
      </c>
      <c r="M237">
        <f t="shared" si="211"/>
        <v>2.2108469815173018E-2</v>
      </c>
      <c r="N237" s="17">
        <f t="shared" si="267"/>
        <v>1008095865718879.2</v>
      </c>
      <c r="O237">
        <f t="shared" si="268"/>
        <v>0</v>
      </c>
      <c r="P237" s="18" t="e">
        <f t="shared" si="212"/>
        <v>#N/A</v>
      </c>
      <c r="R237">
        <f t="shared" si="216"/>
        <v>3.5914266979641996</v>
      </c>
      <c r="S237">
        <f t="shared" si="217"/>
        <v>38.358634159241944</v>
      </c>
      <c r="T237">
        <f t="shared" si="239"/>
        <v>-3.8117944943244422</v>
      </c>
      <c r="U237" s="9">
        <f t="shared" si="218"/>
        <v>34.546839664917499</v>
      </c>
      <c r="V237">
        <f t="shared" si="240"/>
        <v>-1008095865718823.4</v>
      </c>
      <c r="W237">
        <f t="shared" si="241"/>
        <v>0</v>
      </c>
      <c r="X237">
        <f t="shared" si="242"/>
        <v>-2.1316282072803006E-14</v>
      </c>
      <c r="Y237">
        <f t="shared" si="219"/>
        <v>2.5005870800259418</v>
      </c>
      <c r="Z237">
        <f t="shared" si="220"/>
        <v>31.415926535897931</v>
      </c>
      <c r="AA237">
        <f t="shared" si="221"/>
        <v>2.2118019003587479</v>
      </c>
      <c r="AB237">
        <f t="shared" si="243"/>
        <v>-2.9644527235861147</v>
      </c>
      <c r="AC237">
        <f t="shared" si="222"/>
        <v>28.451473812311818</v>
      </c>
      <c r="AD237">
        <f t="shared" si="244"/>
        <v>-0.35092236299960411</v>
      </c>
      <c r="AE237">
        <f t="shared" si="223"/>
        <v>0.53139361498122195</v>
      </c>
      <c r="AF237" s="9">
        <f t="shared" si="245"/>
        <v>28.631945064293436</v>
      </c>
      <c r="AG237" s="9">
        <f t="shared" si="246"/>
        <v>0</v>
      </c>
      <c r="AH237">
        <f t="shared" si="247"/>
        <v>0</v>
      </c>
      <c r="AI237">
        <f t="shared" si="264"/>
        <v>3.1257338500323417E-3</v>
      </c>
      <c r="AJ237">
        <f t="shared" si="224"/>
        <v>37.337604695554134</v>
      </c>
      <c r="AK237">
        <f t="shared" si="225"/>
        <v>-3.0028220542037003</v>
      </c>
      <c r="AL237">
        <f t="shared" si="226"/>
        <v>-0.30210464932667813</v>
      </c>
      <c r="AM237">
        <f t="shared" si="227"/>
        <v>0.51416167289378389</v>
      </c>
      <c r="AN237" s="9">
        <f t="shared" si="248"/>
        <v>34.546839664917542</v>
      </c>
      <c r="AO237">
        <f t="shared" si="228"/>
        <v>0</v>
      </c>
      <c r="AP237">
        <f t="shared" si="249"/>
        <v>0</v>
      </c>
      <c r="AQ237">
        <f t="shared" si="229"/>
        <v>5.9216781596562029</v>
      </c>
      <c r="AR237">
        <f t="shared" si="230"/>
        <v>-3.8369330617585629E-2</v>
      </c>
      <c r="AS237">
        <f t="shared" si="231"/>
        <v>4.8817713672925978E-2</v>
      </c>
      <c r="AT237">
        <f t="shared" si="250"/>
        <v>1.2777757031546964E-2</v>
      </c>
      <c r="AU237">
        <f t="shared" si="232"/>
        <v>5.9148946006241054</v>
      </c>
      <c r="AV237">
        <f t="shared" si="251"/>
        <v>0.17121376826346016</v>
      </c>
      <c r="AW237">
        <f t="shared" si="252"/>
        <v>0</v>
      </c>
      <c r="AX237">
        <f t="shared" si="233"/>
        <v>2.2110271257431129E-2</v>
      </c>
      <c r="AY237" t="b">
        <f t="shared" si="253"/>
        <v>0</v>
      </c>
      <c r="AZ237">
        <f t="shared" si="234"/>
        <v>37.337604695554134</v>
      </c>
      <c r="BA237">
        <f t="shared" si="235"/>
        <v>-3.002822054203703</v>
      </c>
      <c r="BB237">
        <f t="shared" si="236"/>
        <v>-0.35143644562458587</v>
      </c>
      <c r="BC237">
        <f t="shared" si="237"/>
        <v>0.51416167289378412</v>
      </c>
      <c r="BD237">
        <f t="shared" si="238"/>
        <v>4.9331796297907987E-2</v>
      </c>
      <c r="BF237" s="15">
        <f t="shared" si="254"/>
        <v>34.546839664917535</v>
      </c>
      <c r="BG237" s="10">
        <f t="shared" si="255"/>
        <v>0</v>
      </c>
      <c r="BH237">
        <f t="shared" si="256"/>
        <v>5.9148946006240983</v>
      </c>
      <c r="BI237">
        <f t="shared" si="257"/>
        <v>5.9216781596562029</v>
      </c>
      <c r="BJ237">
        <f t="shared" si="258"/>
        <v>-3.8369330617588293E-2</v>
      </c>
      <c r="BK237">
        <f t="shared" si="259"/>
        <v>-5.1408262498175983E-4</v>
      </c>
      <c r="BM237">
        <f t="shared" si="260"/>
        <v>0</v>
      </c>
      <c r="BN237">
        <f t="shared" si="261"/>
        <v>0</v>
      </c>
      <c r="BO237">
        <f t="shared" si="262"/>
        <v>0</v>
      </c>
      <c r="BP237">
        <f t="shared" si="263"/>
        <v>0</v>
      </c>
    </row>
    <row r="238" spans="1:68" x14ac:dyDescent="0.2">
      <c r="A238">
        <f t="shared" si="269"/>
        <v>0.20100000000000001</v>
      </c>
      <c r="B238">
        <f t="shared" si="205"/>
        <v>0.62827250385651789</v>
      </c>
      <c r="C238">
        <f t="shared" si="206"/>
        <v>2.4974613461759092</v>
      </c>
      <c r="D238">
        <f t="shared" si="207"/>
        <v>0.62827250385651789</v>
      </c>
      <c r="E238">
        <f t="shared" si="213"/>
        <v>0.60050403971802213</v>
      </c>
      <c r="F238">
        <f t="shared" si="214"/>
        <v>0.60050403971802213</v>
      </c>
      <c r="G238">
        <f t="shared" si="208"/>
        <v>0.6219897788179527</v>
      </c>
      <c r="H238">
        <f t="shared" si="209"/>
        <v>0.58265344735958147</v>
      </c>
      <c r="I238">
        <f t="shared" si="210"/>
        <v>0.58265344735958136</v>
      </c>
      <c r="J238">
        <f t="shared" si="265"/>
        <v>37.463728534269755</v>
      </c>
      <c r="K238">
        <f t="shared" si="266"/>
        <v>36.130576220105233</v>
      </c>
      <c r="L238">
        <f t="shared" si="215"/>
        <v>4.610871320048132E+16</v>
      </c>
      <c r="M238">
        <f t="shared" si="211"/>
        <v>2.2139719502884035E-2</v>
      </c>
      <c r="N238" s="17">
        <f t="shared" si="267"/>
        <v>1020833976897582.9</v>
      </c>
      <c r="O238">
        <f t="shared" si="268"/>
        <v>0</v>
      </c>
      <c r="P238" s="18" t="e">
        <f t="shared" si="212"/>
        <v>#N/A</v>
      </c>
      <c r="R238">
        <f t="shared" si="216"/>
        <v>3.5871394935545213</v>
      </c>
      <c r="S238">
        <f t="shared" si="217"/>
        <v>38.36977833357178</v>
      </c>
      <c r="T238">
        <f t="shared" si="239"/>
        <v>-3.8103820210283321</v>
      </c>
      <c r="U238" s="9">
        <f t="shared" si="218"/>
        <v>34.559396312543448</v>
      </c>
      <c r="V238">
        <f t="shared" si="240"/>
        <v>-1020833976897488.1</v>
      </c>
      <c r="W238">
        <f t="shared" si="241"/>
        <v>0</v>
      </c>
      <c r="X238">
        <f t="shared" si="242"/>
        <v>-5.6843418860808015E-14</v>
      </c>
      <c r="Y238">
        <f t="shared" si="219"/>
        <v>2.4974613461759092</v>
      </c>
      <c r="Z238">
        <f t="shared" si="220"/>
        <v>31.415926535897931</v>
      </c>
      <c r="AA238">
        <f t="shared" si="221"/>
        <v>2.2149276342087805</v>
      </c>
      <c r="AB238">
        <f t="shared" si="243"/>
        <v>-2.9493627549725936</v>
      </c>
      <c r="AC238">
        <f t="shared" si="222"/>
        <v>28.466563780925338</v>
      </c>
      <c r="AD238">
        <f t="shared" si="244"/>
        <v>-0.34951015367210647</v>
      </c>
      <c r="AE238">
        <f t="shared" si="223"/>
        <v>0.52708382605875781</v>
      </c>
      <c r="AF238" s="9">
        <f t="shared" si="245"/>
        <v>28.644137453311988</v>
      </c>
      <c r="AG238" s="9">
        <f t="shared" si="246"/>
        <v>0</v>
      </c>
      <c r="AH238">
        <f t="shared" si="247"/>
        <v>0</v>
      </c>
      <c r="AI238">
        <f t="shared" si="264"/>
        <v>3.1257338500323417E-3</v>
      </c>
      <c r="AJ238">
        <f t="shared" si="224"/>
        <v>37.337604695554134</v>
      </c>
      <c r="AK238">
        <f t="shared" si="225"/>
        <v>-2.9875021172074616</v>
      </c>
      <c r="AL238">
        <f t="shared" si="226"/>
        <v>-0.30069217603056808</v>
      </c>
      <c r="AM238">
        <f t="shared" si="227"/>
        <v>0.50998591022740425</v>
      </c>
      <c r="AN238" s="9">
        <f t="shared" si="248"/>
        <v>34.559396312543512</v>
      </c>
      <c r="AO238">
        <f t="shared" si="228"/>
        <v>6.3948846218409017E-14</v>
      </c>
      <c r="AP238">
        <f t="shared" si="249"/>
        <v>1.8504040302115594E-15</v>
      </c>
      <c r="AQ238">
        <f t="shared" si="229"/>
        <v>5.9216781596562029</v>
      </c>
      <c r="AR238">
        <f t="shared" si="230"/>
        <v>-3.8139362234868024E-2</v>
      </c>
      <c r="AS238">
        <f t="shared" si="231"/>
        <v>4.881797764153839E-2</v>
      </c>
      <c r="AT238">
        <f t="shared" si="250"/>
        <v>1.2766304671448542E-2</v>
      </c>
      <c r="AU238">
        <f t="shared" si="232"/>
        <v>5.9152588592315247</v>
      </c>
      <c r="AV238">
        <f t="shared" si="251"/>
        <v>0.17116210033693646</v>
      </c>
      <c r="AW238">
        <f t="shared" si="252"/>
        <v>0</v>
      </c>
      <c r="AX238">
        <f t="shared" si="233"/>
        <v>2.2141528595931454E-2</v>
      </c>
      <c r="AY238" t="b">
        <f t="shared" si="253"/>
        <v>0</v>
      </c>
      <c r="AZ238">
        <f t="shared" si="234"/>
        <v>37.337604695554134</v>
      </c>
      <c r="BA238">
        <f t="shared" si="235"/>
        <v>-2.9875021172074505</v>
      </c>
      <c r="BB238">
        <f t="shared" si="236"/>
        <v>-0.35002397232847593</v>
      </c>
      <c r="BC238">
        <f t="shared" si="237"/>
        <v>0.50998591022740425</v>
      </c>
      <c r="BD238">
        <f t="shared" si="238"/>
        <v>4.9331796297907987E-2</v>
      </c>
      <c r="BF238" s="15">
        <f t="shared" si="254"/>
        <v>34.55939631254352</v>
      </c>
      <c r="BG238" s="10">
        <f t="shared" si="255"/>
        <v>0</v>
      </c>
      <c r="BH238">
        <f t="shared" si="256"/>
        <v>5.9152588592315318</v>
      </c>
      <c r="BI238">
        <f t="shared" si="257"/>
        <v>5.9216781596562029</v>
      </c>
      <c r="BJ238">
        <f t="shared" si="258"/>
        <v>-3.8139362234856922E-2</v>
      </c>
      <c r="BK238">
        <f t="shared" si="259"/>
        <v>-5.13818656369458E-4</v>
      </c>
      <c r="BM238">
        <f t="shared" si="260"/>
        <v>0</v>
      </c>
      <c r="BN238">
        <f t="shared" si="261"/>
        <v>1.1102230246251565E-14</v>
      </c>
      <c r="BO238">
        <f t="shared" si="262"/>
        <v>0</v>
      </c>
      <c r="BP238">
        <f t="shared" si="263"/>
        <v>0</v>
      </c>
    </row>
    <row r="239" spans="1:68" x14ac:dyDescent="0.2">
      <c r="A239">
        <f t="shared" si="269"/>
        <v>0.20200000000000001</v>
      </c>
      <c r="B239">
        <f t="shared" si="205"/>
        <v>0.63139823770655024</v>
      </c>
      <c r="C239">
        <f t="shared" si="206"/>
        <v>2.4943356123258766</v>
      </c>
      <c r="D239">
        <f t="shared" si="207"/>
        <v>0.63139823770655024</v>
      </c>
      <c r="E239">
        <f t="shared" si="213"/>
        <v>0.60300050680819572</v>
      </c>
      <c r="F239">
        <f t="shared" si="214"/>
        <v>0.60300050680819584</v>
      </c>
      <c r="G239">
        <f t="shared" si="208"/>
        <v>0.62508425532948475</v>
      </c>
      <c r="H239">
        <f t="shared" si="209"/>
        <v>0.58516559882842401</v>
      </c>
      <c r="I239">
        <f t="shared" si="210"/>
        <v>0.58516559882842412</v>
      </c>
      <c r="J239">
        <f t="shared" si="265"/>
        <v>37.302894471477764</v>
      </c>
      <c r="K239">
        <f t="shared" si="266"/>
        <v>35.977013267806754</v>
      </c>
      <c r="L239">
        <f t="shared" si="215"/>
        <v>4.6621557033961792E+16</v>
      </c>
      <c r="M239">
        <f t="shared" si="211"/>
        <v>2.2170969168964074E-2</v>
      </c>
      <c r="N239" s="17">
        <f t="shared" si="267"/>
        <v>1033645103609067</v>
      </c>
      <c r="O239">
        <f t="shared" si="268"/>
        <v>0</v>
      </c>
      <c r="P239" s="18" t="e">
        <f t="shared" si="212"/>
        <v>#N/A</v>
      </c>
      <c r="R239">
        <f t="shared" si="216"/>
        <v>3.5828802141764791</v>
      </c>
      <c r="S239">
        <f t="shared" si="217"/>
        <v>38.380839426372447</v>
      </c>
      <c r="T239">
        <f t="shared" si="239"/>
        <v>-3.8089715409749849</v>
      </c>
      <c r="U239" s="9">
        <f t="shared" si="218"/>
        <v>34.571867885397459</v>
      </c>
      <c r="V239">
        <f t="shared" si="240"/>
        <v>-1033645103609015.9</v>
      </c>
      <c r="W239">
        <f t="shared" si="241"/>
        <v>0</v>
      </c>
      <c r="X239">
        <f t="shared" si="242"/>
        <v>-1.4210854715202004E-14</v>
      </c>
      <c r="Y239">
        <f t="shared" si="219"/>
        <v>2.4943356123258766</v>
      </c>
      <c r="Z239">
        <f t="shared" si="220"/>
        <v>31.415926535897931</v>
      </c>
      <c r="AA239">
        <f t="shared" si="221"/>
        <v>2.218053368058813</v>
      </c>
      <c r="AB239">
        <f t="shared" si="243"/>
        <v>-2.9343784208790162</v>
      </c>
      <c r="AC239">
        <f t="shared" si="222"/>
        <v>28.481548115018914</v>
      </c>
      <c r="AD239">
        <f t="shared" si="244"/>
        <v>-0.34809993586767679</v>
      </c>
      <c r="AE239">
        <f t="shared" si="223"/>
        <v>0.52280235911950157</v>
      </c>
      <c r="AF239" s="9">
        <f t="shared" si="245"/>
        <v>28.65625053827074</v>
      </c>
      <c r="AG239" s="9">
        <f t="shared" si="246"/>
        <v>0</v>
      </c>
      <c r="AH239">
        <f t="shared" si="247"/>
        <v>0</v>
      </c>
      <c r="AI239">
        <f t="shared" si="264"/>
        <v>3.1257338500325638E-3</v>
      </c>
      <c r="AJ239">
        <f t="shared" si="224"/>
        <v>37.337604695554134</v>
      </c>
      <c r="AK239">
        <f t="shared" si="225"/>
        <v>-2.9722923559568408</v>
      </c>
      <c r="AL239">
        <f t="shared" si="226"/>
        <v>-0.29928169597722087</v>
      </c>
      <c r="AM239">
        <f t="shared" si="227"/>
        <v>0.50583724177736833</v>
      </c>
      <c r="AN239" s="9">
        <f t="shared" si="248"/>
        <v>34.571867885397445</v>
      </c>
      <c r="AO239">
        <f t="shared" si="228"/>
        <v>0</v>
      </c>
      <c r="AP239">
        <f t="shared" si="249"/>
        <v>0</v>
      </c>
      <c r="AQ239">
        <f t="shared" si="229"/>
        <v>5.9216781596562029</v>
      </c>
      <c r="AR239">
        <f t="shared" si="230"/>
        <v>-3.791393507782459E-2</v>
      </c>
      <c r="AS239">
        <f t="shared" si="231"/>
        <v>4.8818239890455917E-2</v>
      </c>
      <c r="AT239">
        <f t="shared" si="250"/>
        <v>1.2755789315892961E-2</v>
      </c>
      <c r="AU239">
        <f t="shared" si="232"/>
        <v>5.9156173471267053</v>
      </c>
      <c r="AV239">
        <f t="shared" si="251"/>
        <v>0.17111072409325501</v>
      </c>
      <c r="AW239">
        <f t="shared" si="252"/>
        <v>0</v>
      </c>
      <c r="AX239">
        <f t="shared" si="233"/>
        <v>2.2172785934431779E-2</v>
      </c>
      <c r="AY239" t="b">
        <f t="shared" si="253"/>
        <v>0</v>
      </c>
      <c r="AZ239">
        <f t="shared" si="234"/>
        <v>37.337604695554134</v>
      </c>
      <c r="BA239">
        <f t="shared" si="235"/>
        <v>-2.9722923559568475</v>
      </c>
      <c r="BB239">
        <f t="shared" si="236"/>
        <v>-0.348613492275129</v>
      </c>
      <c r="BC239">
        <f t="shared" si="237"/>
        <v>0.50583724177736811</v>
      </c>
      <c r="BD239">
        <f t="shared" si="238"/>
        <v>4.9331796297907987E-2</v>
      </c>
      <c r="BF239" s="15">
        <f t="shared" si="254"/>
        <v>34.571867885397438</v>
      </c>
      <c r="BG239" s="10">
        <f t="shared" si="255"/>
        <v>0</v>
      </c>
      <c r="BH239">
        <f t="shared" si="256"/>
        <v>5.9156173471266982</v>
      </c>
      <c r="BI239">
        <f t="shared" si="257"/>
        <v>5.9216781596562029</v>
      </c>
      <c r="BJ239">
        <f t="shared" si="258"/>
        <v>-3.7913935077831251E-2</v>
      </c>
      <c r="BK239">
        <f t="shared" si="259"/>
        <v>-5.1355640745220921E-4</v>
      </c>
      <c r="BM239">
        <f t="shared" si="260"/>
        <v>0</v>
      </c>
      <c r="BN239">
        <f t="shared" si="261"/>
        <v>-6.6613381477509392E-15</v>
      </c>
      <c r="BO239">
        <f t="shared" si="262"/>
        <v>0</v>
      </c>
      <c r="BP239">
        <f t="shared" si="263"/>
        <v>0</v>
      </c>
    </row>
    <row r="240" spans="1:68" x14ac:dyDescent="0.2">
      <c r="A240">
        <f t="shared" si="269"/>
        <v>0.20300000000000001</v>
      </c>
      <c r="B240">
        <f t="shared" si="205"/>
        <v>0.63452397155658269</v>
      </c>
      <c r="C240">
        <f t="shared" si="206"/>
        <v>2.4912098784758445</v>
      </c>
      <c r="D240">
        <f t="shared" si="207"/>
        <v>0.63452397155658269</v>
      </c>
      <c r="E240">
        <f t="shared" si="213"/>
        <v>0.60549108246031735</v>
      </c>
      <c r="F240">
        <f t="shared" si="214"/>
        <v>0.60549108246031724</v>
      </c>
      <c r="G240">
        <f t="shared" si="208"/>
        <v>0.6281787318410168</v>
      </c>
      <c r="H240">
        <f t="shared" si="209"/>
        <v>0.5876721468818441</v>
      </c>
      <c r="I240">
        <f t="shared" si="210"/>
        <v>0.58767214688184422</v>
      </c>
      <c r="J240">
        <f t="shared" si="265"/>
        <v>37.143789606595988</v>
      </c>
      <c r="K240">
        <f t="shared" si="266"/>
        <v>35.825094823865179</v>
      </c>
      <c r="L240">
        <f t="shared" si="215"/>
        <v>4.7136261125481752E+16</v>
      </c>
      <c r="M240">
        <f t="shared" si="211"/>
        <v>2.2202218813382604E-2</v>
      </c>
      <c r="N240" s="17">
        <f t="shared" si="267"/>
        <v>1046529583552686</v>
      </c>
      <c r="O240">
        <f t="shared" si="268"/>
        <v>0</v>
      </c>
      <c r="P240" s="18" t="e">
        <f t="shared" si="212"/>
        <v>#N/A</v>
      </c>
      <c r="R240">
        <f t="shared" si="216"/>
        <v>3.5786486205736825</v>
      </c>
      <c r="S240">
        <f t="shared" si="217"/>
        <v>38.391818975006672</v>
      </c>
      <c r="T240">
        <f t="shared" si="239"/>
        <v>-3.8075630485494609</v>
      </c>
      <c r="U240" s="9">
        <f t="shared" si="218"/>
        <v>34.58425592645721</v>
      </c>
      <c r="V240">
        <f t="shared" si="240"/>
        <v>-1046529583552595.8</v>
      </c>
      <c r="W240">
        <f t="shared" si="241"/>
        <v>0</v>
      </c>
      <c r="X240">
        <f t="shared" si="242"/>
        <v>-4.9737991503207013E-14</v>
      </c>
      <c r="Y240">
        <f t="shared" si="219"/>
        <v>2.4912098784758445</v>
      </c>
      <c r="Z240">
        <f t="shared" si="220"/>
        <v>31.415926535897931</v>
      </c>
      <c r="AA240">
        <f t="shared" si="221"/>
        <v>2.2211791019088452</v>
      </c>
      <c r="AB240">
        <f t="shared" si="243"/>
        <v>-2.919498043144011</v>
      </c>
      <c r="AC240">
        <f t="shared" si="222"/>
        <v>28.496428492753921</v>
      </c>
      <c r="AD240">
        <f t="shared" si="244"/>
        <v>-0.34669170397726035</v>
      </c>
      <c r="AE240">
        <f t="shared" si="223"/>
        <v>0.51854897267617417</v>
      </c>
      <c r="AF240" s="9">
        <f t="shared" si="245"/>
        <v>28.668285761452836</v>
      </c>
      <c r="AG240" s="9">
        <f t="shared" si="246"/>
        <v>0</v>
      </c>
      <c r="AH240">
        <f t="shared" si="247"/>
        <v>0</v>
      </c>
      <c r="AI240">
        <f t="shared" si="264"/>
        <v>3.1257338500323417E-3</v>
      </c>
      <c r="AJ240">
        <f t="shared" si="224"/>
        <v>37.337604695554134</v>
      </c>
      <c r="AK240">
        <f t="shared" si="225"/>
        <v>-2.9571910092061287</v>
      </c>
      <c r="AL240">
        <f t="shared" si="226"/>
        <v>-0.29787320355169689</v>
      </c>
      <c r="AM240">
        <f t="shared" si="227"/>
        <v>0.50171544366091436</v>
      </c>
      <c r="AN240" s="9">
        <f t="shared" si="248"/>
        <v>34.584255926457224</v>
      </c>
      <c r="AO240">
        <f t="shared" si="228"/>
        <v>0</v>
      </c>
      <c r="AP240">
        <f t="shared" si="249"/>
        <v>0</v>
      </c>
      <c r="AQ240">
        <f t="shared" si="229"/>
        <v>5.9216781596562029</v>
      </c>
      <c r="AR240">
        <f t="shared" si="230"/>
        <v>-3.7692966062117694E-2</v>
      </c>
      <c r="AS240">
        <f t="shared" si="231"/>
        <v>4.881850042556346E-2</v>
      </c>
      <c r="AT240">
        <f t="shared" si="250"/>
        <v>1.2746206093814867E-2</v>
      </c>
      <c r="AU240">
        <f t="shared" si="232"/>
        <v>5.9159701650043885</v>
      </c>
      <c r="AV240">
        <f t="shared" si="251"/>
        <v>0.17105963411746053</v>
      </c>
      <c r="AW240">
        <f t="shared" si="252"/>
        <v>0</v>
      </c>
      <c r="AX240">
        <f t="shared" si="233"/>
        <v>2.22040432729321E-2</v>
      </c>
      <c r="AY240" t="b">
        <f t="shared" si="253"/>
        <v>0</v>
      </c>
      <c r="AZ240">
        <f t="shared" si="234"/>
        <v>37.337604695554134</v>
      </c>
      <c r="BA240">
        <f t="shared" si="235"/>
        <v>-2.95719100920613</v>
      </c>
      <c r="BB240">
        <f t="shared" si="236"/>
        <v>-0.34720499984960496</v>
      </c>
      <c r="BC240">
        <f t="shared" si="237"/>
        <v>0.50171544366091447</v>
      </c>
      <c r="BD240">
        <f t="shared" si="238"/>
        <v>4.9331796297907987E-2</v>
      </c>
      <c r="BF240" s="15">
        <f t="shared" si="254"/>
        <v>34.584255926457224</v>
      </c>
      <c r="BG240" s="10">
        <f t="shared" si="255"/>
        <v>0</v>
      </c>
      <c r="BH240">
        <f t="shared" si="256"/>
        <v>5.9159701650043885</v>
      </c>
      <c r="BI240">
        <f t="shared" si="257"/>
        <v>5.9216781596562029</v>
      </c>
      <c r="BJ240">
        <f t="shared" si="258"/>
        <v>-3.7692966062119027E-2</v>
      </c>
      <c r="BK240">
        <f t="shared" si="259"/>
        <v>-5.1329587234461016E-4</v>
      </c>
      <c r="BM240">
        <f t="shared" si="260"/>
        <v>0</v>
      </c>
      <c r="BN240">
        <f t="shared" si="261"/>
        <v>0</v>
      </c>
      <c r="BO240">
        <f t="shared" si="262"/>
        <v>0</v>
      </c>
      <c r="BP240">
        <f t="shared" si="263"/>
        <v>0</v>
      </c>
    </row>
    <row r="241" spans="1:68" x14ac:dyDescent="0.2">
      <c r="A241">
        <f t="shared" si="269"/>
        <v>0.20399999999999999</v>
      </c>
      <c r="B241">
        <f t="shared" si="205"/>
        <v>0.63764970540661503</v>
      </c>
      <c r="C241">
        <f t="shared" si="206"/>
        <v>2.488084144625812</v>
      </c>
      <c r="D241">
        <f t="shared" si="207"/>
        <v>0.63764970540661503</v>
      </c>
      <c r="E241">
        <f t="shared" si="213"/>
        <v>0.60797574234095442</v>
      </c>
      <c r="F241">
        <f t="shared" si="214"/>
        <v>0.60797574234095442</v>
      </c>
      <c r="G241">
        <f t="shared" si="208"/>
        <v>0.63127320835254885</v>
      </c>
      <c r="H241">
        <f t="shared" si="209"/>
        <v>0.59017306751769605</v>
      </c>
      <c r="I241">
        <f t="shared" si="210"/>
        <v>0.59017306751769605</v>
      </c>
      <c r="J241">
        <f t="shared" si="265"/>
        <v>36.986388879531987</v>
      </c>
      <c r="K241">
        <f t="shared" si="266"/>
        <v>35.674797142254398</v>
      </c>
      <c r="L241">
        <f t="shared" si="215"/>
        <v>4.7652833425664928E+16</v>
      </c>
      <c r="M241">
        <f t="shared" si="211"/>
        <v>2.2233468436109093E-2</v>
      </c>
      <c r="N241" s="17">
        <f t="shared" si="267"/>
        <v>1059487767860685.5</v>
      </c>
      <c r="O241">
        <f t="shared" si="268"/>
        <v>0</v>
      </c>
      <c r="P241" s="18" t="e">
        <f t="shared" si="212"/>
        <v>#N/A</v>
      </c>
      <c r="R241">
        <f t="shared" si="216"/>
        <v>3.5744444770749575</v>
      </c>
      <c r="S241">
        <f t="shared" si="217"/>
        <v>38.402718486530809</v>
      </c>
      <c r="T241">
        <f t="shared" si="239"/>
        <v>-3.8061565381605154</v>
      </c>
      <c r="U241" s="9">
        <f t="shared" si="218"/>
        <v>34.596561948370294</v>
      </c>
      <c r="V241">
        <f t="shared" si="240"/>
        <v>-1059487767860605.8</v>
      </c>
      <c r="W241">
        <f t="shared" si="241"/>
        <v>0</v>
      </c>
      <c r="X241">
        <f t="shared" si="242"/>
        <v>-4.2632564145606011E-14</v>
      </c>
      <c r="Y241">
        <f t="shared" si="219"/>
        <v>2.488084144625812</v>
      </c>
      <c r="Z241">
        <f t="shared" si="220"/>
        <v>31.415926535897931</v>
      </c>
      <c r="AA241">
        <f t="shared" si="221"/>
        <v>2.2243048357588777</v>
      </c>
      <c r="AB241">
        <f t="shared" si="243"/>
        <v>-2.904719975166417</v>
      </c>
      <c r="AC241">
        <f t="shared" si="222"/>
        <v>28.511206560731516</v>
      </c>
      <c r="AD241">
        <f t="shared" si="244"/>
        <v>-0.34528545241546582</v>
      </c>
      <c r="AE241">
        <f t="shared" si="223"/>
        <v>0.51432342886421312</v>
      </c>
      <c r="AF241" s="9">
        <f t="shared" si="245"/>
        <v>28.680244537180261</v>
      </c>
      <c r="AG241" s="9">
        <f t="shared" si="246"/>
        <v>0</v>
      </c>
      <c r="AH241">
        <f t="shared" si="247"/>
        <v>0</v>
      </c>
      <c r="AI241">
        <f t="shared" si="264"/>
        <v>3.1257338500323417E-3</v>
      </c>
      <c r="AJ241">
        <f t="shared" si="224"/>
        <v>37.337604695554134</v>
      </c>
      <c r="AK241">
        <f t="shared" si="225"/>
        <v>-2.9421963492984933</v>
      </c>
      <c r="AL241">
        <f t="shared" si="226"/>
        <v>-0.29646669316275132</v>
      </c>
      <c r="AM241">
        <f t="shared" si="227"/>
        <v>0.49762029527743057</v>
      </c>
      <c r="AN241" s="9">
        <f t="shared" si="248"/>
        <v>34.596561948370322</v>
      </c>
      <c r="AO241">
        <f t="shared" si="228"/>
        <v>0</v>
      </c>
      <c r="AP241">
        <f t="shared" si="249"/>
        <v>0</v>
      </c>
      <c r="AQ241">
        <f t="shared" si="229"/>
        <v>5.9216781596562029</v>
      </c>
      <c r="AR241">
        <f t="shared" si="230"/>
        <v>-3.7476374132076273E-2</v>
      </c>
      <c r="AS241">
        <f t="shared" si="231"/>
        <v>4.8818759252714505E-2</v>
      </c>
      <c r="AT241">
        <f t="shared" si="250"/>
        <v>1.2737550347722969E-2</v>
      </c>
      <c r="AU241">
        <f t="shared" si="232"/>
        <v>5.9163174111900609</v>
      </c>
      <c r="AV241">
        <f t="shared" si="251"/>
        <v>0.17100882509710622</v>
      </c>
      <c r="AW241">
        <f t="shared" si="252"/>
        <v>0</v>
      </c>
      <c r="AX241">
        <f t="shared" si="233"/>
        <v>2.2235300611432425E-2</v>
      </c>
      <c r="AY241" t="b">
        <f t="shared" si="253"/>
        <v>0</v>
      </c>
      <c r="AZ241">
        <f t="shared" si="234"/>
        <v>37.337604695554134</v>
      </c>
      <c r="BA241">
        <f t="shared" si="235"/>
        <v>-2.9421963492985017</v>
      </c>
      <c r="BB241">
        <f t="shared" si="236"/>
        <v>-0.34579848946065916</v>
      </c>
      <c r="BC241">
        <f t="shared" si="237"/>
        <v>0.49762029527743057</v>
      </c>
      <c r="BD241">
        <f t="shared" si="238"/>
        <v>4.9331796297907987E-2</v>
      </c>
      <c r="BF241" s="15">
        <f t="shared" si="254"/>
        <v>34.596561948370308</v>
      </c>
      <c r="BG241" s="10">
        <f t="shared" si="255"/>
        <v>0</v>
      </c>
      <c r="BH241">
        <f t="shared" si="256"/>
        <v>5.9163174111900467</v>
      </c>
      <c r="BI241">
        <f t="shared" si="257"/>
        <v>5.9216781596562029</v>
      </c>
      <c r="BJ241">
        <f t="shared" si="258"/>
        <v>-3.7476374132084711E-2</v>
      </c>
      <c r="BK241">
        <f t="shared" si="259"/>
        <v>-5.1303704519334303E-4</v>
      </c>
      <c r="BM241">
        <f t="shared" si="260"/>
        <v>0</v>
      </c>
      <c r="BN241">
        <f t="shared" si="261"/>
        <v>-8.4376949871511897E-15</v>
      </c>
      <c r="BO241">
        <f t="shared" si="262"/>
        <v>0</v>
      </c>
      <c r="BP241">
        <f t="shared" si="263"/>
        <v>0</v>
      </c>
    </row>
    <row r="242" spans="1:68" x14ac:dyDescent="0.2">
      <c r="A242">
        <f t="shared" si="269"/>
        <v>0.20499999999999999</v>
      </c>
      <c r="B242">
        <f t="shared" si="205"/>
        <v>0.64077543925664748</v>
      </c>
      <c r="C242">
        <f t="shared" si="206"/>
        <v>2.4849584107757794</v>
      </c>
      <c r="D242">
        <f t="shared" si="207"/>
        <v>0.64077543925664748</v>
      </c>
      <c r="E242">
        <f t="shared" si="213"/>
        <v>0.61045446217447286</v>
      </c>
      <c r="F242">
        <f t="shared" si="214"/>
        <v>0.61045446217447286</v>
      </c>
      <c r="G242">
        <f t="shared" si="208"/>
        <v>0.63436768486408102</v>
      </c>
      <c r="H242">
        <f t="shared" si="209"/>
        <v>0.59266833678772102</v>
      </c>
      <c r="I242">
        <f t="shared" si="210"/>
        <v>0.59266833678772113</v>
      </c>
      <c r="J242">
        <f t="shared" si="265"/>
        <v>36.830667721758466</v>
      </c>
      <c r="K242">
        <f t="shared" si="266"/>
        <v>35.526096941595497</v>
      </c>
      <c r="L242">
        <f t="shared" si="215"/>
        <v>4.8171282441780256E+16</v>
      </c>
      <c r="M242">
        <f t="shared" si="211"/>
        <v>2.2264718037113017E-2</v>
      </c>
      <c r="N242" s="17">
        <f t="shared" si="267"/>
        <v>1072520021052370.4</v>
      </c>
      <c r="O242">
        <f t="shared" si="268"/>
        <v>0</v>
      </c>
      <c r="P242" s="18" t="e">
        <f t="shared" si="212"/>
        <v>#N/A</v>
      </c>
      <c r="R242">
        <f t="shared" si="216"/>
        <v>3.5702675515246183</v>
      </c>
      <c r="S242">
        <f t="shared" si="217"/>
        <v>38.413539438444829</v>
      </c>
      <c r="T242">
        <f t="shared" si="239"/>
        <v>-3.8047520042404668</v>
      </c>
      <c r="U242" s="9">
        <f t="shared" si="218"/>
        <v>34.608787434204359</v>
      </c>
      <c r="V242">
        <f t="shared" si="240"/>
        <v>-1072520021052313.8</v>
      </c>
      <c r="W242">
        <f t="shared" si="241"/>
        <v>0</v>
      </c>
      <c r="X242">
        <f t="shared" si="242"/>
        <v>-2.1316282072803006E-14</v>
      </c>
      <c r="Y242">
        <f t="shared" si="219"/>
        <v>2.4849584107757794</v>
      </c>
      <c r="Z242">
        <f t="shared" si="220"/>
        <v>31.415926535897931</v>
      </c>
      <c r="AA242">
        <f t="shared" si="221"/>
        <v>2.2274305696089103</v>
      </c>
      <c r="AB242">
        <f t="shared" si="243"/>
        <v>-2.8900426011505482</v>
      </c>
      <c r="AC242">
        <f t="shared" si="222"/>
        <v>28.525883934747384</v>
      </c>
      <c r="AD242">
        <f t="shared" si="244"/>
        <v>-0.34388117562043263</v>
      </c>
      <c r="AE242">
        <f t="shared" si="223"/>
        <v>0.51012549337134427</v>
      </c>
      <c r="AF242" s="9">
        <f t="shared" si="245"/>
        <v>28.692128252498296</v>
      </c>
      <c r="AG242" s="9">
        <f t="shared" si="246"/>
        <v>0</v>
      </c>
      <c r="AH242">
        <f t="shared" si="247"/>
        <v>0</v>
      </c>
      <c r="AI242">
        <f t="shared" si="264"/>
        <v>3.1257338500325638E-3</v>
      </c>
      <c r="AJ242">
        <f t="shared" si="224"/>
        <v>37.337604695554134</v>
      </c>
      <c r="AK242">
        <f t="shared" si="225"/>
        <v>-2.9273066813532731</v>
      </c>
      <c r="AL242">
        <f t="shared" si="226"/>
        <v>-0.29506215924270274</v>
      </c>
      <c r="AM242">
        <f t="shared" si="227"/>
        <v>0.49355157924623161</v>
      </c>
      <c r="AN242" s="9">
        <f t="shared" si="248"/>
        <v>34.608787434204388</v>
      </c>
      <c r="AO242">
        <f t="shared" si="228"/>
        <v>0</v>
      </c>
      <c r="AP242">
        <f t="shared" si="249"/>
        <v>0</v>
      </c>
      <c r="AQ242">
        <f t="shared" si="229"/>
        <v>5.9216781596562029</v>
      </c>
      <c r="AR242">
        <f t="shared" si="230"/>
        <v>-3.726408020272487E-2</v>
      </c>
      <c r="AS242">
        <f t="shared" si="231"/>
        <v>4.8819016377729896E-2</v>
      </c>
      <c r="AT242">
        <f t="shared" si="250"/>
        <v>1.2729817630689092E-2</v>
      </c>
      <c r="AU242">
        <f t="shared" si="232"/>
        <v>5.9166591817060912</v>
      </c>
      <c r="AV242">
        <f t="shared" si="251"/>
        <v>0.17095829181979857</v>
      </c>
      <c r="AW242">
        <f t="shared" si="252"/>
        <v>0</v>
      </c>
      <c r="AX242">
        <f t="shared" si="233"/>
        <v>2.2266557949932753E-2</v>
      </c>
      <c r="AY242" t="b">
        <f t="shared" si="253"/>
        <v>0</v>
      </c>
      <c r="AZ242">
        <f t="shared" si="234"/>
        <v>37.337604695554134</v>
      </c>
      <c r="BA242">
        <f t="shared" si="235"/>
        <v>-2.9273066813532633</v>
      </c>
      <c r="BB242">
        <f t="shared" si="236"/>
        <v>-0.34439395554061064</v>
      </c>
      <c r="BC242">
        <f t="shared" si="237"/>
        <v>0.49355157924623161</v>
      </c>
      <c r="BD242">
        <f t="shared" si="238"/>
        <v>4.9331796297907987E-2</v>
      </c>
      <c r="BF242" s="15">
        <f t="shared" si="254"/>
        <v>34.608787434204395</v>
      </c>
      <c r="BG242" s="10">
        <f t="shared" si="255"/>
        <v>0</v>
      </c>
      <c r="BH242">
        <f t="shared" si="256"/>
        <v>5.9166591817060983</v>
      </c>
      <c r="BI242">
        <f t="shared" si="257"/>
        <v>5.9216781596562029</v>
      </c>
      <c r="BJ242">
        <f t="shared" si="258"/>
        <v>-3.72640802027151E-2</v>
      </c>
      <c r="BK242">
        <f t="shared" si="259"/>
        <v>-5.1277992017800811E-4</v>
      </c>
      <c r="BM242">
        <f t="shared" si="260"/>
        <v>0</v>
      </c>
      <c r="BN242">
        <f t="shared" si="261"/>
        <v>9.7699626167013776E-15</v>
      </c>
      <c r="BO242">
        <f t="shared" si="262"/>
        <v>0</v>
      </c>
      <c r="BP242">
        <f t="shared" si="263"/>
        <v>0</v>
      </c>
    </row>
    <row r="243" spans="1:68" x14ac:dyDescent="0.2">
      <c r="A243">
        <f t="shared" si="269"/>
        <v>0.20599999999999999</v>
      </c>
      <c r="B243">
        <f t="shared" si="205"/>
        <v>0.64390117310667994</v>
      </c>
      <c r="C243">
        <f t="shared" si="206"/>
        <v>2.4818326769257473</v>
      </c>
      <c r="D243">
        <f t="shared" si="207"/>
        <v>0.64390117310667994</v>
      </c>
      <c r="E243">
        <f t="shared" si="213"/>
        <v>0.61292721774327363</v>
      </c>
      <c r="F243">
        <f t="shared" si="214"/>
        <v>0.61292721774327341</v>
      </c>
      <c r="G243">
        <f t="shared" si="208"/>
        <v>0.63746216137561318</v>
      </c>
      <c r="H243">
        <f t="shared" si="209"/>
        <v>0.59515793079777612</v>
      </c>
      <c r="I243">
        <f t="shared" si="210"/>
        <v>0.59515793079777624</v>
      </c>
      <c r="J243">
        <f t="shared" si="265"/>
        <v>36.676602044395295</v>
      </c>
      <c r="K243">
        <f t="shared" si="266"/>
        <v>35.378971393914021</v>
      </c>
      <c r="L243">
        <f t="shared" si="215"/>
        <v>4.8691617231913792E+16</v>
      </c>
      <c r="M243">
        <f t="shared" si="211"/>
        <v>2.2295967616363838E-2</v>
      </c>
      <c r="N243" s="17">
        <f t="shared" si="267"/>
        <v>1085626720991133.4</v>
      </c>
      <c r="O243">
        <f t="shared" si="268"/>
        <v>0</v>
      </c>
      <c r="P243" s="18" t="e">
        <f t="shared" si="212"/>
        <v>#N/A</v>
      </c>
      <c r="R243">
        <f t="shared" si="216"/>
        <v>3.566117615214436</v>
      </c>
      <c r="S243">
        <f t="shared" si="217"/>
        <v>38.424283279421488</v>
      </c>
      <c r="T243">
        <f t="shared" si="239"/>
        <v>-3.8033494412450661</v>
      </c>
      <c r="U243" s="9">
        <f t="shared" si="218"/>
        <v>34.62093383817642</v>
      </c>
      <c r="V243">
        <f t="shared" si="240"/>
        <v>-1085626720991077.1</v>
      </c>
      <c r="W243">
        <f t="shared" si="241"/>
        <v>0</v>
      </c>
      <c r="X243">
        <f t="shared" si="242"/>
        <v>-2.1316282072803006E-14</v>
      </c>
      <c r="Y243">
        <f t="shared" si="219"/>
        <v>2.4818326769257473</v>
      </c>
      <c r="Z243">
        <f t="shared" si="220"/>
        <v>31.415926535897931</v>
      </c>
      <c r="AA243">
        <f t="shared" si="221"/>
        <v>2.2305563034589424</v>
      </c>
      <c r="AB243">
        <f t="shared" si="243"/>
        <v>-2.8754643353728686</v>
      </c>
      <c r="AC243">
        <f t="shared" si="222"/>
        <v>28.540462200525063</v>
      </c>
      <c r="AD243">
        <f t="shared" si="244"/>
        <v>-0.34247886805369809</v>
      </c>
      <c r="AE243">
        <f t="shared" si="223"/>
        <v>0.50595493536886871</v>
      </c>
      <c r="AF243" s="9">
        <f t="shared" si="245"/>
        <v>28.703938267840236</v>
      </c>
      <c r="AG243" s="9">
        <f t="shared" si="246"/>
        <v>0</v>
      </c>
      <c r="AH243">
        <f t="shared" si="247"/>
        <v>0</v>
      </c>
      <c r="AI243">
        <f t="shared" si="264"/>
        <v>3.1257338500323417E-3</v>
      </c>
      <c r="AJ243">
        <f t="shared" si="224"/>
        <v>37.337604695554134</v>
      </c>
      <c r="AK243">
        <f t="shared" si="225"/>
        <v>-2.9125203424762223</v>
      </c>
      <c r="AL243">
        <f t="shared" si="226"/>
        <v>-0.29365959624730209</v>
      </c>
      <c r="AM243">
        <f t="shared" si="227"/>
        <v>0.48950908134581567</v>
      </c>
      <c r="AN243" s="9">
        <f t="shared" si="248"/>
        <v>34.620933838176427</v>
      </c>
      <c r="AO243">
        <f t="shared" si="228"/>
        <v>0</v>
      </c>
      <c r="AP243">
        <f t="shared" si="249"/>
        <v>0</v>
      </c>
      <c r="AQ243">
        <f t="shared" si="229"/>
        <v>5.9216781596562029</v>
      </c>
      <c r="AR243">
        <f t="shared" si="230"/>
        <v>-3.7056007103353661E-2</v>
      </c>
      <c r="AS243">
        <f t="shared" si="231"/>
        <v>4.8819271806396003E-2</v>
      </c>
      <c r="AT243">
        <f t="shared" si="250"/>
        <v>1.2723003703331622E-2</v>
      </c>
      <c r="AU243">
        <f t="shared" si="232"/>
        <v>5.9169955703361907</v>
      </c>
      <c r="AV243">
        <f t="shared" si="251"/>
        <v>0.17090802917082301</v>
      </c>
      <c r="AW243">
        <f t="shared" si="252"/>
        <v>0</v>
      </c>
      <c r="AX243">
        <f t="shared" si="233"/>
        <v>2.2297815288433075E-2</v>
      </c>
      <c r="AY243" t="b">
        <f t="shared" si="253"/>
        <v>0</v>
      </c>
      <c r="AZ243">
        <f t="shared" si="234"/>
        <v>37.337604695554134</v>
      </c>
      <c r="BA243">
        <f t="shared" si="235"/>
        <v>-2.9125203424762214</v>
      </c>
      <c r="BB243">
        <f t="shared" si="236"/>
        <v>-0.34299139254521011</v>
      </c>
      <c r="BC243">
        <f t="shared" si="237"/>
        <v>0.48950908134581606</v>
      </c>
      <c r="BD243">
        <f t="shared" si="238"/>
        <v>4.9331796297907987E-2</v>
      </c>
      <c r="BF243" s="15">
        <f t="shared" si="254"/>
        <v>34.620933838176427</v>
      </c>
      <c r="BG243" s="10">
        <f t="shared" si="255"/>
        <v>0</v>
      </c>
      <c r="BH243">
        <f t="shared" si="256"/>
        <v>5.9169955703361907</v>
      </c>
      <c r="BI243">
        <f t="shared" si="257"/>
        <v>5.9216781596562029</v>
      </c>
      <c r="BJ243">
        <f t="shared" si="258"/>
        <v>-3.7056007103352773E-2</v>
      </c>
      <c r="BK243">
        <f t="shared" si="259"/>
        <v>-5.1252449151201196E-4</v>
      </c>
      <c r="BM243">
        <f t="shared" si="260"/>
        <v>0</v>
      </c>
      <c r="BN243">
        <f t="shared" si="261"/>
        <v>0</v>
      </c>
      <c r="BO243">
        <f t="shared" si="262"/>
        <v>0</v>
      </c>
      <c r="BP243">
        <f t="shared" si="263"/>
        <v>0</v>
      </c>
    </row>
    <row r="244" spans="1:68" x14ac:dyDescent="0.2">
      <c r="A244">
        <f t="shared" si="269"/>
        <v>0.20699999999999999</v>
      </c>
      <c r="B244">
        <f t="shared" si="205"/>
        <v>0.64702690695671239</v>
      </c>
      <c r="C244">
        <f t="shared" si="206"/>
        <v>2.4787069430757147</v>
      </c>
      <c r="D244">
        <f t="shared" si="207"/>
        <v>0.64702690695671239</v>
      </c>
      <c r="E244">
        <f t="shared" si="213"/>
        <v>0.6153939848880301</v>
      </c>
      <c r="F244">
        <f t="shared" si="214"/>
        <v>0.61539398488802999</v>
      </c>
      <c r="G244">
        <f t="shared" si="208"/>
        <v>0.64055663788714523</v>
      </c>
      <c r="H244">
        <f t="shared" si="209"/>
        <v>0.5976418257080639</v>
      </c>
      <c r="I244">
        <f t="shared" si="210"/>
        <v>0.59764182570806379</v>
      </c>
      <c r="J244">
        <f t="shared" si="265"/>
        <v>36.524168226636995</v>
      </c>
      <c r="K244">
        <f t="shared" si="266"/>
        <v>35.233398113722764</v>
      </c>
      <c r="L244">
        <f t="shared" si="215"/>
        <v>4.9213847399273504E+16</v>
      </c>
      <c r="M244">
        <f t="shared" si="211"/>
        <v>2.2327217173831026E-2</v>
      </c>
      <c r="N244" s="17">
        <f t="shared" si="267"/>
        <v>1098808258843358.8</v>
      </c>
      <c r="O244">
        <f t="shared" si="268"/>
        <v>0</v>
      </c>
      <c r="P244" s="18" t="e">
        <f t="shared" si="212"/>
        <v>#N/A</v>
      </c>
      <c r="R244">
        <f t="shared" si="216"/>
        <v>3.5619944428172556</v>
      </c>
      <c r="S244">
        <f t="shared" si="217"/>
        <v>38.43495143001374</v>
      </c>
      <c r="T244">
        <f t="shared" si="239"/>
        <v>-3.8019488436533631</v>
      </c>
      <c r="U244" s="9">
        <f t="shared" si="218"/>
        <v>34.633002586360377</v>
      </c>
      <c r="V244">
        <f t="shared" si="240"/>
        <v>-1098808258843330.6</v>
      </c>
      <c r="W244">
        <f t="shared" si="241"/>
        <v>0</v>
      </c>
      <c r="X244">
        <f t="shared" si="242"/>
        <v>7.1054273576010019E-15</v>
      </c>
      <c r="Y244">
        <f t="shared" si="219"/>
        <v>2.4787069430757147</v>
      </c>
      <c r="Z244">
        <f t="shared" si="220"/>
        <v>31.415926535897931</v>
      </c>
      <c r="AA244">
        <f t="shared" si="221"/>
        <v>2.233682037308975</v>
      </c>
      <c r="AB244">
        <f t="shared" si="243"/>
        <v>-2.8609836214693845</v>
      </c>
      <c r="AC244">
        <f t="shared" si="222"/>
        <v>28.554942914428548</v>
      </c>
      <c r="AD244">
        <f t="shared" si="244"/>
        <v>-0.34107852420006673</v>
      </c>
      <c r="AE244">
        <f t="shared" si="223"/>
        <v>0.5018115274446181</v>
      </c>
      <c r="AF244" s="9">
        <f t="shared" si="245"/>
        <v>28.715675917673099</v>
      </c>
      <c r="AG244" s="9">
        <f t="shared" si="246"/>
        <v>0</v>
      </c>
      <c r="AH244">
        <f t="shared" si="247"/>
        <v>0</v>
      </c>
      <c r="AI244">
        <f t="shared" si="264"/>
        <v>3.1257338500323417E-3</v>
      </c>
      <c r="AJ244">
        <f t="shared" si="224"/>
        <v>37.337604695554134</v>
      </c>
      <c r="AK244">
        <f t="shared" si="225"/>
        <v>-2.8978357009927542</v>
      </c>
      <c r="AL244">
        <f t="shared" si="226"/>
        <v>-0.29225899865559901</v>
      </c>
      <c r="AM244">
        <f t="shared" si="227"/>
        <v>0.48549259045455778</v>
      </c>
      <c r="AN244" s="9">
        <f t="shared" si="248"/>
        <v>34.633002586360334</v>
      </c>
      <c r="AO244">
        <f t="shared" si="228"/>
        <v>0</v>
      </c>
      <c r="AP244">
        <f t="shared" si="249"/>
        <v>0</v>
      </c>
      <c r="AQ244">
        <f t="shared" si="229"/>
        <v>5.9216781596562029</v>
      </c>
      <c r="AR244">
        <f t="shared" si="230"/>
        <v>-3.6852079523369774E-2</v>
      </c>
      <c r="AS244">
        <f t="shared" si="231"/>
        <v>4.8819525544467723E-2</v>
      </c>
      <c r="AT244">
        <f t="shared" si="250"/>
        <v>1.271710453106255E-2</v>
      </c>
      <c r="AU244">
        <f t="shared" si="232"/>
        <v>5.9173266686872346</v>
      </c>
      <c r="AV244">
        <f t="shared" si="251"/>
        <v>0.17085803213082312</v>
      </c>
      <c r="AW244">
        <f t="shared" si="252"/>
        <v>0</v>
      </c>
      <c r="AX244">
        <f t="shared" si="233"/>
        <v>2.2329072626933399E-2</v>
      </c>
      <c r="AY244" t="b">
        <f t="shared" si="253"/>
        <v>0</v>
      </c>
      <c r="AZ244">
        <f t="shared" si="234"/>
        <v>37.337604695554134</v>
      </c>
      <c r="BA244">
        <f t="shared" si="235"/>
        <v>-2.8978357009927507</v>
      </c>
      <c r="BB244">
        <f t="shared" si="236"/>
        <v>-0.34159079495350669</v>
      </c>
      <c r="BC244">
        <f t="shared" si="237"/>
        <v>0.48549259045455795</v>
      </c>
      <c r="BD244">
        <f t="shared" si="238"/>
        <v>4.9331796297907987E-2</v>
      </c>
      <c r="BF244" s="15">
        <f t="shared" si="254"/>
        <v>34.633002586360341</v>
      </c>
      <c r="BG244" s="10">
        <f t="shared" si="255"/>
        <v>0</v>
      </c>
      <c r="BH244">
        <f t="shared" si="256"/>
        <v>5.9173266686872417</v>
      </c>
      <c r="BI244">
        <f t="shared" si="257"/>
        <v>5.9216781596562029</v>
      </c>
      <c r="BJ244">
        <f t="shared" si="258"/>
        <v>-3.6852079523366221E-2</v>
      </c>
      <c r="BK244">
        <f t="shared" si="259"/>
        <v>-5.1227075343995843E-4</v>
      </c>
      <c r="BM244">
        <f t="shared" si="260"/>
        <v>0</v>
      </c>
      <c r="BN244">
        <f t="shared" si="261"/>
        <v>3.5527136788005009E-15</v>
      </c>
      <c r="BO244">
        <f t="shared" si="262"/>
        <v>0</v>
      </c>
      <c r="BP244">
        <f t="shared" si="263"/>
        <v>0</v>
      </c>
    </row>
    <row r="245" spans="1:68" x14ac:dyDescent="0.2">
      <c r="A245">
        <f t="shared" si="269"/>
        <v>0.20799999999999999</v>
      </c>
      <c r="B245">
        <f t="shared" si="205"/>
        <v>0.65015264080674473</v>
      </c>
      <c r="C245">
        <f t="shared" si="206"/>
        <v>2.4755812092256821</v>
      </c>
      <c r="D245">
        <f t="shared" si="207"/>
        <v>0.65015264080674473</v>
      </c>
      <c r="E245">
        <f t="shared" si="213"/>
        <v>0.61785473950792369</v>
      </c>
      <c r="F245">
        <f t="shared" si="214"/>
        <v>0.61785473950792369</v>
      </c>
      <c r="G245">
        <f t="shared" si="208"/>
        <v>0.64365111439867728</v>
      </c>
      <c r="H245">
        <f t="shared" si="209"/>
        <v>0.60011999773335978</v>
      </c>
      <c r="I245">
        <f t="shared" si="210"/>
        <v>0.60011999773336</v>
      </c>
      <c r="J245">
        <f t="shared" si="265"/>
        <v>36.37334310451422</v>
      </c>
      <c r="K245">
        <f t="shared" si="266"/>
        <v>35.089355147418992</v>
      </c>
      <c r="L245">
        <f t="shared" si="215"/>
        <v>4.9737983086684568E+16</v>
      </c>
      <c r="M245">
        <f t="shared" si="211"/>
        <v>2.2358466709484048E-2</v>
      </c>
      <c r="N245" s="17">
        <f t="shared" si="267"/>
        <v>1112065039040517.6</v>
      </c>
      <c r="O245">
        <f t="shared" si="268"/>
        <v>0</v>
      </c>
      <c r="P245" s="18" t="e">
        <f t="shared" si="212"/>
        <v>#N/A</v>
      </c>
      <c r="R245">
        <f t="shared" si="216"/>
        <v>3.5578978123222158</v>
      </c>
      <c r="S245">
        <f t="shared" si="217"/>
        <v>38.445545283342049</v>
      </c>
      <c r="T245">
        <f t="shared" si="239"/>
        <v>-3.8005502059675758</v>
      </c>
      <c r="U245" s="9">
        <f t="shared" si="218"/>
        <v>34.644995077374475</v>
      </c>
      <c r="V245">
        <f t="shared" si="240"/>
        <v>-1112065039040467.5</v>
      </c>
      <c r="W245">
        <f t="shared" si="241"/>
        <v>0</v>
      </c>
      <c r="X245">
        <f t="shared" si="242"/>
        <v>-1.4210854715202004E-14</v>
      </c>
      <c r="Y245">
        <f t="shared" si="219"/>
        <v>2.4755812092256821</v>
      </c>
      <c r="Z245">
        <f t="shared" si="220"/>
        <v>31.415926535897931</v>
      </c>
      <c r="AA245">
        <f t="shared" si="221"/>
        <v>2.2368077711590075</v>
      </c>
      <c r="AB245">
        <f t="shared" si="243"/>
        <v>-2.8465989317431029</v>
      </c>
      <c r="AC245">
        <f t="shared" si="222"/>
        <v>28.569327604154829</v>
      </c>
      <c r="AD245">
        <f t="shared" si="244"/>
        <v>-0.33968013856748047</v>
      </c>
      <c r="AE245">
        <f t="shared" si="223"/>
        <v>0.49769504553752286</v>
      </c>
      <c r="AF245" s="9">
        <f t="shared" si="245"/>
        <v>28.727342511124871</v>
      </c>
      <c r="AG245" s="9">
        <f t="shared" si="246"/>
        <v>0</v>
      </c>
      <c r="AH245">
        <f t="shared" si="247"/>
        <v>0</v>
      </c>
      <c r="AI245">
        <f t="shared" si="264"/>
        <v>3.1257338500325638E-3</v>
      </c>
      <c r="AJ245">
        <f t="shared" si="224"/>
        <v>37.337604695554134</v>
      </c>
      <c r="AK245">
        <f t="shared" si="225"/>
        <v>-2.883251155702649</v>
      </c>
      <c r="AL245">
        <f t="shared" si="226"/>
        <v>-0.29086036096981172</v>
      </c>
      <c r="AM245">
        <f t="shared" si="227"/>
        <v>0.48150189849280112</v>
      </c>
      <c r="AN245" s="9">
        <f t="shared" si="248"/>
        <v>34.644995077374475</v>
      </c>
      <c r="AO245">
        <f t="shared" si="228"/>
        <v>0</v>
      </c>
      <c r="AP245">
        <f t="shared" si="249"/>
        <v>0</v>
      </c>
      <c r="AQ245">
        <f t="shared" si="229"/>
        <v>5.9216781596562029</v>
      </c>
      <c r="AR245">
        <f t="shared" si="230"/>
        <v>-3.6652223959546149E-2</v>
      </c>
      <c r="AS245">
        <f t="shared" si="231"/>
        <v>4.8819777597668756E-2</v>
      </c>
      <c r="AT245">
        <f t="shared" si="250"/>
        <v>1.2712116281321318E-2</v>
      </c>
      <c r="AU245">
        <f t="shared" si="232"/>
        <v>5.917652566249604</v>
      </c>
      <c r="AV245">
        <f t="shared" si="251"/>
        <v>0.17080829577355697</v>
      </c>
      <c r="AW245">
        <f t="shared" si="252"/>
        <v>0</v>
      </c>
      <c r="AX245">
        <f t="shared" si="233"/>
        <v>2.2360329965433724E-2</v>
      </c>
      <c r="AY245" t="b">
        <f t="shared" si="253"/>
        <v>0</v>
      </c>
      <c r="AZ245">
        <f t="shared" si="234"/>
        <v>37.337604695554134</v>
      </c>
      <c r="BA245">
        <f t="shared" si="235"/>
        <v>-2.8832511557026566</v>
      </c>
      <c r="BB245">
        <f t="shared" si="236"/>
        <v>-0.34019215726771967</v>
      </c>
      <c r="BC245">
        <f t="shared" si="237"/>
        <v>0.48150189849280112</v>
      </c>
      <c r="BD245">
        <f t="shared" si="238"/>
        <v>4.9331796297907987E-2</v>
      </c>
      <c r="BF245" s="15">
        <f t="shared" si="254"/>
        <v>34.64499507737446</v>
      </c>
      <c r="BG245" s="10">
        <f t="shared" si="255"/>
        <v>0</v>
      </c>
      <c r="BH245">
        <f t="shared" si="256"/>
        <v>5.9176525662495898</v>
      </c>
      <c r="BI245">
        <f t="shared" si="257"/>
        <v>5.9216781596562029</v>
      </c>
      <c r="BJ245">
        <f t="shared" si="258"/>
        <v>-3.6652223959553698E-2</v>
      </c>
      <c r="BK245">
        <f t="shared" si="259"/>
        <v>-5.1201870023920293E-4</v>
      </c>
      <c r="BM245">
        <f t="shared" si="260"/>
        <v>0</v>
      </c>
      <c r="BN245">
        <f t="shared" si="261"/>
        <v>-7.5495165674510645E-15</v>
      </c>
      <c r="BO245">
        <f t="shared" si="262"/>
        <v>0</v>
      </c>
      <c r="BP245">
        <f t="shared" si="263"/>
        <v>0</v>
      </c>
    </row>
    <row r="246" spans="1:68" x14ac:dyDescent="0.2">
      <c r="A246">
        <f t="shared" si="269"/>
        <v>0.20899999999999999</v>
      </c>
      <c r="B246">
        <f t="shared" si="205"/>
        <v>0.65327837465677718</v>
      </c>
      <c r="C246">
        <f t="shared" si="206"/>
        <v>2.47245547537565</v>
      </c>
      <c r="D246">
        <f t="shared" si="207"/>
        <v>0.65327837465677718</v>
      </c>
      <c r="E246">
        <f t="shared" si="213"/>
        <v>0.62030945756087941</v>
      </c>
      <c r="F246">
        <f t="shared" si="214"/>
        <v>0.62030945756087918</v>
      </c>
      <c r="G246">
        <f t="shared" si="208"/>
        <v>0.64674559091020944</v>
      </c>
      <c r="H246">
        <f t="shared" si="209"/>
        <v>0.6025924231432408</v>
      </c>
      <c r="I246">
        <f t="shared" si="210"/>
        <v>0.6025924231432408</v>
      </c>
      <c r="J246">
        <f t="shared" si="265"/>
        <v>36.224103959977974</v>
      </c>
      <c r="K246">
        <f t="shared" si="266"/>
        <v>34.946820962985683</v>
      </c>
      <c r="L246">
        <f t="shared" si="215"/>
        <v>5.0264034971223984E+16</v>
      </c>
      <c r="M246">
        <f t="shared" si="211"/>
        <v>2.2389716223292375E-2</v>
      </c>
      <c r="N246" s="17">
        <f t="shared" si="267"/>
        <v>1125397479243348.9</v>
      </c>
      <c r="O246">
        <f t="shared" si="268"/>
        <v>0</v>
      </c>
      <c r="P246" s="18" t="e">
        <f t="shared" si="212"/>
        <v>#N/A</v>
      </c>
      <c r="R246">
        <f t="shared" si="216"/>
        <v>3.5538275049715216</v>
      </c>
      <c r="S246">
        <f t="shared" si="217"/>
        <v>38.456066205761985</v>
      </c>
      <c r="T246">
        <f t="shared" si="239"/>
        <v>-3.799153522712964</v>
      </c>
      <c r="U246" s="9">
        <f t="shared" si="218"/>
        <v>34.656912683049022</v>
      </c>
      <c r="V246">
        <f t="shared" si="240"/>
        <v>-1125397479243294</v>
      </c>
      <c r="W246">
        <f t="shared" si="241"/>
        <v>0</v>
      </c>
      <c r="X246">
        <f t="shared" si="242"/>
        <v>-2.1316282072803006E-14</v>
      </c>
      <c r="Y246">
        <f t="shared" si="219"/>
        <v>2.47245547537565</v>
      </c>
      <c r="Z246">
        <f t="shared" si="220"/>
        <v>31.415926535897931</v>
      </c>
      <c r="AA246">
        <f t="shared" si="221"/>
        <v>2.2399335050090396</v>
      </c>
      <c r="AB246">
        <f t="shared" si="243"/>
        <v>-2.8323087664908524</v>
      </c>
      <c r="AC246">
        <f t="shared" si="222"/>
        <v>28.583617769407077</v>
      </c>
      <c r="AD246">
        <f t="shared" si="244"/>
        <v>-0.33828370568688942</v>
      </c>
      <c r="AE246">
        <f t="shared" si="223"/>
        <v>0.49360526887375683</v>
      </c>
      <c r="AF246" s="9">
        <f t="shared" si="245"/>
        <v>28.738939332593944</v>
      </c>
      <c r="AG246" s="9">
        <f t="shared" si="246"/>
        <v>0</v>
      </c>
      <c r="AH246">
        <f t="shared" si="247"/>
        <v>0</v>
      </c>
      <c r="AI246">
        <f t="shared" si="264"/>
        <v>3.1257338500323417E-3</v>
      </c>
      <c r="AJ246">
        <f t="shared" si="224"/>
        <v>37.337604695554134</v>
      </c>
      <c r="AK246">
        <f t="shared" si="225"/>
        <v>-2.8687651351561976</v>
      </c>
      <c r="AL246">
        <f t="shared" si="226"/>
        <v>-0.28946367771519999</v>
      </c>
      <c r="AM246">
        <f t="shared" si="227"/>
        <v>0.47753680036630625</v>
      </c>
      <c r="AN246" s="9">
        <f t="shared" si="248"/>
        <v>34.65691268304905</v>
      </c>
      <c r="AO246">
        <f t="shared" si="228"/>
        <v>0</v>
      </c>
      <c r="AP246">
        <f t="shared" si="249"/>
        <v>0</v>
      </c>
      <c r="AQ246">
        <f t="shared" si="229"/>
        <v>5.9216781596562029</v>
      </c>
      <c r="AR246">
        <f t="shared" si="230"/>
        <v>-3.6456368665345185E-2</v>
      </c>
      <c r="AS246">
        <f t="shared" si="231"/>
        <v>4.8820027971689439E-2</v>
      </c>
      <c r="AT246">
        <f t="shared" si="250"/>
        <v>1.2708035321044231E-2</v>
      </c>
      <c r="AU246">
        <f t="shared" si="232"/>
        <v>5.9179733504551066</v>
      </c>
      <c r="AV246">
        <f t="shared" si="251"/>
        <v>0.1707588152637044</v>
      </c>
      <c r="AW246">
        <f t="shared" si="252"/>
        <v>0</v>
      </c>
      <c r="AX246">
        <f t="shared" si="233"/>
        <v>2.2391587303934046E-2</v>
      </c>
      <c r="AY246" t="b">
        <f t="shared" si="253"/>
        <v>0</v>
      </c>
      <c r="AZ246">
        <f t="shared" si="234"/>
        <v>37.337604695554134</v>
      </c>
      <c r="BA246">
        <f t="shared" si="235"/>
        <v>-2.868765135156202</v>
      </c>
      <c r="BB246">
        <f t="shared" si="236"/>
        <v>-0.33879547401310811</v>
      </c>
      <c r="BC246">
        <f t="shared" si="237"/>
        <v>0.47753680036630658</v>
      </c>
      <c r="BD246">
        <f t="shared" si="238"/>
        <v>4.9331796297907987E-2</v>
      </c>
      <c r="BF246" s="15">
        <f t="shared" si="254"/>
        <v>34.656912683049036</v>
      </c>
      <c r="BG246" s="10">
        <f t="shared" si="255"/>
        <v>0</v>
      </c>
      <c r="BH246">
        <f t="shared" si="256"/>
        <v>5.9179733504550924</v>
      </c>
      <c r="BI246">
        <f t="shared" si="257"/>
        <v>5.9216781596562029</v>
      </c>
      <c r="BJ246">
        <f t="shared" si="258"/>
        <v>-3.6456368665349626E-2</v>
      </c>
      <c r="BK246">
        <f t="shared" si="259"/>
        <v>-5.1176832621868673E-4</v>
      </c>
      <c r="BM246">
        <f t="shared" si="260"/>
        <v>0</v>
      </c>
      <c r="BN246">
        <f t="shared" si="261"/>
        <v>-4.4408920985006262E-15</v>
      </c>
      <c r="BO246">
        <f t="shared" si="262"/>
        <v>0</v>
      </c>
      <c r="BP246">
        <f t="shared" si="263"/>
        <v>0</v>
      </c>
    </row>
    <row r="247" spans="1:68" x14ac:dyDescent="0.2">
      <c r="A247">
        <f t="shared" si="269"/>
        <v>0.21</v>
      </c>
      <c r="B247">
        <f t="shared" si="205"/>
        <v>0.65640410850680964</v>
      </c>
      <c r="C247">
        <f t="shared" si="206"/>
        <v>2.4693297415256175</v>
      </c>
      <c r="D247">
        <f t="shared" si="207"/>
        <v>0.65640410850680964</v>
      </c>
      <c r="E247">
        <f t="shared" si="213"/>
        <v>0.62275811506380074</v>
      </c>
      <c r="F247">
        <f t="shared" si="214"/>
        <v>0.62275811506380074</v>
      </c>
      <c r="G247">
        <f t="shared" si="208"/>
        <v>0.6498400674217415</v>
      </c>
      <c r="H247">
        <f t="shared" si="209"/>
        <v>0.60505907826231164</v>
      </c>
      <c r="I247">
        <f t="shared" si="210"/>
        <v>0.60505907826231153</v>
      </c>
      <c r="J247">
        <f t="shared" si="265"/>
        <v>36.076428510295855</v>
      </c>
      <c r="K247">
        <f t="shared" si="266"/>
        <v>34.805774439986642</v>
      </c>
      <c r="L247">
        <f t="shared" si="215"/>
        <v>5.079201425902124E+16</v>
      </c>
      <c r="M247">
        <f t="shared" si="211"/>
        <v>2.2420965715225474E-2</v>
      </c>
      <c r="N247" s="17">
        <f t="shared" si="267"/>
        <v>1138806010308758.5</v>
      </c>
      <c r="O247">
        <f t="shared" si="268"/>
        <v>0</v>
      </c>
      <c r="P247" s="18" t="e">
        <f t="shared" si="212"/>
        <v>#N/A</v>
      </c>
      <c r="R247">
        <f t="shared" si="216"/>
        <v>3.5497833051987309</v>
      </c>
      <c r="S247">
        <f t="shared" si="217"/>
        <v>38.466515537512393</v>
      </c>
      <c r="T247">
        <f t="shared" si="239"/>
        <v>-3.7977587884376973</v>
      </c>
      <c r="U247" s="9">
        <f t="shared" si="218"/>
        <v>34.668756749074696</v>
      </c>
      <c r="V247">
        <f t="shared" si="240"/>
        <v>-1138806010308717</v>
      </c>
      <c r="W247">
        <f t="shared" si="241"/>
        <v>0</v>
      </c>
      <c r="X247">
        <f t="shared" si="242"/>
        <v>-7.1054273576010019E-15</v>
      </c>
      <c r="Y247">
        <f t="shared" si="219"/>
        <v>2.4693297415256175</v>
      </c>
      <c r="Z247">
        <f t="shared" si="220"/>
        <v>31.415926535897931</v>
      </c>
      <c r="AA247">
        <f t="shared" si="221"/>
        <v>2.2430592388590722</v>
      </c>
      <c r="AB247">
        <f t="shared" si="243"/>
        <v>-2.8181116533488577</v>
      </c>
      <c r="AC247">
        <f t="shared" si="222"/>
        <v>28.597814882549073</v>
      </c>
      <c r="AD247">
        <f t="shared" si="244"/>
        <v>-0.33688922011212213</v>
      </c>
      <c r="AE247">
        <f t="shared" si="223"/>
        <v>0.48954197990440484</v>
      </c>
      <c r="AF247" s="9">
        <f t="shared" si="245"/>
        <v>28.750467642341356</v>
      </c>
      <c r="AG247" s="9">
        <f t="shared" si="246"/>
        <v>0</v>
      </c>
      <c r="AH247">
        <f t="shared" si="247"/>
        <v>0</v>
      </c>
      <c r="AI247">
        <f t="shared" si="264"/>
        <v>3.1257338500323417E-3</v>
      </c>
      <c r="AJ247">
        <f t="shared" si="224"/>
        <v>37.337604695554134</v>
      </c>
      <c r="AK247">
        <f t="shared" si="225"/>
        <v>-2.8543760969505381</v>
      </c>
      <c r="AL247">
        <f t="shared" si="226"/>
        <v>-0.28806894343993328</v>
      </c>
      <c r="AM247">
        <f t="shared" si="227"/>
        <v>0.47359709391101956</v>
      </c>
      <c r="AN247" s="9">
        <f t="shared" si="248"/>
        <v>34.668756749074682</v>
      </c>
      <c r="AO247">
        <f t="shared" si="228"/>
        <v>0</v>
      </c>
      <c r="AP247">
        <f t="shared" si="249"/>
        <v>0</v>
      </c>
      <c r="AQ247">
        <f t="shared" si="229"/>
        <v>5.9216781596562029</v>
      </c>
      <c r="AR247">
        <f t="shared" si="230"/>
        <v>-3.6264443601680352E-2</v>
      </c>
      <c r="AS247">
        <f t="shared" si="231"/>
        <v>4.8820276672188856E-2</v>
      </c>
      <c r="AT247">
        <f t="shared" si="250"/>
        <v>1.2704858214172735E-2</v>
      </c>
      <c r="AU247">
        <f t="shared" si="232"/>
        <v>5.9182891067333259</v>
      </c>
      <c r="AV247">
        <f t="shared" si="251"/>
        <v>0.17070958585474186</v>
      </c>
      <c r="AW247">
        <f t="shared" si="252"/>
        <v>0</v>
      </c>
      <c r="AX247">
        <f t="shared" si="233"/>
        <v>2.242284464243437E-2</v>
      </c>
      <c r="AY247" t="b">
        <f t="shared" si="253"/>
        <v>0</v>
      </c>
      <c r="AZ247">
        <f t="shared" si="234"/>
        <v>37.337604695554134</v>
      </c>
      <c r="BA247">
        <f t="shared" si="235"/>
        <v>-2.8543760969505332</v>
      </c>
      <c r="BB247">
        <f t="shared" si="236"/>
        <v>-0.33740073973784152</v>
      </c>
      <c r="BC247">
        <f t="shared" si="237"/>
        <v>0.47359709391101956</v>
      </c>
      <c r="BD247">
        <f t="shared" si="238"/>
        <v>4.9331796297907987E-2</v>
      </c>
      <c r="BF247" s="15">
        <f t="shared" si="254"/>
        <v>34.668756749074682</v>
      </c>
      <c r="BG247" s="10">
        <f t="shared" si="255"/>
        <v>0</v>
      </c>
      <c r="BH247">
        <f t="shared" si="256"/>
        <v>5.9182891067333259</v>
      </c>
      <c r="BI247">
        <f t="shared" si="257"/>
        <v>5.9216781596562029</v>
      </c>
      <c r="BJ247">
        <f t="shared" si="258"/>
        <v>-3.6264443601675467E-2</v>
      </c>
      <c r="BK247">
        <f t="shared" si="259"/>
        <v>-5.1151962571938103E-4</v>
      </c>
      <c r="BM247">
        <f t="shared" si="260"/>
        <v>0</v>
      </c>
      <c r="BN247">
        <f t="shared" si="261"/>
        <v>4.8849813083506888E-15</v>
      </c>
      <c r="BO247">
        <f t="shared" si="262"/>
        <v>0</v>
      </c>
      <c r="BP247">
        <f t="shared" si="263"/>
        <v>0</v>
      </c>
    </row>
    <row r="248" spans="1:68" x14ac:dyDescent="0.2">
      <c r="A248">
        <f t="shared" si="269"/>
        <v>0.21099999999999999</v>
      </c>
      <c r="B248">
        <f t="shared" si="205"/>
        <v>0.65952984235684209</v>
      </c>
      <c r="C248">
        <f t="shared" si="206"/>
        <v>2.4662040076755849</v>
      </c>
      <c r="D248">
        <f t="shared" si="207"/>
        <v>0.65952984235684209</v>
      </c>
      <c r="E248">
        <f t="shared" si="213"/>
        <v>0.62520068809280416</v>
      </c>
      <c r="F248">
        <f t="shared" si="214"/>
        <v>0.62520068809280416</v>
      </c>
      <c r="G248">
        <f t="shared" si="208"/>
        <v>0.65293454393327366</v>
      </c>
      <c r="H248">
        <f t="shared" si="209"/>
        <v>0.6075199394704327</v>
      </c>
      <c r="I248">
        <f t="shared" si="210"/>
        <v>0.60751993947043281</v>
      </c>
      <c r="J248">
        <f t="shared" si="265"/>
        <v>35.93029489774986</v>
      </c>
      <c r="K248">
        <f t="shared" si="266"/>
        <v>34.66619485984581</v>
      </c>
      <c r="L248">
        <f t="shared" si="215"/>
        <v>5.1321932680211824E+16</v>
      </c>
      <c r="M248">
        <f t="shared" si="211"/>
        <v>2.2452215185252814E-2</v>
      </c>
      <c r="N248" s="17">
        <f t="shared" si="267"/>
        <v>1152291076259174.5</v>
      </c>
      <c r="O248">
        <f t="shared" si="268"/>
        <v>0</v>
      </c>
      <c r="P248" s="18" t="e">
        <f t="shared" si="212"/>
        <v>#N/A</v>
      </c>
      <c r="R248">
        <f t="shared" si="216"/>
        <v>3.5457650005685086</v>
      </c>
      <c r="S248">
        <f t="shared" si="217"/>
        <v>38.476894593345179</v>
      </c>
      <c r="T248">
        <f t="shared" si="239"/>
        <v>-3.79636599771273</v>
      </c>
      <c r="U248" s="9">
        <f t="shared" si="218"/>
        <v>34.680528595632452</v>
      </c>
      <c r="V248">
        <f t="shared" si="240"/>
        <v>-1152291076259118.2</v>
      </c>
      <c r="W248">
        <f t="shared" si="241"/>
        <v>0</v>
      </c>
      <c r="X248">
        <f t="shared" si="242"/>
        <v>-2.1316282072803006E-14</v>
      </c>
      <c r="Y248">
        <f t="shared" si="219"/>
        <v>2.4662040076755849</v>
      </c>
      <c r="Z248">
        <f t="shared" si="220"/>
        <v>31.415926535897931</v>
      </c>
      <c r="AA248">
        <f t="shared" si="221"/>
        <v>2.2461849727091048</v>
      </c>
      <c r="AB248">
        <f t="shared" si="243"/>
        <v>-2.8040061466564854</v>
      </c>
      <c r="AC248">
        <f t="shared" si="222"/>
        <v>28.611920389241448</v>
      </c>
      <c r="AD248">
        <f t="shared" si="244"/>
        <v>-0.33549667641976033</v>
      </c>
      <c r="AE248">
        <f t="shared" si="223"/>
        <v>0.48550496424461287</v>
      </c>
      <c r="AF248" s="9">
        <f t="shared" si="245"/>
        <v>28.761928677066297</v>
      </c>
      <c r="AG248" s="9">
        <f t="shared" si="246"/>
        <v>0</v>
      </c>
      <c r="AH248">
        <f t="shared" si="247"/>
        <v>0</v>
      </c>
      <c r="AI248">
        <f t="shared" si="264"/>
        <v>3.1257338500325638E-3</v>
      </c>
      <c r="AJ248">
        <f t="shared" si="224"/>
        <v>37.337604695554134</v>
      </c>
      <c r="AK248">
        <f t="shared" si="225"/>
        <v>-2.8400825270458343</v>
      </c>
      <c r="AL248">
        <f t="shared" si="226"/>
        <v>-0.28667615271496594</v>
      </c>
      <c r="AM248">
        <f t="shared" si="227"/>
        <v>0.46968257983912531</v>
      </c>
      <c r="AN248" s="9">
        <f t="shared" si="248"/>
        <v>34.680528595632452</v>
      </c>
      <c r="AO248">
        <f t="shared" si="228"/>
        <v>0</v>
      </c>
      <c r="AP248">
        <f t="shared" si="249"/>
        <v>0</v>
      </c>
      <c r="AQ248">
        <f t="shared" si="229"/>
        <v>5.9216781596562029</v>
      </c>
      <c r="AR248">
        <f t="shared" si="230"/>
        <v>-3.6076380389348905E-2</v>
      </c>
      <c r="AS248">
        <f t="shared" si="231"/>
        <v>4.8820523704794394E-2</v>
      </c>
      <c r="AT248">
        <f t="shared" si="250"/>
        <v>1.2702581719297586E-2</v>
      </c>
      <c r="AU248">
        <f t="shared" si="232"/>
        <v>5.9185999185661551</v>
      </c>
      <c r="AV248">
        <f t="shared" si="251"/>
        <v>0.17066060288687535</v>
      </c>
      <c r="AW248">
        <f t="shared" si="252"/>
        <v>0</v>
      </c>
      <c r="AX248">
        <f t="shared" si="233"/>
        <v>2.2454101980934699E-2</v>
      </c>
      <c r="AY248" t="b">
        <f t="shared" si="253"/>
        <v>0</v>
      </c>
      <c r="AZ248">
        <f t="shared" si="234"/>
        <v>37.337604695554134</v>
      </c>
      <c r="BA248">
        <f t="shared" si="235"/>
        <v>-2.8400825270458294</v>
      </c>
      <c r="BB248">
        <f t="shared" si="236"/>
        <v>-0.33600794901287373</v>
      </c>
      <c r="BC248">
        <f t="shared" si="237"/>
        <v>0.46968257983912531</v>
      </c>
      <c r="BD248">
        <f t="shared" si="238"/>
        <v>4.9331796297907987E-2</v>
      </c>
      <c r="BF248" s="15">
        <f t="shared" si="254"/>
        <v>34.68052859563246</v>
      </c>
      <c r="BG248" s="10">
        <f t="shared" si="255"/>
        <v>0</v>
      </c>
      <c r="BH248">
        <f t="shared" si="256"/>
        <v>5.9185999185661622</v>
      </c>
      <c r="BI248">
        <f t="shared" si="257"/>
        <v>5.9216781596562029</v>
      </c>
      <c r="BJ248">
        <f t="shared" si="258"/>
        <v>-3.607638038934402E-2</v>
      </c>
      <c r="BK248">
        <f t="shared" si="259"/>
        <v>-5.1127259311339879E-4</v>
      </c>
      <c r="BM248">
        <f t="shared" si="260"/>
        <v>0</v>
      </c>
      <c r="BN248">
        <f t="shared" si="261"/>
        <v>4.8849813083506888E-15</v>
      </c>
      <c r="BO248">
        <f t="shared" si="262"/>
        <v>0</v>
      </c>
      <c r="BP248">
        <f t="shared" si="263"/>
        <v>0</v>
      </c>
    </row>
    <row r="249" spans="1:68" x14ac:dyDescent="0.2">
      <c r="A249">
        <f t="shared" si="269"/>
        <v>0.21199999999999999</v>
      </c>
      <c r="B249">
        <f t="shared" si="205"/>
        <v>0.66265557620687454</v>
      </c>
      <c r="C249">
        <f t="shared" si="206"/>
        <v>2.4630782738255523</v>
      </c>
      <c r="D249">
        <f t="shared" si="207"/>
        <v>0.66265557620687454</v>
      </c>
      <c r="E249">
        <f t="shared" si="213"/>
        <v>0.62763715278345222</v>
      </c>
      <c r="F249">
        <f t="shared" si="214"/>
        <v>0.62763715278345233</v>
      </c>
      <c r="G249">
        <f t="shared" si="208"/>
        <v>0.65602902044480582</v>
      </c>
      <c r="H249">
        <f t="shared" si="209"/>
        <v>0.60997498320294496</v>
      </c>
      <c r="I249">
        <f t="shared" si="210"/>
        <v>0.6099749832029453</v>
      </c>
      <c r="J249">
        <f t="shared" si="265"/>
        <v>35.785681679625981</v>
      </c>
      <c r="K249">
        <f t="shared" si="266"/>
        <v>34.52806189640124</v>
      </c>
      <c r="L249">
        <f t="shared" si="215"/>
        <v>5.1853802484064648E+16</v>
      </c>
      <c r="M249">
        <f t="shared" si="211"/>
        <v>2.2483464633343865E-2</v>
      </c>
      <c r="N249" s="17">
        <f t="shared" si="267"/>
        <v>1165853134254865.8</v>
      </c>
      <c r="O249">
        <f t="shared" si="268"/>
        <v>0</v>
      </c>
      <c r="P249" s="18" t="e">
        <f t="shared" si="212"/>
        <v>#N/A</v>
      </c>
      <c r="R249">
        <f t="shared" si="216"/>
        <v>3.5417723817178048</v>
      </c>
      <c r="S249">
        <f t="shared" si="217"/>
        <v>38.487204663137618</v>
      </c>
      <c r="T249">
        <f t="shared" si="239"/>
        <v>-3.794975145131672</v>
      </c>
      <c r="U249" s="9">
        <f t="shared" si="218"/>
        <v>34.692229518005945</v>
      </c>
      <c r="V249">
        <f t="shared" si="240"/>
        <v>-1165853134254793.2</v>
      </c>
      <c r="W249">
        <f t="shared" si="241"/>
        <v>0</v>
      </c>
      <c r="X249">
        <f t="shared" si="242"/>
        <v>-3.5527136788005009E-14</v>
      </c>
      <c r="Y249">
        <f t="shared" si="219"/>
        <v>2.4630782738255523</v>
      </c>
      <c r="Z249">
        <f t="shared" si="220"/>
        <v>31.415926535897931</v>
      </c>
      <c r="AA249">
        <f t="shared" si="221"/>
        <v>2.2493107065591373</v>
      </c>
      <c r="AB249">
        <f t="shared" si="243"/>
        <v>-2.7899908268375184</v>
      </c>
      <c r="AC249">
        <f t="shared" si="222"/>
        <v>28.625935709060414</v>
      </c>
      <c r="AD249">
        <f t="shared" si="244"/>
        <v>-0.33410606920901109</v>
      </c>
      <c r="AE249">
        <f t="shared" si="223"/>
        <v>0.4814940106141819</v>
      </c>
      <c r="AF249" s="9">
        <f t="shared" si="245"/>
        <v>28.773323650465585</v>
      </c>
      <c r="AG249" s="9">
        <f t="shared" si="246"/>
        <v>0</v>
      </c>
      <c r="AH249">
        <f t="shared" si="247"/>
        <v>0</v>
      </c>
      <c r="AI249">
        <f t="shared" si="264"/>
        <v>3.1257338500325638E-3</v>
      </c>
      <c r="AJ249">
        <f t="shared" si="224"/>
        <v>37.337604695554134</v>
      </c>
      <c r="AK249">
        <f t="shared" si="225"/>
        <v>-2.8258829391005897</v>
      </c>
      <c r="AL249">
        <f t="shared" si="226"/>
        <v>-0.28528530013390796</v>
      </c>
      <c r="AM249">
        <f t="shared" si="227"/>
        <v>0.4657930616863461</v>
      </c>
      <c r="AN249" s="9">
        <f t="shared" si="248"/>
        <v>34.692229518005988</v>
      </c>
      <c r="AO249">
        <f t="shared" si="228"/>
        <v>0</v>
      </c>
      <c r="AP249">
        <f t="shared" si="249"/>
        <v>0</v>
      </c>
      <c r="AQ249">
        <f t="shared" si="229"/>
        <v>5.9216781596562029</v>
      </c>
      <c r="AR249">
        <f t="shared" si="230"/>
        <v>-3.5892112263071319E-2</v>
      </c>
      <c r="AS249">
        <f t="shared" si="231"/>
        <v>4.8820769075103132E-2</v>
      </c>
      <c r="AT249">
        <f t="shared" si="250"/>
        <v>1.2701202787435672E-2</v>
      </c>
      <c r="AU249">
        <f t="shared" si="232"/>
        <v>5.9189058675404027</v>
      </c>
      <c r="AV249">
        <f t="shared" si="251"/>
        <v>0.17061186178502502</v>
      </c>
      <c r="AW249">
        <f t="shared" si="252"/>
        <v>0</v>
      </c>
      <c r="AX249">
        <f t="shared" si="233"/>
        <v>2.2485359319435023E-2</v>
      </c>
      <c r="AY249" t="b">
        <f t="shared" si="253"/>
        <v>0</v>
      </c>
      <c r="AZ249">
        <f t="shared" si="234"/>
        <v>37.337604695554134</v>
      </c>
      <c r="BA249">
        <f t="shared" si="235"/>
        <v>-2.8258829391005884</v>
      </c>
      <c r="BB249">
        <f t="shared" si="236"/>
        <v>-0.3346170964318157</v>
      </c>
      <c r="BC249">
        <f t="shared" si="237"/>
        <v>0.46579306168634593</v>
      </c>
      <c r="BD249">
        <f t="shared" si="238"/>
        <v>4.9331796297907987E-2</v>
      </c>
      <c r="BF249" s="15">
        <f t="shared" si="254"/>
        <v>34.692229518005988</v>
      </c>
      <c r="BG249" s="10">
        <f t="shared" si="255"/>
        <v>0</v>
      </c>
      <c r="BH249">
        <f t="shared" si="256"/>
        <v>5.9189058675404027</v>
      </c>
      <c r="BI249">
        <f t="shared" si="257"/>
        <v>5.9216781596562029</v>
      </c>
      <c r="BJ249">
        <f t="shared" si="258"/>
        <v>-3.5892112263069986E-2</v>
      </c>
      <c r="BK249">
        <f t="shared" si="259"/>
        <v>-5.1102722280460533E-4</v>
      </c>
      <c r="BM249">
        <f t="shared" si="260"/>
        <v>0</v>
      </c>
      <c r="BN249">
        <f t="shared" si="261"/>
        <v>0</v>
      </c>
      <c r="BO249">
        <f t="shared" si="262"/>
        <v>0</v>
      </c>
      <c r="BP249">
        <f t="shared" si="263"/>
        <v>0</v>
      </c>
    </row>
    <row r="250" spans="1:68" x14ac:dyDescent="0.2">
      <c r="A250">
        <f t="shared" si="269"/>
        <v>0.21299999999999999</v>
      </c>
      <c r="B250">
        <f t="shared" si="205"/>
        <v>0.66578131005690688</v>
      </c>
      <c r="C250">
        <f t="shared" si="206"/>
        <v>2.4599525399755202</v>
      </c>
      <c r="D250">
        <f t="shared" si="207"/>
        <v>0.66578131005690688</v>
      </c>
      <c r="E250">
        <f t="shared" si="213"/>
        <v>0.63006748533098766</v>
      </c>
      <c r="F250">
        <f t="shared" si="214"/>
        <v>0.63006748533098766</v>
      </c>
      <c r="G250">
        <f t="shared" si="208"/>
        <v>0.65912349695633776</v>
      </c>
      <c r="H250">
        <f t="shared" si="209"/>
        <v>0.61242418595089654</v>
      </c>
      <c r="I250">
        <f t="shared" si="210"/>
        <v>0.61242418595089654</v>
      </c>
      <c r="J250">
        <f t="shared" si="265"/>
        <v>35.642567818485809</v>
      </c>
      <c r="K250">
        <f t="shared" si="266"/>
        <v>34.391355606724872</v>
      </c>
      <c r="L250">
        <f t="shared" si="215"/>
        <v>5.238763643425632E+16</v>
      </c>
      <c r="M250">
        <f t="shared" si="211"/>
        <v>2.2514714059468088E-2</v>
      </c>
      <c r="N250" s="17">
        <f t="shared" si="267"/>
        <v>1179492654568653.5</v>
      </c>
      <c r="O250">
        <f t="shared" si="268"/>
        <v>0</v>
      </c>
      <c r="P250" s="18" t="e">
        <f t="shared" si="212"/>
        <v>#N/A</v>
      </c>
      <c r="R250">
        <f t="shared" si="216"/>
        <v>3.5378052422984201</v>
      </c>
      <c r="S250">
        <f t="shared" si="217"/>
        <v>38.497447012486937</v>
      </c>
      <c r="T250">
        <f t="shared" si="239"/>
        <v>-3.7935862253106651</v>
      </c>
      <c r="U250" s="9">
        <f t="shared" si="218"/>
        <v>34.703860787176275</v>
      </c>
      <c r="V250">
        <f t="shared" si="240"/>
        <v>-1179492654568634</v>
      </c>
      <c r="W250">
        <f t="shared" si="241"/>
        <v>0</v>
      </c>
      <c r="X250">
        <f t="shared" si="242"/>
        <v>1.4210854715202004E-14</v>
      </c>
      <c r="Y250">
        <f t="shared" si="219"/>
        <v>2.4599525399755202</v>
      </c>
      <c r="Z250">
        <f t="shared" si="220"/>
        <v>31.415926535897931</v>
      </c>
      <c r="AA250">
        <f t="shared" si="221"/>
        <v>2.2524364404091695</v>
      </c>
      <c r="AB250">
        <f t="shared" si="243"/>
        <v>-2.7760642997984544</v>
      </c>
      <c r="AC250">
        <f t="shared" si="222"/>
        <v>28.639862236099475</v>
      </c>
      <c r="AD250">
        <f t="shared" si="244"/>
        <v>-0.33271739310158099</v>
      </c>
      <c r="AE250">
        <f t="shared" si="223"/>
        <v>0.47750891077955865</v>
      </c>
      <c r="AF250" s="9">
        <f t="shared" si="245"/>
        <v>28.784653753777452</v>
      </c>
      <c r="AG250" s="9">
        <f t="shared" si="246"/>
        <v>0</v>
      </c>
      <c r="AH250">
        <f t="shared" si="247"/>
        <v>0</v>
      </c>
      <c r="AI250">
        <f t="shared" si="264"/>
        <v>3.1257338500323417E-3</v>
      </c>
      <c r="AJ250">
        <f t="shared" si="224"/>
        <v>37.337604695554134</v>
      </c>
      <c r="AK250">
        <f t="shared" si="225"/>
        <v>-2.8117758738254337</v>
      </c>
      <c r="AL250">
        <f t="shared" si="226"/>
        <v>-0.2838963803129011</v>
      </c>
      <c r="AM250">
        <f t="shared" si="227"/>
        <v>0.46192834576045416</v>
      </c>
      <c r="AN250" s="9">
        <f t="shared" si="248"/>
        <v>34.703860787176254</v>
      </c>
      <c r="AO250">
        <f t="shared" si="228"/>
        <v>0</v>
      </c>
      <c r="AP250">
        <f t="shared" si="249"/>
        <v>0</v>
      </c>
      <c r="AQ250">
        <f t="shared" si="229"/>
        <v>5.9216781596562029</v>
      </c>
      <c r="AR250">
        <f t="shared" si="230"/>
        <v>-3.5711574026979331E-2</v>
      </c>
      <c r="AS250">
        <f t="shared" si="231"/>
        <v>4.8821012788679896E-2</v>
      </c>
      <c r="AT250">
        <f t="shared" si="250"/>
        <v>1.2700718559901993E-2</v>
      </c>
      <c r="AU250">
        <f t="shared" si="232"/>
        <v>5.9192070333988021</v>
      </c>
      <c r="AV250">
        <f t="shared" si="251"/>
        <v>0.17056335805686679</v>
      </c>
      <c r="AW250">
        <f t="shared" si="252"/>
        <v>0</v>
      </c>
      <c r="AX250">
        <f t="shared" si="233"/>
        <v>2.2516616657935345E-2</v>
      </c>
      <c r="AY250" t="b">
        <f t="shared" si="253"/>
        <v>0</v>
      </c>
      <c r="AZ250">
        <f t="shared" si="234"/>
        <v>37.337604695554134</v>
      </c>
      <c r="BA250">
        <f t="shared" si="235"/>
        <v>-2.811775873825423</v>
      </c>
      <c r="BB250">
        <f t="shared" si="236"/>
        <v>-0.33322817661080906</v>
      </c>
      <c r="BC250">
        <f t="shared" si="237"/>
        <v>0.46192834576045416</v>
      </c>
      <c r="BD250">
        <f t="shared" si="238"/>
        <v>4.9331796297907987E-2</v>
      </c>
      <c r="BF250" s="15">
        <f t="shared" si="254"/>
        <v>34.703860787176261</v>
      </c>
      <c r="BG250" s="10">
        <f t="shared" si="255"/>
        <v>0</v>
      </c>
      <c r="BH250">
        <f t="shared" si="256"/>
        <v>5.9192070333988092</v>
      </c>
      <c r="BI250">
        <f t="shared" si="257"/>
        <v>5.9216781596562029</v>
      </c>
      <c r="BJ250">
        <f t="shared" si="258"/>
        <v>-3.5711574026968673E-2</v>
      </c>
      <c r="BK250">
        <f t="shared" si="259"/>
        <v>-5.1078350922806326E-4</v>
      </c>
      <c r="BM250">
        <f t="shared" si="260"/>
        <v>0</v>
      </c>
      <c r="BN250">
        <f t="shared" si="261"/>
        <v>1.0658141036401503E-14</v>
      </c>
      <c r="BO250">
        <f t="shared" si="262"/>
        <v>0</v>
      </c>
      <c r="BP250">
        <f t="shared" si="263"/>
        <v>0</v>
      </c>
    </row>
    <row r="251" spans="1:68" x14ac:dyDescent="0.2">
      <c r="A251">
        <f t="shared" si="269"/>
        <v>0.214</v>
      </c>
      <c r="B251">
        <f t="shared" si="205"/>
        <v>0.66890704390693934</v>
      </c>
      <c r="C251">
        <f t="shared" si="206"/>
        <v>2.4568268061254876</v>
      </c>
      <c r="D251">
        <f t="shared" si="207"/>
        <v>0.66890704390693934</v>
      </c>
      <c r="E251">
        <f t="shared" si="213"/>
        <v>0.6324916619905655</v>
      </c>
      <c r="F251">
        <f t="shared" si="214"/>
        <v>0.6324916619905655</v>
      </c>
      <c r="G251">
        <f t="shared" si="208"/>
        <v>0.66221797346786992</v>
      </c>
      <c r="H251">
        <f t="shared" si="209"/>
        <v>0.61486752426126778</v>
      </c>
      <c r="I251">
        <f t="shared" si="210"/>
        <v>0.61486752426126789</v>
      </c>
      <c r="J251">
        <f t="shared" si="265"/>
        <v>35.500932672711045</v>
      </c>
      <c r="K251">
        <f t="shared" si="266"/>
        <v>34.256056422199428</v>
      </c>
      <c r="L251">
        <f t="shared" si="215"/>
        <v>5.2923447804307208E+16</v>
      </c>
      <c r="M251">
        <f t="shared" si="211"/>
        <v>2.2545963463594963E-2</v>
      </c>
      <c r="N251" s="17">
        <f t="shared" si="267"/>
        <v>1193210120563385.5</v>
      </c>
      <c r="O251">
        <f t="shared" si="268"/>
        <v>0</v>
      </c>
      <c r="P251" s="18" t="e">
        <f t="shared" si="212"/>
        <v>#N/A</v>
      </c>
      <c r="R251">
        <f t="shared" si="216"/>
        <v>3.5338633789209188</v>
      </c>
      <c r="S251">
        <f t="shared" si="217"/>
        <v>38.507622883288128</v>
      </c>
      <c r="T251">
        <f t="shared" si="239"/>
        <v>-3.7921992328882568</v>
      </c>
      <c r="U251" s="9">
        <f t="shared" si="218"/>
        <v>34.71542365039987</v>
      </c>
      <c r="V251">
        <f t="shared" si="240"/>
        <v>-1193210120563311</v>
      </c>
      <c r="W251">
        <f t="shared" si="241"/>
        <v>0</v>
      </c>
      <c r="X251">
        <f t="shared" si="242"/>
        <v>-3.5527136788005009E-14</v>
      </c>
      <c r="Y251">
        <f t="shared" si="219"/>
        <v>2.4568268061254876</v>
      </c>
      <c r="Z251">
        <f t="shared" si="220"/>
        <v>31.415926535897931</v>
      </c>
      <c r="AA251">
        <f t="shared" si="221"/>
        <v>2.255562174259202</v>
      </c>
      <c r="AB251">
        <f t="shared" si="243"/>
        <v>-2.7622251963432323</v>
      </c>
      <c r="AC251">
        <f t="shared" si="222"/>
        <v>28.653701339554701</v>
      </c>
      <c r="AD251">
        <f t="shared" si="244"/>
        <v>-0.33133064274155172</v>
      </c>
      <c r="AE251">
        <f t="shared" si="223"/>
        <v>0.47354945949718802</v>
      </c>
      <c r="AF251" s="9">
        <f t="shared" si="245"/>
        <v>28.795920156310338</v>
      </c>
      <c r="AG251" s="9">
        <f t="shared" si="246"/>
        <v>0</v>
      </c>
      <c r="AH251">
        <f t="shared" si="247"/>
        <v>0</v>
      </c>
      <c r="AI251">
        <f t="shared" si="264"/>
        <v>3.1257338500323417E-3</v>
      </c>
      <c r="AJ251">
        <f t="shared" si="224"/>
        <v>37.337604695554134</v>
      </c>
      <c r="AK251">
        <f t="shared" si="225"/>
        <v>-2.7977598983546694</v>
      </c>
      <c r="AL251">
        <f t="shared" si="226"/>
        <v>-0.28250938789049274</v>
      </c>
      <c r="AM251">
        <f t="shared" si="227"/>
        <v>0.45808824109096513</v>
      </c>
      <c r="AN251" s="9">
        <f t="shared" si="248"/>
        <v>34.715423650399934</v>
      </c>
      <c r="AO251">
        <f t="shared" si="228"/>
        <v>6.3948846218409017E-14</v>
      </c>
      <c r="AP251">
        <f t="shared" si="249"/>
        <v>1.8420874497284812E-15</v>
      </c>
      <c r="AQ251">
        <f t="shared" si="229"/>
        <v>5.9216781596562029</v>
      </c>
      <c r="AR251">
        <f t="shared" si="230"/>
        <v>-3.5534702011437158E-2</v>
      </c>
      <c r="AS251">
        <f t="shared" si="231"/>
        <v>4.8821254851058982E-2</v>
      </c>
      <c r="AT251">
        <f t="shared" si="250"/>
        <v>1.270112636625277E-2</v>
      </c>
      <c r="AU251">
        <f t="shared" si="232"/>
        <v>5.9195034940895965</v>
      </c>
      <c r="AV251">
        <f t="shared" si="251"/>
        <v>0.17051508729093104</v>
      </c>
      <c r="AW251">
        <f t="shared" si="252"/>
        <v>0</v>
      </c>
      <c r="AX251">
        <f t="shared" si="233"/>
        <v>2.254787399643567E-2</v>
      </c>
      <c r="AY251" t="b">
        <f t="shared" si="253"/>
        <v>0</v>
      </c>
      <c r="AZ251">
        <f t="shared" si="234"/>
        <v>37.337604695554134</v>
      </c>
      <c r="BA251">
        <f t="shared" si="235"/>
        <v>-2.7977598983546752</v>
      </c>
      <c r="BB251">
        <f t="shared" si="236"/>
        <v>-0.33184118418840047</v>
      </c>
      <c r="BC251">
        <f t="shared" si="237"/>
        <v>0.45808824109096513</v>
      </c>
      <c r="BD251">
        <f t="shared" si="238"/>
        <v>4.9331796297907987E-2</v>
      </c>
      <c r="BF251" s="15">
        <f t="shared" si="254"/>
        <v>34.715423650399927</v>
      </c>
      <c r="BG251" s="10">
        <f t="shared" si="255"/>
        <v>0</v>
      </c>
      <c r="BH251">
        <f t="shared" si="256"/>
        <v>5.9195034940895894</v>
      </c>
      <c r="BI251">
        <f t="shared" si="257"/>
        <v>5.9216781596562029</v>
      </c>
      <c r="BJ251">
        <f t="shared" si="258"/>
        <v>-3.5534702011442931E-2</v>
      </c>
      <c r="BK251">
        <f t="shared" si="259"/>
        <v>-5.1054144684875569E-4</v>
      </c>
      <c r="BM251">
        <f t="shared" si="260"/>
        <v>0</v>
      </c>
      <c r="BN251">
        <f t="shared" si="261"/>
        <v>-5.773159728050814E-15</v>
      </c>
      <c r="BO251">
        <f t="shared" si="262"/>
        <v>0</v>
      </c>
      <c r="BP251">
        <f t="shared" si="263"/>
        <v>0</v>
      </c>
    </row>
    <row r="252" spans="1:68" x14ac:dyDescent="0.2">
      <c r="A252">
        <f t="shared" si="269"/>
        <v>0.215</v>
      </c>
      <c r="B252">
        <f t="shared" si="205"/>
        <v>0.67203277775697179</v>
      </c>
      <c r="C252">
        <f t="shared" si="206"/>
        <v>2.4537010722754551</v>
      </c>
      <c r="D252">
        <f t="shared" si="207"/>
        <v>0.67203277775697179</v>
      </c>
      <c r="E252">
        <f t="shared" si="213"/>
        <v>0.63490965907748464</v>
      </c>
      <c r="F252">
        <f t="shared" si="214"/>
        <v>0.63490965907748476</v>
      </c>
      <c r="G252">
        <f t="shared" si="208"/>
        <v>0.66531244997940209</v>
      </c>
      <c r="H252">
        <f t="shared" si="209"/>
        <v>0.61730497473719514</v>
      </c>
      <c r="I252">
        <f t="shared" si="210"/>
        <v>0.61730497473719537</v>
      </c>
      <c r="J252">
        <f t="shared" si="265"/>
        <v>35.360755987312061</v>
      </c>
      <c r="K252">
        <f t="shared" si="266"/>
        <v>34.122145139843923</v>
      </c>
      <c r="L252">
        <f t="shared" si="215"/>
        <v>5.3461250373187992E+16</v>
      </c>
      <c r="M252">
        <f t="shared" si="211"/>
        <v>2.2577212845693955E-2</v>
      </c>
      <c r="N252" s="17">
        <f t="shared" si="267"/>
        <v>1207006028672400.8</v>
      </c>
      <c r="O252">
        <f t="shared" si="268"/>
        <v>0</v>
      </c>
      <c r="P252" s="18" t="e">
        <f t="shared" si="212"/>
        <v>#N/A</v>
      </c>
      <c r="R252">
        <f t="shared" si="216"/>
        <v>3.5299465910998498</v>
      </c>
      <c r="S252">
        <f t="shared" si="217"/>
        <v>38.517733494296458</v>
      </c>
      <c r="T252">
        <f t="shared" si="239"/>
        <v>-3.790814162525276</v>
      </c>
      <c r="U252" s="9">
        <f t="shared" si="218"/>
        <v>34.726919331771185</v>
      </c>
      <c r="V252">
        <f t="shared" si="240"/>
        <v>-1207006028672363.5</v>
      </c>
      <c r="W252">
        <f t="shared" si="241"/>
        <v>0</v>
      </c>
      <c r="X252">
        <f t="shared" si="242"/>
        <v>0</v>
      </c>
      <c r="Y252">
        <f t="shared" si="219"/>
        <v>2.4537010722754551</v>
      </c>
      <c r="Z252">
        <f t="shared" si="220"/>
        <v>31.415926535897931</v>
      </c>
      <c r="AA252">
        <f t="shared" si="221"/>
        <v>2.2586879081092346</v>
      </c>
      <c r="AB252">
        <f t="shared" si="243"/>
        <v>-2.7484721716039191</v>
      </c>
      <c r="AC252">
        <f t="shared" si="222"/>
        <v>28.667454364294013</v>
      </c>
      <c r="AD252">
        <f t="shared" si="244"/>
        <v>-0.32994581279525653</v>
      </c>
      <c r="AE252">
        <f t="shared" si="223"/>
        <v>0.46961545445818953</v>
      </c>
      <c r="AF252" s="9">
        <f t="shared" si="245"/>
        <v>28.807124005956947</v>
      </c>
      <c r="AG252" s="9">
        <f t="shared" si="246"/>
        <v>0</v>
      </c>
      <c r="AH252">
        <f t="shared" si="247"/>
        <v>0</v>
      </c>
      <c r="AI252">
        <f t="shared" si="264"/>
        <v>3.1257338500325638E-3</v>
      </c>
      <c r="AJ252">
        <f t="shared" si="224"/>
        <v>37.337604695554134</v>
      </c>
      <c r="AK252">
        <f t="shared" si="225"/>
        <v>-2.7838336056353996</v>
      </c>
      <c r="AL252">
        <f t="shared" si="226"/>
        <v>-0.28112431752751199</v>
      </c>
      <c r="AM252">
        <f t="shared" si="227"/>
        <v>0.45427255937997918</v>
      </c>
      <c r="AN252" s="9">
        <f t="shared" si="248"/>
        <v>34.726919331771199</v>
      </c>
      <c r="AO252">
        <f t="shared" si="228"/>
        <v>0</v>
      </c>
      <c r="AP252">
        <f t="shared" si="249"/>
        <v>0</v>
      </c>
      <c r="AQ252">
        <f t="shared" si="229"/>
        <v>5.9216781596562029</v>
      </c>
      <c r="AR252">
        <f t="shared" si="230"/>
        <v>-3.536143403148051E-2</v>
      </c>
      <c r="AS252">
        <f t="shared" si="231"/>
        <v>4.8821495267744541E-2</v>
      </c>
      <c r="AT252">
        <f t="shared" si="250"/>
        <v>1.2702423722415476E-2</v>
      </c>
      <c r="AU252">
        <f t="shared" si="232"/>
        <v>5.9197953258142526</v>
      </c>
      <c r="AV252">
        <f t="shared" si="251"/>
        <v>0.1704670451547457</v>
      </c>
      <c r="AW252">
        <f t="shared" si="252"/>
        <v>0</v>
      </c>
      <c r="AX252">
        <f t="shared" si="233"/>
        <v>2.2579131334935994E-2</v>
      </c>
      <c r="AY252" t="b">
        <f t="shared" si="253"/>
        <v>0</v>
      </c>
      <c r="AZ252">
        <f t="shared" si="234"/>
        <v>37.337604695554134</v>
      </c>
      <c r="BA252">
        <f t="shared" si="235"/>
        <v>-2.7838336056354143</v>
      </c>
      <c r="BB252">
        <f t="shared" si="236"/>
        <v>-0.33045611382541967</v>
      </c>
      <c r="BC252">
        <f t="shared" si="237"/>
        <v>0.45427255937997901</v>
      </c>
      <c r="BD252">
        <f t="shared" si="238"/>
        <v>4.9331796297907987E-2</v>
      </c>
      <c r="BF252" s="15">
        <f t="shared" si="254"/>
        <v>34.726919331771185</v>
      </c>
      <c r="BG252" s="10">
        <f t="shared" si="255"/>
        <v>0</v>
      </c>
      <c r="BH252">
        <f t="shared" si="256"/>
        <v>5.9197953258142384</v>
      </c>
      <c r="BI252">
        <f t="shared" si="257"/>
        <v>5.9216781596562029</v>
      </c>
      <c r="BJ252">
        <f t="shared" si="258"/>
        <v>-3.5361434031495165E-2</v>
      </c>
      <c r="BK252">
        <f t="shared" si="259"/>
        <v>-5.1030103016314055E-4</v>
      </c>
      <c r="BM252">
        <f t="shared" si="260"/>
        <v>0</v>
      </c>
      <c r="BN252">
        <f t="shared" si="261"/>
        <v>-1.4654943925052066E-14</v>
      </c>
      <c r="BO252">
        <f t="shared" si="262"/>
        <v>0</v>
      </c>
      <c r="BP252">
        <f t="shared" si="263"/>
        <v>0</v>
      </c>
    </row>
    <row r="253" spans="1:68" x14ac:dyDescent="0.2">
      <c r="A253">
        <f t="shared" si="269"/>
        <v>0.216</v>
      </c>
      <c r="B253">
        <f t="shared" si="205"/>
        <v>0.67515851160700424</v>
      </c>
      <c r="C253">
        <f t="shared" si="206"/>
        <v>2.4505753384254225</v>
      </c>
      <c r="D253">
        <f t="shared" si="207"/>
        <v>0.67515851160700424</v>
      </c>
      <c r="E253">
        <f t="shared" si="213"/>
        <v>0.63732145296742004</v>
      </c>
      <c r="F253">
        <f t="shared" si="214"/>
        <v>0.63732145296742027</v>
      </c>
      <c r="G253">
        <f t="shared" si="208"/>
        <v>0.66840692649093414</v>
      </c>
      <c r="H253">
        <f t="shared" si="209"/>
        <v>0.61973651403819563</v>
      </c>
      <c r="I253">
        <f t="shared" si="210"/>
        <v>0.61973651403819585</v>
      </c>
      <c r="J253">
        <f t="shared" si="265"/>
        <v>35.222017884991786</v>
      </c>
      <c r="K253">
        <f t="shared" si="266"/>
        <v>33.989602913879978</v>
      </c>
      <c r="L253">
        <f t="shared" si="215"/>
        <v>5.4001058421062896E+16</v>
      </c>
      <c r="M253">
        <f t="shared" si="211"/>
        <v>2.2608462205734529E-2</v>
      </c>
      <c r="N253" s="17">
        <f t="shared" si="267"/>
        <v>1220880888382262.8</v>
      </c>
      <c r="O253">
        <f t="shared" si="268"/>
        <v>0</v>
      </c>
      <c r="P253" s="18" t="e">
        <f t="shared" si="212"/>
        <v>#N/A</v>
      </c>
      <c r="R253">
        <f t="shared" si="216"/>
        <v>3.5260546812002427</v>
      </c>
      <c r="S253">
        <f t="shared" si="217"/>
        <v>38.527780041672919</v>
      </c>
      <c r="T253">
        <f t="shared" si="239"/>
        <v>-3.7894310089047103</v>
      </c>
      <c r="U253" s="9">
        <f t="shared" si="218"/>
        <v>34.738349032768213</v>
      </c>
      <c r="V253">
        <f t="shared" si="240"/>
        <v>-1220880888382221.5</v>
      </c>
      <c r="W253">
        <f t="shared" si="241"/>
        <v>0</v>
      </c>
      <c r="X253">
        <f t="shared" si="242"/>
        <v>-7.1054273576010019E-15</v>
      </c>
      <c r="Y253">
        <f t="shared" si="219"/>
        <v>2.4505753384254225</v>
      </c>
      <c r="Z253">
        <f t="shared" si="220"/>
        <v>31.415926535897931</v>
      </c>
      <c r="AA253">
        <f t="shared" si="221"/>
        <v>2.2618136419592672</v>
      </c>
      <c r="AB253">
        <f t="shared" si="243"/>
        <v>-2.7348039044867956</v>
      </c>
      <c r="AC253">
        <f t="shared" si="222"/>
        <v>28.681122631411135</v>
      </c>
      <c r="AD253">
        <f t="shared" si="244"/>
        <v>-0.32856289795115612</v>
      </c>
      <c r="AE253">
        <f t="shared" si="223"/>
        <v>0.46570669623431632</v>
      </c>
      <c r="AF253" s="9">
        <f t="shared" si="245"/>
        <v>28.818266429694297</v>
      </c>
      <c r="AG253" s="9">
        <f t="shared" si="246"/>
        <v>0</v>
      </c>
      <c r="AH253">
        <f t="shared" si="247"/>
        <v>0</v>
      </c>
      <c r="AI253">
        <f t="shared" si="264"/>
        <v>3.1257338500325638E-3</v>
      </c>
      <c r="AJ253">
        <f t="shared" si="224"/>
        <v>37.337604695554134</v>
      </c>
      <c r="AK253">
        <f t="shared" si="225"/>
        <v>-2.7699956138331161</v>
      </c>
      <c r="AL253">
        <f t="shared" si="226"/>
        <v>-0.27974116390694626</v>
      </c>
      <c r="AM253">
        <f t="shared" si="227"/>
        <v>0.45048111495413667</v>
      </c>
      <c r="AN253" s="9">
        <f t="shared" si="248"/>
        <v>34.738349032768205</v>
      </c>
      <c r="AO253">
        <f t="shared" si="228"/>
        <v>0</v>
      </c>
      <c r="AP253">
        <f t="shared" si="249"/>
        <v>0</v>
      </c>
      <c r="AQ253">
        <f t="shared" si="229"/>
        <v>5.9216781596562029</v>
      </c>
      <c r="AR253">
        <f t="shared" si="230"/>
        <v>-3.5191709346320543E-2</v>
      </c>
      <c r="AS253">
        <f t="shared" si="231"/>
        <v>4.8821734044209864E-2</v>
      </c>
      <c r="AT253">
        <f t="shared" si="250"/>
        <v>1.2704608328827751E-2</v>
      </c>
      <c r="AU253">
        <f t="shared" si="232"/>
        <v>5.920082603073908</v>
      </c>
      <c r="AV253">
        <f t="shared" si="251"/>
        <v>0.170419227393034</v>
      </c>
      <c r="AW253">
        <f t="shared" si="252"/>
        <v>0</v>
      </c>
      <c r="AX253">
        <f t="shared" si="233"/>
        <v>2.2610388673436319E-2</v>
      </c>
      <c r="AY253" t="b">
        <f t="shared" si="253"/>
        <v>0</v>
      </c>
      <c r="AZ253">
        <f t="shared" si="234"/>
        <v>37.337604695554134</v>
      </c>
      <c r="BA253">
        <f t="shared" si="235"/>
        <v>-2.7699956138331125</v>
      </c>
      <c r="BB253">
        <f t="shared" si="236"/>
        <v>-0.32907296020485421</v>
      </c>
      <c r="BC253">
        <f t="shared" si="237"/>
        <v>0.45048111495413634</v>
      </c>
      <c r="BD253">
        <f t="shared" si="238"/>
        <v>4.9331796297907987E-2</v>
      </c>
      <c r="BF253" s="15">
        <f t="shared" si="254"/>
        <v>34.738349032768213</v>
      </c>
      <c r="BG253" s="10">
        <f t="shared" si="255"/>
        <v>0</v>
      </c>
      <c r="BH253">
        <f t="shared" si="256"/>
        <v>5.9200826030739151</v>
      </c>
      <c r="BI253">
        <f t="shared" si="257"/>
        <v>5.9216781596562029</v>
      </c>
      <c r="BJ253">
        <f t="shared" si="258"/>
        <v>-3.5191709346316991E-2</v>
      </c>
      <c r="BK253">
        <f t="shared" si="259"/>
        <v>-5.1006225369809588E-4</v>
      </c>
      <c r="BM253">
        <f t="shared" si="260"/>
        <v>0</v>
      </c>
      <c r="BN253">
        <f t="shared" si="261"/>
        <v>3.5527136788005009E-15</v>
      </c>
      <c r="BO253">
        <f t="shared" si="262"/>
        <v>0</v>
      </c>
      <c r="BP253">
        <f t="shared" si="263"/>
        <v>0</v>
      </c>
    </row>
    <row r="254" spans="1:68" x14ac:dyDescent="0.2">
      <c r="A254">
        <f t="shared" si="269"/>
        <v>0.217</v>
      </c>
      <c r="B254">
        <f t="shared" si="205"/>
        <v>0.67828424545703669</v>
      </c>
      <c r="C254">
        <f t="shared" si="206"/>
        <v>2.4474496045753904</v>
      </c>
      <c r="D254">
        <f t="shared" si="207"/>
        <v>0.67828424545703669</v>
      </c>
      <c r="E254">
        <f t="shared" si="213"/>
        <v>0.63972702009665305</v>
      </c>
      <c r="F254">
        <f t="shared" si="214"/>
        <v>0.63972702009665294</v>
      </c>
      <c r="G254">
        <f t="shared" si="208"/>
        <v>0.6715014030024663</v>
      </c>
      <c r="H254">
        <f t="shared" si="209"/>
        <v>0.62216211888039097</v>
      </c>
      <c r="I254">
        <f t="shared" si="210"/>
        <v>0.62216211888039097</v>
      </c>
      <c r="J254">
        <f t="shared" si="265"/>
        <v>35.084698857456857</v>
      </c>
      <c r="K254">
        <f t="shared" si="266"/>
        <v>33.858411247530903</v>
      </c>
      <c r="L254">
        <f t="shared" si="215"/>
        <v>5.4542886725214536E+16</v>
      </c>
      <c r="M254">
        <f t="shared" si="211"/>
        <v>2.2639711543686155E-2</v>
      </c>
      <c r="N254" s="17">
        <f t="shared" si="267"/>
        <v>1234835222218805.8</v>
      </c>
      <c r="O254">
        <f t="shared" si="268"/>
        <v>0</v>
      </c>
      <c r="P254" s="18" t="e">
        <f t="shared" si="212"/>
        <v>#N/A</v>
      </c>
      <c r="R254">
        <f t="shared" si="216"/>
        <v>3.5221874543853389</v>
      </c>
      <c r="S254">
        <f t="shared" si="217"/>
        <v>38.537763699515892</v>
      </c>
      <c r="T254">
        <f t="shared" si="239"/>
        <v>-3.788049766731584</v>
      </c>
      <c r="U254" s="9">
        <f t="shared" si="218"/>
        <v>34.74971393278431</v>
      </c>
      <c r="V254">
        <f t="shared" si="240"/>
        <v>-1234835222218741.2</v>
      </c>
      <c r="W254">
        <f t="shared" si="241"/>
        <v>0</v>
      </c>
      <c r="X254">
        <f t="shared" si="242"/>
        <v>-2.1316282072803006E-14</v>
      </c>
      <c r="Y254">
        <f t="shared" si="219"/>
        <v>2.4474496045753904</v>
      </c>
      <c r="Z254">
        <f t="shared" si="220"/>
        <v>31.415926535897931</v>
      </c>
      <c r="AA254">
        <f t="shared" si="221"/>
        <v>2.2649393758092993</v>
      </c>
      <c r="AB254">
        <f t="shared" si="243"/>
        <v>-2.721219097133396</v>
      </c>
      <c r="AC254">
        <f t="shared" si="222"/>
        <v>28.694707438764535</v>
      </c>
      <c r="AD254">
        <f t="shared" si="244"/>
        <v>-0.32718189291971755</v>
      </c>
      <c r="AE254">
        <f t="shared" si="223"/>
        <v>0.46182298822516887</v>
      </c>
      <c r="AF254" s="9">
        <f t="shared" si="245"/>
        <v>28.829348534069986</v>
      </c>
      <c r="AG254" s="9">
        <f t="shared" si="246"/>
        <v>0</v>
      </c>
      <c r="AH254">
        <f t="shared" si="247"/>
        <v>0</v>
      </c>
      <c r="AI254">
        <f t="shared" si="264"/>
        <v>3.1257338500323417E-3</v>
      </c>
      <c r="AJ254">
        <f t="shared" si="224"/>
        <v>37.337604695554134</v>
      </c>
      <c r="AK254">
        <f t="shared" si="225"/>
        <v>-2.7562445657536778</v>
      </c>
      <c r="AL254">
        <f t="shared" si="226"/>
        <v>-0.27835992173381996</v>
      </c>
      <c r="AM254">
        <f t="shared" si="227"/>
        <v>0.44671372471766269</v>
      </c>
      <c r="AN254" s="9">
        <f t="shared" si="248"/>
        <v>34.749713932784296</v>
      </c>
      <c r="AO254">
        <f t="shared" si="228"/>
        <v>0</v>
      </c>
      <c r="AP254">
        <f t="shared" si="249"/>
        <v>0</v>
      </c>
      <c r="AQ254">
        <f t="shared" si="229"/>
        <v>5.9216781596562029</v>
      </c>
      <c r="AR254">
        <f t="shared" si="230"/>
        <v>-3.5025468620281774E-2</v>
      </c>
      <c r="AS254">
        <f t="shared" si="231"/>
        <v>4.8821971185897595E-2</v>
      </c>
      <c r="AT254">
        <f t="shared" si="250"/>
        <v>1.2707678068729101E-2</v>
      </c>
      <c r="AU254">
        <f t="shared" si="232"/>
        <v>5.9203653987143099</v>
      </c>
      <c r="AV254">
        <f t="shared" si="251"/>
        <v>0.17037162982595941</v>
      </c>
      <c r="AW254">
        <f t="shared" si="252"/>
        <v>0</v>
      </c>
      <c r="AX254">
        <f t="shared" si="233"/>
        <v>2.2641646011936641E-2</v>
      </c>
      <c r="AY254" t="b">
        <f t="shared" si="253"/>
        <v>0</v>
      </c>
      <c r="AZ254">
        <f t="shared" si="234"/>
        <v>37.337604695554134</v>
      </c>
      <c r="BA254">
        <f t="shared" si="235"/>
        <v>-2.7562445657536734</v>
      </c>
      <c r="BB254">
        <f t="shared" si="236"/>
        <v>-0.32769171803172781</v>
      </c>
      <c r="BC254">
        <f t="shared" si="237"/>
        <v>0.44671372471766285</v>
      </c>
      <c r="BD254">
        <f t="shared" si="238"/>
        <v>4.9331796297907987E-2</v>
      </c>
      <c r="BF254" s="15">
        <f t="shared" si="254"/>
        <v>34.749713932784296</v>
      </c>
      <c r="BG254" s="10">
        <f t="shared" si="255"/>
        <v>0</v>
      </c>
      <c r="BH254">
        <f t="shared" si="256"/>
        <v>5.9203653987143099</v>
      </c>
      <c r="BI254">
        <f t="shared" si="257"/>
        <v>5.9216781596562029</v>
      </c>
      <c r="BJ254">
        <f t="shared" si="258"/>
        <v>-3.5025468620277334E-2</v>
      </c>
      <c r="BK254">
        <f t="shared" si="259"/>
        <v>-5.0982511201025371E-4</v>
      </c>
      <c r="BM254">
        <f t="shared" si="260"/>
        <v>0</v>
      </c>
      <c r="BN254">
        <f t="shared" si="261"/>
        <v>4.4408920985006262E-15</v>
      </c>
      <c r="BO254">
        <f t="shared" si="262"/>
        <v>0</v>
      </c>
      <c r="BP254">
        <f t="shared" si="263"/>
        <v>0</v>
      </c>
    </row>
    <row r="255" spans="1:68" x14ac:dyDescent="0.2">
      <c r="A255">
        <f t="shared" si="269"/>
        <v>0.218</v>
      </c>
      <c r="B255">
        <f t="shared" si="205"/>
        <v>0.68140997930706904</v>
      </c>
      <c r="C255">
        <f t="shared" si="206"/>
        <v>2.4443238707253578</v>
      </c>
      <c r="D255">
        <f t="shared" si="207"/>
        <v>0.68140997930706904</v>
      </c>
      <c r="E255">
        <f t="shared" si="213"/>
        <v>0.64212633696230159</v>
      </c>
      <c r="F255">
        <f t="shared" si="214"/>
        <v>0.6421263369623017</v>
      </c>
      <c r="G255">
        <f t="shared" si="208"/>
        <v>0.67459587951399835</v>
      </c>
      <c r="H255">
        <f t="shared" si="209"/>
        <v>0.6245817660367291</v>
      </c>
      <c r="I255">
        <f t="shared" si="210"/>
        <v>0.62458176603672932</v>
      </c>
      <c r="J255">
        <f t="shared" si="265"/>
        <v>34.948779756968051</v>
      </c>
      <c r="K255">
        <f t="shared" si="266"/>
        <v>33.728551985046359</v>
      </c>
      <c r="L255">
        <f t="shared" si="215"/>
        <v>5.5086750556110976E+16</v>
      </c>
      <c r="M255">
        <f t="shared" si="211"/>
        <v>2.2670960859518301E-2</v>
      </c>
      <c r="N255" s="17">
        <f t="shared" si="267"/>
        <v>1248869565735640</v>
      </c>
      <c r="O255">
        <f t="shared" si="268"/>
        <v>0</v>
      </c>
      <c r="P255" s="18" t="e">
        <f t="shared" si="212"/>
        <v>#N/A</v>
      </c>
      <c r="R255">
        <f t="shared" si="216"/>
        <v>3.5183447185655283</v>
      </c>
      <c r="S255">
        <f t="shared" si="217"/>
        <v>38.547685620377379</v>
      </c>
      <c r="T255">
        <f t="shared" si="239"/>
        <v>-3.7866704307328343</v>
      </c>
      <c r="U255" s="9">
        <f t="shared" si="218"/>
        <v>34.761015189644546</v>
      </c>
      <c r="V255">
        <f t="shared" si="240"/>
        <v>-1248869565735561.5</v>
      </c>
      <c r="W255">
        <f t="shared" si="241"/>
        <v>0</v>
      </c>
      <c r="X255">
        <f t="shared" si="242"/>
        <v>-3.5527136788005009E-14</v>
      </c>
      <c r="Y255">
        <f t="shared" si="219"/>
        <v>2.4443238707253578</v>
      </c>
      <c r="Z255">
        <f t="shared" si="220"/>
        <v>31.415926535897931</v>
      </c>
      <c r="AA255">
        <f t="shared" si="221"/>
        <v>2.2680651096593318</v>
      </c>
      <c r="AB255">
        <f t="shared" si="243"/>
        <v>-2.7077164743960078</v>
      </c>
      <c r="AC255">
        <f t="shared" si="222"/>
        <v>28.708210061501923</v>
      </c>
      <c r="AD255">
        <f t="shared" si="244"/>
        <v>-0.32580279243329191</v>
      </c>
      <c r="AE255">
        <f t="shared" si="223"/>
        <v>0.45796413660662072</v>
      </c>
      <c r="AF255" s="9">
        <f t="shared" si="245"/>
        <v>28.840371405675249</v>
      </c>
      <c r="AG255" s="9">
        <f t="shared" si="246"/>
        <v>0</v>
      </c>
      <c r="AH255">
        <f t="shared" si="247"/>
        <v>0</v>
      </c>
      <c r="AI255">
        <f t="shared" si="264"/>
        <v>3.1257338500323417E-3</v>
      </c>
      <c r="AJ255">
        <f t="shared" si="224"/>
        <v>37.337604695554134</v>
      </c>
      <c r="AK255">
        <f t="shared" si="225"/>
        <v>-2.7425791282809708</v>
      </c>
      <c r="AL255">
        <f t="shared" si="226"/>
        <v>-0.27698058573507023</v>
      </c>
      <c r="AM255">
        <f t="shared" si="227"/>
        <v>0.44297020810646726</v>
      </c>
      <c r="AN255" s="9">
        <f t="shared" si="248"/>
        <v>34.76101518964456</v>
      </c>
      <c r="AO255">
        <f t="shared" si="228"/>
        <v>0</v>
      </c>
      <c r="AP255">
        <f t="shared" si="249"/>
        <v>0</v>
      </c>
      <c r="AQ255">
        <f t="shared" si="229"/>
        <v>5.9216781596562029</v>
      </c>
      <c r="AR255">
        <f t="shared" si="230"/>
        <v>-3.4862653884963013E-2</v>
      </c>
      <c r="AS255">
        <f t="shared" si="231"/>
        <v>4.8822206698221682E-2</v>
      </c>
      <c r="AT255">
        <f t="shared" si="250"/>
        <v>1.2711631006546265E-2</v>
      </c>
      <c r="AU255">
        <f t="shared" si="232"/>
        <v>5.9206437839693109</v>
      </c>
      <c r="AV255">
        <f t="shared" si="251"/>
        <v>0.17032424834741575</v>
      </c>
      <c r="AW255">
        <f t="shared" si="252"/>
        <v>0</v>
      </c>
      <c r="AX255">
        <f t="shared" si="233"/>
        <v>2.2672903350436969E-2</v>
      </c>
      <c r="AY255" t="b">
        <f t="shared" si="253"/>
        <v>0</v>
      </c>
      <c r="AZ255">
        <f t="shared" si="234"/>
        <v>37.337604695554134</v>
      </c>
      <c r="BA255">
        <f t="shared" si="235"/>
        <v>-2.7425791282809819</v>
      </c>
      <c r="BB255">
        <f t="shared" si="236"/>
        <v>-0.32631238203297813</v>
      </c>
      <c r="BC255">
        <f t="shared" si="237"/>
        <v>0.44297020810646703</v>
      </c>
      <c r="BD255">
        <f t="shared" si="238"/>
        <v>4.9331796297907987E-2</v>
      </c>
      <c r="BF255" s="15">
        <f t="shared" si="254"/>
        <v>34.761015189644546</v>
      </c>
      <c r="BG255" s="10">
        <f t="shared" si="255"/>
        <v>0</v>
      </c>
      <c r="BH255">
        <f t="shared" si="256"/>
        <v>5.9206437839692967</v>
      </c>
      <c r="BI255">
        <f t="shared" si="257"/>
        <v>5.9216781596562029</v>
      </c>
      <c r="BJ255">
        <f t="shared" si="258"/>
        <v>-3.4862653884974115E-2</v>
      </c>
      <c r="BK255">
        <f t="shared" si="259"/>
        <v>-5.0958959968622208E-4</v>
      </c>
      <c r="BM255">
        <f t="shared" si="260"/>
        <v>0</v>
      </c>
      <c r="BN255">
        <f t="shared" si="261"/>
        <v>-1.1102230246251565E-14</v>
      </c>
      <c r="BO255">
        <f t="shared" si="262"/>
        <v>0</v>
      </c>
      <c r="BP255">
        <f t="shared" si="263"/>
        <v>0</v>
      </c>
    </row>
    <row r="256" spans="1:68" x14ac:dyDescent="0.2">
      <c r="A256">
        <f t="shared" si="269"/>
        <v>0.219</v>
      </c>
      <c r="B256">
        <f t="shared" si="205"/>
        <v>0.68453571315710149</v>
      </c>
      <c r="C256">
        <f t="shared" si="206"/>
        <v>2.4411981368753253</v>
      </c>
      <c r="D256">
        <f t="shared" si="207"/>
        <v>0.68453571315710149</v>
      </c>
      <c r="E256">
        <f t="shared" si="213"/>
        <v>0.64451938012255028</v>
      </c>
      <c r="F256">
        <f t="shared" si="214"/>
        <v>0.6445193801225505</v>
      </c>
      <c r="G256">
        <f t="shared" si="208"/>
        <v>0.67769035602553052</v>
      </c>
      <c r="H256">
        <f t="shared" si="209"/>
        <v>0.62699543233720811</v>
      </c>
      <c r="I256">
        <f t="shared" si="210"/>
        <v>0.62699543233720822</v>
      </c>
      <c r="J256">
        <f t="shared" si="265"/>
        <v>34.814241788122224</v>
      </c>
      <c r="K256">
        <f t="shared" si="266"/>
        <v>33.600007303945169</v>
      </c>
      <c r="L256">
        <f t="shared" si="215"/>
        <v>5.5632665673639392E+16</v>
      </c>
      <c r="M256">
        <f t="shared" si="211"/>
        <v>2.2702210153200442E-2</v>
      </c>
      <c r="N256" s="17">
        <f t="shared" si="267"/>
        <v>1262984467505702</v>
      </c>
      <c r="O256">
        <f t="shared" si="268"/>
        <v>0</v>
      </c>
      <c r="P256" s="18" t="e">
        <f t="shared" si="212"/>
        <v>#N/A</v>
      </c>
      <c r="R256">
        <f t="shared" si="216"/>
        <v>3.5145262843484555</v>
      </c>
      <c r="S256">
        <f t="shared" si="217"/>
        <v>38.557546935765338</v>
      </c>
      <c r="T256">
        <f t="shared" si="239"/>
        <v>-3.7852929956571937</v>
      </c>
      <c r="U256" s="9">
        <f t="shared" si="218"/>
        <v>34.772253940108143</v>
      </c>
      <c r="V256">
        <f t="shared" si="240"/>
        <v>-1262984467505634.5</v>
      </c>
      <c r="W256">
        <f t="shared" si="241"/>
        <v>0</v>
      </c>
      <c r="X256">
        <f t="shared" si="242"/>
        <v>-2.8421709430404007E-14</v>
      </c>
      <c r="Y256">
        <f t="shared" si="219"/>
        <v>2.4411981368753253</v>
      </c>
      <c r="Z256">
        <f t="shared" si="220"/>
        <v>31.415926535897931</v>
      </c>
      <c r="AA256">
        <f t="shared" si="221"/>
        <v>2.2711908435093644</v>
      </c>
      <c r="AB256">
        <f t="shared" si="243"/>
        <v>-2.694294783327202</v>
      </c>
      <c r="AC256">
        <f t="shared" si="222"/>
        <v>28.72163175257073</v>
      </c>
      <c r="AD256">
        <f t="shared" si="244"/>
        <v>-0.32442559124599396</v>
      </c>
      <c r="AE256">
        <f t="shared" si="223"/>
        <v>0.45412995028042802</v>
      </c>
      <c r="AF256" s="9">
        <f t="shared" si="245"/>
        <v>28.851336111605164</v>
      </c>
      <c r="AG256" s="9">
        <f t="shared" si="246"/>
        <v>0</v>
      </c>
      <c r="AH256">
        <f t="shared" si="247"/>
        <v>0</v>
      </c>
      <c r="AI256">
        <f t="shared" si="264"/>
        <v>3.1257338500325638E-3</v>
      </c>
      <c r="AJ256">
        <f t="shared" si="224"/>
        <v>37.337604695554134</v>
      </c>
      <c r="AK256">
        <f t="shared" si="225"/>
        <v>-2.7289979918298308</v>
      </c>
      <c r="AL256">
        <f t="shared" si="226"/>
        <v>-0.27560315065942964</v>
      </c>
      <c r="AM256">
        <f t="shared" si="227"/>
        <v>0.43925038704327379</v>
      </c>
      <c r="AN256" s="9">
        <f t="shared" si="248"/>
        <v>34.772253940108151</v>
      </c>
      <c r="AO256">
        <f t="shared" si="228"/>
        <v>0</v>
      </c>
      <c r="AP256">
        <f t="shared" si="249"/>
        <v>0</v>
      </c>
      <c r="AQ256">
        <f t="shared" si="229"/>
        <v>5.9216781596562029</v>
      </c>
      <c r="AR256">
        <f t="shared" si="230"/>
        <v>-3.4703208502628868E-2</v>
      </c>
      <c r="AS256">
        <f t="shared" si="231"/>
        <v>4.882244058656432E-2</v>
      </c>
      <c r="AT256">
        <f t="shared" si="250"/>
        <v>1.2716465386388903E-2</v>
      </c>
      <c r="AU256">
        <f t="shared" si="232"/>
        <v>5.9209178285029864</v>
      </c>
      <c r="AV256">
        <f t="shared" si="251"/>
        <v>0.17027707892336216</v>
      </c>
      <c r="AW256">
        <f t="shared" si="252"/>
        <v>0</v>
      </c>
      <c r="AX256">
        <f t="shared" si="233"/>
        <v>2.2704160688937294E-2</v>
      </c>
      <c r="AY256" t="b">
        <f t="shared" si="253"/>
        <v>0</v>
      </c>
      <c r="AZ256">
        <f t="shared" si="234"/>
        <v>37.337604695554134</v>
      </c>
      <c r="BA256">
        <f t="shared" si="235"/>
        <v>-2.7289979918298219</v>
      </c>
      <c r="BB256">
        <f t="shared" si="236"/>
        <v>-0.32493494695733716</v>
      </c>
      <c r="BC256">
        <f t="shared" si="237"/>
        <v>0.4392503870432734</v>
      </c>
      <c r="BD256">
        <f t="shared" si="238"/>
        <v>4.9331796297907987E-2</v>
      </c>
      <c r="BF256" s="15">
        <f t="shared" si="254"/>
        <v>34.772253940108158</v>
      </c>
      <c r="BG256" s="10">
        <f t="shared" si="255"/>
        <v>0</v>
      </c>
      <c r="BH256">
        <f t="shared" si="256"/>
        <v>5.9209178285029935</v>
      </c>
      <c r="BI256">
        <f t="shared" si="257"/>
        <v>5.9216781596562029</v>
      </c>
      <c r="BJ256">
        <f t="shared" si="258"/>
        <v>-3.4703208502619987E-2</v>
      </c>
      <c r="BK256">
        <f t="shared" si="259"/>
        <v>-5.0935571134319568E-4</v>
      </c>
      <c r="BM256">
        <f t="shared" si="260"/>
        <v>0</v>
      </c>
      <c r="BN256">
        <f t="shared" si="261"/>
        <v>8.8817841970012523E-15</v>
      </c>
      <c r="BO256">
        <f t="shared" si="262"/>
        <v>4.4408920985006262E-16</v>
      </c>
      <c r="BP256">
        <f t="shared" si="263"/>
        <v>0</v>
      </c>
    </row>
    <row r="257" spans="1:68" x14ac:dyDescent="0.2">
      <c r="A257">
        <f t="shared" si="269"/>
        <v>0.22</v>
      </c>
      <c r="B257">
        <f t="shared" si="205"/>
        <v>0.68766144700713394</v>
      </c>
      <c r="C257">
        <f t="shared" si="206"/>
        <v>2.4380724030252932</v>
      </c>
      <c r="D257">
        <f t="shared" si="207"/>
        <v>0.68766144700713394</v>
      </c>
      <c r="E257">
        <f t="shared" si="213"/>
        <v>0.64690612619687882</v>
      </c>
      <c r="F257">
        <f t="shared" si="214"/>
        <v>0.64690612619687871</v>
      </c>
      <c r="G257">
        <f t="shared" si="208"/>
        <v>0.68078483253706257</v>
      </c>
      <c r="H257">
        <f t="shared" si="209"/>
        <v>0.62940309466909716</v>
      </c>
      <c r="I257">
        <f t="shared" si="210"/>
        <v>0.62940309466909716</v>
      </c>
      <c r="J257">
        <f t="shared" si="265"/>
        <v>34.681066499858659</v>
      </c>
      <c r="K257">
        <f t="shared" si="266"/>
        <v>33.472759707469521</v>
      </c>
      <c r="L257">
        <f t="shared" si="215"/>
        <v>5.6180648323489432E+16</v>
      </c>
      <c r="M257">
        <f t="shared" si="211"/>
        <v>2.2733459424702038E-2</v>
      </c>
      <c r="N257" s="17">
        <f t="shared" si="267"/>
        <v>1277180489115501.5</v>
      </c>
      <c r="O257">
        <f t="shared" si="268"/>
        <v>0</v>
      </c>
      <c r="P257" s="18" t="e">
        <f t="shared" si="212"/>
        <v>#N/A</v>
      </c>
      <c r="R257">
        <f t="shared" si="216"/>
        <v>3.5107319649902644</v>
      </c>
      <c r="S257">
        <f t="shared" si="217"/>
        <v>38.567348756632121</v>
      </c>
      <c r="T257">
        <f t="shared" si="239"/>
        <v>-3.7839174562750668</v>
      </c>
      <c r="U257" s="9">
        <f t="shared" si="218"/>
        <v>34.783431300357051</v>
      </c>
      <c r="V257">
        <f t="shared" si="240"/>
        <v>-1277180489115429.2</v>
      </c>
      <c r="W257">
        <f t="shared" si="241"/>
        <v>0</v>
      </c>
      <c r="X257">
        <f t="shared" si="242"/>
        <v>-2.8421709430404007E-14</v>
      </c>
      <c r="Y257">
        <f t="shared" si="219"/>
        <v>2.4380724030252932</v>
      </c>
      <c r="Z257">
        <f t="shared" si="220"/>
        <v>31.415926535897931</v>
      </c>
      <c r="AA257">
        <f t="shared" si="221"/>
        <v>2.2743165773593965</v>
      </c>
      <c r="AB257">
        <f t="shared" si="243"/>
        <v>-2.6809527926829362</v>
      </c>
      <c r="AC257">
        <f t="shared" si="222"/>
        <v>28.734973743214994</v>
      </c>
      <c r="AD257">
        <f t="shared" si="244"/>
        <v>-0.32305028413358328</v>
      </c>
      <c r="AE257">
        <f t="shared" si="223"/>
        <v>0.45032024082498934</v>
      </c>
      <c r="AF257" s="9">
        <f t="shared" si="245"/>
        <v>28.862243699906401</v>
      </c>
      <c r="AG257" s="9">
        <f t="shared" si="246"/>
        <v>0</v>
      </c>
      <c r="AH257">
        <f t="shared" si="247"/>
        <v>0</v>
      </c>
      <c r="AI257">
        <f t="shared" si="264"/>
        <v>3.1257338500323417E-3</v>
      </c>
      <c r="AJ257">
        <f t="shared" si="224"/>
        <v>37.337604695554134</v>
      </c>
      <c r="AK257">
        <f t="shared" si="225"/>
        <v>-2.7154998698134856</v>
      </c>
      <c r="AL257">
        <f t="shared" si="226"/>
        <v>-0.27422761127730277</v>
      </c>
      <c r="AM257">
        <f t="shared" si="227"/>
        <v>0.43555408589375055</v>
      </c>
      <c r="AN257" s="9">
        <f t="shared" si="248"/>
        <v>34.783431300357094</v>
      </c>
      <c r="AO257">
        <f t="shared" si="228"/>
        <v>0</v>
      </c>
      <c r="AP257">
        <f t="shared" si="249"/>
        <v>0</v>
      </c>
      <c r="AQ257">
        <f t="shared" si="229"/>
        <v>5.9216781596562029</v>
      </c>
      <c r="AR257">
        <f t="shared" si="230"/>
        <v>-3.4547077130549386E-2</v>
      </c>
      <c r="AS257">
        <f t="shared" si="231"/>
        <v>4.8822672856280502E-2</v>
      </c>
      <c r="AT257">
        <f t="shared" si="250"/>
        <v>1.2722179630567338E-2</v>
      </c>
      <c r="AU257">
        <f t="shared" si="232"/>
        <v>5.9211876004506934</v>
      </c>
      <c r="AV257">
        <f t="shared" si="251"/>
        <v>0.17023011759020754</v>
      </c>
      <c r="AW257">
        <f t="shared" si="252"/>
        <v>0</v>
      </c>
      <c r="AX257">
        <f t="shared" si="233"/>
        <v>2.2735418027437615E-2</v>
      </c>
      <c r="AY257" t="b">
        <f t="shared" si="253"/>
        <v>0</v>
      </c>
      <c r="AZ257">
        <f t="shared" si="234"/>
        <v>37.337604695554134</v>
      </c>
      <c r="BA257">
        <f t="shared" si="235"/>
        <v>-2.7154998698134962</v>
      </c>
      <c r="BB257">
        <f t="shared" si="236"/>
        <v>-0.32355940757521084</v>
      </c>
      <c r="BC257">
        <f t="shared" si="237"/>
        <v>0.43555408589375072</v>
      </c>
      <c r="BD257">
        <f t="shared" si="238"/>
        <v>4.9331796297907987E-2</v>
      </c>
      <c r="BF257" s="15">
        <f t="shared" si="254"/>
        <v>34.78343130035708</v>
      </c>
      <c r="BG257" s="10">
        <f t="shared" si="255"/>
        <v>0</v>
      </c>
      <c r="BH257">
        <f t="shared" si="256"/>
        <v>5.9211876004506792</v>
      </c>
      <c r="BI257">
        <f t="shared" si="257"/>
        <v>5.9216781596562029</v>
      </c>
      <c r="BJ257">
        <f t="shared" si="258"/>
        <v>-3.4547077130560044E-2</v>
      </c>
      <c r="BK257">
        <f t="shared" si="259"/>
        <v>-5.0912344162756806E-4</v>
      </c>
      <c r="BM257">
        <f t="shared" si="260"/>
        <v>0</v>
      </c>
      <c r="BN257">
        <f t="shared" si="261"/>
        <v>-1.0658141036401503E-14</v>
      </c>
      <c r="BO257">
        <f t="shared" si="262"/>
        <v>0</v>
      </c>
      <c r="BP257">
        <f t="shared" si="263"/>
        <v>0</v>
      </c>
    </row>
    <row r="258" spans="1:68" x14ac:dyDescent="0.2">
      <c r="A258">
        <f t="shared" si="269"/>
        <v>0.221</v>
      </c>
      <c r="B258">
        <f t="shared" si="205"/>
        <v>0.69078718085716639</v>
      </c>
      <c r="C258">
        <f t="shared" si="206"/>
        <v>2.4349466691752606</v>
      </c>
      <c r="D258">
        <f t="shared" si="207"/>
        <v>0.69078718085716639</v>
      </c>
      <c r="E258">
        <f t="shared" si="213"/>
        <v>0.6492865518662907</v>
      </c>
      <c r="F258">
        <f t="shared" si="214"/>
        <v>0.6492865518662907</v>
      </c>
      <c r="G258">
        <f t="shared" si="208"/>
        <v>0.68387930904859473</v>
      </c>
      <c r="H258">
        <f t="shared" si="209"/>
        <v>0.63180472997715798</v>
      </c>
      <c r="I258">
        <f t="shared" si="210"/>
        <v>0.6318047299771582</v>
      </c>
      <c r="J258">
        <f t="shared" si="265"/>
        <v>34.549235777682398</v>
      </c>
      <c r="K258">
        <f t="shared" si="266"/>
        <v>33.346792017243772</v>
      </c>
      <c r="L258">
        <f t="shared" si="215"/>
        <v>5.6730715233700696E+16</v>
      </c>
      <c r="M258">
        <f t="shared" si="211"/>
        <v>2.2764708673992565E-2</v>
      </c>
      <c r="N258" s="17">
        <f t="shared" si="267"/>
        <v>1291458205162428.2</v>
      </c>
      <c r="O258">
        <f t="shared" si="268"/>
        <v>0</v>
      </c>
      <c r="P258" s="18" t="e">
        <f t="shared" si="212"/>
        <v>#N/A</v>
      </c>
      <c r="R258">
        <f t="shared" si="216"/>
        <v>3.5069615763479511</v>
      </c>
      <c r="S258">
        <f t="shared" si="217"/>
        <v>38.577092173849927</v>
      </c>
      <c r="T258">
        <f t="shared" si="239"/>
        <v>-3.7825438073784143</v>
      </c>
      <c r="U258" s="9">
        <f t="shared" si="218"/>
        <v>34.79454836647151</v>
      </c>
      <c r="V258">
        <f t="shared" si="240"/>
        <v>-1291458205162377.2</v>
      </c>
      <c r="W258">
        <f t="shared" si="241"/>
        <v>0</v>
      </c>
      <c r="X258">
        <f t="shared" si="242"/>
        <v>-1.4210854715202004E-14</v>
      </c>
      <c r="Y258">
        <f t="shared" si="219"/>
        <v>2.4349466691752606</v>
      </c>
      <c r="Z258">
        <f t="shared" si="220"/>
        <v>31.415926535897931</v>
      </c>
      <c r="AA258">
        <f t="shared" si="221"/>
        <v>2.2774423112094291</v>
      </c>
      <c r="AB258">
        <f t="shared" si="243"/>
        <v>-2.667689292438812</v>
      </c>
      <c r="AC258">
        <f t="shared" si="222"/>
        <v>28.748237243459119</v>
      </c>
      <c r="AD258">
        <f t="shared" si="244"/>
        <v>-0.32167686589334388</v>
      </c>
      <c r="AE258">
        <f t="shared" si="223"/>
        <v>0.4465348224472242</v>
      </c>
      <c r="AF258" s="9">
        <f t="shared" si="245"/>
        <v>28.873095200012997</v>
      </c>
      <c r="AG258" s="9">
        <f t="shared" si="246"/>
        <v>0</v>
      </c>
      <c r="AH258">
        <f t="shared" si="247"/>
        <v>0</v>
      </c>
      <c r="AI258">
        <f t="shared" si="264"/>
        <v>3.1257338500323417E-3</v>
      </c>
      <c r="AJ258">
        <f t="shared" si="224"/>
        <v>37.337604695554134</v>
      </c>
      <c r="AK258">
        <f t="shared" si="225"/>
        <v>-2.7020834981255946</v>
      </c>
      <c r="AL258">
        <f t="shared" si="226"/>
        <v>-0.27285396238065029</v>
      </c>
      <c r="AM258">
        <f t="shared" si="227"/>
        <v>0.43188113142361523</v>
      </c>
      <c r="AN258" s="9">
        <f t="shared" si="248"/>
        <v>34.794548366471503</v>
      </c>
      <c r="AO258">
        <f t="shared" si="228"/>
        <v>0</v>
      </c>
      <c r="AP258">
        <f t="shared" si="249"/>
        <v>0</v>
      </c>
      <c r="AQ258">
        <f t="shared" si="229"/>
        <v>5.9216781596562029</v>
      </c>
      <c r="AR258">
        <f t="shared" si="230"/>
        <v>-3.4394205686782531E-2</v>
      </c>
      <c r="AS258">
        <f t="shared" si="231"/>
        <v>4.8822903512693583E-2</v>
      </c>
      <c r="AT258">
        <f t="shared" si="250"/>
        <v>1.2728772338323894E-2</v>
      </c>
      <c r="AU258">
        <f t="shared" si="232"/>
        <v>5.9214531664585053</v>
      </c>
      <c r="AV258">
        <f t="shared" si="251"/>
        <v>0.17018336045322829</v>
      </c>
      <c r="AW258">
        <f t="shared" si="252"/>
        <v>0</v>
      </c>
      <c r="AX258">
        <f t="shared" si="233"/>
        <v>2.276667536593794E-2</v>
      </c>
      <c r="AY258" t="b">
        <f t="shared" si="253"/>
        <v>0</v>
      </c>
      <c r="AZ258">
        <f t="shared" si="234"/>
        <v>37.337604695554134</v>
      </c>
      <c r="BA258">
        <f t="shared" si="235"/>
        <v>-2.7020834981255808</v>
      </c>
      <c r="BB258">
        <f t="shared" si="236"/>
        <v>-0.32218575867855842</v>
      </c>
      <c r="BC258">
        <f t="shared" si="237"/>
        <v>0.43188113142361523</v>
      </c>
      <c r="BD258">
        <f t="shared" si="238"/>
        <v>4.9331796297907987E-2</v>
      </c>
      <c r="BF258" s="15">
        <f t="shared" si="254"/>
        <v>34.794548366471517</v>
      </c>
      <c r="BG258" s="10">
        <f t="shared" si="255"/>
        <v>0</v>
      </c>
      <c r="BH258">
        <f t="shared" si="256"/>
        <v>5.9214531664585195</v>
      </c>
      <c r="BI258">
        <f t="shared" si="257"/>
        <v>5.9216781596562029</v>
      </c>
      <c r="BJ258">
        <f t="shared" si="258"/>
        <v>-3.4394205686768764E-2</v>
      </c>
      <c r="BK258">
        <f t="shared" si="259"/>
        <v>-5.0889278521454306E-4</v>
      </c>
      <c r="BM258">
        <f t="shared" si="260"/>
        <v>0</v>
      </c>
      <c r="BN258">
        <f t="shared" si="261"/>
        <v>1.3766765505351941E-14</v>
      </c>
      <c r="BO258">
        <f t="shared" si="262"/>
        <v>0</v>
      </c>
      <c r="BP258">
        <f t="shared" si="263"/>
        <v>0</v>
      </c>
    </row>
    <row r="259" spans="1:68" x14ac:dyDescent="0.2">
      <c r="A259">
        <f t="shared" si="269"/>
        <v>0.222</v>
      </c>
      <c r="B259">
        <f t="shared" si="205"/>
        <v>0.69391291470719885</v>
      </c>
      <c r="C259">
        <f t="shared" si="206"/>
        <v>2.431820935325228</v>
      </c>
      <c r="D259">
        <f t="shared" si="207"/>
        <v>0.69391291470719885</v>
      </c>
      <c r="E259">
        <f t="shared" si="213"/>
        <v>0.65166063387354134</v>
      </c>
      <c r="F259">
        <f t="shared" si="214"/>
        <v>0.65166063387354145</v>
      </c>
      <c r="G259">
        <f t="shared" si="208"/>
        <v>0.68697378556012689</v>
      </c>
      <c r="H259">
        <f t="shared" si="209"/>
        <v>0.634200315263866</v>
      </c>
      <c r="I259">
        <f t="shared" si="210"/>
        <v>0.634200315263866</v>
      </c>
      <c r="J259">
        <f t="shared" si="265"/>
        <v>34.418731836097969</v>
      </c>
      <c r="K259">
        <f t="shared" si="266"/>
        <v>33.222087366131497</v>
      </c>
      <c r="L259">
        <f t="shared" si="215"/>
        <v>5.7282883611347624E+16</v>
      </c>
      <c r="M259">
        <f t="shared" si="211"/>
        <v>2.279595790104149E-2</v>
      </c>
      <c r="N259" s="17">
        <f t="shared" si="267"/>
        <v>1305818203254540</v>
      </c>
      <c r="O259">
        <f t="shared" si="268"/>
        <v>0</v>
      </c>
      <c r="P259" s="18" t="e">
        <f t="shared" si="212"/>
        <v>#N/A</v>
      </c>
      <c r="R259">
        <f t="shared" si="216"/>
        <v>3.5032149368327952</v>
      </c>
      <c r="S259">
        <f t="shared" si="217"/>
        <v>38.586778258672801</v>
      </c>
      <c r="T259">
        <f t="shared" si="239"/>
        <v>-3.7811720437806327</v>
      </c>
      <c r="U259" s="9">
        <f t="shared" si="218"/>
        <v>34.805606214892165</v>
      </c>
      <c r="V259">
        <f t="shared" si="240"/>
        <v>-1305818203254477.2</v>
      </c>
      <c r="W259">
        <f t="shared" si="241"/>
        <v>0</v>
      </c>
      <c r="X259">
        <f t="shared" si="242"/>
        <v>-2.1316282072803006E-14</v>
      </c>
      <c r="Y259">
        <f t="shared" si="219"/>
        <v>2.431820935325228</v>
      </c>
      <c r="Z259">
        <f t="shared" si="220"/>
        <v>31.415926535897931</v>
      </c>
      <c r="AA259">
        <f t="shared" si="221"/>
        <v>2.2805680450594616</v>
      </c>
      <c r="AB259">
        <f t="shared" si="243"/>
        <v>-2.6545030933191058</v>
      </c>
      <c r="AC259">
        <f t="shared" si="222"/>
        <v>28.761423442578824</v>
      </c>
      <c r="AD259">
        <f t="shared" si="244"/>
        <v>-0.32030533134396755</v>
      </c>
      <c r="AE259">
        <f t="shared" si="223"/>
        <v>0.44277351193553965</v>
      </c>
      <c r="AF259" s="9">
        <f t="shared" si="245"/>
        <v>28.883891623170395</v>
      </c>
      <c r="AG259" s="9">
        <f t="shared" si="246"/>
        <v>0</v>
      </c>
      <c r="AH259">
        <f t="shared" si="247"/>
        <v>0</v>
      </c>
      <c r="AI259">
        <f t="shared" si="264"/>
        <v>3.1257338500325638E-3</v>
      </c>
      <c r="AJ259">
        <f t="shared" si="224"/>
        <v>37.337604695554134</v>
      </c>
      <c r="AK259">
        <f t="shared" si="225"/>
        <v>-2.6887476346357437</v>
      </c>
      <c r="AL259">
        <f t="shared" si="226"/>
        <v>-0.27148219878286861</v>
      </c>
      <c r="AM259">
        <f t="shared" si="227"/>
        <v>0.42823135275668811</v>
      </c>
      <c r="AN259" s="9">
        <f t="shared" si="248"/>
        <v>34.805606214892208</v>
      </c>
      <c r="AO259">
        <f t="shared" si="228"/>
        <v>0</v>
      </c>
      <c r="AP259">
        <f t="shared" si="249"/>
        <v>0</v>
      </c>
      <c r="AQ259">
        <f t="shared" si="229"/>
        <v>5.9216781596562029</v>
      </c>
      <c r="AR259">
        <f t="shared" si="230"/>
        <v>-3.42445413166379E-2</v>
      </c>
      <c r="AS259">
        <f t="shared" si="231"/>
        <v>4.8823132561098936E-2</v>
      </c>
      <c r="AT259">
        <f t="shared" si="250"/>
        <v>1.2736242284515168E-2</v>
      </c>
      <c r="AU259">
        <f t="shared" si="232"/>
        <v>5.9217145917218126</v>
      </c>
      <c r="AV259">
        <f t="shared" si="251"/>
        <v>0.17013680368503681</v>
      </c>
      <c r="AW259">
        <f t="shared" si="252"/>
        <v>0</v>
      </c>
      <c r="AX259">
        <f t="shared" si="233"/>
        <v>2.2797932704438265E-2</v>
      </c>
      <c r="AY259" t="b">
        <f t="shared" si="253"/>
        <v>0</v>
      </c>
      <c r="AZ259">
        <f t="shared" si="234"/>
        <v>37.337604695554134</v>
      </c>
      <c r="BA259">
        <f t="shared" si="235"/>
        <v>-2.68874763463575</v>
      </c>
      <c r="BB259">
        <f t="shared" si="236"/>
        <v>-0.32081399508077646</v>
      </c>
      <c r="BC259">
        <f t="shared" si="237"/>
        <v>0.42823135275668794</v>
      </c>
      <c r="BD259">
        <f t="shared" si="238"/>
        <v>4.9331796297907987E-2</v>
      </c>
      <c r="BF259" s="15">
        <f t="shared" si="254"/>
        <v>34.805606214892201</v>
      </c>
      <c r="BG259" s="10">
        <f t="shared" si="255"/>
        <v>0</v>
      </c>
      <c r="BH259">
        <f t="shared" si="256"/>
        <v>5.9217145917218055</v>
      </c>
      <c r="BI259">
        <f t="shared" si="257"/>
        <v>5.9216781596562029</v>
      </c>
      <c r="BJ259">
        <f t="shared" si="258"/>
        <v>-3.4244541316644117E-2</v>
      </c>
      <c r="BK259">
        <f t="shared" si="259"/>
        <v>-5.0866373680891197E-4</v>
      </c>
      <c r="BM259">
        <f t="shared" si="260"/>
        <v>0</v>
      </c>
      <c r="BN259">
        <f t="shared" si="261"/>
        <v>-6.2172489379008766E-15</v>
      </c>
      <c r="BO259">
        <f t="shared" si="262"/>
        <v>0</v>
      </c>
      <c r="BP259">
        <f t="shared" si="263"/>
        <v>0</v>
      </c>
    </row>
    <row r="260" spans="1:68" x14ac:dyDescent="0.2">
      <c r="A260">
        <f t="shared" si="269"/>
        <v>0.223</v>
      </c>
      <c r="B260">
        <f t="shared" si="205"/>
        <v>0.69703864855723119</v>
      </c>
      <c r="C260">
        <f t="shared" si="206"/>
        <v>2.4286952014751959</v>
      </c>
      <c r="D260">
        <f t="shared" si="207"/>
        <v>0.69703864855723119</v>
      </c>
      <c r="E260">
        <f t="shared" si="213"/>
        <v>0.65402834902336471</v>
      </c>
      <c r="F260">
        <f t="shared" si="214"/>
        <v>0.65402834902336471</v>
      </c>
      <c r="G260">
        <f t="shared" si="208"/>
        <v>0.69006826207165883</v>
      </c>
      <c r="H260">
        <f t="shared" si="209"/>
        <v>0.6365898275896299</v>
      </c>
      <c r="I260">
        <f t="shared" si="210"/>
        <v>0.6365898275896299</v>
      </c>
      <c r="J260">
        <f t="shared" si="265"/>
        <v>34.289537211246788</v>
      </c>
      <c r="K260">
        <f t="shared" si="266"/>
        <v>33.098629191284424</v>
      </c>
      <c r="L260">
        <f t="shared" si="215"/>
        <v>5.7837171139411752E+16</v>
      </c>
      <c r="M260">
        <f t="shared" si="211"/>
        <v>2.2827207105818276E-2</v>
      </c>
      <c r="N260" s="17">
        <f t="shared" si="267"/>
        <v>1320261084014007.8</v>
      </c>
      <c r="O260">
        <f t="shared" si="268"/>
        <v>0</v>
      </c>
      <c r="P260" s="18" t="e">
        <f t="shared" si="212"/>
        <v>#N/A</v>
      </c>
      <c r="R260">
        <f t="shared" si="216"/>
        <v>3.4994918673648359</v>
      </c>
      <c r="S260">
        <f t="shared" si="217"/>
        <v>38.596408063187006</v>
      </c>
      <c r="T260">
        <f t="shared" si="239"/>
        <v>-3.7798021603164367</v>
      </c>
      <c r="U260" s="9">
        <f t="shared" si="218"/>
        <v>34.81660590287057</v>
      </c>
      <c r="V260">
        <f t="shared" si="240"/>
        <v>-1320261084013904</v>
      </c>
      <c r="W260">
        <f t="shared" si="241"/>
        <v>0</v>
      </c>
      <c r="X260">
        <f t="shared" si="242"/>
        <v>-4.9737991503207013E-14</v>
      </c>
      <c r="Y260">
        <f t="shared" si="219"/>
        <v>2.4286952014751959</v>
      </c>
      <c r="Z260">
        <f t="shared" si="220"/>
        <v>31.415926535897931</v>
      </c>
      <c r="AA260">
        <f t="shared" si="221"/>
        <v>2.2836937789094938</v>
      </c>
      <c r="AB260">
        <f t="shared" si="243"/>
        <v>-2.6413930263381471</v>
      </c>
      <c r="AC260">
        <f t="shared" si="222"/>
        <v>28.774533509559785</v>
      </c>
      <c r="AD260">
        <f t="shared" si="244"/>
        <v>-0.31893567532543549</v>
      </c>
      <c r="AE260">
        <f t="shared" si="223"/>
        <v>0.43903612861385705</v>
      </c>
      <c r="AF260" s="9">
        <f t="shared" si="245"/>
        <v>28.894633962848207</v>
      </c>
      <c r="AG260" s="9">
        <f t="shared" si="246"/>
        <v>0</v>
      </c>
      <c r="AH260">
        <f t="shared" si="247"/>
        <v>0</v>
      </c>
      <c r="AI260">
        <f t="shared" si="264"/>
        <v>3.1257338500323417E-3</v>
      </c>
      <c r="AJ260">
        <f t="shared" si="224"/>
        <v>37.337604695554134</v>
      </c>
      <c r="AK260">
        <f t="shared" si="225"/>
        <v>-2.6754910586987277</v>
      </c>
      <c r="AL260">
        <f t="shared" si="226"/>
        <v>-0.27011231531867264</v>
      </c>
      <c r="AM260">
        <f t="shared" si="227"/>
        <v>0.42460458133387097</v>
      </c>
      <c r="AN260" s="9">
        <f t="shared" si="248"/>
        <v>34.816605902870613</v>
      </c>
      <c r="AO260">
        <f t="shared" si="228"/>
        <v>0</v>
      </c>
      <c r="AP260">
        <f t="shared" si="249"/>
        <v>0</v>
      </c>
      <c r="AQ260">
        <f t="shared" si="229"/>
        <v>5.9216781596562029</v>
      </c>
      <c r="AR260">
        <f t="shared" si="230"/>
        <v>-3.4098032360580621E-2</v>
      </c>
      <c r="AS260">
        <f t="shared" si="231"/>
        <v>4.882336000676285E-2</v>
      </c>
      <c r="AT260">
        <f t="shared" si="250"/>
        <v>1.2744588418533083E-2</v>
      </c>
      <c r="AU260">
        <f t="shared" si="232"/>
        <v>5.9219719400224058</v>
      </c>
      <c r="AV260">
        <f t="shared" si="251"/>
        <v>0.1700904435240812</v>
      </c>
      <c r="AW260">
        <f t="shared" si="252"/>
        <v>0</v>
      </c>
      <c r="AX260">
        <f t="shared" si="233"/>
        <v>2.2829190042938586E-2</v>
      </c>
      <c r="AY260" t="b">
        <f t="shared" si="253"/>
        <v>0</v>
      </c>
      <c r="AZ260">
        <f t="shared" si="234"/>
        <v>37.337604695554134</v>
      </c>
      <c r="BA260">
        <f t="shared" si="235"/>
        <v>-2.6754910586987255</v>
      </c>
      <c r="BB260">
        <f t="shared" si="236"/>
        <v>-0.31944411161658059</v>
      </c>
      <c r="BC260">
        <f t="shared" si="237"/>
        <v>0.42460458133387097</v>
      </c>
      <c r="BD260">
        <f t="shared" si="238"/>
        <v>4.9331796297907987E-2</v>
      </c>
      <c r="BF260" s="15">
        <f t="shared" si="254"/>
        <v>34.816605902870606</v>
      </c>
      <c r="BG260" s="10">
        <f t="shared" si="255"/>
        <v>0</v>
      </c>
      <c r="BH260">
        <f t="shared" si="256"/>
        <v>5.9219719400223987</v>
      </c>
      <c r="BI260">
        <f t="shared" si="257"/>
        <v>5.9216781596562029</v>
      </c>
      <c r="BJ260">
        <f t="shared" si="258"/>
        <v>-3.4098032360578401E-2</v>
      </c>
      <c r="BK260">
        <f t="shared" si="259"/>
        <v>-5.0843629114510902E-4</v>
      </c>
      <c r="BM260">
        <f t="shared" si="260"/>
        <v>0</v>
      </c>
      <c r="BN260">
        <f t="shared" si="261"/>
        <v>0</v>
      </c>
      <c r="BO260">
        <f t="shared" si="262"/>
        <v>0</v>
      </c>
      <c r="BP260">
        <f t="shared" si="263"/>
        <v>0</v>
      </c>
    </row>
    <row r="261" spans="1:68" x14ac:dyDescent="0.2">
      <c r="A261">
        <f t="shared" si="269"/>
        <v>0.224</v>
      </c>
      <c r="B261">
        <f t="shared" si="205"/>
        <v>0.70016438240726364</v>
      </c>
      <c r="C261">
        <f t="shared" si="206"/>
        <v>2.4255694676251633</v>
      </c>
      <c r="D261">
        <f t="shared" si="207"/>
        <v>0.70016438240726364</v>
      </c>
      <c r="E261">
        <f t="shared" si="213"/>
        <v>0.65638967418270067</v>
      </c>
      <c r="F261">
        <f t="shared" si="214"/>
        <v>0.65638967418270067</v>
      </c>
      <c r="G261">
        <f t="shared" si="208"/>
        <v>0.693162738583191</v>
      </c>
      <c r="H261">
        <f t="shared" si="209"/>
        <v>0.63897324407301226</v>
      </c>
      <c r="I261">
        <f t="shared" si="210"/>
        <v>0.63897324407301248</v>
      </c>
      <c r="J261">
        <f t="shared" si="265"/>
        <v>34.161634753741851</v>
      </c>
      <c r="K261">
        <f t="shared" si="266"/>
        <v>32.976401227377487</v>
      </c>
      <c r="L261">
        <f t="shared" si="215"/>
        <v>5.8393595973763784E+16</v>
      </c>
      <c r="M261">
        <f t="shared" si="211"/>
        <v>2.28584562882924E-2</v>
      </c>
      <c r="N261" s="17">
        <f t="shared" si="267"/>
        <v>1334787461082486.5</v>
      </c>
      <c r="O261">
        <f t="shared" si="268"/>
        <v>0</v>
      </c>
      <c r="P261" s="18" t="e">
        <f t="shared" si="212"/>
        <v>#N/A</v>
      </c>
      <c r="R261">
        <f t="shared" si="216"/>
        <v>3.4957921913283734</v>
      </c>
      <c r="S261">
        <f t="shared" si="217"/>
        <v>38.605982620748456</v>
      </c>
      <c r="T261">
        <f t="shared" si="239"/>
        <v>-3.7784341518417435</v>
      </c>
      <c r="U261" s="9">
        <f t="shared" si="218"/>
        <v>34.827548468906713</v>
      </c>
      <c r="V261">
        <f t="shared" si="240"/>
        <v>-1334787461082402.2</v>
      </c>
      <c r="W261">
        <f t="shared" si="241"/>
        <v>0</v>
      </c>
      <c r="X261">
        <f t="shared" si="242"/>
        <v>-3.5527136788005009E-14</v>
      </c>
      <c r="Y261">
        <f t="shared" si="219"/>
        <v>2.4255694676251633</v>
      </c>
      <c r="Z261">
        <f t="shared" si="220"/>
        <v>31.415926535897931</v>
      </c>
      <c r="AA261">
        <f t="shared" si="221"/>
        <v>2.2868195127595263</v>
      </c>
      <c r="AB261">
        <f t="shared" si="243"/>
        <v>-2.628357942353682</v>
      </c>
      <c r="AC261">
        <f t="shared" si="222"/>
        <v>28.78756859354425</v>
      </c>
      <c r="AD261">
        <f t="shared" si="244"/>
        <v>-0.31756789269890223</v>
      </c>
      <c r="AE261">
        <f t="shared" si="223"/>
        <v>0.43532249429666792</v>
      </c>
      <c r="AF261" s="9">
        <f t="shared" si="245"/>
        <v>28.905323195142014</v>
      </c>
      <c r="AG261" s="9">
        <f t="shared" si="246"/>
        <v>0</v>
      </c>
      <c r="AH261">
        <f t="shared" si="247"/>
        <v>0</v>
      </c>
      <c r="AI261">
        <f t="shared" si="264"/>
        <v>3.1257338500323417E-3</v>
      </c>
      <c r="AJ261">
        <f t="shared" si="224"/>
        <v>37.337604695554134</v>
      </c>
      <c r="AK261">
        <f t="shared" si="225"/>
        <v>-2.6623125706764319</v>
      </c>
      <c r="AL261">
        <f t="shared" si="226"/>
        <v>-0.26874430684397943</v>
      </c>
      <c r="AM261">
        <f t="shared" si="227"/>
        <v>0.42100065087302302</v>
      </c>
      <c r="AN261" s="9">
        <f t="shared" si="248"/>
        <v>34.827548468906748</v>
      </c>
      <c r="AO261">
        <f t="shared" si="228"/>
        <v>0</v>
      </c>
      <c r="AP261">
        <f t="shared" si="249"/>
        <v>0</v>
      </c>
      <c r="AQ261">
        <f t="shared" si="229"/>
        <v>5.9216781596562029</v>
      </c>
      <c r="AR261">
        <f t="shared" si="230"/>
        <v>-3.3954628322749869E-2</v>
      </c>
      <c r="AS261">
        <f t="shared" si="231"/>
        <v>4.8823585854922802E-2</v>
      </c>
      <c r="AT261">
        <f t="shared" si="250"/>
        <v>1.2753809863175753E-2</v>
      </c>
      <c r="AU261">
        <f t="shared" si="232"/>
        <v>5.9222252737647345</v>
      </c>
      <c r="AV261">
        <f t="shared" si="251"/>
        <v>0.17004427627319116</v>
      </c>
      <c r="AW261">
        <f t="shared" si="252"/>
        <v>0</v>
      </c>
      <c r="AX261">
        <f t="shared" si="233"/>
        <v>2.2860447381438914E-2</v>
      </c>
      <c r="AY261" t="b">
        <f t="shared" si="253"/>
        <v>0</v>
      </c>
      <c r="AZ261">
        <f t="shared" si="234"/>
        <v>37.337604695554134</v>
      </c>
      <c r="BA261">
        <f t="shared" si="235"/>
        <v>-2.6623125706764212</v>
      </c>
      <c r="BB261">
        <f t="shared" si="236"/>
        <v>-0.31807610314188756</v>
      </c>
      <c r="BC261">
        <f t="shared" si="237"/>
        <v>0.42100065087302302</v>
      </c>
      <c r="BD261">
        <f t="shared" si="238"/>
        <v>4.9331796297907987E-2</v>
      </c>
      <c r="BF261" s="15">
        <f t="shared" si="254"/>
        <v>34.827548468906755</v>
      </c>
      <c r="BG261" s="10">
        <f t="shared" si="255"/>
        <v>0</v>
      </c>
      <c r="BH261">
        <f t="shared" si="256"/>
        <v>5.9222252737647416</v>
      </c>
      <c r="BI261">
        <f t="shared" si="257"/>
        <v>5.9216781596562029</v>
      </c>
      <c r="BJ261">
        <f t="shared" si="258"/>
        <v>-3.3954628322739211E-2</v>
      </c>
      <c r="BK261">
        <f t="shared" si="259"/>
        <v>-5.0821044298532403E-4</v>
      </c>
      <c r="BM261">
        <f t="shared" si="260"/>
        <v>0</v>
      </c>
      <c r="BN261">
        <f t="shared" si="261"/>
        <v>1.0658141036401503E-14</v>
      </c>
      <c r="BO261">
        <f t="shared" si="262"/>
        <v>0</v>
      </c>
      <c r="BP261">
        <f t="shared" si="263"/>
        <v>0</v>
      </c>
    </row>
    <row r="262" spans="1:68" x14ac:dyDescent="0.2">
      <c r="A262">
        <f t="shared" si="269"/>
        <v>0.22500000000000001</v>
      </c>
      <c r="B262">
        <f t="shared" si="205"/>
        <v>0.70329011625729609</v>
      </c>
      <c r="C262">
        <f t="shared" si="206"/>
        <v>2.4224437337751308</v>
      </c>
      <c r="D262">
        <f t="shared" si="207"/>
        <v>0.70329011625729609</v>
      </c>
      <c r="E262">
        <f t="shared" si="213"/>
        <v>0.65874458628092014</v>
      </c>
      <c r="F262">
        <f t="shared" si="214"/>
        <v>0.65874458628092025</v>
      </c>
      <c r="G262">
        <f t="shared" si="208"/>
        <v>0.69625721509472316</v>
      </c>
      <c r="H262">
        <f t="shared" si="209"/>
        <v>0.64135054189094765</v>
      </c>
      <c r="I262">
        <f t="shared" si="210"/>
        <v>0.64135054189094765</v>
      </c>
      <c r="J262">
        <f t="shared" si="265"/>
        <v>34.035007621693708</v>
      </c>
      <c r="K262">
        <f t="shared" si="266"/>
        <v>32.855387500023966</v>
      </c>
      <c r="L262">
        <f t="shared" si="215"/>
        <v>5.8952176740348136E+16</v>
      </c>
      <c r="M262">
        <f t="shared" si="211"/>
        <v>2.2889705448433328E-2</v>
      </c>
      <c r="N262" s="17">
        <f t="shared" si="267"/>
        <v>1349397961130551.2</v>
      </c>
      <c r="O262">
        <f t="shared" si="268"/>
        <v>0</v>
      </c>
      <c r="P262" s="18" t="e">
        <f t="shared" si="212"/>
        <v>#N/A</v>
      </c>
      <c r="R262">
        <f t="shared" si="216"/>
        <v>3.4921157345284599</v>
      </c>
      <c r="S262">
        <f t="shared" si="217"/>
        <v>38.615502946409073</v>
      </c>
      <c r="T262">
        <f t="shared" si="239"/>
        <v>-3.7770680132335572</v>
      </c>
      <c r="U262" s="9">
        <f t="shared" si="218"/>
        <v>34.838434933175513</v>
      </c>
      <c r="V262">
        <f t="shared" si="240"/>
        <v>-1349397961130487.5</v>
      </c>
      <c r="W262">
        <f t="shared" si="241"/>
        <v>0</v>
      </c>
      <c r="X262">
        <f t="shared" si="242"/>
        <v>-2.1316282072803006E-14</v>
      </c>
      <c r="Y262">
        <f t="shared" si="219"/>
        <v>2.4224437337751308</v>
      </c>
      <c r="Z262">
        <f t="shared" si="220"/>
        <v>31.415926535897931</v>
      </c>
      <c r="AA262">
        <f t="shared" si="221"/>
        <v>2.2899452466095589</v>
      </c>
      <c r="AB262">
        <f t="shared" si="243"/>
        <v>-2.6153967116318717</v>
      </c>
      <c r="AC262">
        <f t="shared" si="222"/>
        <v>28.800529824266061</v>
      </c>
      <c r="AD262">
        <f t="shared" si="244"/>
        <v>-0.31620197834658037</v>
      </c>
      <c r="AE262">
        <f t="shared" si="223"/>
        <v>0.43163243324509448</v>
      </c>
      <c r="AF262" s="9">
        <f t="shared" si="245"/>
        <v>28.915960279164576</v>
      </c>
      <c r="AG262" s="9">
        <f t="shared" si="246"/>
        <v>0</v>
      </c>
      <c r="AH262">
        <f t="shared" si="247"/>
        <v>0</v>
      </c>
      <c r="AI262">
        <f t="shared" si="264"/>
        <v>3.1257338500325638E-3</v>
      </c>
      <c r="AJ262">
        <f t="shared" si="224"/>
        <v>37.337604695554134</v>
      </c>
      <c r="AK262">
        <f t="shared" si="225"/>
        <v>-2.6492109914725614</v>
      </c>
      <c r="AL262">
        <f t="shared" si="226"/>
        <v>-0.26737816823579319</v>
      </c>
      <c r="AM262">
        <f t="shared" si="227"/>
        <v>0.4174193973297155</v>
      </c>
      <c r="AN262" s="9">
        <f t="shared" si="248"/>
        <v>34.838434933175492</v>
      </c>
      <c r="AO262">
        <f t="shared" si="228"/>
        <v>0</v>
      </c>
      <c r="AP262">
        <f t="shared" si="249"/>
        <v>0</v>
      </c>
      <c r="AQ262">
        <f t="shared" si="229"/>
        <v>5.9216781596562029</v>
      </c>
      <c r="AR262">
        <f t="shared" si="230"/>
        <v>-3.3814279840689743E-2</v>
      </c>
      <c r="AS262">
        <f t="shared" si="231"/>
        <v>4.882381011078718E-2</v>
      </c>
      <c r="AT262">
        <f t="shared" si="250"/>
        <v>1.2763905913697764E-2</v>
      </c>
      <c r="AU262">
        <f t="shared" si="232"/>
        <v>5.9224746540109159</v>
      </c>
      <c r="AV262">
        <f t="shared" si="251"/>
        <v>0.16999829829815744</v>
      </c>
      <c r="AW262">
        <f t="shared" si="252"/>
        <v>0</v>
      </c>
      <c r="AX262">
        <f t="shared" si="233"/>
        <v>2.2891704719939239E-2</v>
      </c>
      <c r="AY262" t="b">
        <f t="shared" si="253"/>
        <v>0</v>
      </c>
      <c r="AZ262">
        <f t="shared" si="234"/>
        <v>37.337604695554134</v>
      </c>
      <c r="BA262">
        <f t="shared" si="235"/>
        <v>-2.6492109914725557</v>
      </c>
      <c r="BB262">
        <f t="shared" si="236"/>
        <v>-0.31670996453370137</v>
      </c>
      <c r="BC262">
        <f t="shared" si="237"/>
        <v>0.41741939732971534</v>
      </c>
      <c r="BD262">
        <f t="shared" si="238"/>
        <v>4.9331796297907987E-2</v>
      </c>
      <c r="BF262" s="15">
        <f t="shared" si="254"/>
        <v>34.838434933175499</v>
      </c>
      <c r="BG262" s="10">
        <f t="shared" si="255"/>
        <v>0</v>
      </c>
      <c r="BH262">
        <f t="shared" si="256"/>
        <v>5.922474654010923</v>
      </c>
      <c r="BI262">
        <f t="shared" si="257"/>
        <v>5.9216781596562029</v>
      </c>
      <c r="BJ262">
        <f t="shared" si="258"/>
        <v>-3.381427984068397E-2</v>
      </c>
      <c r="BK262">
        <f t="shared" si="259"/>
        <v>-5.0798618712100119E-4</v>
      </c>
      <c r="BM262">
        <f t="shared" si="260"/>
        <v>0</v>
      </c>
      <c r="BN262">
        <f t="shared" si="261"/>
        <v>5.773159728050814E-15</v>
      </c>
      <c r="BO262">
        <f t="shared" si="262"/>
        <v>0</v>
      </c>
      <c r="BP262">
        <f t="shared" si="263"/>
        <v>0</v>
      </c>
    </row>
    <row r="263" spans="1:68" x14ac:dyDescent="0.2">
      <c r="A263">
        <f t="shared" si="269"/>
        <v>0.22600000000000001</v>
      </c>
      <c r="B263">
        <f t="shared" si="205"/>
        <v>0.70641585010732855</v>
      </c>
      <c r="C263">
        <f t="shared" si="206"/>
        <v>2.4193179999250987</v>
      </c>
      <c r="D263">
        <f t="shared" si="207"/>
        <v>0.70641585010732855</v>
      </c>
      <c r="E263">
        <f t="shared" si="213"/>
        <v>0.66109306231005127</v>
      </c>
      <c r="F263">
        <f t="shared" si="214"/>
        <v>0.66109306231005116</v>
      </c>
      <c r="G263">
        <f t="shared" si="208"/>
        <v>0.69935169160625521</v>
      </c>
      <c r="H263">
        <f t="shared" si="209"/>
        <v>0.64372169827896153</v>
      </c>
      <c r="I263">
        <f t="shared" si="210"/>
        <v>0.64372169827896153</v>
      </c>
      <c r="J263">
        <f t="shared" si="265"/>
        <v>33.909639273921613</v>
      </c>
      <c r="K263">
        <f t="shared" si="266"/>
        <v>32.735572319365424</v>
      </c>
      <c r="L263">
        <f t="shared" si="215"/>
        <v>5.9512932532465552E+16</v>
      </c>
      <c r="M263">
        <f t="shared" si="211"/>
        <v>2.2920954586210525E-2</v>
      </c>
      <c r="N263" s="17">
        <f t="shared" si="267"/>
        <v>1364093223868853.8</v>
      </c>
      <c r="O263">
        <f t="shared" si="268"/>
        <v>0</v>
      </c>
      <c r="P263" s="18" t="e">
        <f t="shared" si="212"/>
        <v>#N/A</v>
      </c>
      <c r="R263">
        <f t="shared" si="216"/>
        <v>3.4884623251483604</v>
      </c>
      <c r="S263">
        <f t="shared" si="217"/>
        <v>38.624970037331209</v>
      </c>
      <c r="T263">
        <f t="shared" si="239"/>
        <v>-3.7757037393898529</v>
      </c>
      <c r="U263" s="9">
        <f t="shared" si="218"/>
        <v>34.849266297941355</v>
      </c>
      <c r="V263">
        <f t="shared" si="240"/>
        <v>-1364093223868777.8</v>
      </c>
      <c r="W263">
        <f t="shared" si="241"/>
        <v>0</v>
      </c>
      <c r="X263">
        <f t="shared" si="242"/>
        <v>-2.8421709430404007E-14</v>
      </c>
      <c r="Y263">
        <f t="shared" si="219"/>
        <v>2.4193179999250987</v>
      </c>
      <c r="Z263">
        <f t="shared" si="220"/>
        <v>31.415926535897931</v>
      </c>
      <c r="AA263">
        <f t="shared" si="221"/>
        <v>2.293070980459591</v>
      </c>
      <c r="AB263">
        <f t="shared" si="243"/>
        <v>-2.6025082234235426</v>
      </c>
      <c r="AC263">
        <f t="shared" si="222"/>
        <v>28.81341831247439</v>
      </c>
      <c r="AD263">
        <f t="shared" si="244"/>
        <v>-0.31483792717162501</v>
      </c>
      <c r="AE263">
        <f t="shared" si="223"/>
        <v>0.42796577212392733</v>
      </c>
      <c r="AF263" s="9">
        <f t="shared" si="245"/>
        <v>28.926546157426692</v>
      </c>
      <c r="AG263" s="9">
        <f t="shared" si="246"/>
        <v>0</v>
      </c>
      <c r="AH263">
        <f t="shared" si="247"/>
        <v>0</v>
      </c>
      <c r="AI263">
        <f t="shared" si="264"/>
        <v>3.1257338500323417E-3</v>
      </c>
      <c r="AJ263">
        <f t="shared" si="224"/>
        <v>37.337604695554134</v>
      </c>
      <c r="AK263">
        <f t="shared" si="225"/>
        <v>-2.6361851620794892</v>
      </c>
      <c r="AL263">
        <f t="shared" si="226"/>
        <v>-0.26601389439208889</v>
      </c>
      <c r="AM263">
        <f t="shared" si="227"/>
        <v>0.41386065885883755</v>
      </c>
      <c r="AN263" s="9">
        <f t="shared" si="248"/>
        <v>34.849266297941391</v>
      </c>
      <c r="AO263">
        <f t="shared" si="228"/>
        <v>0</v>
      </c>
      <c r="AP263">
        <f t="shared" si="249"/>
        <v>0</v>
      </c>
      <c r="AQ263">
        <f t="shared" si="229"/>
        <v>5.9216781596562029</v>
      </c>
      <c r="AR263">
        <f t="shared" si="230"/>
        <v>-3.3676938655946564E-2</v>
      </c>
      <c r="AS263">
        <f t="shared" si="231"/>
        <v>4.882403277953612E-2</v>
      </c>
      <c r="AT263">
        <f t="shared" si="250"/>
        <v>1.277487603692502E-2</v>
      </c>
      <c r="AU263">
        <f t="shared" si="232"/>
        <v>5.9227201405146985</v>
      </c>
      <c r="AV263">
        <f t="shared" si="251"/>
        <v>0.16995250602634823</v>
      </c>
      <c r="AW263">
        <f t="shared" si="252"/>
        <v>0</v>
      </c>
      <c r="AX263">
        <f t="shared" si="233"/>
        <v>2.292296205843956E-2</v>
      </c>
      <c r="AY263" t="b">
        <f t="shared" si="253"/>
        <v>0</v>
      </c>
      <c r="AZ263">
        <f t="shared" si="234"/>
        <v>37.337604695554134</v>
      </c>
      <c r="BA263">
        <f t="shared" si="235"/>
        <v>-2.6361851620794856</v>
      </c>
      <c r="BB263">
        <f t="shared" si="236"/>
        <v>-0.31534569068999685</v>
      </c>
      <c r="BC263">
        <f t="shared" si="237"/>
        <v>0.41386065885883772</v>
      </c>
      <c r="BD263">
        <f t="shared" si="238"/>
        <v>4.9331796297907987E-2</v>
      </c>
      <c r="BF263" s="15">
        <f t="shared" si="254"/>
        <v>34.849266297941398</v>
      </c>
      <c r="BG263" s="10">
        <f t="shared" si="255"/>
        <v>0</v>
      </c>
      <c r="BH263">
        <f t="shared" si="256"/>
        <v>5.9227201405147056</v>
      </c>
      <c r="BI263">
        <f t="shared" si="257"/>
        <v>5.9216781596562029</v>
      </c>
      <c r="BJ263">
        <f t="shared" si="258"/>
        <v>-3.3676938655943012E-2</v>
      </c>
      <c r="BK263">
        <f t="shared" si="259"/>
        <v>-5.0776351837183986E-4</v>
      </c>
      <c r="BM263">
        <f t="shared" si="260"/>
        <v>0</v>
      </c>
      <c r="BN263">
        <f t="shared" si="261"/>
        <v>3.5527136788005009E-15</v>
      </c>
      <c r="BO263">
        <f t="shared" si="262"/>
        <v>0</v>
      </c>
      <c r="BP263">
        <f t="shared" si="263"/>
        <v>0</v>
      </c>
    </row>
    <row r="264" spans="1:68" x14ac:dyDescent="0.2">
      <c r="A264">
        <f t="shared" si="269"/>
        <v>0.22700000000000001</v>
      </c>
      <c r="B264">
        <f t="shared" si="205"/>
        <v>0.709541583957361</v>
      </c>
      <c r="C264">
        <f t="shared" si="206"/>
        <v>2.4161922660750661</v>
      </c>
      <c r="D264">
        <f t="shared" si="207"/>
        <v>0.709541583957361</v>
      </c>
      <c r="E264">
        <f t="shared" si="213"/>
        <v>0.6634350793250039</v>
      </c>
      <c r="F264">
        <f t="shared" si="214"/>
        <v>0.66343507932500378</v>
      </c>
      <c r="G264">
        <f t="shared" si="208"/>
        <v>0.70244616811778737</v>
      </c>
      <c r="H264">
        <f t="shared" si="209"/>
        <v>0.6460866905313889</v>
      </c>
      <c r="I264">
        <f t="shared" si="210"/>
        <v>0.64608669053138901</v>
      </c>
      <c r="J264">
        <f t="shared" si="265"/>
        <v>33.785513463344287</v>
      </c>
      <c r="K264">
        <f t="shared" si="266"/>
        <v>32.616940273830679</v>
      </c>
      <c r="L264">
        <f t="shared" si="215"/>
        <v>6.0075882908268184E+16</v>
      </c>
      <c r="M264">
        <f t="shared" si="211"/>
        <v>2.2952203701593465E-2</v>
      </c>
      <c r="N264" s="17">
        <f t="shared" si="267"/>
        <v>1378873902063648.5</v>
      </c>
      <c r="O264">
        <f t="shared" si="268"/>
        <v>0</v>
      </c>
      <c r="P264" s="18" t="e">
        <f t="shared" si="212"/>
        <v>#N/A</v>
      </c>
      <c r="R264">
        <f t="shared" si="216"/>
        <v>3.4848317937079489</v>
      </c>
      <c r="S264">
        <f t="shared" si="217"/>
        <v>38.63438487319204</v>
      </c>
      <c r="T264">
        <f t="shared" si="239"/>
        <v>-3.7743413252294618</v>
      </c>
      <c r="U264" s="9">
        <f t="shared" si="218"/>
        <v>34.860043547962576</v>
      </c>
      <c r="V264">
        <f t="shared" si="240"/>
        <v>-1378873902063574.8</v>
      </c>
      <c r="W264">
        <f t="shared" si="241"/>
        <v>0</v>
      </c>
      <c r="X264">
        <f t="shared" si="242"/>
        <v>-2.8421709430404007E-14</v>
      </c>
      <c r="Y264">
        <f t="shared" si="219"/>
        <v>2.4161922660750661</v>
      </c>
      <c r="Z264">
        <f t="shared" si="220"/>
        <v>31.415926535897931</v>
      </c>
      <c r="AA264">
        <f t="shared" si="221"/>
        <v>2.2961967143096236</v>
      </c>
      <c r="AB264">
        <f t="shared" si="243"/>
        <v>-2.5896913855513666</v>
      </c>
      <c r="AC264">
        <f t="shared" si="222"/>
        <v>28.826235150346566</v>
      </c>
      <c r="AD264">
        <f t="shared" si="244"/>
        <v>-0.31347573409801982</v>
      </c>
      <c r="AE264">
        <f t="shared" si="223"/>
        <v>0.42432233995961144</v>
      </c>
      <c r="AF264" s="9">
        <f t="shared" si="245"/>
        <v>28.937081756208158</v>
      </c>
      <c r="AG264" s="9">
        <f t="shared" si="246"/>
        <v>0</v>
      </c>
      <c r="AH264">
        <f t="shared" si="247"/>
        <v>0</v>
      </c>
      <c r="AI264">
        <f t="shared" si="264"/>
        <v>3.1257338500323417E-3</v>
      </c>
      <c r="AJ264">
        <f t="shared" si="224"/>
        <v>37.337604695554134</v>
      </c>
      <c r="AK264">
        <f t="shared" si="225"/>
        <v>-2.6232339431368508</v>
      </c>
      <c r="AL264">
        <f t="shared" si="226"/>
        <v>-0.26465148023169771</v>
      </c>
      <c r="AM264">
        <f t="shared" si="227"/>
        <v>0.41032427577703434</v>
      </c>
      <c r="AN264" s="9">
        <f t="shared" si="248"/>
        <v>34.860043547962619</v>
      </c>
      <c r="AO264">
        <f t="shared" si="228"/>
        <v>0</v>
      </c>
      <c r="AP264">
        <f t="shared" si="249"/>
        <v>0</v>
      </c>
      <c r="AQ264">
        <f t="shared" si="229"/>
        <v>5.9216781596562029</v>
      </c>
      <c r="AR264">
        <f t="shared" si="230"/>
        <v>-3.354255758548419E-2</v>
      </c>
      <c r="AS264">
        <f t="shared" si="231"/>
        <v>4.8824253866322109E-2</v>
      </c>
      <c r="AT264">
        <f t="shared" si="250"/>
        <v>1.2786719870426103E-2</v>
      </c>
      <c r="AU264">
        <f t="shared" si="232"/>
        <v>5.9229617917544601</v>
      </c>
      <c r="AV264">
        <f t="shared" si="251"/>
        <v>0.16990689594536165</v>
      </c>
      <c r="AW264">
        <f t="shared" si="252"/>
        <v>0</v>
      </c>
      <c r="AX264">
        <f t="shared" si="233"/>
        <v>2.2954219396939885E-2</v>
      </c>
      <c r="AY264" t="b">
        <f t="shared" si="253"/>
        <v>0</v>
      </c>
      <c r="AZ264">
        <f t="shared" si="234"/>
        <v>37.337604695554134</v>
      </c>
      <c r="BA264">
        <f t="shared" si="235"/>
        <v>-2.6232339431368588</v>
      </c>
      <c r="BB264">
        <f t="shared" si="236"/>
        <v>-0.31398327652960573</v>
      </c>
      <c r="BC264">
        <f t="shared" si="237"/>
        <v>0.41032427577703451</v>
      </c>
      <c r="BD264">
        <f t="shared" si="238"/>
        <v>4.9331796297907987E-2</v>
      </c>
      <c r="BF264" s="15">
        <f t="shared" si="254"/>
        <v>34.860043547962611</v>
      </c>
      <c r="BG264" s="10">
        <f t="shared" si="255"/>
        <v>0</v>
      </c>
      <c r="BH264">
        <f t="shared" si="256"/>
        <v>5.922961791754453</v>
      </c>
      <c r="BI264">
        <f t="shared" si="257"/>
        <v>5.9216781596562029</v>
      </c>
      <c r="BJ264">
        <f t="shared" si="258"/>
        <v>-3.3542557585492183E-2</v>
      </c>
      <c r="BK264">
        <f t="shared" si="259"/>
        <v>-5.0754243158590562E-4</v>
      </c>
      <c r="BM264">
        <f t="shared" si="260"/>
        <v>0</v>
      </c>
      <c r="BN264">
        <f t="shared" si="261"/>
        <v>-7.9936057773011271E-15</v>
      </c>
      <c r="BO264">
        <f t="shared" si="262"/>
        <v>0</v>
      </c>
      <c r="BP264">
        <f t="shared" si="263"/>
        <v>0</v>
      </c>
    </row>
    <row r="265" spans="1:68" x14ac:dyDescent="0.2">
      <c r="A265">
        <f t="shared" si="269"/>
        <v>0.22800000000000001</v>
      </c>
      <c r="B265">
        <f t="shared" si="205"/>
        <v>0.71266731780739334</v>
      </c>
      <c r="C265">
        <f t="shared" si="206"/>
        <v>2.4130665322250335</v>
      </c>
      <c r="D265">
        <f t="shared" si="207"/>
        <v>0.71266731780739334</v>
      </c>
      <c r="E265">
        <f t="shared" si="213"/>
        <v>0.66577061444379337</v>
      </c>
      <c r="F265">
        <f t="shared" si="214"/>
        <v>0.66577061444379348</v>
      </c>
      <c r="G265">
        <f t="shared" si="208"/>
        <v>0.70554064462931942</v>
      </c>
      <c r="H265">
        <f t="shared" si="209"/>
        <v>0.6484454960015904</v>
      </c>
      <c r="I265">
        <f t="shared" si="210"/>
        <v>0.6484454960015904</v>
      </c>
      <c r="J265">
        <f t="shared" si="265"/>
        <v>33.662614230544762</v>
      </c>
      <c r="K265">
        <f t="shared" si="266"/>
        <v>32.499476224059158</v>
      </c>
      <c r="L265">
        <f t="shared" si="215"/>
        <v>6.0641047888344944E+16</v>
      </c>
      <c r="M265">
        <f t="shared" si="211"/>
        <v>2.2983452794551613E-2</v>
      </c>
      <c r="N265" s="17">
        <f t="shared" si="267"/>
        <v>1393740661553919.8</v>
      </c>
      <c r="O265">
        <f t="shared" si="268"/>
        <v>0</v>
      </c>
      <c r="P265" s="18" t="e">
        <f t="shared" si="212"/>
        <v>#N/A</v>
      </c>
      <c r="R265">
        <f t="shared" si="216"/>
        <v>3.4812239730230297</v>
      </c>
      <c r="S265">
        <f t="shared" si="217"/>
        <v>38.643748416576116</v>
      </c>
      <c r="T265">
        <f t="shared" si="239"/>
        <v>-3.7729807656919592</v>
      </c>
      <c r="U265" s="9">
        <f t="shared" si="218"/>
        <v>34.870767650884154</v>
      </c>
      <c r="V265">
        <f t="shared" si="240"/>
        <v>-1393740661553878.8</v>
      </c>
      <c r="W265">
        <f t="shared" si="241"/>
        <v>0</v>
      </c>
      <c r="X265">
        <f t="shared" si="242"/>
        <v>-7.1054273576010019E-15</v>
      </c>
      <c r="Y265">
        <f t="shared" si="219"/>
        <v>2.4130665322250335</v>
      </c>
      <c r="Z265">
        <f t="shared" si="220"/>
        <v>31.415926535897931</v>
      </c>
      <c r="AA265">
        <f t="shared" si="221"/>
        <v>2.2993224481596561</v>
      </c>
      <c r="AB265">
        <f t="shared" si="243"/>
        <v>-2.5769451240076533</v>
      </c>
      <c r="AC265">
        <f t="shared" si="222"/>
        <v>28.838981411890277</v>
      </c>
      <c r="AD265">
        <f t="shared" si="244"/>
        <v>-0.31211539407046412</v>
      </c>
      <c r="AE265">
        <f t="shared" si="223"/>
        <v>0.42070196809916</v>
      </c>
      <c r="AF265" s="9">
        <f t="shared" si="245"/>
        <v>28.947567985918973</v>
      </c>
      <c r="AG265" s="9">
        <f t="shared" si="246"/>
        <v>0</v>
      </c>
      <c r="AH265">
        <f t="shared" si="247"/>
        <v>0</v>
      </c>
      <c r="AI265">
        <f t="shared" si="264"/>
        <v>3.1257338500325638E-3</v>
      </c>
      <c r="AJ265">
        <f t="shared" si="224"/>
        <v>37.337604695554134</v>
      </c>
      <c r="AK265">
        <f t="shared" si="225"/>
        <v>-2.6103562145017341</v>
      </c>
      <c r="AL265">
        <f t="shared" si="226"/>
        <v>-0.26329092069419513</v>
      </c>
      <c r="AM265">
        <f t="shared" si="227"/>
        <v>0.40681009052595551</v>
      </c>
      <c r="AN265" s="9">
        <f t="shared" si="248"/>
        <v>34.870767650884162</v>
      </c>
      <c r="AO265">
        <f t="shared" si="228"/>
        <v>0</v>
      </c>
      <c r="AP265">
        <f t="shared" si="249"/>
        <v>0</v>
      </c>
      <c r="AQ265">
        <f t="shared" si="229"/>
        <v>5.9216781596562029</v>
      </c>
      <c r="AR265">
        <f t="shared" si="230"/>
        <v>-3.3411090494080753E-2</v>
      </c>
      <c r="AS265">
        <f t="shared" si="231"/>
        <v>4.8824473376268995E-2</v>
      </c>
      <c r="AT265">
        <f t="shared" si="250"/>
        <v>1.2799437221811613E-2</v>
      </c>
      <c r="AU265">
        <f t="shared" si="232"/>
        <v>5.923199664965189</v>
      </c>
      <c r="AV265">
        <f t="shared" si="251"/>
        <v>0.16986146460171214</v>
      </c>
      <c r="AW265">
        <f t="shared" si="252"/>
        <v>0</v>
      </c>
      <c r="AX265">
        <f t="shared" si="233"/>
        <v>2.298547673544021E-2</v>
      </c>
      <c r="AY265" t="b">
        <f t="shared" si="253"/>
        <v>0</v>
      </c>
      <c r="AZ265">
        <f t="shared" si="234"/>
        <v>37.337604695554134</v>
      </c>
      <c r="BA265">
        <f t="shared" si="235"/>
        <v>-2.6103562145017447</v>
      </c>
      <c r="BB265">
        <f t="shared" si="236"/>
        <v>-0.31262271699210292</v>
      </c>
      <c r="BC265">
        <f t="shared" si="237"/>
        <v>0.40681009052595535</v>
      </c>
      <c r="BD265">
        <f t="shared" si="238"/>
        <v>4.9331796297907987E-2</v>
      </c>
      <c r="BF265" s="15">
        <f t="shared" si="254"/>
        <v>34.870767650884154</v>
      </c>
      <c r="BG265" s="10">
        <f t="shared" si="255"/>
        <v>0</v>
      </c>
      <c r="BH265">
        <f t="shared" si="256"/>
        <v>5.9231996649651819</v>
      </c>
      <c r="BI265">
        <f t="shared" si="257"/>
        <v>5.9216781596562029</v>
      </c>
      <c r="BJ265">
        <f t="shared" si="258"/>
        <v>-3.3411090494091411E-2</v>
      </c>
      <c r="BK265">
        <f t="shared" si="259"/>
        <v>-5.0732292163879755E-4</v>
      </c>
      <c r="BM265">
        <f t="shared" si="260"/>
        <v>0</v>
      </c>
      <c r="BN265">
        <f t="shared" si="261"/>
        <v>-1.0658141036401503E-14</v>
      </c>
      <c r="BO265">
        <f t="shared" si="262"/>
        <v>0</v>
      </c>
      <c r="BP265">
        <f t="shared" si="263"/>
        <v>0</v>
      </c>
    </row>
    <row r="266" spans="1:68" x14ac:dyDescent="0.2">
      <c r="A266">
        <f t="shared" si="269"/>
        <v>0.22900000000000001</v>
      </c>
      <c r="B266">
        <f t="shared" si="205"/>
        <v>0.71579305165742579</v>
      </c>
      <c r="C266">
        <f t="shared" si="206"/>
        <v>2.4099407983750014</v>
      </c>
      <c r="D266">
        <f t="shared" si="207"/>
        <v>0.71579305165742579</v>
      </c>
      <c r="E266">
        <f t="shared" si="213"/>
        <v>0.66809964484776518</v>
      </c>
      <c r="F266">
        <f t="shared" si="214"/>
        <v>0.66809964484776496</v>
      </c>
      <c r="G266">
        <f t="shared" si="208"/>
        <v>0.70863512114085148</v>
      </c>
      <c r="H266">
        <f t="shared" si="209"/>
        <v>0.65079809210217054</v>
      </c>
      <c r="I266">
        <f t="shared" si="210"/>
        <v>0.65079809210217043</v>
      </c>
      <c r="J266">
        <f t="shared" si="265"/>
        <v>33.540925897503854</v>
      </c>
      <c r="K266">
        <f t="shared" si="266"/>
        <v>32.383165296983044</v>
      </c>
      <c r="L266">
        <f t="shared" si="215"/>
        <v>6.1208447953493032E+16</v>
      </c>
      <c r="M266">
        <f t="shared" si="211"/>
        <v>2.3014701865054443E-2</v>
      </c>
      <c r="N266" s="17">
        <f t="shared" si="267"/>
        <v>1408694181272344</v>
      </c>
      <c r="O266">
        <f t="shared" si="268"/>
        <v>0</v>
      </c>
      <c r="P266" s="18" t="e">
        <f t="shared" si="212"/>
        <v>#N/A</v>
      </c>
      <c r="R266">
        <f t="shared" si="216"/>
        <v>3.4776386981655425</v>
      </c>
      <c r="S266">
        <f t="shared" si="217"/>
        <v>38.653061613358283</v>
      </c>
      <c r="T266">
        <f t="shared" si="239"/>
        <v>-3.7716220557375504</v>
      </c>
      <c r="U266" s="9">
        <f t="shared" si="218"/>
        <v>34.88143955762073</v>
      </c>
      <c r="V266">
        <f t="shared" si="240"/>
        <v>-1408694181272277.2</v>
      </c>
      <c r="W266">
        <f t="shared" si="241"/>
        <v>0</v>
      </c>
      <c r="X266">
        <f t="shared" si="242"/>
        <v>-2.1316282072803006E-14</v>
      </c>
      <c r="Y266">
        <f t="shared" si="219"/>
        <v>2.4099407983750014</v>
      </c>
      <c r="Z266">
        <f t="shared" si="220"/>
        <v>31.415926535897931</v>
      </c>
      <c r="AA266">
        <f t="shared" si="221"/>
        <v>2.3024481820096883</v>
      </c>
      <c r="AB266">
        <f t="shared" si="243"/>
        <v>-2.5642683825624109</v>
      </c>
      <c r="AC266">
        <f t="shared" si="222"/>
        <v>28.851658153335521</v>
      </c>
      <c r="AD266">
        <f t="shared" si="244"/>
        <v>-0.31075690205425982</v>
      </c>
      <c r="AE266">
        <f t="shared" si="223"/>
        <v>0.41710449016996898</v>
      </c>
      <c r="AF266" s="9">
        <f t="shared" si="245"/>
        <v>28.958005741451231</v>
      </c>
      <c r="AG266" s="9">
        <f t="shared" si="246"/>
        <v>0</v>
      </c>
      <c r="AH266">
        <f t="shared" si="247"/>
        <v>0</v>
      </c>
      <c r="AI266">
        <f t="shared" si="264"/>
        <v>3.1257338500323417E-3</v>
      </c>
      <c r="AJ266">
        <f t="shared" si="224"/>
        <v>37.337604695554134</v>
      </c>
      <c r="AK266">
        <f t="shared" si="225"/>
        <v>-2.597550874829881</v>
      </c>
      <c r="AL266">
        <f t="shared" si="226"/>
        <v>-0.26193221073978634</v>
      </c>
      <c r="AM266">
        <f t="shared" si="227"/>
        <v>0.40331794763629025</v>
      </c>
      <c r="AN266" s="9">
        <f t="shared" si="248"/>
        <v>34.881439557620759</v>
      </c>
      <c r="AO266">
        <f t="shared" si="228"/>
        <v>0</v>
      </c>
      <c r="AP266">
        <f t="shared" si="249"/>
        <v>0</v>
      </c>
      <c r="AQ266">
        <f t="shared" si="229"/>
        <v>5.9216781596562029</v>
      </c>
      <c r="AR266">
        <f t="shared" si="230"/>
        <v>-3.3282492267470154E-2</v>
      </c>
      <c r="AS266">
        <f t="shared" si="231"/>
        <v>4.8824691314473478E-2</v>
      </c>
      <c r="AT266">
        <f t="shared" si="250"/>
        <v>1.2813028068083515E-2</v>
      </c>
      <c r="AU266">
        <f t="shared" si="232"/>
        <v>5.9234338161695277</v>
      </c>
      <c r="AV266">
        <f t="shared" si="251"/>
        <v>0.16981620859955016</v>
      </c>
      <c r="AW266">
        <f t="shared" si="252"/>
        <v>0</v>
      </c>
      <c r="AX266">
        <f t="shared" si="233"/>
        <v>2.3016734073940531E-2</v>
      </c>
      <c r="AY266" t="b">
        <f t="shared" si="253"/>
        <v>0</v>
      </c>
      <c r="AZ266">
        <f t="shared" si="234"/>
        <v>37.337604695554134</v>
      </c>
      <c r="BA266">
        <f t="shared" si="235"/>
        <v>-2.5975508748298819</v>
      </c>
      <c r="BB266">
        <f t="shared" si="236"/>
        <v>-0.31126400703769441</v>
      </c>
      <c r="BC266">
        <f t="shared" si="237"/>
        <v>0.40331794763629059</v>
      </c>
      <c r="BD266">
        <f t="shared" si="238"/>
        <v>4.9331796297907987E-2</v>
      </c>
      <c r="BF266" s="15">
        <f t="shared" si="254"/>
        <v>34.881439557620752</v>
      </c>
      <c r="BG266" s="10">
        <f t="shared" si="255"/>
        <v>0</v>
      </c>
      <c r="BH266">
        <f t="shared" si="256"/>
        <v>5.9234338161695206</v>
      </c>
      <c r="BI266">
        <f t="shared" si="257"/>
        <v>5.9216781596562029</v>
      </c>
      <c r="BJ266">
        <f t="shared" si="258"/>
        <v>-3.3282492267471042E-2</v>
      </c>
      <c r="BK266">
        <f t="shared" si="259"/>
        <v>-5.0710498343459198E-4</v>
      </c>
      <c r="BM266">
        <f t="shared" si="260"/>
        <v>0</v>
      </c>
      <c r="BN266">
        <f t="shared" si="261"/>
        <v>0</v>
      </c>
      <c r="BO266">
        <f t="shared" si="262"/>
        <v>0</v>
      </c>
      <c r="BP266">
        <f t="shared" si="263"/>
        <v>0</v>
      </c>
    </row>
    <row r="267" spans="1:68" x14ac:dyDescent="0.2">
      <c r="A267">
        <f t="shared" si="269"/>
        <v>0.23</v>
      </c>
      <c r="B267">
        <f t="shared" si="205"/>
        <v>0.71891878550745825</v>
      </c>
      <c r="C267">
        <f t="shared" si="206"/>
        <v>2.4068150645249689</v>
      </c>
      <c r="D267">
        <f t="shared" si="207"/>
        <v>0.71891878550745825</v>
      </c>
      <c r="E267">
        <f t="shared" si="213"/>
        <v>0.67042214778181652</v>
      </c>
      <c r="F267">
        <f t="shared" si="214"/>
        <v>0.67042214778181641</v>
      </c>
      <c r="G267">
        <f t="shared" si="208"/>
        <v>0.71172959765238364</v>
      </c>
      <c r="H267">
        <f t="shared" si="209"/>
        <v>0.65314445630519313</v>
      </c>
      <c r="I267">
        <f t="shared" si="210"/>
        <v>0.65314445630519324</v>
      </c>
      <c r="J267">
        <f t="shared" si="265"/>
        <v>33.420433061497356</v>
      </c>
      <c r="K267">
        <f t="shared" si="266"/>
        <v>32.267992880063836</v>
      </c>
      <c r="L267">
        <f t="shared" si="215"/>
        <v>6.1778104042633936E+16</v>
      </c>
      <c r="M267">
        <f t="shared" si="211"/>
        <v>2.3045950913071423E-2</v>
      </c>
      <c r="N267" s="17">
        <f t="shared" si="267"/>
        <v>1423735153269161</v>
      </c>
      <c r="O267">
        <f t="shared" si="268"/>
        <v>0</v>
      </c>
      <c r="P267" s="18" t="e">
        <f t="shared" si="212"/>
        <v>#N/A</v>
      </c>
      <c r="R267">
        <f t="shared" si="216"/>
        <v>3.4740758064246426</v>
      </c>
      <c r="S267">
        <f t="shared" si="217"/>
        <v>38.662325393076721</v>
      </c>
      <c r="T267">
        <f t="shared" si="239"/>
        <v>-3.7702651903469597</v>
      </c>
      <c r="U267" s="9">
        <f t="shared" si="218"/>
        <v>34.892060202729759</v>
      </c>
      <c r="V267">
        <f t="shared" si="240"/>
        <v>-1423735153269068</v>
      </c>
      <c r="W267">
        <f t="shared" si="241"/>
        <v>0</v>
      </c>
      <c r="X267">
        <f t="shared" si="242"/>
        <v>-4.2632564145606011E-14</v>
      </c>
      <c r="Y267">
        <f t="shared" si="219"/>
        <v>2.4068150645249689</v>
      </c>
      <c r="Z267">
        <f t="shared" si="220"/>
        <v>31.415926535897931</v>
      </c>
      <c r="AA267">
        <f t="shared" si="221"/>
        <v>2.3055739158597208</v>
      </c>
      <c r="AB267">
        <f t="shared" si="243"/>
        <v>-2.5516601223813833</v>
      </c>
      <c r="AC267">
        <f t="shared" si="222"/>
        <v>28.864266413516546</v>
      </c>
      <c r="AD267">
        <f t="shared" si="244"/>
        <v>-0.30940025303519963</v>
      </c>
      <c r="AE267">
        <f t="shared" si="223"/>
        <v>0.41352974204050907</v>
      </c>
      <c r="AF267" s="9">
        <f t="shared" si="245"/>
        <v>28.968395902521856</v>
      </c>
      <c r="AG267" s="9">
        <f t="shared" si="246"/>
        <v>0</v>
      </c>
      <c r="AH267">
        <f t="shared" si="247"/>
        <v>0</v>
      </c>
      <c r="AI267">
        <f t="shared" si="264"/>
        <v>3.1257338500323417E-3</v>
      </c>
      <c r="AJ267">
        <f t="shared" si="224"/>
        <v>37.337604695554134</v>
      </c>
      <c r="AK267">
        <f t="shared" si="225"/>
        <v>-2.5848168411676853</v>
      </c>
      <c r="AL267">
        <f t="shared" si="226"/>
        <v>-0.26057534534919569</v>
      </c>
      <c r="AM267">
        <f t="shared" si="227"/>
        <v>0.399847693692575</v>
      </c>
      <c r="AN267" s="9">
        <f t="shared" si="248"/>
        <v>34.89206020272983</v>
      </c>
      <c r="AO267">
        <f t="shared" si="228"/>
        <v>7.1054273576010019E-14</v>
      </c>
      <c r="AP267">
        <f t="shared" si="249"/>
        <v>2.0364023552398603E-15</v>
      </c>
      <c r="AQ267">
        <f t="shared" si="229"/>
        <v>5.9216781596562029</v>
      </c>
      <c r="AR267">
        <f t="shared" si="230"/>
        <v>-3.3156718786301997E-2</v>
      </c>
      <c r="AS267">
        <f t="shared" si="231"/>
        <v>4.8824907686003949E-2</v>
      </c>
      <c r="AT267">
        <f t="shared" si="250"/>
        <v>1.2827492555071532E-2</v>
      </c>
      <c r="AU267">
        <f t="shared" si="232"/>
        <v>5.9236643002079745</v>
      </c>
      <c r="AV267">
        <f t="shared" si="251"/>
        <v>0.16977112459941612</v>
      </c>
      <c r="AW267">
        <f t="shared" si="252"/>
        <v>0</v>
      </c>
      <c r="AX267">
        <f t="shared" si="233"/>
        <v>2.3047991412440856E-2</v>
      </c>
      <c r="AY267" t="b">
        <f t="shared" si="253"/>
        <v>0</v>
      </c>
      <c r="AZ267">
        <f t="shared" si="234"/>
        <v>37.337604695554134</v>
      </c>
      <c r="BA267">
        <f t="shared" si="235"/>
        <v>-2.5848168411676862</v>
      </c>
      <c r="BB267">
        <f t="shared" si="236"/>
        <v>-0.30990714164710387</v>
      </c>
      <c r="BC267">
        <f t="shared" si="237"/>
        <v>0.39984769369257517</v>
      </c>
      <c r="BD267">
        <f t="shared" si="238"/>
        <v>4.9331796297907987E-2</v>
      </c>
      <c r="BF267" s="15">
        <f t="shared" si="254"/>
        <v>34.89206020272983</v>
      </c>
      <c r="BG267" s="10">
        <f t="shared" si="255"/>
        <v>0</v>
      </c>
      <c r="BH267">
        <f t="shared" si="256"/>
        <v>5.9236643002079745</v>
      </c>
      <c r="BI267">
        <f t="shared" si="257"/>
        <v>5.9216781596562029</v>
      </c>
      <c r="BJ267">
        <f t="shared" si="258"/>
        <v>-3.3156718786302886E-2</v>
      </c>
      <c r="BK267">
        <f t="shared" si="259"/>
        <v>-5.0688861190423262E-4</v>
      </c>
      <c r="BM267">
        <f t="shared" si="260"/>
        <v>0</v>
      </c>
      <c r="BN267">
        <f t="shared" si="261"/>
        <v>0</v>
      </c>
      <c r="BO267">
        <f t="shared" si="262"/>
        <v>0</v>
      </c>
      <c r="BP267">
        <f t="shared" si="263"/>
        <v>0</v>
      </c>
    </row>
    <row r="268" spans="1:68" x14ac:dyDescent="0.2">
      <c r="A268">
        <f t="shared" si="269"/>
        <v>0.23100000000000001</v>
      </c>
      <c r="B268">
        <f t="shared" si="205"/>
        <v>0.7220445193574907</v>
      </c>
      <c r="C268">
        <f t="shared" si="206"/>
        <v>2.4036893306749363</v>
      </c>
      <c r="D268">
        <f t="shared" si="207"/>
        <v>0.7220445193574907</v>
      </c>
      <c r="E268">
        <f t="shared" si="213"/>
        <v>0.6727381005546198</v>
      </c>
      <c r="F268">
        <f t="shared" si="214"/>
        <v>0.6727381005546198</v>
      </c>
      <c r="G268">
        <f t="shared" si="208"/>
        <v>0.7148240741639158</v>
      </c>
      <c r="H268">
        <f t="shared" si="209"/>
        <v>0.65548456614239714</v>
      </c>
      <c r="I268">
        <f t="shared" si="210"/>
        <v>0.65548456614239714</v>
      </c>
      <c r="J268">
        <f t="shared" si="265"/>
        <v>33.301120589151765</v>
      </c>
      <c r="K268">
        <f t="shared" si="266"/>
        <v>32.153944615678341</v>
      </c>
      <c r="L268">
        <f t="shared" si="215"/>
        <v>6.2350037550872632E+16</v>
      </c>
      <c r="M268">
        <f t="shared" si="211"/>
        <v>2.3077199938572011E-2</v>
      </c>
      <c r="N268" s="17">
        <f t="shared" si="267"/>
        <v>1438864282738960.5</v>
      </c>
      <c r="O268">
        <f t="shared" si="268"/>
        <v>0</v>
      </c>
      <c r="P268" s="18" t="e">
        <f t="shared" si="212"/>
        <v>#N/A</v>
      </c>
      <c r="R268">
        <f t="shared" si="216"/>
        <v>3.4705351372686231</v>
      </c>
      <c r="S268">
        <f t="shared" si="217"/>
        <v>38.671540669295901</v>
      </c>
      <c r="T268">
        <f t="shared" si="239"/>
        <v>-3.7689101645213197</v>
      </c>
      <c r="U268" s="9">
        <f t="shared" si="218"/>
        <v>34.902630504774578</v>
      </c>
      <c r="V268">
        <f t="shared" si="240"/>
        <v>-1438864282738873.2</v>
      </c>
      <c r="W268">
        <f t="shared" si="241"/>
        <v>0</v>
      </c>
      <c r="X268">
        <f t="shared" si="242"/>
        <v>-3.5527136788005009E-14</v>
      </c>
      <c r="Y268">
        <f t="shared" si="219"/>
        <v>2.4036893306749363</v>
      </c>
      <c r="Z268">
        <f t="shared" si="220"/>
        <v>31.415926535897931</v>
      </c>
      <c r="AA268">
        <f t="shared" si="221"/>
        <v>2.3086996497097534</v>
      </c>
      <c r="AB268">
        <f t="shared" si="243"/>
        <v>-2.5391193216537782</v>
      </c>
      <c r="AC268">
        <f t="shared" si="222"/>
        <v>28.876807214244153</v>
      </c>
      <c r="AD268">
        <f t="shared" si="244"/>
        <v>-0.30804544201945661</v>
      </c>
      <c r="AE268">
        <f t="shared" si="223"/>
        <v>0.40997756178187289</v>
      </c>
      <c r="AF268" s="9">
        <f t="shared" si="245"/>
        <v>28.978739334006569</v>
      </c>
      <c r="AG268" s="9">
        <f t="shared" si="246"/>
        <v>0</v>
      </c>
      <c r="AH268">
        <f t="shared" si="247"/>
        <v>0</v>
      </c>
      <c r="AI268">
        <f t="shared" si="264"/>
        <v>3.1257338500325638E-3</v>
      </c>
      <c r="AJ268">
        <f t="shared" si="224"/>
        <v>37.337604695554134</v>
      </c>
      <c r="AK268">
        <f t="shared" si="225"/>
        <v>-2.5721530485547102</v>
      </c>
      <c r="AL268">
        <f t="shared" si="226"/>
        <v>-0.25922031952355562</v>
      </c>
      <c r="AM268">
        <f t="shared" si="227"/>
        <v>0.39639917729874691</v>
      </c>
      <c r="AN268" s="9">
        <f t="shared" si="248"/>
        <v>34.902630504774613</v>
      </c>
      <c r="AO268">
        <f t="shared" si="228"/>
        <v>0</v>
      </c>
      <c r="AP268">
        <f t="shared" si="249"/>
        <v>0</v>
      </c>
      <c r="AQ268">
        <f t="shared" si="229"/>
        <v>5.9216781596562029</v>
      </c>
      <c r="AR268">
        <f t="shared" si="230"/>
        <v>-3.3033726900931981E-2</v>
      </c>
      <c r="AS268">
        <f t="shared" si="231"/>
        <v>4.8825122495900986E-2</v>
      </c>
      <c r="AT268">
        <f t="shared" si="250"/>
        <v>1.2842830996971037E-2</v>
      </c>
      <c r="AU268">
        <f t="shared" si="232"/>
        <v>5.9238911707680444</v>
      </c>
      <c r="AV268">
        <f t="shared" si="251"/>
        <v>0.16972620931702176</v>
      </c>
      <c r="AW268">
        <f t="shared" si="252"/>
        <v>0</v>
      </c>
      <c r="AX268">
        <f t="shared" si="233"/>
        <v>2.3079248750941184E-2</v>
      </c>
      <c r="AY268" t="b">
        <f t="shared" si="253"/>
        <v>0</v>
      </c>
      <c r="AZ268">
        <f t="shared" si="234"/>
        <v>37.337604695554134</v>
      </c>
      <c r="BA268">
        <f t="shared" si="235"/>
        <v>-2.5721530485547208</v>
      </c>
      <c r="BB268">
        <f t="shared" si="236"/>
        <v>-0.30855211582146341</v>
      </c>
      <c r="BC268">
        <f t="shared" si="237"/>
        <v>0.39639917729874691</v>
      </c>
      <c r="BD268">
        <f t="shared" si="238"/>
        <v>4.9331796297907987E-2</v>
      </c>
      <c r="BF268" s="15">
        <f t="shared" si="254"/>
        <v>34.902630504774606</v>
      </c>
      <c r="BG268" s="10">
        <f t="shared" si="255"/>
        <v>0</v>
      </c>
      <c r="BH268">
        <f t="shared" si="256"/>
        <v>5.9238911707680373</v>
      </c>
      <c r="BI268">
        <f t="shared" si="257"/>
        <v>5.9216781596562029</v>
      </c>
      <c r="BJ268">
        <f t="shared" si="258"/>
        <v>-3.3033726900942639E-2</v>
      </c>
      <c r="BK268">
        <f t="shared" si="259"/>
        <v>-5.0667380200680734E-4</v>
      </c>
      <c r="BM268">
        <f t="shared" si="260"/>
        <v>0</v>
      </c>
      <c r="BN268">
        <f t="shared" si="261"/>
        <v>-1.0658141036401503E-14</v>
      </c>
      <c r="BO268">
        <f t="shared" si="262"/>
        <v>0</v>
      </c>
      <c r="BP268">
        <f t="shared" si="263"/>
        <v>0</v>
      </c>
    </row>
    <row r="269" spans="1:68" x14ac:dyDescent="0.2">
      <c r="A269">
        <f t="shared" si="269"/>
        <v>0.23200000000000001</v>
      </c>
      <c r="B269">
        <f t="shared" si="205"/>
        <v>0.72517025320752315</v>
      </c>
      <c r="C269">
        <f t="shared" si="206"/>
        <v>2.4005635968249037</v>
      </c>
      <c r="D269">
        <f t="shared" si="207"/>
        <v>0.72517025320752315</v>
      </c>
      <c r="E269">
        <f t="shared" si="213"/>
        <v>0.67504748053884345</v>
      </c>
      <c r="F269">
        <f t="shared" si="214"/>
        <v>0.67504748053884356</v>
      </c>
      <c r="G269">
        <f t="shared" si="208"/>
        <v>0.71791855067544796</v>
      </c>
      <c r="H269">
        <f t="shared" si="209"/>
        <v>0.65781839920541219</v>
      </c>
      <c r="I269">
        <f t="shared" si="210"/>
        <v>0.6578183992054123</v>
      </c>
      <c r="J269">
        <f t="shared" si="265"/>
        <v>33.18297361065391</v>
      </c>
      <c r="K269">
        <f t="shared" si="266"/>
        <v>32.041006395649916</v>
      </c>
      <c r="L269">
        <f t="shared" si="215"/>
        <v>6.2924270327692304E+16</v>
      </c>
      <c r="M269">
        <f t="shared" si="211"/>
        <v>2.3108448941525694E-2</v>
      </c>
      <c r="N269" s="17">
        <f t="shared" si="267"/>
        <v>1454082288050238</v>
      </c>
      <c r="O269">
        <f t="shared" si="268"/>
        <v>0</v>
      </c>
      <c r="P269" s="18" t="e">
        <f t="shared" si="212"/>
        <v>#N/A</v>
      </c>
      <c r="R269">
        <f t="shared" si="216"/>
        <v>3.4670165323076647</v>
      </c>
      <c r="S269">
        <f t="shared" si="217"/>
        <v>38.68070833996002</v>
      </c>
      <c r="T269">
        <f t="shared" si="239"/>
        <v>-3.7675569732820575</v>
      </c>
      <c r="U269" s="9">
        <f t="shared" si="218"/>
        <v>34.913151366677965</v>
      </c>
      <c r="V269">
        <f t="shared" si="240"/>
        <v>-1454082288050147.5</v>
      </c>
      <c r="W269">
        <f t="shared" si="241"/>
        <v>0</v>
      </c>
      <c r="X269">
        <f t="shared" si="242"/>
        <v>-3.5527136788005009E-14</v>
      </c>
      <c r="Y269">
        <f t="shared" si="219"/>
        <v>2.4005635968249037</v>
      </c>
      <c r="Z269">
        <f t="shared" si="220"/>
        <v>31.415926535897931</v>
      </c>
      <c r="AA269">
        <f t="shared" si="221"/>
        <v>2.311825383559786</v>
      </c>
      <c r="AB269">
        <f t="shared" si="243"/>
        <v>-2.5266449752293765</v>
      </c>
      <c r="AC269">
        <f t="shared" si="222"/>
        <v>28.889281560668554</v>
      </c>
      <c r="AD269">
        <f t="shared" si="244"/>
        <v>-0.30669246403347289</v>
      </c>
      <c r="AE269">
        <f t="shared" si="223"/>
        <v>0.40644778963015604</v>
      </c>
      <c r="AF269" s="9">
        <f t="shared" si="245"/>
        <v>28.989036886265239</v>
      </c>
      <c r="AG269" s="9">
        <f t="shared" si="246"/>
        <v>0</v>
      </c>
      <c r="AH269">
        <f t="shared" si="247"/>
        <v>0</v>
      </c>
      <c r="AI269">
        <f t="shared" si="264"/>
        <v>3.1257338500325638E-3</v>
      </c>
      <c r="AJ269">
        <f t="shared" si="224"/>
        <v>37.337604695554134</v>
      </c>
      <c r="AK269">
        <f t="shared" si="225"/>
        <v>-2.5595584496363188</v>
      </c>
      <c r="AL269">
        <f t="shared" si="226"/>
        <v>-0.25786712828429348</v>
      </c>
      <c r="AM269">
        <f t="shared" si="227"/>
        <v>0.39297224904442996</v>
      </c>
      <c r="AN269" s="9">
        <f t="shared" si="248"/>
        <v>34.913151366677951</v>
      </c>
      <c r="AO269">
        <f t="shared" si="228"/>
        <v>0</v>
      </c>
      <c r="AP269">
        <f t="shared" si="249"/>
        <v>0</v>
      </c>
      <c r="AQ269">
        <f t="shared" si="229"/>
        <v>5.9216781596562029</v>
      </c>
      <c r="AR269">
        <f t="shared" si="230"/>
        <v>-3.2913474406942367E-2</v>
      </c>
      <c r="AS269">
        <f t="shared" si="231"/>
        <v>4.882533574917941E-2</v>
      </c>
      <c r="AT269">
        <f t="shared" si="250"/>
        <v>1.2859043875954056E-2</v>
      </c>
      <c r="AU269">
        <f t="shared" si="232"/>
        <v>5.9241144804127117</v>
      </c>
      <c r="AV269">
        <f t="shared" si="251"/>
        <v>0.16968145952206554</v>
      </c>
      <c r="AW269">
        <f t="shared" si="252"/>
        <v>0</v>
      </c>
      <c r="AX269">
        <f t="shared" si="233"/>
        <v>2.3110506089441509E-2</v>
      </c>
      <c r="AY269" t="b">
        <f t="shared" si="253"/>
        <v>0</v>
      </c>
      <c r="AZ269">
        <f t="shared" si="234"/>
        <v>37.337604695554134</v>
      </c>
      <c r="BA269">
        <f t="shared" si="235"/>
        <v>-2.5595584496363113</v>
      </c>
      <c r="BB269">
        <f t="shared" si="236"/>
        <v>-0.30719892458220144</v>
      </c>
      <c r="BC269">
        <f t="shared" si="237"/>
        <v>0.39297224904442979</v>
      </c>
      <c r="BD269">
        <f t="shared" si="238"/>
        <v>4.9331796297907987E-2</v>
      </c>
      <c r="BF269" s="15">
        <f t="shared" si="254"/>
        <v>34.913151366677951</v>
      </c>
      <c r="BG269" s="10">
        <f t="shared" si="255"/>
        <v>0</v>
      </c>
      <c r="BH269">
        <f t="shared" si="256"/>
        <v>5.9241144804127117</v>
      </c>
      <c r="BI269">
        <f t="shared" si="257"/>
        <v>5.9216781596562029</v>
      </c>
      <c r="BJ269">
        <f t="shared" si="258"/>
        <v>-3.2913474406934817E-2</v>
      </c>
      <c r="BK269">
        <f t="shared" si="259"/>
        <v>-5.0646054872854895E-4</v>
      </c>
      <c r="BM269">
        <f t="shared" si="260"/>
        <v>0</v>
      </c>
      <c r="BN269">
        <f t="shared" si="261"/>
        <v>7.5495165674510645E-15</v>
      </c>
      <c r="BO269">
        <f t="shared" si="262"/>
        <v>0</v>
      </c>
      <c r="BP269">
        <f t="shared" si="263"/>
        <v>0</v>
      </c>
    </row>
    <row r="270" spans="1:68" x14ac:dyDescent="0.2">
      <c r="A270">
        <f t="shared" si="269"/>
        <v>0.23300000000000001</v>
      </c>
      <c r="B270">
        <f t="shared" si="205"/>
        <v>0.72829598705755549</v>
      </c>
      <c r="C270">
        <f t="shared" si="206"/>
        <v>2.3974378629748716</v>
      </c>
      <c r="D270">
        <f t="shared" si="207"/>
        <v>0.72829598705755549</v>
      </c>
      <c r="E270">
        <f t="shared" si="213"/>
        <v>0.67735026517137364</v>
      </c>
      <c r="F270">
        <f t="shared" si="214"/>
        <v>0.67735026517137364</v>
      </c>
      <c r="G270">
        <f t="shared" si="208"/>
        <v>0.7210130271869799</v>
      </c>
      <c r="H270">
        <f t="shared" si="209"/>
        <v>0.66014593314597236</v>
      </c>
      <c r="I270">
        <f t="shared" si="210"/>
        <v>0.66014593314597247</v>
      </c>
      <c r="J270">
        <f t="shared" si="265"/>
        <v>33.065977514109861</v>
      </c>
      <c r="K270">
        <f t="shared" si="266"/>
        <v>31.929164355920257</v>
      </c>
      <c r="L270">
        <f t="shared" si="215"/>
        <v>6.3500824675312768E+16</v>
      </c>
      <c r="M270">
        <f t="shared" si="211"/>
        <v>2.3139697921901931E-2</v>
      </c>
      <c r="N270" s="17">
        <f t="shared" si="267"/>
        <v>1469389900778393.8</v>
      </c>
      <c r="O270">
        <f t="shared" si="268"/>
        <v>0</v>
      </c>
      <c r="P270" s="18" t="e">
        <f t="shared" si="212"/>
        <v>#N/A</v>
      </c>
      <c r="R270">
        <f t="shared" si="216"/>
        <v>3.4635198352573888</v>
      </c>
      <c r="S270">
        <f t="shared" si="217"/>
        <v>38.689829287737787</v>
      </c>
      <c r="T270">
        <f t="shared" si="239"/>
        <v>-3.7662056116707898</v>
      </c>
      <c r="U270" s="9">
        <f t="shared" si="218"/>
        <v>34.923623676066995</v>
      </c>
      <c r="V270">
        <f t="shared" si="240"/>
        <v>-1469389900778337</v>
      </c>
      <c r="W270">
        <f t="shared" si="241"/>
        <v>0</v>
      </c>
      <c r="X270">
        <f t="shared" si="242"/>
        <v>-1.4210854715202004E-14</v>
      </c>
      <c r="Y270">
        <f t="shared" si="219"/>
        <v>2.3974378629748716</v>
      </c>
      <c r="Z270">
        <f t="shared" si="220"/>
        <v>31.415926535897931</v>
      </c>
      <c r="AA270">
        <f t="shared" si="221"/>
        <v>2.3149511174098181</v>
      </c>
      <c r="AB270">
        <f t="shared" si="243"/>
        <v>-2.514236094264767</v>
      </c>
      <c r="AC270">
        <f t="shared" si="222"/>
        <v>28.901690441633164</v>
      </c>
      <c r="AD270">
        <f t="shared" si="244"/>
        <v>-0.30534131412385135</v>
      </c>
      <c r="AE270">
        <f t="shared" si="223"/>
        <v>0.40294026794964799</v>
      </c>
      <c r="AF270" s="9">
        <f t="shared" si="245"/>
        <v>28.999289395458963</v>
      </c>
      <c r="AG270" s="9">
        <f t="shared" si="246"/>
        <v>0</v>
      </c>
      <c r="AH270">
        <f t="shared" si="247"/>
        <v>0</v>
      </c>
      <c r="AI270">
        <f t="shared" si="264"/>
        <v>3.1257338500323417E-3</v>
      </c>
      <c r="AJ270">
        <f t="shared" si="224"/>
        <v>37.337604695554134</v>
      </c>
      <c r="AK270">
        <f t="shared" si="225"/>
        <v>-2.5470320142860601</v>
      </c>
      <c r="AL270">
        <f t="shared" si="226"/>
        <v>-0.25651576667302578</v>
      </c>
      <c r="AM270">
        <f t="shared" si="227"/>
        <v>0.38956676147193148</v>
      </c>
      <c r="AN270" s="9">
        <f t="shared" si="248"/>
        <v>34.923623676066981</v>
      </c>
      <c r="AO270">
        <f t="shared" si="228"/>
        <v>0</v>
      </c>
      <c r="AP270">
        <f t="shared" si="249"/>
        <v>0</v>
      </c>
      <c r="AQ270">
        <f t="shared" si="229"/>
        <v>5.9216781596562029</v>
      </c>
      <c r="AR270">
        <f t="shared" si="230"/>
        <v>-3.2795920021293057E-2</v>
      </c>
      <c r="AS270">
        <f t="shared" si="231"/>
        <v>4.8825547450825568E-2</v>
      </c>
      <c r="AT270">
        <f t="shared" si="250"/>
        <v>1.2876131841823684E-2</v>
      </c>
      <c r="AU270">
        <f t="shared" si="232"/>
        <v>5.9243342806080186</v>
      </c>
      <c r="AV270">
        <f t="shared" si="251"/>
        <v>0.16963687203707734</v>
      </c>
      <c r="AW270">
        <f t="shared" si="252"/>
        <v>0</v>
      </c>
      <c r="AX270">
        <f t="shared" si="233"/>
        <v>2.314176342794183E-2</v>
      </c>
      <c r="AY270" t="b">
        <f t="shared" si="253"/>
        <v>0</v>
      </c>
      <c r="AZ270">
        <f t="shared" si="234"/>
        <v>37.337604695554134</v>
      </c>
      <c r="BA270">
        <f t="shared" si="235"/>
        <v>-2.5470320142860623</v>
      </c>
      <c r="BB270">
        <f t="shared" si="236"/>
        <v>-0.30584756297093396</v>
      </c>
      <c r="BC270">
        <f t="shared" si="237"/>
        <v>0.38956676147193148</v>
      </c>
      <c r="BD270">
        <f t="shared" si="238"/>
        <v>4.9331796297907987E-2</v>
      </c>
      <c r="BF270" s="15">
        <f t="shared" si="254"/>
        <v>34.923623676066981</v>
      </c>
      <c r="BG270" s="10">
        <f t="shared" si="255"/>
        <v>0</v>
      </c>
      <c r="BH270">
        <f t="shared" si="256"/>
        <v>5.9243342806080186</v>
      </c>
      <c r="BI270">
        <f t="shared" si="257"/>
        <v>5.9216781596562029</v>
      </c>
      <c r="BJ270">
        <f t="shared" si="258"/>
        <v>-3.2795920021295277E-2</v>
      </c>
      <c r="BK270">
        <f t="shared" si="259"/>
        <v>-5.062488470826132E-4</v>
      </c>
      <c r="BM270">
        <f t="shared" si="260"/>
        <v>0</v>
      </c>
      <c r="BN270">
        <f t="shared" si="261"/>
        <v>0</v>
      </c>
      <c r="BO270">
        <f t="shared" si="262"/>
        <v>0</v>
      </c>
      <c r="BP270">
        <f t="shared" si="263"/>
        <v>0</v>
      </c>
    </row>
    <row r="271" spans="1:68" x14ac:dyDescent="0.2">
      <c r="A271">
        <f t="shared" si="269"/>
        <v>0.23400000000000001</v>
      </c>
      <c r="B271">
        <f t="shared" si="205"/>
        <v>0.73142172090758795</v>
      </c>
      <c r="C271">
        <f t="shared" si="206"/>
        <v>2.394312129124839</v>
      </c>
      <c r="D271">
        <f t="shared" si="207"/>
        <v>0.73142172090758795</v>
      </c>
      <c r="E271">
        <f t="shared" si="213"/>
        <v>0.67964643195353458</v>
      </c>
      <c r="F271">
        <f t="shared" si="214"/>
        <v>0.67964643195353458</v>
      </c>
      <c r="G271">
        <f t="shared" si="208"/>
        <v>0.72410750369851207</v>
      </c>
      <c r="H271">
        <f t="shared" si="209"/>
        <v>0.66246714567613163</v>
      </c>
      <c r="I271">
        <f t="shared" si="210"/>
        <v>0.66246714567613163</v>
      </c>
      <c r="J271">
        <f t="shared" si="265"/>
        <v>32.950117940048443</v>
      </c>
      <c r="K271">
        <f t="shared" si="266"/>
        <v>31.818404871357739</v>
      </c>
      <c r="L271">
        <f t="shared" si="215"/>
        <v>6.4079723347193472E+16</v>
      </c>
      <c r="M271">
        <f t="shared" si="211"/>
        <v>2.3170946879670192E-2</v>
      </c>
      <c r="N271" s="17">
        <f t="shared" si="267"/>
        <v>1484787865741781.8</v>
      </c>
      <c r="O271">
        <f t="shared" si="268"/>
        <v>0</v>
      </c>
      <c r="P271" s="18" t="e">
        <f t="shared" si="212"/>
        <v>#N/A</v>
      </c>
      <c r="R271">
        <f t="shared" si="216"/>
        <v>3.460044891903189</v>
      </c>
      <c r="S271">
        <f t="shared" si="217"/>
        <v>38.698904380357966</v>
      </c>
      <c r="T271">
        <f t="shared" si="239"/>
        <v>-3.7648560747492104</v>
      </c>
      <c r="U271" s="9">
        <f t="shared" si="218"/>
        <v>34.934048305608755</v>
      </c>
      <c r="V271">
        <f t="shared" si="240"/>
        <v>-1484787865741700</v>
      </c>
      <c r="W271">
        <f t="shared" si="241"/>
        <v>0</v>
      </c>
      <c r="X271">
        <f t="shared" si="242"/>
        <v>-2.8421709430404007E-14</v>
      </c>
      <c r="Y271">
        <f t="shared" si="219"/>
        <v>2.394312129124839</v>
      </c>
      <c r="Z271">
        <f t="shared" si="220"/>
        <v>31.415926535897931</v>
      </c>
      <c r="AA271">
        <f t="shared" si="221"/>
        <v>2.3180768512598506</v>
      </c>
      <c r="AB271">
        <f t="shared" si="243"/>
        <v>-2.5018917058784194</v>
      </c>
      <c r="AC271">
        <f t="shared" si="222"/>
        <v>28.91403483001951</v>
      </c>
      <c r="AD271">
        <f t="shared" si="244"/>
        <v>-0.30399198735724531</v>
      </c>
      <c r="AE271">
        <f t="shared" si="223"/>
        <v>0.39945484119681401</v>
      </c>
      <c r="AF271" s="9">
        <f t="shared" si="245"/>
        <v>29.009497683859077</v>
      </c>
      <c r="AG271" s="9">
        <f t="shared" si="246"/>
        <v>0</v>
      </c>
      <c r="AH271">
        <f t="shared" si="247"/>
        <v>0</v>
      </c>
      <c r="AI271">
        <f t="shared" si="264"/>
        <v>3.1257338500323417E-3</v>
      </c>
      <c r="AJ271">
        <f t="shared" si="224"/>
        <v>37.337604695554134</v>
      </c>
      <c r="AK271">
        <f t="shared" si="225"/>
        <v>-2.5345727292378286</v>
      </c>
      <c r="AL271">
        <f t="shared" si="226"/>
        <v>-0.25516622975144632</v>
      </c>
      <c r="AM271">
        <f t="shared" si="227"/>
        <v>0.38618256904393361</v>
      </c>
      <c r="AN271" s="9">
        <f t="shared" si="248"/>
        <v>34.93404830560879</v>
      </c>
      <c r="AO271">
        <f t="shared" si="228"/>
        <v>0</v>
      </c>
      <c r="AP271">
        <f t="shared" si="249"/>
        <v>0</v>
      </c>
      <c r="AQ271">
        <f t="shared" si="229"/>
        <v>5.9216781596562029</v>
      </c>
      <c r="AR271">
        <f t="shared" si="230"/>
        <v>-3.2681023359409256E-2</v>
      </c>
      <c r="AS271">
        <f t="shared" si="231"/>
        <v>4.8825757605798992E-2</v>
      </c>
      <c r="AT271">
        <f t="shared" si="250"/>
        <v>1.2894095711838881E-2</v>
      </c>
      <c r="AU271">
        <f t="shared" si="232"/>
        <v>5.924550621749713</v>
      </c>
      <c r="AV271">
        <f t="shared" si="251"/>
        <v>0.16959244373628762</v>
      </c>
      <c r="AW271">
        <f t="shared" si="252"/>
        <v>0</v>
      </c>
      <c r="AX271">
        <f t="shared" si="233"/>
        <v>2.3173020766442155E-2</v>
      </c>
      <c r="AY271" t="b">
        <f t="shared" si="253"/>
        <v>0</v>
      </c>
      <c r="AZ271">
        <f t="shared" si="234"/>
        <v>37.337604695554134</v>
      </c>
      <c r="BA271">
        <f t="shared" si="235"/>
        <v>-2.534572729237822</v>
      </c>
      <c r="BB271">
        <f t="shared" si="236"/>
        <v>-0.30449802604935416</v>
      </c>
      <c r="BC271">
        <f t="shared" si="237"/>
        <v>0.38618256904393361</v>
      </c>
      <c r="BD271">
        <f t="shared" si="238"/>
        <v>4.9331796297907987E-2</v>
      </c>
      <c r="BF271" s="15">
        <f t="shared" si="254"/>
        <v>34.934048305608798</v>
      </c>
      <c r="BG271" s="10">
        <f t="shared" si="255"/>
        <v>0</v>
      </c>
      <c r="BH271">
        <f t="shared" si="256"/>
        <v>5.9245506217497201</v>
      </c>
      <c r="BI271">
        <f t="shared" si="257"/>
        <v>5.9216781596562029</v>
      </c>
      <c r="BJ271">
        <f t="shared" si="258"/>
        <v>-3.2681023359402595E-2</v>
      </c>
      <c r="BK271">
        <f t="shared" si="259"/>
        <v>-5.0603869210885666E-4</v>
      </c>
      <c r="BM271">
        <f t="shared" si="260"/>
        <v>0</v>
      </c>
      <c r="BN271">
        <f t="shared" si="261"/>
        <v>6.6613381477509392E-15</v>
      </c>
      <c r="BO271">
        <f t="shared" si="262"/>
        <v>0</v>
      </c>
      <c r="BP271">
        <f t="shared" si="263"/>
        <v>0</v>
      </c>
    </row>
    <row r="272" spans="1:68" x14ac:dyDescent="0.2">
      <c r="A272">
        <f t="shared" si="269"/>
        <v>0.23499999999999999</v>
      </c>
      <c r="B272">
        <f t="shared" si="205"/>
        <v>0.73454745475762029</v>
      </c>
      <c r="C272">
        <f t="shared" si="206"/>
        <v>2.3911863952748069</v>
      </c>
      <c r="D272">
        <f t="shared" si="207"/>
        <v>0.73454745475762029</v>
      </c>
      <c r="E272">
        <f t="shared" si="213"/>
        <v>0.68193595845130772</v>
      </c>
      <c r="F272">
        <f t="shared" si="214"/>
        <v>0.68193595845130761</v>
      </c>
      <c r="G272">
        <f t="shared" si="208"/>
        <v>0.72720198021004412</v>
      </c>
      <c r="H272">
        <f t="shared" si="209"/>
        <v>0.66478201456847563</v>
      </c>
      <c r="I272">
        <f t="shared" si="210"/>
        <v>0.66478201456847552</v>
      </c>
      <c r="J272">
        <f t="shared" si="265"/>
        <v>32.835380776065456</v>
      </c>
      <c r="K272">
        <f t="shared" si="266"/>
        <v>31.708714550698232</v>
      </c>
      <c r="L272">
        <f t="shared" si="215"/>
        <v>6.4660989546676616E+16</v>
      </c>
      <c r="M272">
        <f t="shared" si="211"/>
        <v>2.3202195814799945E-2</v>
      </c>
      <c r="N272" s="17">
        <f t="shared" si="267"/>
        <v>1500276941040723.2</v>
      </c>
      <c r="O272">
        <f t="shared" si="268"/>
        <v>0</v>
      </c>
      <c r="P272" s="18" t="e">
        <f t="shared" si="212"/>
        <v>#N/A</v>
      </c>
      <c r="R272">
        <f t="shared" si="216"/>
        <v>3.4565915500653293</v>
      </c>
      <c r="S272">
        <f t="shared" si="217"/>
        <v>38.707934470936763</v>
      </c>
      <c r="T272">
        <f t="shared" si="239"/>
        <v>-3.7635083575989827</v>
      </c>
      <c r="U272" s="9">
        <f t="shared" si="218"/>
        <v>34.944426113337784</v>
      </c>
      <c r="V272">
        <f t="shared" si="240"/>
        <v>-1500276941040666.2</v>
      </c>
      <c r="W272">
        <f t="shared" si="241"/>
        <v>0</v>
      </c>
      <c r="X272">
        <f t="shared" si="242"/>
        <v>-1.4210854715202004E-14</v>
      </c>
      <c r="Y272">
        <f t="shared" si="219"/>
        <v>2.3911863952748069</v>
      </c>
      <c r="Z272">
        <f t="shared" si="220"/>
        <v>31.415926535897931</v>
      </c>
      <c r="AA272">
        <f t="shared" si="221"/>
        <v>2.3212025851098828</v>
      </c>
      <c r="AB272">
        <f t="shared" si="243"/>
        <v>-2.4896108528143697</v>
      </c>
      <c r="AC272">
        <f t="shared" si="222"/>
        <v>28.926315683083562</v>
      </c>
      <c r="AD272">
        <f t="shared" si="244"/>
        <v>-0.30264447882025231</v>
      </c>
      <c r="AE272">
        <f t="shared" si="223"/>
        <v>0.39599135588504819</v>
      </c>
      <c r="AF272" s="9">
        <f t="shared" si="245"/>
        <v>29.019662560148358</v>
      </c>
      <c r="AG272" s="9">
        <f t="shared" si="246"/>
        <v>0</v>
      </c>
      <c r="AH272">
        <f t="shared" si="247"/>
        <v>0</v>
      </c>
      <c r="AI272">
        <f t="shared" si="264"/>
        <v>3.1257338500323417E-3</v>
      </c>
      <c r="AJ272">
        <f t="shared" si="224"/>
        <v>37.337604695554134</v>
      </c>
      <c r="AK272">
        <f t="shared" si="225"/>
        <v>-2.5221795977269741</v>
      </c>
      <c r="AL272">
        <f t="shared" si="226"/>
        <v>-0.25381851260121868</v>
      </c>
      <c r="AM272">
        <f t="shared" si="227"/>
        <v>0.38281952811186165</v>
      </c>
      <c r="AN272" s="9">
        <f t="shared" si="248"/>
        <v>34.944426113337798</v>
      </c>
      <c r="AO272">
        <f t="shared" si="228"/>
        <v>0</v>
      </c>
      <c r="AP272">
        <f t="shared" si="249"/>
        <v>0</v>
      </c>
      <c r="AQ272">
        <f t="shared" si="229"/>
        <v>5.9216781596562029</v>
      </c>
      <c r="AR272">
        <f t="shared" si="230"/>
        <v>-3.2568744912604419E-2</v>
      </c>
      <c r="AS272">
        <f t="shared" si="231"/>
        <v>4.8825966219033623E-2</v>
      </c>
      <c r="AT272">
        <f t="shared" si="250"/>
        <v>1.2912936470486027E-2</v>
      </c>
      <c r="AU272">
        <f t="shared" si="232"/>
        <v>5.9247635531894396</v>
      </c>
      <c r="AV272">
        <f t="shared" si="251"/>
        <v>0.16954817154453256</v>
      </c>
      <c r="AW272">
        <f t="shared" si="252"/>
        <v>0</v>
      </c>
      <c r="AX272">
        <f t="shared" si="233"/>
        <v>2.3204278104942477E-2</v>
      </c>
      <c r="AY272" t="b">
        <f t="shared" si="253"/>
        <v>0</v>
      </c>
      <c r="AZ272">
        <f t="shared" si="234"/>
        <v>37.337604695554134</v>
      </c>
      <c r="BA272">
        <f t="shared" si="235"/>
        <v>-2.5221795977269839</v>
      </c>
      <c r="BB272">
        <f t="shared" si="236"/>
        <v>-0.30315030889912664</v>
      </c>
      <c r="BC272">
        <f t="shared" si="237"/>
        <v>0.38281952811186182</v>
      </c>
      <c r="BD272">
        <f t="shared" si="238"/>
        <v>4.9331796297907987E-2</v>
      </c>
      <c r="BF272" s="15">
        <f t="shared" si="254"/>
        <v>34.944426113337791</v>
      </c>
      <c r="BG272" s="10">
        <f t="shared" si="255"/>
        <v>0</v>
      </c>
      <c r="BH272">
        <f t="shared" si="256"/>
        <v>5.9247635531894325</v>
      </c>
      <c r="BI272">
        <f t="shared" si="257"/>
        <v>5.9216781596562029</v>
      </c>
      <c r="BJ272">
        <f t="shared" si="258"/>
        <v>-3.2568744912614189E-2</v>
      </c>
      <c r="BK272">
        <f t="shared" si="259"/>
        <v>-5.058300788743364E-4</v>
      </c>
      <c r="BM272">
        <f t="shared" si="260"/>
        <v>0</v>
      </c>
      <c r="BN272">
        <f t="shared" si="261"/>
        <v>-9.7699626167013776E-15</v>
      </c>
      <c r="BO272">
        <f t="shared" si="262"/>
        <v>0</v>
      </c>
      <c r="BP272">
        <f t="shared" si="263"/>
        <v>0</v>
      </c>
    </row>
    <row r="273" spans="1:68" x14ac:dyDescent="0.2">
      <c r="A273">
        <f t="shared" si="269"/>
        <v>0.23599999999999999</v>
      </c>
      <c r="B273">
        <f t="shared" si="205"/>
        <v>0.73767318860765274</v>
      </c>
      <c r="C273">
        <f t="shared" si="206"/>
        <v>2.3880606614247744</v>
      </c>
      <c r="D273">
        <f t="shared" si="207"/>
        <v>0.73767318860765274</v>
      </c>
      <c r="E273">
        <f t="shared" si="213"/>
        <v>0.68421882229555209</v>
      </c>
      <c r="F273">
        <f t="shared" si="214"/>
        <v>0.68421882229555198</v>
      </c>
      <c r="G273">
        <f t="shared" si="208"/>
        <v>0.73029645672157617</v>
      </c>
      <c r="H273">
        <f t="shared" si="209"/>
        <v>0.66709051765633554</v>
      </c>
      <c r="I273">
        <f t="shared" si="210"/>
        <v>0.66709051765633565</v>
      </c>
      <c r="J273">
        <f t="shared" si="265"/>
        <v>32.721752151603951</v>
      </c>
      <c r="K273">
        <f t="shared" si="266"/>
        <v>31.600080231614491</v>
      </c>
      <c r="L273">
        <f t="shared" si="215"/>
        <v>6.5244646925755656E+16</v>
      </c>
      <c r="M273">
        <f t="shared" si="211"/>
        <v>2.323344472726066E-2</v>
      </c>
      <c r="N273" s="17">
        <f t="shared" si="267"/>
        <v>1515857898099181.2</v>
      </c>
      <c r="O273">
        <f t="shared" si="268"/>
        <v>0</v>
      </c>
      <c r="P273" s="18" t="e">
        <f t="shared" si="212"/>
        <v>#N/A</v>
      </c>
      <c r="R273">
        <f t="shared" si="216"/>
        <v>3.4531596595647853</v>
      </c>
      <c r="S273">
        <f t="shared" si="217"/>
        <v>38.71692039829604</v>
      </c>
      <c r="T273">
        <f t="shared" si="239"/>
        <v>-3.7621624553216328</v>
      </c>
      <c r="U273" s="9">
        <f t="shared" si="218"/>
        <v>34.95475794297441</v>
      </c>
      <c r="V273">
        <f t="shared" si="240"/>
        <v>-1515857898099139.8</v>
      </c>
      <c r="W273">
        <f t="shared" si="241"/>
        <v>0</v>
      </c>
      <c r="X273">
        <f t="shared" si="242"/>
        <v>-7.1054273576010019E-15</v>
      </c>
      <c r="Y273">
        <f t="shared" si="219"/>
        <v>2.3880606614247744</v>
      </c>
      <c r="Z273">
        <f t="shared" si="220"/>
        <v>31.415926535897931</v>
      </c>
      <c r="AA273">
        <f t="shared" si="221"/>
        <v>2.3243283189599153</v>
      </c>
      <c r="AB273">
        <f t="shared" si="243"/>
        <v>-2.4773925931142222</v>
      </c>
      <c r="AC273">
        <f t="shared" si="222"/>
        <v>28.93853394278371</v>
      </c>
      <c r="AD273">
        <f t="shared" si="244"/>
        <v>-0.30129878361930451</v>
      </c>
      <c r="AE273">
        <f t="shared" si="223"/>
        <v>0.39254966055017659</v>
      </c>
      <c r="AF273" s="9">
        <f t="shared" si="245"/>
        <v>29.029784819714582</v>
      </c>
      <c r="AG273" s="9">
        <f t="shared" si="246"/>
        <v>0</v>
      </c>
      <c r="AH273">
        <f t="shared" si="247"/>
        <v>0</v>
      </c>
      <c r="AI273">
        <f t="shared" si="264"/>
        <v>3.1257338500323417E-3</v>
      </c>
      <c r="AJ273">
        <f t="shared" si="224"/>
        <v>37.337604695554134</v>
      </c>
      <c r="AK273">
        <f t="shared" si="225"/>
        <v>-2.5098516391407921</v>
      </c>
      <c r="AL273">
        <f t="shared" si="226"/>
        <v>-0.25247261032386881</v>
      </c>
      <c r="AM273">
        <f t="shared" si="227"/>
        <v>0.37947749688491045</v>
      </c>
      <c r="AN273" s="9">
        <f t="shared" si="248"/>
        <v>34.954757942974382</v>
      </c>
      <c r="AO273">
        <f t="shared" si="228"/>
        <v>0</v>
      </c>
      <c r="AP273">
        <f t="shared" si="249"/>
        <v>0</v>
      </c>
      <c r="AQ273">
        <f t="shared" si="229"/>
        <v>5.9216781596562029</v>
      </c>
      <c r="AR273">
        <f t="shared" si="230"/>
        <v>-3.2459046026569904E-2</v>
      </c>
      <c r="AS273">
        <f t="shared" si="231"/>
        <v>4.8826173295435704E-2</v>
      </c>
      <c r="AT273">
        <f t="shared" si="250"/>
        <v>1.2932655269489054E-2</v>
      </c>
      <c r="AU273">
        <f t="shared" si="232"/>
        <v>5.9249731232598002</v>
      </c>
      <c r="AV273">
        <f t="shared" si="251"/>
        <v>0.16950405243617689</v>
      </c>
      <c r="AW273">
        <f t="shared" si="252"/>
        <v>0</v>
      </c>
      <c r="AX273">
        <f t="shared" si="233"/>
        <v>2.3235535443442801E-2</v>
      </c>
      <c r="AY273" t="b">
        <f t="shared" si="253"/>
        <v>0</v>
      </c>
      <c r="AZ273">
        <f t="shared" si="234"/>
        <v>37.337604695554134</v>
      </c>
      <c r="BA273">
        <f t="shared" si="235"/>
        <v>-2.5098516391407828</v>
      </c>
      <c r="BB273">
        <f t="shared" si="236"/>
        <v>-0.30180440662177688</v>
      </c>
      <c r="BC273">
        <f t="shared" si="237"/>
        <v>0.37947749688491061</v>
      </c>
      <c r="BD273">
        <f t="shared" si="238"/>
        <v>4.9331796297907987E-2</v>
      </c>
      <c r="BF273" s="15">
        <f t="shared" si="254"/>
        <v>34.954757942974389</v>
      </c>
      <c r="BG273" s="10">
        <f t="shared" si="255"/>
        <v>0</v>
      </c>
      <c r="BH273">
        <f t="shared" si="256"/>
        <v>5.9249731232598073</v>
      </c>
      <c r="BI273">
        <f t="shared" si="257"/>
        <v>5.9216781596562029</v>
      </c>
      <c r="BJ273">
        <f t="shared" si="258"/>
        <v>-3.2459046026560578E-2</v>
      </c>
      <c r="BK273">
        <f t="shared" si="259"/>
        <v>-5.0562300247236625E-4</v>
      </c>
      <c r="BM273">
        <f t="shared" si="260"/>
        <v>0</v>
      </c>
      <c r="BN273">
        <f t="shared" si="261"/>
        <v>9.3258734068513149E-15</v>
      </c>
      <c r="BO273">
        <f t="shared" si="262"/>
        <v>0</v>
      </c>
      <c r="BP273">
        <f t="shared" si="263"/>
        <v>0</v>
      </c>
    </row>
    <row r="274" spans="1:68" x14ac:dyDescent="0.2">
      <c r="A274">
        <f t="shared" si="269"/>
        <v>0.23699999999999999</v>
      </c>
      <c r="B274">
        <f t="shared" si="205"/>
        <v>0.74079892245768519</v>
      </c>
      <c r="C274">
        <f t="shared" si="206"/>
        <v>2.3849349275747418</v>
      </c>
      <c r="D274">
        <f t="shared" si="207"/>
        <v>0.74079892245768519</v>
      </c>
      <c r="E274">
        <f t="shared" si="213"/>
        <v>0.68649500118222173</v>
      </c>
      <c r="F274">
        <f t="shared" si="214"/>
        <v>0.68649500118222173</v>
      </c>
      <c r="G274">
        <f t="shared" si="208"/>
        <v>0.73339093323310833</v>
      </c>
      <c r="H274">
        <f t="shared" si="209"/>
        <v>0.66939263283400008</v>
      </c>
      <c r="I274">
        <f t="shared" si="210"/>
        <v>0.66939263283399997</v>
      </c>
      <c r="J274">
        <f t="shared" si="265"/>
        <v>32.609218432866918</v>
      </c>
      <c r="K274">
        <f t="shared" si="266"/>
        <v>31.492488975910209</v>
      </c>
      <c r="L274">
        <f t="shared" si="215"/>
        <v>6.5830719584016072E+16</v>
      </c>
      <c r="M274">
        <f t="shared" si="211"/>
        <v>2.3264693617021812E-2</v>
      </c>
      <c r="N274" s="17">
        <f t="shared" si="267"/>
        <v>1531531521710211.5</v>
      </c>
      <c r="O274">
        <f t="shared" si="268"/>
        <v>0</v>
      </c>
      <c r="P274" s="18" t="e">
        <f t="shared" si="212"/>
        <v>#N/A</v>
      </c>
      <c r="R274">
        <f t="shared" si="216"/>
        <v>3.449749072189809</v>
      </c>
      <c r="S274">
        <f t="shared" si="217"/>
        <v>38.725862987274297</v>
      </c>
      <c r="T274">
        <f t="shared" si="239"/>
        <v>-3.7608183630384429</v>
      </c>
      <c r="U274" s="9">
        <f t="shared" si="218"/>
        <v>34.965044624235851</v>
      </c>
      <c r="V274">
        <f t="shared" si="240"/>
        <v>-1531531521710150</v>
      </c>
      <c r="W274">
        <f t="shared" si="241"/>
        <v>0</v>
      </c>
      <c r="X274">
        <f t="shared" si="242"/>
        <v>-1.4210854715202004E-14</v>
      </c>
      <c r="Y274">
        <f t="shared" si="219"/>
        <v>2.3849349275747418</v>
      </c>
      <c r="Z274">
        <f t="shared" si="220"/>
        <v>31.415926535897931</v>
      </c>
      <c r="AA274">
        <f t="shared" si="221"/>
        <v>2.3274540528099479</v>
      </c>
      <c r="AB274">
        <f t="shared" si="243"/>
        <v>-2.4652359997972719</v>
      </c>
      <c r="AC274">
        <f t="shared" si="222"/>
        <v>28.950690536100659</v>
      </c>
      <c r="AD274">
        <f t="shared" si="244"/>
        <v>-0.29995489688056415</v>
      </c>
      <c r="AE274">
        <f t="shared" si="223"/>
        <v>0.38912960571669181</v>
      </c>
      <c r="AF274" s="9">
        <f t="shared" si="245"/>
        <v>29.039865244936788</v>
      </c>
      <c r="AG274" s="9">
        <f t="shared" si="246"/>
        <v>0</v>
      </c>
      <c r="AH274">
        <f t="shared" si="247"/>
        <v>0</v>
      </c>
      <c r="AI274">
        <f t="shared" si="264"/>
        <v>3.1257338500325638E-3</v>
      </c>
      <c r="AJ274">
        <f t="shared" si="224"/>
        <v>37.337604695554134</v>
      </c>
      <c r="AK274">
        <f t="shared" si="225"/>
        <v>-2.497587888677312</v>
      </c>
      <c r="AL274">
        <f t="shared" si="226"/>
        <v>-0.25112851804067882</v>
      </c>
      <c r="AM274">
        <f t="shared" si="227"/>
        <v>0.37615633539971666</v>
      </c>
      <c r="AN274" s="9">
        <f t="shared" si="248"/>
        <v>34.965044624235858</v>
      </c>
      <c r="AO274">
        <f t="shared" si="228"/>
        <v>0</v>
      </c>
      <c r="AP274">
        <f t="shared" si="249"/>
        <v>0</v>
      </c>
      <c r="AQ274">
        <f t="shared" si="229"/>
        <v>5.9216781596562029</v>
      </c>
      <c r="AR274">
        <f t="shared" si="230"/>
        <v>-3.2351888880040036E-2</v>
      </c>
      <c r="AS274">
        <f t="shared" si="231"/>
        <v>4.8826378839885332E-2</v>
      </c>
      <c r="AT274">
        <f t="shared" si="250"/>
        <v>1.2953253427719474E-2</v>
      </c>
      <c r="AU274">
        <f t="shared" si="232"/>
        <v>5.9251793792990703</v>
      </c>
      <c r="AV274">
        <f t="shared" si="251"/>
        <v>0.16946008343407232</v>
      </c>
      <c r="AW274">
        <f t="shared" si="252"/>
        <v>0</v>
      </c>
      <c r="AX274">
        <f t="shared" si="233"/>
        <v>2.326679278194313E-2</v>
      </c>
      <c r="AY274" t="b">
        <f t="shared" si="253"/>
        <v>0</v>
      </c>
      <c r="AZ274">
        <f t="shared" si="234"/>
        <v>37.337604695554134</v>
      </c>
      <c r="BA274">
        <f t="shared" si="235"/>
        <v>-2.4975878886773173</v>
      </c>
      <c r="BB274">
        <f t="shared" si="236"/>
        <v>-0.30046031433858661</v>
      </c>
      <c r="BC274">
        <f t="shared" si="237"/>
        <v>0.37615633539971666</v>
      </c>
      <c r="BD274">
        <f t="shared" si="238"/>
        <v>4.9331796297907987E-2</v>
      </c>
      <c r="BF274" s="15">
        <f t="shared" si="254"/>
        <v>34.965044624235851</v>
      </c>
      <c r="BG274" s="10">
        <f t="shared" si="255"/>
        <v>0</v>
      </c>
      <c r="BH274">
        <f t="shared" si="256"/>
        <v>5.9251793792990632</v>
      </c>
      <c r="BI274">
        <f t="shared" si="257"/>
        <v>5.9216781596562029</v>
      </c>
      <c r="BJ274">
        <f t="shared" si="258"/>
        <v>-3.2351888880045365E-2</v>
      </c>
      <c r="BK274">
        <f t="shared" si="259"/>
        <v>-5.054174580224613E-4</v>
      </c>
      <c r="BM274">
        <f t="shared" si="260"/>
        <v>0</v>
      </c>
      <c r="BN274">
        <f t="shared" si="261"/>
        <v>-5.3290705182007514E-15</v>
      </c>
      <c r="BO274">
        <f t="shared" si="262"/>
        <v>0</v>
      </c>
      <c r="BP274">
        <f t="shared" si="263"/>
        <v>0</v>
      </c>
    </row>
    <row r="275" spans="1:68" x14ac:dyDescent="0.2">
      <c r="A275">
        <f t="shared" si="269"/>
        <v>0.23799999999999999</v>
      </c>
      <c r="B275">
        <f t="shared" si="205"/>
        <v>0.74392465630771754</v>
      </c>
      <c r="C275">
        <f t="shared" si="206"/>
        <v>2.3818091937247097</v>
      </c>
      <c r="D275">
        <f t="shared" si="207"/>
        <v>0.74392465630771754</v>
      </c>
      <c r="E275">
        <f t="shared" si="213"/>
        <v>0.68876447287258424</v>
      </c>
      <c r="F275">
        <f t="shared" si="214"/>
        <v>0.68876447287258402</v>
      </c>
      <c r="G275">
        <f t="shared" si="208"/>
        <v>0.73648540974464038</v>
      </c>
      <c r="H275">
        <f t="shared" si="209"/>
        <v>0.67168833805692696</v>
      </c>
      <c r="I275">
        <f t="shared" si="210"/>
        <v>0.67168833805692685</v>
      </c>
      <c r="J275">
        <f t="shared" si="265"/>
        <v>32.497766217858306</v>
      </c>
      <c r="K275">
        <f t="shared" si="266"/>
        <v>31.385928064835142</v>
      </c>
      <c r="L275">
        <f t="shared" si="215"/>
        <v>6.6419232067708E+16</v>
      </c>
      <c r="M275">
        <f t="shared" si="211"/>
        <v>2.3295942484052857E-2</v>
      </c>
      <c r="N275" s="17">
        <f t="shared" si="267"/>
        <v>1547298610084284.8</v>
      </c>
      <c r="O275">
        <f t="shared" si="268"/>
        <v>0</v>
      </c>
      <c r="P275" s="18" t="e">
        <f t="shared" si="212"/>
        <v>#N/A</v>
      </c>
      <c r="R275">
        <f t="shared" si="216"/>
        <v>3.4463596416631965</v>
      </c>
      <c r="S275">
        <f t="shared" si="217"/>
        <v>38.734763049029517</v>
      </c>
      <c r="T275">
        <f t="shared" si="239"/>
        <v>-3.7594760758903436</v>
      </c>
      <c r="U275" s="9">
        <f t="shared" si="218"/>
        <v>34.975286973139177</v>
      </c>
      <c r="V275">
        <f t="shared" si="240"/>
        <v>-1547298610084211.5</v>
      </c>
      <c r="W275">
        <f t="shared" si="241"/>
        <v>0</v>
      </c>
      <c r="X275">
        <f t="shared" si="242"/>
        <v>-2.1316282072803006E-14</v>
      </c>
      <c r="Y275">
        <f t="shared" si="219"/>
        <v>2.3818091937247097</v>
      </c>
      <c r="Z275">
        <f t="shared" si="220"/>
        <v>31.415926535897931</v>
      </c>
      <c r="AA275">
        <f t="shared" si="221"/>
        <v>2.33057978665998</v>
      </c>
      <c r="AB275">
        <f t="shared" si="243"/>
        <v>-2.4531401605484877</v>
      </c>
      <c r="AC275">
        <f t="shared" si="222"/>
        <v>28.962786375349445</v>
      </c>
      <c r="AD275">
        <f t="shared" si="244"/>
        <v>-0.29861281374981691</v>
      </c>
      <c r="AE275">
        <f t="shared" si="223"/>
        <v>0.38573104386470169</v>
      </c>
      <c r="AF275" s="9">
        <f t="shared" si="245"/>
        <v>29.049904605464331</v>
      </c>
      <c r="AG275" s="9">
        <f t="shared" si="246"/>
        <v>0</v>
      </c>
      <c r="AH275">
        <f t="shared" si="247"/>
        <v>0</v>
      </c>
      <c r="AI275">
        <f t="shared" si="264"/>
        <v>3.1257338500323417E-3</v>
      </c>
      <c r="AJ275">
        <f t="shared" si="224"/>
        <v>37.337604695554134</v>
      </c>
      <c r="AK275">
        <f t="shared" si="225"/>
        <v>-2.4853873970130471</v>
      </c>
      <c r="AL275">
        <f t="shared" si="226"/>
        <v>-0.24978623089257956</v>
      </c>
      <c r="AM275">
        <f t="shared" si="227"/>
        <v>0.37285590549065656</v>
      </c>
      <c r="AN275" s="9">
        <f t="shared" si="248"/>
        <v>34.975286973139163</v>
      </c>
      <c r="AO275">
        <f t="shared" si="228"/>
        <v>0</v>
      </c>
      <c r="AP275">
        <f t="shared" si="249"/>
        <v>0</v>
      </c>
      <c r="AQ275">
        <f t="shared" si="229"/>
        <v>5.9216781596562029</v>
      </c>
      <c r="AR275">
        <f t="shared" si="230"/>
        <v>-3.2247236464559403E-2</v>
      </c>
      <c r="AS275">
        <f t="shared" si="231"/>
        <v>4.8826582857237344E-2</v>
      </c>
      <c r="AT275">
        <f t="shared" si="250"/>
        <v>1.297473243137642E-2</v>
      </c>
      <c r="AU275">
        <f t="shared" si="232"/>
        <v>5.9253823676748318</v>
      </c>
      <c r="AV275">
        <f t="shared" si="251"/>
        <v>0.16941626160853218</v>
      </c>
      <c r="AW275">
        <f t="shared" si="252"/>
        <v>0</v>
      </c>
      <c r="AX275">
        <f t="shared" si="233"/>
        <v>2.3298050120443448E-2</v>
      </c>
      <c r="AY275" t="b">
        <f t="shared" si="253"/>
        <v>0</v>
      </c>
      <c r="AZ275">
        <f t="shared" si="234"/>
        <v>37.337604695554134</v>
      </c>
      <c r="BA275">
        <f t="shared" si="235"/>
        <v>-2.4853873970130507</v>
      </c>
      <c r="BB275">
        <f t="shared" si="236"/>
        <v>-0.2991180271904878</v>
      </c>
      <c r="BC275">
        <f t="shared" si="237"/>
        <v>0.37285590549065689</v>
      </c>
      <c r="BD275">
        <f t="shared" si="238"/>
        <v>4.9331796297907987E-2</v>
      </c>
      <c r="BF275" s="15">
        <f t="shared" si="254"/>
        <v>34.975286973139163</v>
      </c>
      <c r="BG275" s="10">
        <f t="shared" si="255"/>
        <v>0</v>
      </c>
      <c r="BH275">
        <f t="shared" si="256"/>
        <v>5.9253823676748318</v>
      </c>
      <c r="BI275">
        <f t="shared" si="257"/>
        <v>5.9216781596562029</v>
      </c>
      <c r="BJ275">
        <f t="shared" si="258"/>
        <v>-3.2247236464562956E-2</v>
      </c>
      <c r="BK275">
        <f t="shared" si="259"/>
        <v>-5.0521344067089302E-4</v>
      </c>
      <c r="BM275">
        <f t="shared" si="260"/>
        <v>0</v>
      </c>
      <c r="BN275">
        <f t="shared" si="261"/>
        <v>-3.5527136788005009E-15</v>
      </c>
      <c r="BO275">
        <f t="shared" si="262"/>
        <v>-2.4980018054066022E-16</v>
      </c>
      <c r="BP275">
        <f t="shared" si="263"/>
        <v>0</v>
      </c>
    </row>
    <row r="276" spans="1:68" x14ac:dyDescent="0.2">
      <c r="A276">
        <f t="shared" si="269"/>
        <v>0.23899999999999999</v>
      </c>
      <c r="B276">
        <f t="shared" si="205"/>
        <v>0.74705039015774999</v>
      </c>
      <c r="C276">
        <f t="shared" si="206"/>
        <v>2.3786834598746771</v>
      </c>
      <c r="D276">
        <f t="shared" si="207"/>
        <v>0.74705039015774999</v>
      </c>
      <c r="E276">
        <f t="shared" si="213"/>
        <v>0.6910272151934379</v>
      </c>
      <c r="F276">
        <f t="shared" si="214"/>
        <v>0.6910272151934379</v>
      </c>
      <c r="G276">
        <f t="shared" si="208"/>
        <v>0.73957988625617244</v>
      </c>
      <c r="H276">
        <f t="shared" si="209"/>
        <v>0.67397761134195455</v>
      </c>
      <c r="I276">
        <f t="shared" si="210"/>
        <v>0.67397761134195466</v>
      </c>
      <c r="J276">
        <f t="shared" si="265"/>
        <v>32.387382331548665</v>
      </c>
      <c r="K276">
        <f t="shared" si="266"/>
        <v>31.280384994517888</v>
      </c>
      <c r="L276">
        <f t="shared" si="215"/>
        <v>6.7010209368940528E+16</v>
      </c>
      <c r="M276">
        <f t="shared" si="211"/>
        <v>2.3327191328323275E-2</v>
      </c>
      <c r="N276" s="17">
        <f t="shared" si="267"/>
        <v>1563159974900276.5</v>
      </c>
      <c r="O276">
        <f t="shared" si="268"/>
        <v>0</v>
      </c>
      <c r="P276" s="18" t="e">
        <f t="shared" si="212"/>
        <v>#N/A</v>
      </c>
      <c r="R276">
        <f t="shared" si="216"/>
        <v>3.4429912236102513</v>
      </c>
      <c r="S276">
        <f t="shared" si="217"/>
        <v>38.743621381334094</v>
      </c>
      <c r="T276">
        <f t="shared" si="239"/>
        <v>-3.7581355890378108</v>
      </c>
      <c r="U276" s="9">
        <f t="shared" si="218"/>
        <v>34.985485792296281</v>
      </c>
      <c r="V276">
        <f t="shared" si="240"/>
        <v>-1563159974900214.8</v>
      </c>
      <c r="W276">
        <f t="shared" si="241"/>
        <v>0</v>
      </c>
      <c r="X276">
        <f t="shared" si="242"/>
        <v>-1.4210854715202004E-14</v>
      </c>
      <c r="Y276">
        <f t="shared" si="219"/>
        <v>2.3786834598746771</v>
      </c>
      <c r="Z276">
        <f t="shared" si="220"/>
        <v>31.415926535897931</v>
      </c>
      <c r="AA276">
        <f t="shared" si="221"/>
        <v>2.3337055205100126</v>
      </c>
      <c r="AB276">
        <f t="shared" si="243"/>
        <v>-2.4411041774141231</v>
      </c>
      <c r="AC276">
        <f t="shared" si="222"/>
        <v>28.974822358483809</v>
      </c>
      <c r="AD276">
        <f t="shared" si="244"/>
        <v>-0.29727252939236554</v>
      </c>
      <c r="AE276">
        <f t="shared" si="223"/>
        <v>0.38235382939757301</v>
      </c>
      <c r="AF276" s="9">
        <f t="shared" si="245"/>
        <v>29.059903658489016</v>
      </c>
      <c r="AG276" s="9">
        <f t="shared" si="246"/>
        <v>0</v>
      </c>
      <c r="AH276">
        <f t="shared" si="247"/>
        <v>0</v>
      </c>
      <c r="AI276">
        <f t="shared" si="264"/>
        <v>3.1257338500323417E-3</v>
      </c>
      <c r="AJ276">
        <f t="shared" si="224"/>
        <v>37.337604695554134</v>
      </c>
      <c r="AK276">
        <f t="shared" si="225"/>
        <v>-2.4732492299785385</v>
      </c>
      <c r="AL276">
        <f t="shared" si="226"/>
        <v>-0.24844574404004671</v>
      </c>
      <c r="AM276">
        <f t="shared" si="227"/>
        <v>0.3695760707607571</v>
      </c>
      <c r="AN276" s="9">
        <f t="shared" si="248"/>
        <v>34.985485792296309</v>
      </c>
      <c r="AO276">
        <f t="shared" si="228"/>
        <v>0</v>
      </c>
      <c r="AP276">
        <f t="shared" si="249"/>
        <v>0</v>
      </c>
      <c r="AQ276">
        <f t="shared" si="229"/>
        <v>5.9216781596562029</v>
      </c>
      <c r="AR276">
        <f t="shared" si="230"/>
        <v>-3.2145052564415355E-2</v>
      </c>
      <c r="AS276">
        <f t="shared" si="231"/>
        <v>4.8826785352318824E-2</v>
      </c>
      <c r="AT276">
        <f t="shared" si="250"/>
        <v>1.2997093934077275E-2</v>
      </c>
      <c r="AU276">
        <f t="shared" si="232"/>
        <v>5.9255821338072927</v>
      </c>
      <c r="AV276">
        <f t="shared" si="251"/>
        <v>0.16937258407633965</v>
      </c>
      <c r="AW276">
        <f t="shared" si="252"/>
        <v>0</v>
      </c>
      <c r="AX276">
        <f t="shared" si="233"/>
        <v>2.3329307458943776E-2</v>
      </c>
      <c r="AY276" t="b">
        <f t="shared" si="253"/>
        <v>0</v>
      </c>
      <c r="AZ276">
        <f t="shared" si="234"/>
        <v>37.337604695554134</v>
      </c>
      <c r="BA276">
        <f t="shared" si="235"/>
        <v>-2.4732492299785287</v>
      </c>
      <c r="BB276">
        <f t="shared" si="236"/>
        <v>-0.29777754033795473</v>
      </c>
      <c r="BC276">
        <f t="shared" si="237"/>
        <v>0.3695760707607571</v>
      </c>
      <c r="BD276">
        <f t="shared" si="238"/>
        <v>4.9331796297907987E-2</v>
      </c>
      <c r="BF276" s="15">
        <f t="shared" si="254"/>
        <v>34.985485792296316</v>
      </c>
      <c r="BG276" s="10">
        <f t="shared" si="255"/>
        <v>0</v>
      </c>
      <c r="BH276">
        <f t="shared" si="256"/>
        <v>5.9255821338072998</v>
      </c>
      <c r="BI276">
        <f t="shared" si="257"/>
        <v>5.9216781596562029</v>
      </c>
      <c r="BJ276">
        <f t="shared" si="258"/>
        <v>-3.2145052564405585E-2</v>
      </c>
      <c r="BK276">
        <f t="shared" si="259"/>
        <v>-5.0501094558919046E-4</v>
      </c>
      <c r="BM276">
        <f t="shared" si="260"/>
        <v>0</v>
      </c>
      <c r="BN276">
        <f t="shared" si="261"/>
        <v>9.7699626167013776E-15</v>
      </c>
      <c r="BO276">
        <f t="shared" si="262"/>
        <v>0</v>
      </c>
      <c r="BP276">
        <f t="shared" si="263"/>
        <v>0</v>
      </c>
    </row>
    <row r="277" spans="1:68" x14ac:dyDescent="0.2">
      <c r="A277">
        <f t="shared" si="269"/>
        <v>0.24</v>
      </c>
      <c r="B277">
        <f t="shared" si="205"/>
        <v>0.75017612400778244</v>
      </c>
      <c r="C277">
        <f t="shared" si="206"/>
        <v>2.3755577260246445</v>
      </c>
      <c r="D277">
        <f t="shared" si="207"/>
        <v>0.75017612400778244</v>
      </c>
      <c r="E277">
        <f t="shared" si="213"/>
        <v>0.69328320603732851</v>
      </c>
      <c r="F277">
        <f t="shared" si="214"/>
        <v>0.69328320603732851</v>
      </c>
      <c r="G277">
        <f t="shared" si="208"/>
        <v>0.7426743627677046</v>
      </c>
      <c r="H277">
        <f t="shared" si="209"/>
        <v>0.67626043076751197</v>
      </c>
      <c r="I277">
        <f t="shared" si="210"/>
        <v>0.67626043076751219</v>
      </c>
      <c r="J277">
        <f t="shared" si="265"/>
        <v>32.27805382116177</v>
      </c>
      <c r="K277">
        <f t="shared" si="266"/>
        <v>31.175847471512565</v>
      </c>
      <c r="L277">
        <f t="shared" si="215"/>
        <v>6.7603676925059792E+16</v>
      </c>
      <c r="M277">
        <f t="shared" si="211"/>
        <v>2.3358440149802533E-2</v>
      </c>
      <c r="N277" s="17">
        <f t="shared" si="267"/>
        <v>1579116441360595.8</v>
      </c>
      <c r="O277">
        <f t="shared" si="268"/>
        <v>0</v>
      </c>
      <c r="P277" s="18" t="e">
        <f t="shared" si="212"/>
        <v>#N/A</v>
      </c>
      <c r="R277">
        <f t="shared" si="216"/>
        <v>3.4396436755274089</v>
      </c>
      <c r="S277">
        <f t="shared" si="217"/>
        <v>38.752438768862916</v>
      </c>
      <c r="T277">
        <f t="shared" si="239"/>
        <v>-3.7567968976607591</v>
      </c>
      <c r="U277" s="9">
        <f t="shared" si="218"/>
        <v>34.99564187120216</v>
      </c>
      <c r="V277">
        <f t="shared" si="240"/>
        <v>-1579116441360539</v>
      </c>
      <c r="W277">
        <f t="shared" si="241"/>
        <v>0</v>
      </c>
      <c r="X277">
        <f t="shared" si="242"/>
        <v>-1.4210854715202004E-14</v>
      </c>
      <c r="Y277">
        <f t="shared" si="219"/>
        <v>2.3755577260246445</v>
      </c>
      <c r="Z277">
        <f t="shared" si="220"/>
        <v>31.415926535897931</v>
      </c>
      <c r="AA277">
        <f t="shared" si="221"/>
        <v>2.3368312543600451</v>
      </c>
      <c r="AB277">
        <f t="shared" si="243"/>
        <v>-2.4291271665047751</v>
      </c>
      <c r="AC277">
        <f t="shared" si="222"/>
        <v>28.986799369393157</v>
      </c>
      <c r="AD277">
        <f t="shared" si="244"/>
        <v>-0.29593403899292731</v>
      </c>
      <c r="AE277">
        <f t="shared" si="223"/>
        <v>0.37899781861025172</v>
      </c>
      <c r="AF277" s="9">
        <f t="shared" si="245"/>
        <v>29.06986314901048</v>
      </c>
      <c r="AG277" s="9">
        <f t="shared" si="246"/>
        <v>0</v>
      </c>
      <c r="AH277">
        <f t="shared" si="247"/>
        <v>0</v>
      </c>
      <c r="AI277">
        <f t="shared" si="264"/>
        <v>3.1257338500325638E-3</v>
      </c>
      <c r="AJ277">
        <f t="shared" si="224"/>
        <v>37.337604695554134</v>
      </c>
      <c r="AK277">
        <f t="shared" si="225"/>
        <v>-2.4611724682421365</v>
      </c>
      <c r="AL277">
        <f t="shared" si="226"/>
        <v>-0.24710705266299504</v>
      </c>
      <c r="AM277">
        <f t="shared" si="227"/>
        <v>0.36631669655320298</v>
      </c>
      <c r="AN277" s="9">
        <f t="shared" si="248"/>
        <v>34.995641871202203</v>
      </c>
      <c r="AO277">
        <f t="shared" si="228"/>
        <v>0</v>
      </c>
      <c r="AP277">
        <f t="shared" si="249"/>
        <v>0</v>
      </c>
      <c r="AQ277">
        <f t="shared" si="229"/>
        <v>5.9216781596562029</v>
      </c>
      <c r="AR277">
        <f t="shared" si="230"/>
        <v>-3.204530173736142E-2</v>
      </c>
      <c r="AS277">
        <f t="shared" si="231"/>
        <v>4.8826986329932265E-2</v>
      </c>
      <c r="AT277">
        <f t="shared" si="250"/>
        <v>1.3020339757111535E-2</v>
      </c>
      <c r="AU277">
        <f t="shared" si="232"/>
        <v>5.9257787221917226</v>
      </c>
      <c r="AV277">
        <f t="shared" si="251"/>
        <v>0.16932904799977469</v>
      </c>
      <c r="AW277">
        <f t="shared" si="252"/>
        <v>0</v>
      </c>
      <c r="AX277">
        <f t="shared" si="233"/>
        <v>2.3360564797444101E-2</v>
      </c>
      <c r="AY277" t="b">
        <f t="shared" si="253"/>
        <v>0</v>
      </c>
      <c r="AZ277">
        <f t="shared" si="234"/>
        <v>37.337604695554134</v>
      </c>
      <c r="BA277">
        <f t="shared" si="235"/>
        <v>-2.4611724682421303</v>
      </c>
      <c r="BB277">
        <f t="shared" si="236"/>
        <v>-0.29643884896090289</v>
      </c>
      <c r="BC277">
        <f t="shared" si="237"/>
        <v>0.36631669655320298</v>
      </c>
      <c r="BD277">
        <f t="shared" si="238"/>
        <v>4.9331796297907987E-2</v>
      </c>
      <c r="BF277" s="15">
        <f t="shared" si="254"/>
        <v>34.99564187120221</v>
      </c>
      <c r="BG277" s="10">
        <f t="shared" si="255"/>
        <v>0</v>
      </c>
      <c r="BH277">
        <f t="shared" si="256"/>
        <v>5.9257787221917297</v>
      </c>
      <c r="BI277">
        <f t="shared" si="257"/>
        <v>5.9216781596562029</v>
      </c>
      <c r="BJ277">
        <f t="shared" si="258"/>
        <v>-3.2045301737355203E-2</v>
      </c>
      <c r="BK277">
        <f t="shared" si="259"/>
        <v>-5.0480996797558353E-4</v>
      </c>
      <c r="BM277">
        <f t="shared" si="260"/>
        <v>0</v>
      </c>
      <c r="BN277">
        <f t="shared" si="261"/>
        <v>6.2172489379008766E-15</v>
      </c>
      <c r="BO277">
        <f t="shared" si="262"/>
        <v>0</v>
      </c>
      <c r="BP277">
        <f t="shared" si="263"/>
        <v>0</v>
      </c>
    </row>
    <row r="278" spans="1:68" x14ac:dyDescent="0.2">
      <c r="A278">
        <f t="shared" si="269"/>
        <v>0.24099999999999999</v>
      </c>
      <c r="B278">
        <f t="shared" si="205"/>
        <v>0.75330185785781489</v>
      </c>
      <c r="C278">
        <f t="shared" si="206"/>
        <v>2.372431992174612</v>
      </c>
      <c r="D278">
        <f t="shared" si="207"/>
        <v>0.75330185785781489</v>
      </c>
      <c r="E278">
        <f t="shared" si="213"/>
        <v>0.69553242336276466</v>
      </c>
      <c r="F278">
        <f t="shared" si="214"/>
        <v>0.69553242336276477</v>
      </c>
      <c r="G278">
        <f t="shared" si="208"/>
        <v>0.74576883927923676</v>
      </c>
      <c r="H278">
        <f t="shared" si="209"/>
        <v>0.67853677447382854</v>
      </c>
      <c r="I278">
        <f t="shared" si="210"/>
        <v>0.67853677447382865</v>
      </c>
      <c r="J278">
        <f t="shared" si="265"/>
        <v>32.169767951578756</v>
      </c>
      <c r="K278">
        <f t="shared" si="266"/>
        <v>31.072303408456545</v>
      </c>
      <c r="L278">
        <f t="shared" si="215"/>
        <v>6.8199660618119584E+16</v>
      </c>
      <c r="M278">
        <f t="shared" si="211"/>
        <v>2.3389688948460101E-2</v>
      </c>
      <c r="N278" s="17">
        <f t="shared" si="267"/>
        <v>1595168848248361.2</v>
      </c>
      <c r="O278">
        <f t="shared" si="268"/>
        <v>0</v>
      </c>
      <c r="P278" s="18" t="e">
        <f t="shared" si="212"/>
        <v>#N/A</v>
      </c>
      <c r="R278">
        <f t="shared" si="216"/>
        <v>3.4363168567515254</v>
      </c>
      <c r="S278">
        <f t="shared" si="217"/>
        <v>38.761215983473818</v>
      </c>
      <c r="T278">
        <f t="shared" si="239"/>
        <v>-3.7554599969584381</v>
      </c>
      <c r="U278" s="9">
        <f t="shared" si="218"/>
        <v>35.005755986515382</v>
      </c>
      <c r="V278">
        <f t="shared" si="240"/>
        <v>-1595168848248336.8</v>
      </c>
      <c r="W278">
        <f t="shared" si="241"/>
        <v>0</v>
      </c>
      <c r="X278">
        <f t="shared" si="242"/>
        <v>7.1054273576010019E-15</v>
      </c>
      <c r="Y278">
        <f t="shared" si="219"/>
        <v>2.372431992174612</v>
      </c>
      <c r="Z278">
        <f t="shared" si="220"/>
        <v>31.415926535897931</v>
      </c>
      <c r="AA278">
        <f t="shared" si="221"/>
        <v>2.3399569882100777</v>
      </c>
      <c r="AB278">
        <f t="shared" si="243"/>
        <v>-2.4172082577056337</v>
      </c>
      <c r="AC278">
        <f t="shared" si="222"/>
        <v>28.998718278192296</v>
      </c>
      <c r="AD278">
        <f t="shared" si="244"/>
        <v>-0.29459733775552915</v>
      </c>
      <c r="AE278">
        <f t="shared" si="223"/>
        <v>0.37566286965824702</v>
      </c>
      <c r="AF278" s="9">
        <f t="shared" si="245"/>
        <v>29.079783810095012</v>
      </c>
      <c r="AG278" s="9">
        <f t="shared" si="246"/>
        <v>0</v>
      </c>
      <c r="AH278">
        <f t="shared" si="247"/>
        <v>0</v>
      </c>
      <c r="AI278">
        <f t="shared" si="264"/>
        <v>3.1257338500325638E-3</v>
      </c>
      <c r="AJ278">
        <f t="shared" si="224"/>
        <v>37.337604695554134</v>
      </c>
      <c r="AK278">
        <f t="shared" si="225"/>
        <v>-2.4491562070015425</v>
      </c>
      <c r="AL278">
        <f t="shared" si="226"/>
        <v>-0.24577015196067409</v>
      </c>
      <c r="AM278">
        <f t="shared" si="227"/>
        <v>0.36307764992342834</v>
      </c>
      <c r="AN278" s="9">
        <f t="shared" si="248"/>
        <v>35.005755986515339</v>
      </c>
      <c r="AO278">
        <f t="shared" si="228"/>
        <v>0</v>
      </c>
      <c r="AP278">
        <f t="shared" si="249"/>
        <v>0</v>
      </c>
      <c r="AQ278">
        <f t="shared" si="229"/>
        <v>5.9216781596562029</v>
      </c>
      <c r="AR278">
        <f t="shared" si="230"/>
        <v>-3.1947949295908717E-2</v>
      </c>
      <c r="AS278">
        <f t="shared" si="231"/>
        <v>4.8827185794855066E-2</v>
      </c>
      <c r="AT278">
        <f t="shared" si="250"/>
        <v>1.304447188977873E-2</v>
      </c>
      <c r="AU278">
        <f t="shared" si="232"/>
        <v>5.925972176420327</v>
      </c>
      <c r="AV278">
        <f t="shared" si="251"/>
        <v>0.16928565058566616</v>
      </c>
      <c r="AW278">
        <f t="shared" si="252"/>
        <v>0</v>
      </c>
      <c r="AX278">
        <f t="shared" si="233"/>
        <v>2.3391822135944425E-2</v>
      </c>
      <c r="AY278" t="b">
        <f t="shared" si="253"/>
        <v>0</v>
      </c>
      <c r="AZ278">
        <f t="shared" si="234"/>
        <v>37.337604695554134</v>
      </c>
      <c r="BA278">
        <f t="shared" si="235"/>
        <v>-2.4491562070015429</v>
      </c>
      <c r="BB278">
        <f t="shared" si="236"/>
        <v>-0.29510194825858205</v>
      </c>
      <c r="BC278">
        <f t="shared" si="237"/>
        <v>0.36307764992342823</v>
      </c>
      <c r="BD278">
        <f t="shared" si="238"/>
        <v>4.9331796297907987E-2</v>
      </c>
      <c r="BF278" s="15">
        <f t="shared" si="254"/>
        <v>35.005755986515339</v>
      </c>
      <c r="BG278" s="10">
        <f t="shared" si="255"/>
        <v>0</v>
      </c>
      <c r="BH278">
        <f t="shared" si="256"/>
        <v>5.925972176420327</v>
      </c>
      <c r="BI278">
        <f t="shared" si="257"/>
        <v>5.9216781596562029</v>
      </c>
      <c r="BJ278">
        <f t="shared" si="258"/>
        <v>-3.1947949295909162E-2</v>
      </c>
      <c r="BK278">
        <f t="shared" si="259"/>
        <v>-5.0461050305289357E-4</v>
      </c>
      <c r="BM278">
        <f t="shared" si="260"/>
        <v>0</v>
      </c>
      <c r="BN278">
        <f t="shared" si="261"/>
        <v>0</v>
      </c>
      <c r="BO278">
        <f t="shared" si="262"/>
        <v>0</v>
      </c>
      <c r="BP278">
        <f t="shared" si="263"/>
        <v>0</v>
      </c>
    </row>
    <row r="279" spans="1:68" x14ac:dyDescent="0.2">
      <c r="A279">
        <f t="shared" si="269"/>
        <v>0.24199999999999999</v>
      </c>
      <c r="B279">
        <f t="shared" si="205"/>
        <v>0.75642759170784735</v>
      </c>
      <c r="C279">
        <f t="shared" si="206"/>
        <v>2.3693062583245794</v>
      </c>
      <c r="D279">
        <f t="shared" si="207"/>
        <v>0.75642759170784735</v>
      </c>
      <c r="E279">
        <f t="shared" si="213"/>
        <v>0.69777484519443411</v>
      </c>
      <c r="F279">
        <f t="shared" si="214"/>
        <v>0.69777484519443433</v>
      </c>
      <c r="G279">
        <f t="shared" si="208"/>
        <v>0.74886331579076881</v>
      </c>
      <c r="H279">
        <f t="shared" si="209"/>
        <v>0.68080662066314424</v>
      </c>
      <c r="I279">
        <f t="shared" si="210"/>
        <v>0.68080662066314457</v>
      </c>
      <c r="J279">
        <f t="shared" si="265"/>
        <v>32.062512200856276</v>
      </c>
      <c r="K279">
        <f t="shared" si="266"/>
        <v>30.969740919835697</v>
      </c>
      <c r="L279">
        <f t="shared" si="215"/>
        <v>6.8798186774496992E+16</v>
      </c>
      <c r="M279">
        <f t="shared" si="211"/>
        <v>2.3420937724265446E-2</v>
      </c>
      <c r="N279" s="17">
        <f t="shared" si="267"/>
        <v>1611318047987876.8</v>
      </c>
      <c r="O279">
        <f t="shared" si="268"/>
        <v>0</v>
      </c>
      <c r="P279" s="18" t="e">
        <f t="shared" si="212"/>
        <v>#N/A</v>
      </c>
      <c r="R279">
        <f t="shared" si="216"/>
        <v>3.4330106284298005</v>
      </c>
      <c r="S279">
        <f t="shared" si="217"/>
        <v>38.769953784480826</v>
      </c>
      <c r="T279">
        <f t="shared" si="239"/>
        <v>-3.7541248821493309</v>
      </c>
      <c r="U279" s="9">
        <f t="shared" si="218"/>
        <v>35.015828902331492</v>
      </c>
      <c r="V279">
        <f t="shared" si="240"/>
        <v>-1611318047987818.5</v>
      </c>
      <c r="W279">
        <f t="shared" si="241"/>
        <v>0</v>
      </c>
      <c r="X279">
        <f t="shared" si="242"/>
        <v>-1.4210854715202004E-14</v>
      </c>
      <c r="Y279">
        <f t="shared" si="219"/>
        <v>2.3693062583245794</v>
      </c>
      <c r="Z279">
        <f t="shared" si="220"/>
        <v>31.415926535897931</v>
      </c>
      <c r="AA279">
        <f t="shared" si="221"/>
        <v>2.3430827220601103</v>
      </c>
      <c r="AB279">
        <f t="shared" si="243"/>
        <v>-2.4053465943937424</v>
      </c>
      <c r="AC279">
        <f t="shared" si="222"/>
        <v>29.01057994150419</v>
      </c>
      <c r="AD279">
        <f t="shared" si="244"/>
        <v>-0.29326242090340426</v>
      </c>
      <c r="AE279">
        <f t="shared" si="223"/>
        <v>0.37234884252725797</v>
      </c>
      <c r="AF279" s="9">
        <f t="shared" si="245"/>
        <v>29.089666363128046</v>
      </c>
      <c r="AG279" s="9">
        <f t="shared" si="246"/>
        <v>0</v>
      </c>
      <c r="AH279">
        <f t="shared" si="247"/>
        <v>0</v>
      </c>
      <c r="AI279">
        <f t="shared" si="264"/>
        <v>3.1257338500325638E-3</v>
      </c>
      <c r="AJ279">
        <f t="shared" si="224"/>
        <v>37.337604695554134</v>
      </c>
      <c r="AK279">
        <f t="shared" si="225"/>
        <v>-2.4371995556828208</v>
      </c>
      <c r="AL279">
        <f t="shared" si="226"/>
        <v>-0.24443503715156689</v>
      </c>
      <c r="AM279">
        <f t="shared" si="227"/>
        <v>0.35985879961177375</v>
      </c>
      <c r="AN279" s="9">
        <f t="shared" si="248"/>
        <v>35.015828902331513</v>
      </c>
      <c r="AO279">
        <f t="shared" si="228"/>
        <v>0</v>
      </c>
      <c r="AP279">
        <f t="shared" si="249"/>
        <v>0</v>
      </c>
      <c r="AQ279">
        <f t="shared" si="229"/>
        <v>5.9216781596562029</v>
      </c>
      <c r="AR279">
        <f t="shared" si="230"/>
        <v>-3.185296128907833E-2</v>
      </c>
      <c r="AS279">
        <f t="shared" si="231"/>
        <v>4.8827383751837372E-2</v>
      </c>
      <c r="AT279">
        <f t="shared" si="250"/>
        <v>1.3069492489774482E-2</v>
      </c>
      <c r="AU279">
        <f t="shared" si="232"/>
        <v>5.9261625392034674</v>
      </c>
      <c r="AV279">
        <f t="shared" si="251"/>
        <v>0.16924238908446565</v>
      </c>
      <c r="AW279">
        <f t="shared" si="252"/>
        <v>0</v>
      </c>
      <c r="AX279">
        <f t="shared" si="233"/>
        <v>2.342307947444475E-2</v>
      </c>
      <c r="AY279" t="b">
        <f t="shared" si="253"/>
        <v>0</v>
      </c>
      <c r="AZ279">
        <f t="shared" si="234"/>
        <v>37.337604695554134</v>
      </c>
      <c r="BA279">
        <f t="shared" si="235"/>
        <v>-2.4371995556828248</v>
      </c>
      <c r="BB279">
        <f t="shared" si="236"/>
        <v>-0.29376683344947496</v>
      </c>
      <c r="BC279">
        <f t="shared" si="237"/>
        <v>0.35985879961177342</v>
      </c>
      <c r="BD279">
        <f t="shared" si="238"/>
        <v>4.9331796297907987E-2</v>
      </c>
      <c r="BF279" s="15">
        <f t="shared" si="254"/>
        <v>35.015828902331513</v>
      </c>
      <c r="BG279" s="10">
        <f t="shared" si="255"/>
        <v>0</v>
      </c>
      <c r="BH279">
        <f t="shared" si="256"/>
        <v>5.9261625392034674</v>
      </c>
      <c r="BI279">
        <f t="shared" si="257"/>
        <v>5.9216781596562029</v>
      </c>
      <c r="BJ279">
        <f t="shared" si="258"/>
        <v>-3.1852961289082327E-2</v>
      </c>
      <c r="BK279">
        <f t="shared" si="259"/>
        <v>-5.044125460706983E-4</v>
      </c>
      <c r="BM279">
        <f t="shared" si="260"/>
        <v>0</v>
      </c>
      <c r="BN279">
        <f t="shared" si="261"/>
        <v>-3.9968028886505635E-15</v>
      </c>
      <c r="BO279">
        <f t="shared" si="262"/>
        <v>0</v>
      </c>
      <c r="BP279">
        <f t="shared" si="263"/>
        <v>0</v>
      </c>
    </row>
    <row r="280" spans="1:68" x14ac:dyDescent="0.2">
      <c r="A280">
        <f t="shared" si="269"/>
        <v>0.24299999999999999</v>
      </c>
      <c r="B280">
        <f t="shared" ref="B280:B343" si="270">th_max*A280</f>
        <v>0.75955332555787969</v>
      </c>
      <c r="C280">
        <f t="shared" ref="C280:C343" si="271">th_max-B280</f>
        <v>2.3661805244745473</v>
      </c>
      <c r="D280">
        <f t="shared" ref="D280:D343" si="272">IF(use_th_l,B280,C280)</f>
        <v>0.75955332555787969</v>
      </c>
      <c r="E280">
        <f t="shared" si="213"/>
        <v>0.70001044962341763</v>
      </c>
      <c r="F280">
        <f t="shared" si="214"/>
        <v>0.70001044962341763</v>
      </c>
      <c r="G280">
        <f t="shared" ref="G280:G343" si="273">alpha*B280</f>
        <v>0.75195779230230086</v>
      </c>
      <c r="H280">
        <f t="shared" ref="H280:H343" si="274">SIN(G280)</f>
        <v>0.68306994759991746</v>
      </c>
      <c r="I280">
        <f t="shared" ref="I280:I343" si="275">SIN(alpha*C280+add_r)</f>
        <v>0.68306994759991779</v>
      </c>
      <c r="J280">
        <f t="shared" si="265"/>
        <v>31.956274255855476</v>
      </c>
      <c r="K280">
        <f t="shared" si="266"/>
        <v>30.868148317853986</v>
      </c>
      <c r="L280">
        <f t="shared" si="215"/>
        <v>6.9399282164699416E+16</v>
      </c>
      <c r="M280">
        <f t="shared" ref="M280:M343" si="276">-SIN((alpha_m_1)*B280+add_l)</f>
        <v>2.3452186477188035E-2</v>
      </c>
      <c r="N280" s="17">
        <f t="shared" si="267"/>
        <v>1627564906709520.5</v>
      </c>
      <c r="O280">
        <f t="shared" si="268"/>
        <v>0</v>
      </c>
      <c r="P280" s="18" t="e">
        <f t="shared" ref="P280:P343" si="277">IF($P$19,N280/$N$24,IF($P$20,N280/$N$1044,NA()))</f>
        <v>#N/A</v>
      </c>
      <c r="R280">
        <f t="shared" si="216"/>
        <v>3.4297248534903177</v>
      </c>
      <c r="S280">
        <f t="shared" si="217"/>
        <v>38.778652918921793</v>
      </c>
      <c r="T280">
        <f t="shared" si="239"/>
        <v>-3.7527915484710492</v>
      </c>
      <c r="U280" s="9">
        <f t="shared" si="218"/>
        <v>35.025861370450741</v>
      </c>
      <c r="V280">
        <f t="shared" si="240"/>
        <v>-1627564906709445.5</v>
      </c>
      <c r="W280">
        <f t="shared" si="241"/>
        <v>0</v>
      </c>
      <c r="X280">
        <f t="shared" si="242"/>
        <v>-2.1316282072803006E-14</v>
      </c>
      <c r="Y280">
        <f t="shared" si="219"/>
        <v>2.3661805244745473</v>
      </c>
      <c r="Z280">
        <f t="shared" si="220"/>
        <v>31.415926535897931</v>
      </c>
      <c r="AA280">
        <f t="shared" si="221"/>
        <v>2.3462084559101424</v>
      </c>
      <c r="AB280">
        <f t="shared" si="243"/>
        <v>-2.3935413331620743</v>
      </c>
      <c r="AC280">
        <f t="shared" si="222"/>
        <v>29.022385202735858</v>
      </c>
      <c r="AD280">
        <f t="shared" si="244"/>
        <v>-0.29192928367889065</v>
      </c>
      <c r="AE280">
        <f t="shared" si="223"/>
        <v>0.36905559900342877</v>
      </c>
      <c r="AF280" s="9">
        <f t="shared" si="245"/>
        <v>29.099511518060396</v>
      </c>
      <c r="AG280" s="9">
        <f t="shared" si="246"/>
        <v>0</v>
      </c>
      <c r="AH280">
        <f t="shared" si="247"/>
        <v>0</v>
      </c>
      <c r="AI280">
        <f t="shared" si="264"/>
        <v>3.1257338500323417E-3</v>
      </c>
      <c r="AJ280">
        <f t="shared" si="224"/>
        <v>37.337604695554134</v>
      </c>
      <c r="AK280">
        <f t="shared" si="225"/>
        <v>-2.4253016376467706</v>
      </c>
      <c r="AL280">
        <f t="shared" si="226"/>
        <v>-0.24310170347328519</v>
      </c>
      <c r="AM280">
        <f t="shared" si="227"/>
        <v>0.35666001601670061</v>
      </c>
      <c r="AN280" s="9">
        <f t="shared" si="248"/>
        <v>35.025861370450784</v>
      </c>
      <c r="AO280">
        <f t="shared" si="228"/>
        <v>0</v>
      </c>
      <c r="AP280">
        <f t="shared" si="249"/>
        <v>0</v>
      </c>
      <c r="AQ280">
        <f t="shared" si="229"/>
        <v>5.9216781596562029</v>
      </c>
      <c r="AR280">
        <f t="shared" si="230"/>
        <v>-3.1760304484696356E-2</v>
      </c>
      <c r="AS280">
        <f t="shared" si="231"/>
        <v>4.8827580205605459E-2</v>
      </c>
      <c r="AT280">
        <f t="shared" si="250"/>
        <v>1.3095403883664073E-2</v>
      </c>
      <c r="AU280">
        <f t="shared" si="232"/>
        <v>5.9263498523903877</v>
      </c>
      <c r="AV280">
        <f t="shared" si="251"/>
        <v>0.16919926078934616</v>
      </c>
      <c r="AW280">
        <f t="shared" si="252"/>
        <v>0</v>
      </c>
      <c r="AX280">
        <f t="shared" si="233"/>
        <v>2.3454336812945072E-2</v>
      </c>
      <c r="AY280" t="b">
        <f t="shared" si="253"/>
        <v>0</v>
      </c>
      <c r="AZ280">
        <f t="shared" si="234"/>
        <v>37.337604695554134</v>
      </c>
      <c r="BA280">
        <f t="shared" si="235"/>
        <v>-2.4253016376467755</v>
      </c>
      <c r="BB280">
        <f t="shared" si="236"/>
        <v>-0.29243349977119326</v>
      </c>
      <c r="BC280">
        <f t="shared" si="237"/>
        <v>0.35666001601670061</v>
      </c>
      <c r="BD280">
        <f t="shared" si="238"/>
        <v>4.9331796297907987E-2</v>
      </c>
      <c r="BF280" s="15">
        <f t="shared" si="254"/>
        <v>35.02586137045077</v>
      </c>
      <c r="BG280" s="10">
        <f t="shared" si="255"/>
        <v>0</v>
      </c>
      <c r="BH280">
        <f t="shared" si="256"/>
        <v>5.9263498523903735</v>
      </c>
      <c r="BI280">
        <f t="shared" si="257"/>
        <v>5.9216781596562029</v>
      </c>
      <c r="BJ280">
        <f t="shared" si="258"/>
        <v>-3.1760304484701241E-2</v>
      </c>
      <c r="BK280">
        <f t="shared" si="259"/>
        <v>-5.0421609230261177E-4</v>
      </c>
      <c r="BM280">
        <f t="shared" si="260"/>
        <v>0</v>
      </c>
      <c r="BN280">
        <f t="shared" si="261"/>
        <v>-4.8849813083506888E-15</v>
      </c>
      <c r="BO280">
        <f t="shared" si="262"/>
        <v>0</v>
      </c>
      <c r="BP280">
        <f t="shared" si="263"/>
        <v>0</v>
      </c>
    </row>
    <row r="281" spans="1:68" x14ac:dyDescent="0.2">
      <c r="A281">
        <f t="shared" si="269"/>
        <v>0.24399999999999999</v>
      </c>
      <c r="B281">
        <f t="shared" si="270"/>
        <v>0.76267905940791214</v>
      </c>
      <c r="C281">
        <f t="shared" si="271"/>
        <v>2.3630547906245147</v>
      </c>
      <c r="D281">
        <f t="shared" si="272"/>
        <v>0.76267905940791214</v>
      </c>
      <c r="E281">
        <f t="shared" ref="E281:E344" si="278">SIN(B281-add_l)</f>
        <v>0.70223921480740381</v>
      </c>
      <c r="F281">
        <f t="shared" ref="F281:F344" si="279">SIN(C281)</f>
        <v>0.70223921480740392</v>
      </c>
      <c r="G281">
        <f t="shared" si="273"/>
        <v>0.75505226881383303</v>
      </c>
      <c r="H281">
        <f t="shared" si="274"/>
        <v>0.68532673361103391</v>
      </c>
      <c r="I281">
        <f t="shared" si="275"/>
        <v>0.68532673361103402</v>
      </c>
      <c r="J281">
        <f t="shared" si="265"/>
        <v>31.851042007978588</v>
      </c>
      <c r="K281">
        <f t="shared" si="266"/>
        <v>30.767514108404818</v>
      </c>
      <c r="L281">
        <f t="shared" ref="L281:L344" si="280">(cat0*E281*K281)^(1/(alpha_m_1))</f>
        <v>7.0002974003235168E+16</v>
      </c>
      <c r="M281">
        <f t="shared" si="276"/>
        <v>2.3483435207197343E-2</v>
      </c>
      <c r="N281" s="17">
        <f t="shared" si="267"/>
        <v>1643910304316093</v>
      </c>
      <c r="O281">
        <f t="shared" si="268"/>
        <v>0</v>
      </c>
      <c r="P281" s="18" t="e">
        <f t="shared" si="277"/>
        <v>#N/A</v>
      </c>
      <c r="R281">
        <f t="shared" ref="R281:R344" si="281">alpha*LN(J281)</f>
        <v>3.4264593966131995</v>
      </c>
      <c r="S281">
        <f t="shared" ref="S281:S344" si="282">(LN(cat0)+LN(E281)+R281)/(alpha_m_1)</f>
        <v>38.787314121818063</v>
      </c>
      <c r="T281">
        <f t="shared" si="239"/>
        <v>-3.7514599911802331</v>
      </c>
      <c r="U281" s="9">
        <f t="shared" ref="U281:U344" si="283">IF(ABS(alpha_m_1)&gt;0.00000000000001,S281+T281,NA())</f>
        <v>35.03585413063783</v>
      </c>
      <c r="V281">
        <f t="shared" si="240"/>
        <v>-1643910304316075.5</v>
      </c>
      <c r="W281">
        <f t="shared" si="241"/>
        <v>0</v>
      </c>
      <c r="X281">
        <f t="shared" si="242"/>
        <v>7.1054273576010019E-15</v>
      </c>
      <c r="Y281">
        <f t="shared" ref="Y281:Y344" si="284">C281</f>
        <v>2.3630547906245147</v>
      </c>
      <c r="Z281">
        <f t="shared" ref="Z281:Z344" si="285">ea</f>
        <v>31.415926535897931</v>
      </c>
      <c r="AA281">
        <f t="shared" ref="AA281:AA344" si="286">p2b+PI()/2-Y281</f>
        <v>2.3493341897601749</v>
      </c>
      <c r="AB281">
        <f t="shared" si="243"/>
        <v>-2.3817916435502093</v>
      </c>
      <c r="AC281">
        <f t="shared" ref="AC281:AC344" si="287">$AB$7+AB281</f>
        <v>29.034134892347723</v>
      </c>
      <c r="AD281">
        <f t="shared" si="244"/>
        <v>-0.2905979213433284</v>
      </c>
      <c r="AE281">
        <f t="shared" ref="AE281:AE344" si="288">-LN(SIN(A281*PI()))</f>
        <v>0.36578300264421892</v>
      </c>
      <c r="AF281" s="9">
        <f t="shared" si="245"/>
        <v>29.109319973648613</v>
      </c>
      <c r="AG281" s="9">
        <f t="shared" si="246"/>
        <v>0</v>
      </c>
      <c r="AH281">
        <f t="shared" si="247"/>
        <v>0</v>
      </c>
      <c r="AI281">
        <f t="shared" si="264"/>
        <v>3.1257338500323417E-3</v>
      </c>
      <c r="AJ281">
        <f t="shared" ref="AJ281:AJ344" si="289">IF(use_alpha_near_1,$D$18,NA())</f>
        <v>37.337604695554134</v>
      </c>
      <c r="AK281">
        <f t="shared" ref="AK281:AK344" si="290">IF(use_alpha_near_1,alpha/(alpha_m_1)*(log1p(-SIN(add_l)*_xlfn.COT(B281)-2*SIN(add_l/2)^2)-log1p(SIN(alpha_m_1*B281)*_xlfn.COT(B281)-2*SIN(alpha_m_1*B281/2)^2)),NA())</f>
        <v>-2.4134615899023841</v>
      </c>
      <c r="AL281">
        <f t="shared" ref="AL281:AL344" si="291">IF(use_alpha_near_1,$D$21+LN(M281),NA())</f>
        <v>-0.24177014618246906</v>
      </c>
      <c r="AM281">
        <f t="shared" ref="AM281:AM344" si="292">IF(use_alpha_near_1,-LN(E281),NA())</f>
        <v>0.35348117116854488</v>
      </c>
      <c r="AN281" s="9">
        <f t="shared" si="248"/>
        <v>35.03585413063783</v>
      </c>
      <c r="AO281">
        <f t="shared" ref="AO281:AO344" si="293">AN281-U281</f>
        <v>0</v>
      </c>
      <c r="AP281">
        <f t="shared" si="249"/>
        <v>0</v>
      </c>
      <c r="AQ281">
        <f t="shared" ref="AQ281:AQ344" si="294">AJ281-Z281</f>
        <v>5.9216781596562029</v>
      </c>
      <c r="AR281">
        <f t="shared" ref="AR281:AR344" si="295">AK281-AB281</f>
        <v>-3.1669946352174794E-2</v>
      </c>
      <c r="AS281">
        <f t="shared" ref="AS281:AS344" si="296">AL281-AD281</f>
        <v>4.8827775160859344E-2</v>
      </c>
      <c r="AT281">
        <f t="shared" si="250"/>
        <v>1.3122208567427721E-2</v>
      </c>
      <c r="AU281">
        <f t="shared" ref="AU281:AU344" si="297">AN281-AF281</f>
        <v>5.9265341569892165</v>
      </c>
      <c r="AV281">
        <f t="shared" si="251"/>
        <v>0.1691562630353183</v>
      </c>
      <c r="AW281">
        <f t="shared" si="252"/>
        <v>0</v>
      </c>
      <c r="AX281">
        <f t="shared" ref="AX281:AX344" si="298">alpha_m_1*C281+add_r</f>
        <v>2.34855941514454E-2</v>
      </c>
      <c r="AY281" t="b">
        <f t="shared" si="253"/>
        <v>0</v>
      </c>
      <c r="AZ281">
        <f t="shared" ref="AZ281:AZ344" si="299">IF(use_alpha_near_1,$D$18,NA())</f>
        <v>37.337604695554134</v>
      </c>
      <c r="BA281">
        <f t="shared" ref="BA281:BA344" si="300">-alpha/alpha_m_1*log1p(_xlfn.COT(C281)*SIN(AX281)-2*SIN(AX281/2)^2)</f>
        <v>-2.413461589902385</v>
      </c>
      <c r="BB281">
        <f t="shared" ref="BB281:BB344" si="301">LN(ABS(zeta)*SIN(AX281))</f>
        <v>-0.29110194248037674</v>
      </c>
      <c r="BC281">
        <f t="shared" ref="BC281:BC344" si="302">-LN(SIN(C281))</f>
        <v>0.35348117116854472</v>
      </c>
      <c r="BD281">
        <f t="shared" ref="BD281:BD344" si="303">-log1p(zeta^-2)/(2*alpha_m_1)</f>
        <v>4.9331796297907987E-2</v>
      </c>
      <c r="BF281" s="15">
        <f t="shared" si="254"/>
        <v>35.03585413063783</v>
      </c>
      <c r="BG281" s="10">
        <f t="shared" si="255"/>
        <v>0</v>
      </c>
      <c r="BH281">
        <f t="shared" si="256"/>
        <v>5.9265341569892165</v>
      </c>
      <c r="BI281">
        <f t="shared" si="257"/>
        <v>5.9216781596562029</v>
      </c>
      <c r="BJ281">
        <f t="shared" si="258"/>
        <v>-3.1669946352175682E-2</v>
      </c>
      <c r="BK281">
        <f t="shared" si="259"/>
        <v>-5.0402113704833829E-4</v>
      </c>
      <c r="BM281">
        <f t="shared" si="260"/>
        <v>0</v>
      </c>
      <c r="BN281">
        <f t="shared" si="261"/>
        <v>0</v>
      </c>
      <c r="BO281">
        <f t="shared" si="262"/>
        <v>3.0531133177191805E-16</v>
      </c>
      <c r="BP281">
        <f t="shared" si="263"/>
        <v>0</v>
      </c>
    </row>
    <row r="282" spans="1:68" x14ac:dyDescent="0.2">
      <c r="A282">
        <f t="shared" si="269"/>
        <v>0.245</v>
      </c>
      <c r="B282">
        <f t="shared" si="270"/>
        <v>0.76580479325794459</v>
      </c>
      <c r="C282">
        <f t="shared" si="271"/>
        <v>2.3599290567744822</v>
      </c>
      <c r="D282">
        <f t="shared" si="272"/>
        <v>0.76580479325794459</v>
      </c>
      <c r="E282">
        <f t="shared" si="278"/>
        <v>0.70446111897090158</v>
      </c>
      <c r="F282">
        <f t="shared" si="279"/>
        <v>0.7044611189709018</v>
      </c>
      <c r="G282">
        <f t="shared" si="273"/>
        <v>0.75814674532536519</v>
      </c>
      <c r="H282">
        <f t="shared" si="274"/>
        <v>0.68757695708601319</v>
      </c>
      <c r="I282">
        <f t="shared" si="275"/>
        <v>0.68757695708601341</v>
      </c>
      <c r="J282">
        <f t="shared" si="265"/>
        <v>31.746803549010075</v>
      </c>
      <c r="K282">
        <f t="shared" si="266"/>
        <v>30.667826987140948</v>
      </c>
      <c r="L282">
        <f t="shared" si="280"/>
        <v>7.0609289948668832E+16</v>
      </c>
      <c r="M282">
        <f t="shared" si="276"/>
        <v>2.3514683914262837E-2</v>
      </c>
      <c r="N282" s="17">
        <f t="shared" si="267"/>
        <v>1660355134553483.5</v>
      </c>
      <c r="O282">
        <f t="shared" si="268"/>
        <v>0</v>
      </c>
      <c r="P282" s="18" t="e">
        <f t="shared" si="277"/>
        <v>#N/A</v>
      </c>
      <c r="R282">
        <f t="shared" si="281"/>
        <v>3.4232141242023517</v>
      </c>
      <c r="S282">
        <f t="shared" si="282"/>
        <v>38.79593811642841</v>
      </c>
      <c r="T282">
        <f t="shared" ref="T282:T345" si="304">LN(M282)</f>
        <v>-3.7501302055524475</v>
      </c>
      <c r="U282" s="9">
        <f t="shared" si="283"/>
        <v>35.045807910875965</v>
      </c>
      <c r="V282">
        <f t="shared" ref="V282:V345" si="305">IFERROR(U282-EXP(U282),-1E+300)</f>
        <v>-1660355134553399.5</v>
      </c>
      <c r="W282">
        <f t="shared" ref="W282:W345" si="306">EXP(V282)</f>
        <v>0</v>
      </c>
      <c r="X282">
        <f t="shared" ref="X282:X345" si="307">IFERROR(U282-LN(N282),0)</f>
        <v>-2.8421709430404007E-14</v>
      </c>
      <c r="Y282">
        <f t="shared" si="284"/>
        <v>2.3599290567744822</v>
      </c>
      <c r="Z282">
        <f t="shared" si="285"/>
        <v>31.415926535897931</v>
      </c>
      <c r="AA282">
        <f t="shared" si="286"/>
        <v>2.3524599236102075</v>
      </c>
      <c r="AB282">
        <f t="shared" ref="AB282:AB345" si="308">AA282*TAN(PI()/2-Y282)</f>
        <v>-2.3700967077814665</v>
      </c>
      <c r="AC282">
        <f t="shared" si="287"/>
        <v>29.045829828116464</v>
      </c>
      <c r="AD282">
        <f t="shared" ref="AD282:AD345" si="309">LN(AA282/$AB$6)</f>
        <v>-0.28926832917695905</v>
      </c>
      <c r="AE282">
        <f t="shared" si="288"/>
        <v>0.36253091874986931</v>
      </c>
      <c r="AF282" s="9">
        <f t="shared" ref="AF282:AF345" si="310">AC282+AD282+AE282</f>
        <v>29.119092417689373</v>
      </c>
      <c r="AG282" s="9">
        <f t="shared" ref="AG282:AG345" si="311">IFERROR(EXP(-EXP(AF282)),0)</f>
        <v>0</v>
      </c>
      <c r="AH282">
        <f t="shared" ref="AH282:AH345" si="312">IFERROR(EXP(AF282)*EXP(-EXP(AF282)),0)</f>
        <v>0</v>
      </c>
      <c r="AI282">
        <f t="shared" si="264"/>
        <v>3.1257338500325638E-3</v>
      </c>
      <c r="AJ282">
        <f t="shared" si="289"/>
        <v>37.337604695554134</v>
      </c>
      <c r="AK282">
        <f t="shared" si="290"/>
        <v>-2.4016785628272772</v>
      </c>
      <c r="AL282">
        <f t="shared" si="291"/>
        <v>-0.24044036055468343</v>
      </c>
      <c r="AM282">
        <f t="shared" si="292"/>
        <v>0.35032213870380086</v>
      </c>
      <c r="AN282" s="9">
        <f t="shared" ref="AN282:AN345" si="313">SUM(AJ282:AM282)</f>
        <v>35.045807910875972</v>
      </c>
      <c r="AO282">
        <f t="shared" si="293"/>
        <v>0</v>
      </c>
      <c r="AP282">
        <f t="shared" ref="AP282:AP345" si="314">AO282/AN282</f>
        <v>0</v>
      </c>
      <c r="AQ282">
        <f t="shared" si="294"/>
        <v>5.9216781596562029</v>
      </c>
      <c r="AR282">
        <f t="shared" si="295"/>
        <v>-3.1581855045810681E-2</v>
      </c>
      <c r="AS282">
        <f t="shared" si="296"/>
        <v>4.8827968622275619E-2</v>
      </c>
      <c r="AT282">
        <f t="shared" ref="AT282:AT345" si="315">AR282/AK282</f>
        <v>1.3149909207097323E-2</v>
      </c>
      <c r="AU282">
        <f t="shared" si="297"/>
        <v>5.9267154931865988</v>
      </c>
      <c r="AV282">
        <f t="shared" ref="AV282:AV345" si="316">AU282/AN282</f>
        <v>0.16911339319837243</v>
      </c>
      <c r="AW282">
        <f t="shared" ref="AW282:AW345" si="317">IFERROR(EXP(AN282)*EXP(-EXP(AN282)),0)</f>
        <v>0</v>
      </c>
      <c r="AX282">
        <f t="shared" si="298"/>
        <v>2.3516851489945725E-2</v>
      </c>
      <c r="AY282" t="b">
        <f t="shared" ref="AY282:AY345" si="318">(ABS(_xlfn.COT(C282)*SIN(AX282))&lt;0.00000001)</f>
        <v>0</v>
      </c>
      <c r="AZ282">
        <f t="shared" si="299"/>
        <v>37.337604695554134</v>
      </c>
      <c r="BA282">
        <f t="shared" si="300"/>
        <v>-2.4016785628272763</v>
      </c>
      <c r="BB282">
        <f t="shared" si="301"/>
        <v>-0.28977215685259139</v>
      </c>
      <c r="BC282">
        <f t="shared" si="302"/>
        <v>0.35032213870380058</v>
      </c>
      <c r="BD282">
        <f t="shared" si="303"/>
        <v>4.9331796297907987E-2</v>
      </c>
      <c r="BF282" s="15">
        <f t="shared" ref="BF282:BF345" si="319">SUM(AZ282:BD282)</f>
        <v>35.045807910875972</v>
      </c>
      <c r="BG282" s="10">
        <f t="shared" ref="BG282:BG345" si="320">BF282-AN282</f>
        <v>0</v>
      </c>
      <c r="BH282">
        <f t="shared" ref="BH282:BH345" si="321">BF282-AF282</f>
        <v>5.9267154931865988</v>
      </c>
      <c r="BI282">
        <f t="shared" ref="BI282:BI345" si="322">AZ282-Z282</f>
        <v>5.9216781596562029</v>
      </c>
      <c r="BJ282">
        <f t="shared" ref="BJ282:BJ345" si="323">BA282-AB282</f>
        <v>-3.1581855045809792E-2</v>
      </c>
      <c r="BK282">
        <f t="shared" ref="BK282:BK345" si="324">BB282-AD282</f>
        <v>-5.038276756323401E-4</v>
      </c>
      <c r="BM282">
        <f t="shared" ref="BM282:BM345" si="325">AZ282-AJ282</f>
        <v>0</v>
      </c>
      <c r="BN282">
        <f t="shared" ref="BN282:BN345" si="326">BA282-AK282</f>
        <v>0</v>
      </c>
      <c r="BO282">
        <f t="shared" ref="BO282:BO345" si="327">BB282+BD282-AL282</f>
        <v>0</v>
      </c>
      <c r="BP282">
        <f t="shared" ref="BP282:BP345" si="328">BC282-AM282</f>
        <v>0</v>
      </c>
    </row>
    <row r="283" spans="1:68" x14ac:dyDescent="0.2">
      <c r="A283">
        <f t="shared" si="269"/>
        <v>0.246</v>
      </c>
      <c r="B283">
        <f t="shared" si="270"/>
        <v>0.76893052710797705</v>
      </c>
      <c r="C283">
        <f t="shared" si="271"/>
        <v>2.3568033229244501</v>
      </c>
      <c r="D283">
        <f t="shared" si="272"/>
        <v>0.76893052710797705</v>
      </c>
      <c r="E283">
        <f t="shared" si="278"/>
        <v>0.70667614040545379</v>
      </c>
      <c r="F283">
        <f t="shared" si="279"/>
        <v>0.70667614040545368</v>
      </c>
      <c r="G283">
        <f t="shared" si="273"/>
        <v>0.76124122183689724</v>
      </c>
      <c r="H283">
        <f t="shared" si="274"/>
        <v>0.68982059647721661</v>
      </c>
      <c r="I283">
        <f t="shared" si="275"/>
        <v>0.68982059647721683</v>
      </c>
      <c r="J283">
        <f t="shared" si="265"/>
        <v>31.64354716705931</v>
      </c>
      <c r="K283">
        <f t="shared" si="266"/>
        <v>30.56907583564012</v>
      </c>
      <c r="L283">
        <f t="shared" si="280"/>
        <v>7.1218258103789896E+16</v>
      </c>
      <c r="M283">
        <f t="shared" si="276"/>
        <v>2.3545932598353986E-2</v>
      </c>
      <c r="N283" s="17">
        <f t="shared" si="267"/>
        <v>1676900305084014.5</v>
      </c>
      <c r="O283">
        <f t="shared" si="268"/>
        <v>0</v>
      </c>
      <c r="P283" s="18" t="e">
        <f t="shared" si="277"/>
        <v>#N/A</v>
      </c>
      <c r="R283">
        <f t="shared" si="281"/>
        <v>3.4199889043577838</v>
      </c>
      <c r="S283">
        <f t="shared" si="282"/>
        <v>38.80452561449701</v>
      </c>
      <c r="T283">
        <f t="shared" si="304"/>
        <v>-3.7488021868820858</v>
      </c>
      <c r="U283" s="9">
        <f t="shared" si="283"/>
        <v>35.055723427614922</v>
      </c>
      <c r="V283">
        <f t="shared" si="305"/>
        <v>-1676900305083959.5</v>
      </c>
      <c r="W283">
        <f t="shared" si="306"/>
        <v>0</v>
      </c>
      <c r="X283">
        <f t="shared" si="307"/>
        <v>-1.4210854715202004E-14</v>
      </c>
      <c r="Y283">
        <f t="shared" si="284"/>
        <v>2.3568033229244501</v>
      </c>
      <c r="Z283">
        <f t="shared" si="285"/>
        <v>31.415926535897931</v>
      </c>
      <c r="AA283">
        <f t="shared" si="286"/>
        <v>2.3555856574602396</v>
      </c>
      <c r="AB283">
        <f t="shared" si="308"/>
        <v>-2.358455720506266</v>
      </c>
      <c r="AC283">
        <f t="shared" si="287"/>
        <v>29.057470815391664</v>
      </c>
      <c r="AD283">
        <f t="shared" si="309"/>
        <v>-0.28794050247882574</v>
      </c>
      <c r="AE283">
        <f t="shared" si="288"/>
        <v>0.35929921433545448</v>
      </c>
      <c r="AF283" s="9">
        <f t="shared" si="310"/>
        <v>29.128829527248293</v>
      </c>
      <c r="AG283" s="9">
        <f t="shared" si="311"/>
        <v>0</v>
      </c>
      <c r="AH283">
        <f t="shared" si="312"/>
        <v>0</v>
      </c>
      <c r="AI283">
        <f t="shared" ref="AI283:AI346" si="329">0.5*(C281-C283)</f>
        <v>3.1257338500323417E-3</v>
      </c>
      <c r="AJ283">
        <f t="shared" si="289"/>
        <v>37.337604695554134</v>
      </c>
      <c r="AK283">
        <f t="shared" si="290"/>
        <v>-2.3899517198948121</v>
      </c>
      <c r="AL283">
        <f t="shared" si="291"/>
        <v>-0.23911234188432173</v>
      </c>
      <c r="AM283">
        <f t="shared" si="292"/>
        <v>0.34718279383991862</v>
      </c>
      <c r="AN283" s="9">
        <f t="shared" si="313"/>
        <v>35.055723427614922</v>
      </c>
      <c r="AO283">
        <f t="shared" si="293"/>
        <v>0</v>
      </c>
      <c r="AP283">
        <f t="shared" si="314"/>
        <v>0</v>
      </c>
      <c r="AQ283">
        <f t="shared" si="294"/>
        <v>5.9216781596562029</v>
      </c>
      <c r="AR283">
        <f t="shared" si="295"/>
        <v>-3.1495999388546192E-2</v>
      </c>
      <c r="AS283">
        <f t="shared" si="296"/>
        <v>4.8828160594504011E-2</v>
      </c>
      <c r="AT283">
        <f t="shared" si="315"/>
        <v>1.3178508639468421E-2</v>
      </c>
      <c r="AU283">
        <f t="shared" si="297"/>
        <v>5.926893900366629</v>
      </c>
      <c r="AV283">
        <f t="shared" si="316"/>
        <v>0.16907064869463673</v>
      </c>
      <c r="AW283">
        <f t="shared" si="317"/>
        <v>0</v>
      </c>
      <c r="AX283">
        <f t="shared" si="298"/>
        <v>2.3548108828446046E-2</v>
      </c>
      <c r="AY283" t="b">
        <f t="shared" si="318"/>
        <v>0</v>
      </c>
      <c r="AZ283">
        <f t="shared" si="299"/>
        <v>37.337604695554134</v>
      </c>
      <c r="BA283">
        <f t="shared" si="300"/>
        <v>-2.3899517198948206</v>
      </c>
      <c r="BB283">
        <f t="shared" si="301"/>
        <v>-0.28844413818222947</v>
      </c>
      <c r="BC283">
        <f t="shared" si="302"/>
        <v>0.34718279383991879</v>
      </c>
      <c r="BD283">
        <f t="shared" si="303"/>
        <v>4.9331796297907987E-2</v>
      </c>
      <c r="BF283" s="15">
        <f t="shared" si="319"/>
        <v>35.055723427614915</v>
      </c>
      <c r="BG283" s="10">
        <f t="shared" si="320"/>
        <v>0</v>
      </c>
      <c r="BH283">
        <f t="shared" si="321"/>
        <v>5.9268939003666219</v>
      </c>
      <c r="BI283">
        <f t="shared" si="322"/>
        <v>5.9216781596562029</v>
      </c>
      <c r="BJ283">
        <f t="shared" si="323"/>
        <v>-3.149599938855463E-2</v>
      </c>
      <c r="BK283">
        <f t="shared" si="324"/>
        <v>-5.0363570340372643E-4</v>
      </c>
      <c r="BM283">
        <f t="shared" si="325"/>
        <v>0</v>
      </c>
      <c r="BN283">
        <f t="shared" si="326"/>
        <v>-8.4376949871511897E-15</v>
      </c>
      <c r="BO283">
        <f t="shared" si="327"/>
        <v>2.4980018054066022E-16</v>
      </c>
      <c r="BP283">
        <f t="shared" si="328"/>
        <v>0</v>
      </c>
    </row>
    <row r="284" spans="1:68" x14ac:dyDescent="0.2">
      <c r="A284">
        <f t="shared" si="269"/>
        <v>0.247</v>
      </c>
      <c r="B284">
        <f t="shared" si="270"/>
        <v>0.7720562609580095</v>
      </c>
      <c r="C284">
        <f t="shared" si="271"/>
        <v>2.3536775890744175</v>
      </c>
      <c r="D284">
        <f t="shared" si="272"/>
        <v>0.7720562609580095</v>
      </c>
      <c r="E284">
        <f t="shared" si="278"/>
        <v>0.70888425746984873</v>
      </c>
      <c r="F284">
        <f t="shared" si="279"/>
        <v>0.70888425746984873</v>
      </c>
      <c r="G284">
        <f t="shared" si="273"/>
        <v>0.7643356983484294</v>
      </c>
      <c r="H284">
        <f t="shared" si="274"/>
        <v>0.69205763030005329</v>
      </c>
      <c r="I284">
        <f t="shared" si="275"/>
        <v>0.69205763030005329</v>
      </c>
      <c r="J284">
        <f t="shared" si="265"/>
        <v>31.541261342601963</v>
      </c>
      <c r="K284">
        <f t="shared" si="266"/>
        <v>30.471249717663916</v>
      </c>
      <c r="L284">
        <f t="shared" si="280"/>
        <v>7.1829907015932128E+16</v>
      </c>
      <c r="M284">
        <f t="shared" si="276"/>
        <v>2.357718125944026E-2</v>
      </c>
      <c r="N284" s="17">
        <f t="shared" si="267"/>
        <v>1693546737563371.5</v>
      </c>
      <c r="O284">
        <f t="shared" si="268"/>
        <v>0</v>
      </c>
      <c r="P284" s="18" t="e">
        <f t="shared" si="277"/>
        <v>#N/A</v>
      </c>
      <c r="R284">
        <f t="shared" si="281"/>
        <v>3.4167836068484947</v>
      </c>
      <c r="S284">
        <f t="shared" si="282"/>
        <v>38.813077316494706</v>
      </c>
      <c r="T284">
        <f t="shared" si="304"/>
        <v>-3.7474759304822647</v>
      </c>
      <c r="U284" s="9">
        <f t="shared" si="283"/>
        <v>35.065601386012439</v>
      </c>
      <c r="V284">
        <f t="shared" si="305"/>
        <v>-1693546737563329.5</v>
      </c>
      <c r="W284">
        <f t="shared" si="306"/>
        <v>0</v>
      </c>
      <c r="X284">
        <f t="shared" si="307"/>
        <v>-7.1054273576010019E-15</v>
      </c>
      <c r="Y284">
        <f t="shared" si="284"/>
        <v>2.3536775890744175</v>
      </c>
      <c r="Z284">
        <f t="shared" si="285"/>
        <v>31.415926535897931</v>
      </c>
      <c r="AA284">
        <f t="shared" si="286"/>
        <v>2.3587113913102722</v>
      </c>
      <c r="AB284">
        <f t="shared" si="308"/>
        <v>-2.3468678885515759</v>
      </c>
      <c r="AC284">
        <f t="shared" si="287"/>
        <v>29.069058647346356</v>
      </c>
      <c r="AD284">
        <f t="shared" si="309"/>
        <v>-0.28661443656667235</v>
      </c>
      <c r="AE284">
        <f t="shared" si="288"/>
        <v>0.35608775810350174</v>
      </c>
      <c r="AF284" s="9">
        <f t="shared" si="310"/>
        <v>29.138531968883186</v>
      </c>
      <c r="AG284" s="9">
        <f t="shared" si="311"/>
        <v>0</v>
      </c>
      <c r="AH284">
        <f t="shared" si="312"/>
        <v>0</v>
      </c>
      <c r="AI284">
        <f t="shared" si="329"/>
        <v>3.1257338500323417E-3</v>
      </c>
      <c r="AJ284">
        <f t="shared" si="289"/>
        <v>37.337604695554134</v>
      </c>
      <c r="AK284">
        <f t="shared" si="290"/>
        <v>-2.3782802374077971</v>
      </c>
      <c r="AL284">
        <f t="shared" si="291"/>
        <v>-0.23778608548450064</v>
      </c>
      <c r="AM284">
        <f t="shared" si="292"/>
        <v>0.34406301335060646</v>
      </c>
      <c r="AN284" s="9">
        <f t="shared" si="313"/>
        <v>35.065601386012439</v>
      </c>
      <c r="AO284">
        <f t="shared" si="293"/>
        <v>0</v>
      </c>
      <c r="AP284">
        <f t="shared" si="314"/>
        <v>0</v>
      </c>
      <c r="AQ284">
        <f t="shared" si="294"/>
        <v>5.9216781596562029</v>
      </c>
      <c r="AR284">
        <f t="shared" si="295"/>
        <v>-3.1412348856221239E-2</v>
      </c>
      <c r="AS284">
        <f t="shared" si="296"/>
        <v>4.8828351082171706E-2</v>
      </c>
      <c r="AT284">
        <f t="shared" si="315"/>
        <v>1.3208009872906769E-2</v>
      </c>
      <c r="AU284">
        <f t="shared" si="297"/>
        <v>5.9270694171292533</v>
      </c>
      <c r="AV284">
        <f t="shared" si="316"/>
        <v>0.1690280269795556</v>
      </c>
      <c r="AW284">
        <f t="shared" si="317"/>
        <v>0</v>
      </c>
      <c r="AX284">
        <f t="shared" si="298"/>
        <v>2.3579366166946371E-2</v>
      </c>
      <c r="AY284" t="b">
        <f t="shared" si="318"/>
        <v>0</v>
      </c>
      <c r="AZ284">
        <f t="shared" si="299"/>
        <v>37.337604695554134</v>
      </c>
      <c r="BA284">
        <f t="shared" si="300"/>
        <v>-2.3782802374077949</v>
      </c>
      <c r="BB284">
        <f t="shared" si="301"/>
        <v>-0.28711788178240866</v>
      </c>
      <c r="BC284">
        <f t="shared" si="302"/>
        <v>0.34406301335060646</v>
      </c>
      <c r="BD284">
        <f t="shared" si="303"/>
        <v>4.9331796297907987E-2</v>
      </c>
      <c r="BF284" s="15">
        <f t="shared" si="319"/>
        <v>35.065601386012446</v>
      </c>
      <c r="BG284" s="10">
        <f t="shared" si="320"/>
        <v>0</v>
      </c>
      <c r="BH284">
        <f t="shared" si="321"/>
        <v>5.9270694171292604</v>
      </c>
      <c r="BI284">
        <f t="shared" si="322"/>
        <v>5.9216781596562029</v>
      </c>
      <c r="BJ284">
        <f t="shared" si="323"/>
        <v>-3.1412348856219019E-2</v>
      </c>
      <c r="BK284">
        <f t="shared" si="324"/>
        <v>-5.0344521573630896E-4</v>
      </c>
      <c r="BM284">
        <f t="shared" si="325"/>
        <v>0</v>
      </c>
      <c r="BN284">
        <f t="shared" si="326"/>
        <v>0</v>
      </c>
      <c r="BO284">
        <f t="shared" si="327"/>
        <v>0</v>
      </c>
      <c r="BP284">
        <f t="shared" si="328"/>
        <v>0</v>
      </c>
    </row>
    <row r="285" spans="1:68" x14ac:dyDescent="0.2">
      <c r="A285">
        <f t="shared" si="269"/>
        <v>0.248</v>
      </c>
      <c r="B285">
        <f t="shared" si="270"/>
        <v>0.77518199480804184</v>
      </c>
      <c r="C285">
        <f t="shared" si="271"/>
        <v>2.3505518552243849</v>
      </c>
      <c r="D285">
        <f t="shared" si="272"/>
        <v>0.77518199480804184</v>
      </c>
      <c r="E285">
        <f t="shared" si="278"/>
        <v>0.71108544859033196</v>
      </c>
      <c r="F285">
        <f t="shared" si="279"/>
        <v>0.71108544859033207</v>
      </c>
      <c r="G285">
        <f t="shared" si="273"/>
        <v>0.76743017485996146</v>
      </c>
      <c r="H285">
        <f t="shared" si="274"/>
        <v>0.69428803713318554</v>
      </c>
      <c r="I285">
        <f t="shared" si="275"/>
        <v>0.69428803713318576</v>
      </c>
      <c r="J285">
        <f t="shared" si="265"/>
        <v>31.439934744617307</v>
      </c>
      <c r="K285">
        <f t="shared" si="266"/>
        <v>30.374337875507003</v>
      </c>
      <c r="L285">
        <f t="shared" si="280"/>
        <v>7.2444265677423568E+16</v>
      </c>
      <c r="M285">
        <f t="shared" si="276"/>
        <v>2.3608429897491127E-2</v>
      </c>
      <c r="N285" s="17">
        <f t="shared" si="267"/>
        <v>1710295367720676.8</v>
      </c>
      <c r="O285">
        <f t="shared" si="268"/>
        <v>0</v>
      </c>
      <c r="P285" s="18" t="e">
        <f t="shared" si="277"/>
        <v>#N/A</v>
      </c>
      <c r="R285">
        <f t="shared" si="281"/>
        <v>3.4135981030859073</v>
      </c>
      <c r="S285">
        <f t="shared" si="282"/>
        <v>38.821593911855153</v>
      </c>
      <c r="T285">
        <f t="shared" si="304"/>
        <v>-3.74615143168473</v>
      </c>
      <c r="U285" s="9">
        <f t="shared" si="283"/>
        <v>35.075442480170423</v>
      </c>
      <c r="V285">
        <f t="shared" si="305"/>
        <v>-1710295367720650.8</v>
      </c>
      <c r="W285">
        <f t="shared" si="306"/>
        <v>0</v>
      </c>
      <c r="X285">
        <f t="shared" si="307"/>
        <v>7.1054273576010019E-15</v>
      </c>
      <c r="Y285">
        <f t="shared" si="284"/>
        <v>2.3505518552243849</v>
      </c>
      <c r="Z285">
        <f t="shared" si="285"/>
        <v>31.415926535897931</v>
      </c>
      <c r="AA285">
        <f t="shared" si="286"/>
        <v>2.3618371251603048</v>
      </c>
      <c r="AB285">
        <f t="shared" si="308"/>
        <v>-2.3353324306762748</v>
      </c>
      <c r="AC285">
        <f t="shared" si="287"/>
        <v>29.080594105221657</v>
      </c>
      <c r="AD285">
        <f t="shared" si="309"/>
        <v>-0.28529012677684545</v>
      </c>
      <c r="AE285">
        <f t="shared" si="288"/>
        <v>0.35289642041716834</v>
      </c>
      <c r="AF285" s="9">
        <f t="shared" si="310"/>
        <v>29.148200398861977</v>
      </c>
      <c r="AG285" s="9">
        <f t="shared" si="311"/>
        <v>0</v>
      </c>
      <c r="AH285">
        <f t="shared" si="312"/>
        <v>0</v>
      </c>
      <c r="AI285">
        <f t="shared" si="329"/>
        <v>3.1257338500325638E-3</v>
      </c>
      <c r="AJ285">
        <f t="shared" si="289"/>
        <v>37.337604695554134</v>
      </c>
      <c r="AK285">
        <f t="shared" si="290"/>
        <v>-2.3666633042384069</v>
      </c>
      <c r="AL285">
        <f t="shared" si="291"/>
        <v>-0.23646158668696593</v>
      </c>
      <c r="AM285">
        <f t="shared" si="292"/>
        <v>0.34096267554162352</v>
      </c>
      <c r="AN285" s="9">
        <f t="shared" si="313"/>
        <v>35.075442480170388</v>
      </c>
      <c r="AO285">
        <f t="shared" si="293"/>
        <v>0</v>
      </c>
      <c r="AP285">
        <f t="shared" si="314"/>
        <v>0</v>
      </c>
      <c r="AQ285">
        <f t="shared" si="294"/>
        <v>5.9216781596562029</v>
      </c>
      <c r="AR285">
        <f t="shared" si="295"/>
        <v>-3.1330873562132044E-2</v>
      </c>
      <c r="AS285">
        <f t="shared" si="296"/>
        <v>4.8828540089879524E-2</v>
      </c>
      <c r="AT285">
        <f t="shared" si="315"/>
        <v>1.3238416088178766E-2</v>
      </c>
      <c r="AU285">
        <f t="shared" si="297"/>
        <v>5.9272420813084103</v>
      </c>
      <c r="AV285">
        <f t="shared" si="316"/>
        <v>0.16898552554709262</v>
      </c>
      <c r="AW285">
        <f t="shared" si="317"/>
        <v>0</v>
      </c>
      <c r="AX285">
        <f t="shared" si="298"/>
        <v>2.3610623505446696E-2</v>
      </c>
      <c r="AY285" t="b">
        <f t="shared" si="318"/>
        <v>0</v>
      </c>
      <c r="AZ285">
        <f t="shared" si="299"/>
        <v>37.337604695554134</v>
      </c>
      <c r="BA285">
        <f t="shared" si="300"/>
        <v>-2.3666633042383998</v>
      </c>
      <c r="BB285">
        <f t="shared" si="301"/>
        <v>-0.285793382984874</v>
      </c>
      <c r="BC285">
        <f t="shared" si="302"/>
        <v>0.34096267554162341</v>
      </c>
      <c r="BD285">
        <f t="shared" si="303"/>
        <v>4.9331796297907987E-2</v>
      </c>
      <c r="BF285" s="15">
        <f t="shared" si="319"/>
        <v>35.075442480170388</v>
      </c>
      <c r="BG285" s="10">
        <f t="shared" si="320"/>
        <v>0</v>
      </c>
      <c r="BH285">
        <f t="shared" si="321"/>
        <v>5.9272420813084103</v>
      </c>
      <c r="BI285">
        <f t="shared" si="322"/>
        <v>5.9216781596562029</v>
      </c>
      <c r="BJ285">
        <f t="shared" si="323"/>
        <v>-3.1330873562124939E-2</v>
      </c>
      <c r="BK285">
        <f t="shared" si="324"/>
        <v>-5.0325620802854631E-4</v>
      </c>
      <c r="BM285">
        <f t="shared" si="325"/>
        <v>0</v>
      </c>
      <c r="BN285">
        <f t="shared" si="326"/>
        <v>7.1054273576010019E-15</v>
      </c>
      <c r="BO285">
        <f t="shared" si="327"/>
        <v>0</v>
      </c>
      <c r="BP285">
        <f t="shared" si="328"/>
        <v>0</v>
      </c>
    </row>
    <row r="286" spans="1:68" x14ac:dyDescent="0.2">
      <c r="A286">
        <f t="shared" si="269"/>
        <v>0.249</v>
      </c>
      <c r="B286">
        <f t="shared" si="270"/>
        <v>0.77830772865807429</v>
      </c>
      <c r="C286">
        <f t="shared" si="271"/>
        <v>2.3474261213743528</v>
      </c>
      <c r="D286">
        <f t="shared" si="272"/>
        <v>0.77830772865807429</v>
      </c>
      <c r="E286">
        <f t="shared" si="278"/>
        <v>0.71327969226081689</v>
      </c>
      <c r="F286">
        <f t="shared" si="279"/>
        <v>0.71327969226081678</v>
      </c>
      <c r="G286">
        <f t="shared" si="273"/>
        <v>0.77052465137149351</v>
      </c>
      <c r="H286">
        <f t="shared" si="274"/>
        <v>0.69651179561873433</v>
      </c>
      <c r="I286">
        <f t="shared" si="275"/>
        <v>0.69651179561873455</v>
      </c>
      <c r="J286">
        <f t="shared" si="265"/>
        <v>31.339556226818718</v>
      </c>
      <c r="K286">
        <f t="shared" si="266"/>
        <v>30.278329726434503</v>
      </c>
      <c r="L286">
        <f t="shared" si="280"/>
        <v>7.3061363526147904E+16</v>
      </c>
      <c r="M286">
        <f t="shared" si="276"/>
        <v>2.3639678512476059E-2</v>
      </c>
      <c r="N286" s="17">
        <f t="shared" si="267"/>
        <v>1727147145441280.8</v>
      </c>
      <c r="O286">
        <f t="shared" si="268"/>
        <v>0</v>
      </c>
      <c r="P286" s="18" t="e">
        <f t="shared" si="277"/>
        <v>#N/A</v>
      </c>
      <c r="R286">
        <f t="shared" si="281"/>
        <v>3.4104322660978434</v>
      </c>
      <c r="S286">
        <f t="shared" si="282"/>
        <v>38.830076079204503</v>
      </c>
      <c r="T286">
        <f t="shared" si="304"/>
        <v>-3.7448286858397544</v>
      </c>
      <c r="U286" s="9">
        <f t="shared" si="283"/>
        <v>35.085247393364746</v>
      </c>
      <c r="V286">
        <f t="shared" si="305"/>
        <v>-1727147145441219</v>
      </c>
      <c r="W286">
        <f t="shared" si="306"/>
        <v>0</v>
      </c>
      <c r="X286">
        <f t="shared" si="307"/>
        <v>-1.4210854715202004E-14</v>
      </c>
      <c r="Y286">
        <f t="shared" si="284"/>
        <v>2.3474261213743528</v>
      </c>
      <c r="Z286">
        <f t="shared" si="285"/>
        <v>31.415926535897931</v>
      </c>
      <c r="AA286">
        <f t="shared" si="286"/>
        <v>2.3649628590103369</v>
      </c>
      <c r="AB286">
        <f t="shared" si="308"/>
        <v>-2.3238485773322561</v>
      </c>
      <c r="AC286">
        <f t="shared" si="287"/>
        <v>29.092077958565675</v>
      </c>
      <c r="AD286">
        <f t="shared" si="309"/>
        <v>-0.2839675684641953</v>
      </c>
      <c r="AE286">
        <f t="shared" si="288"/>
        <v>0.3497250732739588</v>
      </c>
      <c r="AF286" s="9">
        <f t="shared" si="310"/>
        <v>29.157835463375438</v>
      </c>
      <c r="AG286" s="9">
        <f t="shared" si="311"/>
        <v>0</v>
      </c>
      <c r="AH286">
        <f t="shared" si="312"/>
        <v>0</v>
      </c>
      <c r="AI286">
        <f t="shared" si="329"/>
        <v>3.1257338500323417E-3</v>
      </c>
      <c r="AJ286">
        <f t="shared" si="289"/>
        <v>37.337604695554134</v>
      </c>
      <c r="AK286">
        <f t="shared" si="290"/>
        <v>-2.3551001215744494</v>
      </c>
      <c r="AL286">
        <f t="shared" si="291"/>
        <v>-0.23513884084199033</v>
      </c>
      <c r="AM286">
        <f t="shared" si="292"/>
        <v>0.33788166022705324</v>
      </c>
      <c r="AN286" s="9">
        <f t="shared" si="313"/>
        <v>35.085247393364746</v>
      </c>
      <c r="AO286">
        <f t="shared" si="293"/>
        <v>0</v>
      </c>
      <c r="AP286">
        <f t="shared" si="314"/>
        <v>0</v>
      </c>
      <c r="AQ286">
        <f t="shared" si="294"/>
        <v>5.9216781596562029</v>
      </c>
      <c r="AR286">
        <f t="shared" si="295"/>
        <v>-3.125154424219323E-2</v>
      </c>
      <c r="AS286">
        <f t="shared" si="296"/>
        <v>4.882872762220497E-2</v>
      </c>
      <c r="AT286">
        <f t="shared" si="315"/>
        <v>1.3269730639434858E-2</v>
      </c>
      <c r="AU286">
        <f t="shared" si="297"/>
        <v>5.927411929989308</v>
      </c>
      <c r="AV286">
        <f t="shared" si="316"/>
        <v>0.1689431419289433</v>
      </c>
      <c r="AW286">
        <f t="shared" si="317"/>
        <v>0</v>
      </c>
      <c r="AX286">
        <f t="shared" si="298"/>
        <v>2.3641880843947017E-2</v>
      </c>
      <c r="AY286" t="b">
        <f t="shared" si="318"/>
        <v>0</v>
      </c>
      <c r="AZ286">
        <f t="shared" si="299"/>
        <v>37.337604695554134</v>
      </c>
      <c r="BA286">
        <f t="shared" si="300"/>
        <v>-2.3551001215744374</v>
      </c>
      <c r="BB286">
        <f t="shared" si="301"/>
        <v>-0.28447063713989823</v>
      </c>
      <c r="BC286">
        <f t="shared" si="302"/>
        <v>0.3378816602270534</v>
      </c>
      <c r="BD286">
        <f t="shared" si="303"/>
        <v>4.9331796297907987E-2</v>
      </c>
      <c r="BF286" s="15">
        <f t="shared" si="319"/>
        <v>35.08524739336476</v>
      </c>
      <c r="BG286" s="10">
        <f t="shared" si="320"/>
        <v>0</v>
      </c>
      <c r="BH286">
        <f t="shared" si="321"/>
        <v>5.9274119299893222</v>
      </c>
      <c r="BI286">
        <f t="shared" si="322"/>
        <v>5.9216781596562029</v>
      </c>
      <c r="BJ286">
        <f t="shared" si="323"/>
        <v>-3.1251544242181239E-2</v>
      </c>
      <c r="BK286">
        <f t="shared" si="324"/>
        <v>-5.0306867570293345E-4</v>
      </c>
      <c r="BM286">
        <f t="shared" si="325"/>
        <v>0</v>
      </c>
      <c r="BN286">
        <f t="shared" si="326"/>
        <v>1.1990408665951691E-14</v>
      </c>
      <c r="BO286">
        <f t="shared" si="327"/>
        <v>0</v>
      </c>
      <c r="BP286">
        <f t="shared" si="328"/>
        <v>0</v>
      </c>
    </row>
    <row r="287" spans="1:68" x14ac:dyDescent="0.2">
      <c r="A287">
        <f t="shared" si="269"/>
        <v>0.25</v>
      </c>
      <c r="B287">
        <f t="shared" si="270"/>
        <v>0.78143346250810675</v>
      </c>
      <c r="C287">
        <f t="shared" si="271"/>
        <v>2.3443003875243202</v>
      </c>
      <c r="D287">
        <f t="shared" si="272"/>
        <v>0.78143346250810675</v>
      </c>
      <c r="E287">
        <f t="shared" si="278"/>
        <v>0.71546696704309487</v>
      </c>
      <c r="F287">
        <f t="shared" si="279"/>
        <v>0.71546696704309487</v>
      </c>
      <c r="G287">
        <f t="shared" si="273"/>
        <v>0.77361912788302567</v>
      </c>
      <c r="H287">
        <f t="shared" si="274"/>
        <v>0.69872888446248405</v>
      </c>
      <c r="I287">
        <f t="shared" si="275"/>
        <v>0.69872888446248405</v>
      </c>
      <c r="J287">
        <f t="shared" si="265"/>
        <v>31.240114823974753</v>
      </c>
      <c r="K287">
        <f t="shared" si="266"/>
        <v>30.183214859204583</v>
      </c>
      <c r="L287">
        <f t="shared" si="280"/>
        <v>7.3681230446284656E+16</v>
      </c>
      <c r="M287">
        <f t="shared" si="276"/>
        <v>2.3670927104364522E-2</v>
      </c>
      <c r="N287" s="17">
        <f t="shared" si="267"/>
        <v>1744103034853888</v>
      </c>
      <c r="O287">
        <f t="shared" si="268"/>
        <v>0</v>
      </c>
      <c r="P287" s="18" t="e">
        <f t="shared" si="277"/>
        <v>#N/A</v>
      </c>
      <c r="R287">
        <f t="shared" si="281"/>
        <v>3.4072859705030156</v>
      </c>
      <c r="S287">
        <f t="shared" si="282"/>
        <v>38.838524486586401</v>
      </c>
      <c r="T287">
        <f t="shared" si="304"/>
        <v>-3.7435076883160407</v>
      </c>
      <c r="U287" s="9">
        <f t="shared" si="283"/>
        <v>35.095016798270358</v>
      </c>
      <c r="V287">
        <f t="shared" si="305"/>
        <v>-1744103034853785.5</v>
      </c>
      <c r="W287">
        <f t="shared" si="306"/>
        <v>0</v>
      </c>
      <c r="X287">
        <f t="shared" si="307"/>
        <v>-3.5527136788005009E-14</v>
      </c>
      <c r="Y287">
        <f t="shared" si="284"/>
        <v>2.3443003875243202</v>
      </c>
      <c r="Z287">
        <f t="shared" si="285"/>
        <v>31.415926535897931</v>
      </c>
      <c r="AA287">
        <f t="shared" si="286"/>
        <v>2.3680885928603694</v>
      </c>
      <c r="AB287">
        <f t="shared" si="308"/>
        <v>-2.3124155704311122</v>
      </c>
      <c r="AC287">
        <f t="shared" si="287"/>
        <v>29.103510965466818</v>
      </c>
      <c r="AD287">
        <f t="shared" si="309"/>
        <v>-0.28264675700197806</v>
      </c>
      <c r="AE287">
        <f t="shared" si="288"/>
        <v>0.34657359027997275</v>
      </c>
      <c r="AF287" s="9">
        <f t="shared" si="310"/>
        <v>29.167437798744814</v>
      </c>
      <c r="AG287" s="9">
        <f t="shared" si="311"/>
        <v>0</v>
      </c>
      <c r="AH287">
        <f t="shared" si="312"/>
        <v>0</v>
      </c>
      <c r="AI287">
        <f t="shared" si="329"/>
        <v>3.1257338500323417E-3</v>
      </c>
      <c r="AJ287">
        <f t="shared" si="289"/>
        <v>37.337604695554134</v>
      </c>
      <c r="AK287">
        <f t="shared" si="290"/>
        <v>-2.3435899026715088</v>
      </c>
      <c r="AL287">
        <f t="shared" si="291"/>
        <v>-0.23381784331827671</v>
      </c>
      <c r="AM287">
        <f t="shared" si="292"/>
        <v>0.3348198487060447</v>
      </c>
      <c r="AN287" s="9">
        <f t="shared" si="313"/>
        <v>35.095016798270393</v>
      </c>
      <c r="AO287">
        <f t="shared" si="293"/>
        <v>0</v>
      </c>
      <c r="AP287">
        <f t="shared" si="314"/>
        <v>0</v>
      </c>
      <c r="AQ287">
        <f t="shared" si="294"/>
        <v>5.9216781596562029</v>
      </c>
      <c r="AR287">
        <f t="shared" si="295"/>
        <v>-3.1174332240396563E-2</v>
      </c>
      <c r="AS287">
        <f t="shared" si="296"/>
        <v>4.8828913683701347E-2</v>
      </c>
      <c r="AT287">
        <f t="shared" si="315"/>
        <v>1.3301957055225518E-2</v>
      </c>
      <c r="AU287">
        <f t="shared" si="297"/>
        <v>5.9275789995255792</v>
      </c>
      <c r="AV287">
        <f t="shared" si="316"/>
        <v>0.16890087369377499</v>
      </c>
      <c r="AW287">
        <f t="shared" si="317"/>
        <v>0</v>
      </c>
      <c r="AX287">
        <f t="shared" si="298"/>
        <v>2.3673138182447345E-2</v>
      </c>
      <c r="AY287" t="b">
        <f t="shared" si="318"/>
        <v>0</v>
      </c>
      <c r="AZ287">
        <f t="shared" si="299"/>
        <v>37.337604695554134</v>
      </c>
      <c r="BA287">
        <f t="shared" si="300"/>
        <v>-2.343589902671503</v>
      </c>
      <c r="BB287">
        <f t="shared" si="301"/>
        <v>-0.2831496396161845</v>
      </c>
      <c r="BC287">
        <f t="shared" si="302"/>
        <v>0.3348198487060447</v>
      </c>
      <c r="BD287">
        <f t="shared" si="303"/>
        <v>4.9331796297907987E-2</v>
      </c>
      <c r="BF287" s="15">
        <f t="shared" si="319"/>
        <v>35.0950167982704</v>
      </c>
      <c r="BG287" s="10">
        <f t="shared" si="320"/>
        <v>0</v>
      </c>
      <c r="BH287">
        <f t="shared" si="321"/>
        <v>5.9275789995255863</v>
      </c>
      <c r="BI287">
        <f t="shared" si="322"/>
        <v>5.9216781596562029</v>
      </c>
      <c r="BJ287">
        <f t="shared" si="323"/>
        <v>-3.117433224039079E-2</v>
      </c>
      <c r="BK287">
        <f t="shared" si="324"/>
        <v>-5.0288261420644575E-4</v>
      </c>
      <c r="BM287">
        <f t="shared" si="325"/>
        <v>0</v>
      </c>
      <c r="BN287">
        <f t="shared" si="326"/>
        <v>5.773159728050814E-15</v>
      </c>
      <c r="BO287">
        <f t="shared" si="327"/>
        <v>0</v>
      </c>
      <c r="BP287">
        <f t="shared" si="328"/>
        <v>0</v>
      </c>
    </row>
    <row r="288" spans="1:68" x14ac:dyDescent="0.2">
      <c r="A288">
        <f t="shared" si="269"/>
        <v>0.251</v>
      </c>
      <c r="B288">
        <f t="shared" si="270"/>
        <v>0.7845591963581392</v>
      </c>
      <c r="C288">
        <f t="shared" si="271"/>
        <v>2.3411746536742877</v>
      </c>
      <c r="D288">
        <f t="shared" si="272"/>
        <v>0.7845591963581392</v>
      </c>
      <c r="E288">
        <f t="shared" si="278"/>
        <v>0.71764725156704479</v>
      </c>
      <c r="F288">
        <f t="shared" si="279"/>
        <v>0.7176472515670449</v>
      </c>
      <c r="G288">
        <f t="shared" si="273"/>
        <v>0.77671360439455783</v>
      </c>
      <c r="H288">
        <f t="shared" si="274"/>
        <v>0.70093928243408554</v>
      </c>
      <c r="I288">
        <f t="shared" si="275"/>
        <v>0.70093928243408565</v>
      </c>
      <c r="J288">
        <f t="shared" si="265"/>
        <v>31.141599748318392</v>
      </c>
      <c r="K288">
        <f t="shared" si="266"/>
        <v>30.088983030674427</v>
      </c>
      <c r="L288">
        <f t="shared" si="280"/>
        <v>7.4303896769137696E+16</v>
      </c>
      <c r="M288">
        <f t="shared" si="276"/>
        <v>2.3702175673125988E-2</v>
      </c>
      <c r="N288" s="17">
        <f t="shared" si="267"/>
        <v>1761164014419920.2</v>
      </c>
      <c r="O288">
        <f t="shared" si="268"/>
        <v>0</v>
      </c>
      <c r="P288" s="18" t="e">
        <f t="shared" si="277"/>
        <v>#N/A</v>
      </c>
      <c r="R288">
        <f t="shared" si="281"/>
        <v>3.4041590924860379</v>
      </c>
      <c r="S288">
        <f t="shared" si="282"/>
        <v>38.846939791680903</v>
      </c>
      <c r="T288">
        <f t="shared" si="304"/>
        <v>-3.7421884345006253</v>
      </c>
      <c r="U288" s="9">
        <f t="shared" si="283"/>
        <v>35.104751357180277</v>
      </c>
      <c r="V288">
        <f t="shared" si="305"/>
        <v>-1761164014419878.8</v>
      </c>
      <c r="W288">
        <f t="shared" si="306"/>
        <v>0</v>
      </c>
      <c r="X288">
        <f t="shared" si="307"/>
        <v>-7.1054273576010019E-15</v>
      </c>
      <c r="Y288">
        <f t="shared" si="284"/>
        <v>2.3411746536742877</v>
      </c>
      <c r="Z288">
        <f t="shared" si="285"/>
        <v>31.415926535897931</v>
      </c>
      <c r="AA288">
        <f t="shared" si="286"/>
        <v>2.371214326710402</v>
      </c>
      <c r="AB288">
        <f t="shared" si="308"/>
        <v>-2.3010326631162727</v>
      </c>
      <c r="AC288">
        <f t="shared" si="287"/>
        <v>29.114893872781657</v>
      </c>
      <c r="AD288">
        <f t="shared" si="309"/>
        <v>-0.28132768778175943</v>
      </c>
      <c r="AE288">
        <f t="shared" si="288"/>
        <v>0.34344184662466887</v>
      </c>
      <c r="AF288" s="9">
        <f t="shared" si="310"/>
        <v>29.177008031624567</v>
      </c>
      <c r="AG288" s="9">
        <f t="shared" si="311"/>
        <v>0</v>
      </c>
      <c r="AH288">
        <f t="shared" si="312"/>
        <v>0</v>
      </c>
      <c r="AI288">
        <f t="shared" si="329"/>
        <v>3.1257338500325638E-3</v>
      </c>
      <c r="AJ288">
        <f t="shared" si="289"/>
        <v>37.337604695554134</v>
      </c>
      <c r="AK288">
        <f t="shared" si="290"/>
        <v>-2.3321318726110194</v>
      </c>
      <c r="AL288">
        <f t="shared" si="291"/>
        <v>-0.23249858950286129</v>
      </c>
      <c r="AM288">
        <f t="shared" si="292"/>
        <v>0.33177712374001167</v>
      </c>
      <c r="AN288" s="9">
        <f t="shared" si="313"/>
        <v>35.104751357180263</v>
      </c>
      <c r="AO288">
        <f t="shared" si="293"/>
        <v>0</v>
      </c>
      <c r="AP288">
        <f t="shared" si="314"/>
        <v>0</v>
      </c>
      <c r="AQ288">
        <f t="shared" si="294"/>
        <v>5.9216781596562029</v>
      </c>
      <c r="AR288">
        <f t="shared" si="295"/>
        <v>-3.1099209494746649E-2</v>
      </c>
      <c r="AS288">
        <f t="shared" si="296"/>
        <v>4.8829098278898142E-2</v>
      </c>
      <c r="AT288">
        <f t="shared" si="315"/>
        <v>1.3335099039630399E-2</v>
      </c>
      <c r="AU288">
        <f t="shared" si="297"/>
        <v>5.9277433255556957</v>
      </c>
      <c r="AV288">
        <f t="shared" si="316"/>
        <v>0.16885871844647735</v>
      </c>
      <c r="AW288">
        <f t="shared" si="317"/>
        <v>0</v>
      </c>
      <c r="AX288">
        <f t="shared" si="298"/>
        <v>2.370439552094767E-2</v>
      </c>
      <c r="AY288" t="b">
        <f t="shared" si="318"/>
        <v>0</v>
      </c>
      <c r="AZ288">
        <f t="shared" si="299"/>
        <v>37.337604695554134</v>
      </c>
      <c r="BA288">
        <f t="shared" si="300"/>
        <v>-2.3321318726110101</v>
      </c>
      <c r="BB288">
        <f t="shared" si="301"/>
        <v>-0.2818303858007693</v>
      </c>
      <c r="BC288">
        <f t="shared" si="302"/>
        <v>0.3317771237400115</v>
      </c>
      <c r="BD288">
        <f t="shared" si="303"/>
        <v>4.9331796297907987E-2</v>
      </c>
      <c r="BF288" s="15">
        <f t="shared" si="319"/>
        <v>35.104751357180277</v>
      </c>
      <c r="BG288" s="10">
        <f t="shared" si="320"/>
        <v>0</v>
      </c>
      <c r="BH288">
        <f t="shared" si="321"/>
        <v>5.9277433255557099</v>
      </c>
      <c r="BI288">
        <f t="shared" si="322"/>
        <v>5.9216781596562029</v>
      </c>
      <c r="BJ288">
        <f t="shared" si="323"/>
        <v>-3.1099209494737323E-2</v>
      </c>
      <c r="BK288">
        <f t="shared" si="324"/>
        <v>-5.0269801900987288E-4</v>
      </c>
      <c r="BM288">
        <f t="shared" si="325"/>
        <v>0</v>
      </c>
      <c r="BN288">
        <f t="shared" si="326"/>
        <v>9.3258734068513149E-15</v>
      </c>
      <c r="BO288">
        <f t="shared" si="327"/>
        <v>0</v>
      </c>
      <c r="BP288">
        <f t="shared" si="328"/>
        <v>0</v>
      </c>
    </row>
    <row r="289" spans="1:68" x14ac:dyDescent="0.2">
      <c r="A289">
        <f t="shared" si="269"/>
        <v>0.252</v>
      </c>
      <c r="B289">
        <f t="shared" si="270"/>
        <v>0.78768493020817165</v>
      </c>
      <c r="C289">
        <f t="shared" si="271"/>
        <v>2.3380489198242556</v>
      </c>
      <c r="D289">
        <f t="shared" si="272"/>
        <v>0.78768493020817165</v>
      </c>
      <c r="E289">
        <f t="shared" si="278"/>
        <v>0.71982052453084167</v>
      </c>
      <c r="F289">
        <f t="shared" si="279"/>
        <v>0.71982052453084155</v>
      </c>
      <c r="G289">
        <f t="shared" si="273"/>
        <v>0.77980808090608988</v>
      </c>
      <c r="H289">
        <f t="shared" si="274"/>
        <v>0.7031429683672602</v>
      </c>
      <c r="I289">
        <f t="shared" si="275"/>
        <v>0.70314296836726031</v>
      </c>
      <c r="J289">
        <f t="shared" si="265"/>
        <v>31.044000386041784</v>
      </c>
      <c r="K289">
        <f t="shared" si="266"/>
        <v>29.995624162486877</v>
      </c>
      <c r="L289">
        <f t="shared" si="280"/>
        <v>7.4929393274118256E+16</v>
      </c>
      <c r="M289">
        <f t="shared" si="276"/>
        <v>2.3733424218729926E-2</v>
      </c>
      <c r="N289" s="17">
        <f t="shared" si="267"/>
        <v>1778331077026697.5</v>
      </c>
      <c r="O289">
        <f t="shared" si="268"/>
        <v>0</v>
      </c>
      <c r="P289" s="18" t="e">
        <f t="shared" si="277"/>
        <v>#N/A</v>
      </c>
      <c r="R289">
        <f t="shared" si="281"/>
        <v>3.4010515097729312</v>
      </c>
      <c r="S289">
        <f t="shared" si="282"/>
        <v>38.855322642018251</v>
      </c>
      <c r="T289">
        <f t="shared" si="304"/>
        <v>-3.7408709197987813</v>
      </c>
      <c r="U289" s="9">
        <f t="shared" si="283"/>
        <v>35.114451722219471</v>
      </c>
      <c r="V289">
        <f t="shared" si="305"/>
        <v>-1778331077026615.5</v>
      </c>
      <c r="W289">
        <f t="shared" si="306"/>
        <v>0</v>
      </c>
      <c r="X289">
        <f t="shared" si="307"/>
        <v>-2.8421709430404007E-14</v>
      </c>
      <c r="Y289">
        <f t="shared" si="284"/>
        <v>2.3380489198242556</v>
      </c>
      <c r="Z289">
        <f t="shared" si="285"/>
        <v>31.415926535897931</v>
      </c>
      <c r="AA289">
        <f t="shared" si="286"/>
        <v>2.3743400605604341</v>
      </c>
      <c r="AB289">
        <f t="shared" si="308"/>
        <v>-2.2896991195404133</v>
      </c>
      <c r="AC289">
        <f t="shared" si="287"/>
        <v>29.126227416357519</v>
      </c>
      <c r="AD289">
        <f t="shared" si="309"/>
        <v>-0.28001035621331721</v>
      </c>
      <c r="AE289">
        <f t="shared" si="288"/>
        <v>0.34032971905613379</v>
      </c>
      <c r="AF289" s="9">
        <f t="shared" si="310"/>
        <v>29.186546779200334</v>
      </c>
      <c r="AG289" s="9">
        <f t="shared" si="311"/>
        <v>0</v>
      </c>
      <c r="AH289">
        <f t="shared" si="312"/>
        <v>0</v>
      </c>
      <c r="AI289">
        <f t="shared" si="329"/>
        <v>3.1257338500323417E-3</v>
      </c>
      <c r="AJ289">
        <f t="shared" si="289"/>
        <v>37.337604695554134</v>
      </c>
      <c r="AK289">
        <f t="shared" si="290"/>
        <v>-2.3207252680638919</v>
      </c>
      <c r="AL289">
        <f t="shared" si="291"/>
        <v>-0.23118107480101724</v>
      </c>
      <c r="AM289">
        <f t="shared" si="292"/>
        <v>0.32875336953027867</v>
      </c>
      <c r="AN289" s="9">
        <f t="shared" si="313"/>
        <v>35.114451722219506</v>
      </c>
      <c r="AO289">
        <f t="shared" si="293"/>
        <v>0</v>
      </c>
      <c r="AP289">
        <f t="shared" si="314"/>
        <v>0</v>
      </c>
      <c r="AQ289">
        <f t="shared" si="294"/>
        <v>5.9216781596562029</v>
      </c>
      <c r="AR289">
        <f t="shared" si="295"/>
        <v>-3.1026148523478625E-2</v>
      </c>
      <c r="AS289">
        <f t="shared" si="296"/>
        <v>4.8829281412299974E-2</v>
      </c>
      <c r="AT289">
        <f t="shared" si="315"/>
        <v>1.3369160473425087E-2</v>
      </c>
      <c r="AU289">
        <f t="shared" si="297"/>
        <v>5.9279049430191719</v>
      </c>
      <c r="AV289">
        <f t="shared" si="316"/>
        <v>0.16881667382743581</v>
      </c>
      <c r="AW289">
        <f t="shared" si="317"/>
        <v>0</v>
      </c>
      <c r="AX289">
        <f t="shared" si="298"/>
        <v>2.3735652859447991E-2</v>
      </c>
      <c r="AY289" t="b">
        <f t="shared" si="318"/>
        <v>0</v>
      </c>
      <c r="AZ289">
        <f t="shared" si="299"/>
        <v>37.337604695554134</v>
      </c>
      <c r="BA289">
        <f t="shared" si="300"/>
        <v>-2.3207252680638848</v>
      </c>
      <c r="BB289">
        <f t="shared" si="301"/>
        <v>-0.28051287109892525</v>
      </c>
      <c r="BC289">
        <f t="shared" si="302"/>
        <v>0.32875336953027884</v>
      </c>
      <c r="BD289">
        <f t="shared" si="303"/>
        <v>4.9331796297907987E-2</v>
      </c>
      <c r="BF289" s="15">
        <f t="shared" si="319"/>
        <v>35.114451722219506</v>
      </c>
      <c r="BG289" s="10">
        <f t="shared" si="320"/>
        <v>0</v>
      </c>
      <c r="BH289">
        <f t="shared" si="321"/>
        <v>5.9279049430191719</v>
      </c>
      <c r="BI289">
        <f t="shared" si="322"/>
        <v>5.9216781596562029</v>
      </c>
      <c r="BJ289">
        <f t="shared" si="323"/>
        <v>-3.102614852347152E-2</v>
      </c>
      <c r="BK289">
        <f t="shared" si="324"/>
        <v>-5.0251488560804081E-4</v>
      </c>
      <c r="BM289">
        <f t="shared" si="325"/>
        <v>0</v>
      </c>
      <c r="BN289">
        <f t="shared" si="326"/>
        <v>7.1054273576010019E-15</v>
      </c>
      <c r="BO289">
        <f t="shared" si="327"/>
        <v>0</v>
      </c>
      <c r="BP289">
        <f t="shared" si="328"/>
        <v>0</v>
      </c>
    </row>
    <row r="290" spans="1:68" x14ac:dyDescent="0.2">
      <c r="A290">
        <f t="shared" si="269"/>
        <v>0.253</v>
      </c>
      <c r="B290">
        <f t="shared" si="270"/>
        <v>0.79081066405820399</v>
      </c>
      <c r="C290">
        <f t="shared" si="271"/>
        <v>2.334923185974223</v>
      </c>
      <c r="D290">
        <f t="shared" si="272"/>
        <v>0.79081066405820399</v>
      </c>
      <c r="E290">
        <f t="shared" si="278"/>
        <v>0.72198676470116507</v>
      </c>
      <c r="F290">
        <f t="shared" si="279"/>
        <v>0.72198676470116507</v>
      </c>
      <c r="G290">
        <f t="shared" si="273"/>
        <v>0.78290255741762194</v>
      </c>
      <c r="H290">
        <f t="shared" si="274"/>
        <v>0.70533992116000255</v>
      </c>
      <c r="I290">
        <f t="shared" si="275"/>
        <v>0.70533992116000255</v>
      </c>
      <c r="J290">
        <f t="shared" si="265"/>
        <v>30.947306293874359</v>
      </c>
      <c r="K290">
        <f t="shared" si="266"/>
        <v>29.9031283378356</v>
      </c>
      <c r="L290">
        <f t="shared" si="280"/>
        <v>7.5557751189866656E+16</v>
      </c>
      <c r="M290">
        <f t="shared" si="276"/>
        <v>2.3764672741145798E-2</v>
      </c>
      <c r="N290" s="17">
        <f t="shared" si="267"/>
        <v>1795605230084100.5</v>
      </c>
      <c r="O290">
        <f t="shared" si="268"/>
        <v>0</v>
      </c>
      <c r="P290" s="18" t="e">
        <f t="shared" si="277"/>
        <v>#N/A</v>
      </c>
      <c r="R290">
        <f t="shared" si="281"/>
        <v>3.3979631016071159</v>
      </c>
      <c r="S290">
        <f t="shared" si="282"/>
        <v>38.863673675188259</v>
      </c>
      <c r="T290">
        <f t="shared" si="304"/>
        <v>-3.7395551396339215</v>
      </c>
      <c r="U290" s="9">
        <f t="shared" si="283"/>
        <v>35.124118535554338</v>
      </c>
      <c r="V290">
        <f t="shared" si="305"/>
        <v>-1795605230084045.5</v>
      </c>
      <c r="W290">
        <f t="shared" si="306"/>
        <v>0</v>
      </c>
      <c r="X290">
        <f t="shared" si="307"/>
        <v>-1.4210854715202004E-14</v>
      </c>
      <c r="Y290">
        <f t="shared" si="284"/>
        <v>2.334923185974223</v>
      </c>
      <c r="Z290">
        <f t="shared" si="285"/>
        <v>31.415926535897931</v>
      </c>
      <c r="AA290">
        <f t="shared" si="286"/>
        <v>2.3774657944104667</v>
      </c>
      <c r="AB290">
        <f t="shared" si="308"/>
        <v>-2.2784142146480093</v>
      </c>
      <c r="AC290">
        <f t="shared" si="287"/>
        <v>29.137512321249922</v>
      </c>
      <c r="AD290">
        <f t="shared" si="309"/>
        <v>-0.27869475772454577</v>
      </c>
      <c r="AE290">
        <f t="shared" si="288"/>
        <v>0.33723708585684192</v>
      </c>
      <c r="AF290" s="9">
        <f t="shared" si="310"/>
        <v>29.196054649382219</v>
      </c>
      <c r="AG290" s="9">
        <f t="shared" si="311"/>
        <v>0</v>
      </c>
      <c r="AH290">
        <f t="shared" si="312"/>
        <v>0</v>
      </c>
      <c r="AI290">
        <f t="shared" si="329"/>
        <v>3.1257338500323417E-3</v>
      </c>
      <c r="AJ290">
        <f t="shared" si="289"/>
        <v>37.337604695554134</v>
      </c>
      <c r="AK290">
        <f t="shared" si="290"/>
        <v>-2.3093693370597932</v>
      </c>
      <c r="AL290">
        <f t="shared" si="291"/>
        <v>-0.22986529463615746</v>
      </c>
      <c r="AM290">
        <f t="shared" si="292"/>
        <v>0.32574847169616322</v>
      </c>
      <c r="AN290" s="9">
        <f t="shared" si="313"/>
        <v>35.124118535554352</v>
      </c>
      <c r="AO290">
        <f t="shared" si="293"/>
        <v>0</v>
      </c>
      <c r="AP290">
        <f t="shared" si="314"/>
        <v>0</v>
      </c>
      <c r="AQ290">
        <f t="shared" si="294"/>
        <v>5.9216781596562029</v>
      </c>
      <c r="AR290">
        <f t="shared" si="295"/>
        <v>-3.0955122411783886E-2</v>
      </c>
      <c r="AS290">
        <f t="shared" si="296"/>
        <v>4.8829463088388314E-2</v>
      </c>
      <c r="AT290">
        <f t="shared" si="315"/>
        <v>1.3404145415386369E-2</v>
      </c>
      <c r="AU290">
        <f t="shared" si="297"/>
        <v>5.9280638861721329</v>
      </c>
      <c r="AV290">
        <f t="shared" si="316"/>
        <v>0.16877473751181701</v>
      </c>
      <c r="AW290">
        <f t="shared" si="317"/>
        <v>0</v>
      </c>
      <c r="AX290">
        <f t="shared" si="298"/>
        <v>2.3766910197948316E-2</v>
      </c>
      <c r="AY290" t="b">
        <f t="shared" si="318"/>
        <v>0</v>
      </c>
      <c r="AZ290">
        <f t="shared" si="299"/>
        <v>37.337604695554134</v>
      </c>
      <c r="BA290">
        <f t="shared" si="300"/>
        <v>-2.3093693370598034</v>
      </c>
      <c r="BB290">
        <f t="shared" si="301"/>
        <v>-0.27919709093406547</v>
      </c>
      <c r="BC290">
        <f t="shared" si="302"/>
        <v>0.32574847169616322</v>
      </c>
      <c r="BD290">
        <f t="shared" si="303"/>
        <v>4.9331796297907987E-2</v>
      </c>
      <c r="BF290" s="15">
        <f t="shared" si="319"/>
        <v>35.124118535554338</v>
      </c>
      <c r="BG290" s="10">
        <f t="shared" si="320"/>
        <v>0</v>
      </c>
      <c r="BH290">
        <f t="shared" si="321"/>
        <v>5.9280638861721187</v>
      </c>
      <c r="BI290">
        <f t="shared" si="322"/>
        <v>5.9216781596562029</v>
      </c>
      <c r="BJ290">
        <f t="shared" si="323"/>
        <v>-3.09551224117941E-2</v>
      </c>
      <c r="BK290">
        <f t="shared" si="324"/>
        <v>-5.0233320951970084E-4</v>
      </c>
      <c r="BM290">
        <f t="shared" si="325"/>
        <v>0</v>
      </c>
      <c r="BN290">
        <f t="shared" si="326"/>
        <v>-1.021405182655144E-14</v>
      </c>
      <c r="BO290">
        <f t="shared" si="327"/>
        <v>0</v>
      </c>
      <c r="BP290">
        <f t="shared" si="328"/>
        <v>0</v>
      </c>
    </row>
    <row r="291" spans="1:68" x14ac:dyDescent="0.2">
      <c r="A291">
        <f t="shared" si="269"/>
        <v>0.254</v>
      </c>
      <c r="B291">
        <f t="shared" si="270"/>
        <v>0.79393639790823645</v>
      </c>
      <c r="C291">
        <f t="shared" si="271"/>
        <v>2.3317974521241904</v>
      </c>
      <c r="D291">
        <f t="shared" si="272"/>
        <v>0.79393639790823645</v>
      </c>
      <c r="E291">
        <f t="shared" si="278"/>
        <v>0.72414595091340639</v>
      </c>
      <c r="F291">
        <f t="shared" si="279"/>
        <v>0.72414595091340639</v>
      </c>
      <c r="G291">
        <f t="shared" si="273"/>
        <v>0.7859970339291541</v>
      </c>
      <c r="H291">
        <f t="shared" si="274"/>
        <v>0.70753011977478208</v>
      </c>
      <c r="I291">
        <f t="shared" si="275"/>
        <v>0.70753011977478231</v>
      </c>
      <c r="J291">
        <f t="shared" si="265"/>
        <v>30.851507195741863</v>
      </c>
      <c r="K291">
        <f t="shared" si="266"/>
        <v>29.81148579830683</v>
      </c>
      <c r="L291">
        <f t="shared" si="280"/>
        <v>7.6189002195480336E+16</v>
      </c>
      <c r="M291">
        <f t="shared" si="276"/>
        <v>2.379592124034309E-2</v>
      </c>
      <c r="N291" s="17">
        <f t="shared" si="267"/>
        <v>1812987495623976.8</v>
      </c>
      <c r="O291">
        <f t="shared" si="268"/>
        <v>0</v>
      </c>
      <c r="P291" s="18" t="e">
        <f t="shared" si="277"/>
        <v>#N/A</v>
      </c>
      <c r="R291">
        <f t="shared" si="281"/>
        <v>3.3948937487258832</v>
      </c>
      <c r="S291">
        <f t="shared" si="282"/>
        <v>38.87199351904367</v>
      </c>
      <c r="T291">
        <f t="shared" si="304"/>
        <v>-3.7382410894475036</v>
      </c>
      <c r="U291" s="9">
        <f t="shared" si="283"/>
        <v>35.133752429596164</v>
      </c>
      <c r="V291">
        <f t="shared" si="305"/>
        <v>-1812987495623929.8</v>
      </c>
      <c r="W291">
        <f t="shared" si="306"/>
        <v>0</v>
      </c>
      <c r="X291">
        <f t="shared" si="307"/>
        <v>-7.1054273576010019E-15</v>
      </c>
      <c r="Y291">
        <f t="shared" si="284"/>
        <v>2.3317974521241904</v>
      </c>
      <c r="Z291">
        <f t="shared" si="285"/>
        <v>31.415926535897931</v>
      </c>
      <c r="AA291">
        <f t="shared" si="286"/>
        <v>2.3805915282604992</v>
      </c>
      <c r="AB291">
        <f t="shared" si="308"/>
        <v>-2.2671772339629075</v>
      </c>
      <c r="AC291">
        <f t="shared" si="287"/>
        <v>29.148749301935023</v>
      </c>
      <c r="AD291">
        <f t="shared" si="309"/>
        <v>-0.27738088776136149</v>
      </c>
      <c r="AE291">
        <f t="shared" si="288"/>
        <v>0.3341638268198972</v>
      </c>
      <c r="AF291" s="9">
        <f t="shared" si="310"/>
        <v>29.205532240993559</v>
      </c>
      <c r="AG291" s="9">
        <f t="shared" si="311"/>
        <v>0</v>
      </c>
      <c r="AH291">
        <f t="shared" si="312"/>
        <v>0</v>
      </c>
      <c r="AI291">
        <f t="shared" si="329"/>
        <v>3.1257338500325638E-3</v>
      </c>
      <c r="AJ291">
        <f t="shared" si="289"/>
        <v>37.337604695554134</v>
      </c>
      <c r="AK291">
        <f t="shared" si="290"/>
        <v>-2.2980633387617351</v>
      </c>
      <c r="AL291">
        <f t="shared" si="291"/>
        <v>-0.22855124444973951</v>
      </c>
      <c r="AM291">
        <f t="shared" si="292"/>
        <v>0.32276231725348464</v>
      </c>
      <c r="AN291" s="9">
        <f t="shared" si="313"/>
        <v>35.133752429596143</v>
      </c>
      <c r="AO291">
        <f t="shared" si="293"/>
        <v>0</v>
      </c>
      <c r="AP291">
        <f t="shared" si="314"/>
        <v>0</v>
      </c>
      <c r="AQ291">
        <f t="shared" si="294"/>
        <v>5.9216781596562029</v>
      </c>
      <c r="AR291">
        <f t="shared" si="295"/>
        <v>-3.0886104798827585E-2</v>
      </c>
      <c r="AS291">
        <f t="shared" si="296"/>
        <v>4.8829643311621984E-2</v>
      </c>
      <c r="AT291">
        <f t="shared" si="315"/>
        <v>1.344005810365085E-2</v>
      </c>
      <c r="AU291">
        <f t="shared" si="297"/>
        <v>5.9282201886025838</v>
      </c>
      <c r="AV291">
        <f t="shared" si="316"/>
        <v>0.1687329072088736</v>
      </c>
      <c r="AW291">
        <f t="shared" si="317"/>
        <v>0</v>
      </c>
      <c r="AX291">
        <f t="shared" si="298"/>
        <v>2.3798167536448641E-2</v>
      </c>
      <c r="AY291" t="b">
        <f t="shared" si="318"/>
        <v>0</v>
      </c>
      <c r="AZ291">
        <f t="shared" si="299"/>
        <v>37.337604695554134</v>
      </c>
      <c r="BA291">
        <f t="shared" si="300"/>
        <v>-2.298063338761736</v>
      </c>
      <c r="BB291">
        <f t="shared" si="301"/>
        <v>-0.27788304074764747</v>
      </c>
      <c r="BC291">
        <f t="shared" si="302"/>
        <v>0.32276231725348464</v>
      </c>
      <c r="BD291">
        <f t="shared" si="303"/>
        <v>4.9331796297907987E-2</v>
      </c>
      <c r="BF291" s="15">
        <f t="shared" si="319"/>
        <v>35.133752429596143</v>
      </c>
      <c r="BG291" s="10">
        <f t="shared" si="320"/>
        <v>0</v>
      </c>
      <c r="BH291">
        <f t="shared" si="321"/>
        <v>5.9282201886025838</v>
      </c>
      <c r="BI291">
        <f t="shared" si="322"/>
        <v>5.9216781596562029</v>
      </c>
      <c r="BJ291">
        <f t="shared" si="323"/>
        <v>-3.0886104798828473E-2</v>
      </c>
      <c r="BK291">
        <f t="shared" si="324"/>
        <v>-5.0215298628597527E-4</v>
      </c>
      <c r="BM291">
        <f t="shared" si="325"/>
        <v>0</v>
      </c>
      <c r="BN291">
        <f t="shared" si="326"/>
        <v>0</v>
      </c>
      <c r="BO291">
        <f t="shared" si="327"/>
        <v>0</v>
      </c>
      <c r="BP291">
        <f t="shared" si="328"/>
        <v>0</v>
      </c>
    </row>
    <row r="292" spans="1:68" x14ac:dyDescent="0.2">
      <c r="A292">
        <f t="shared" si="269"/>
        <v>0.255</v>
      </c>
      <c r="B292">
        <f t="shared" si="270"/>
        <v>0.7970621317582689</v>
      </c>
      <c r="C292">
        <f t="shared" si="271"/>
        <v>2.3286717182741583</v>
      </c>
      <c r="D292">
        <f t="shared" si="272"/>
        <v>0.7970621317582689</v>
      </c>
      <c r="E292">
        <f t="shared" si="278"/>
        <v>0.72629806207187531</v>
      </c>
      <c r="F292">
        <f t="shared" si="279"/>
        <v>0.72629806207187519</v>
      </c>
      <c r="G292">
        <f t="shared" si="273"/>
        <v>0.78909151044068615</v>
      </c>
      <c r="H292">
        <f t="shared" si="274"/>
        <v>0.70971354323874458</v>
      </c>
      <c r="I292">
        <f t="shared" si="275"/>
        <v>0.70971354323874469</v>
      </c>
      <c r="J292">
        <f t="shared" si="265"/>
        <v>30.756592979504155</v>
      </c>
      <c r="K292">
        <f t="shared" si="266"/>
        <v>29.720686940795336</v>
      </c>
      <c r="L292">
        <f t="shared" si="280"/>
        <v>7.6823178421892496E+16</v>
      </c>
      <c r="M292">
        <f t="shared" si="276"/>
        <v>2.3827169716291258E-2</v>
      </c>
      <c r="N292" s="17">
        <f t="shared" si="267"/>
        <v>1830478910403357</v>
      </c>
      <c r="O292">
        <f t="shared" si="268"/>
        <v>0</v>
      </c>
      <c r="P292" s="18" t="e">
        <f t="shared" si="277"/>
        <v>#N/A</v>
      </c>
      <c r="R292">
        <f t="shared" si="281"/>
        <v>3.3918433333373299</v>
      </c>
      <c r="S292">
        <f t="shared" si="282"/>
        <v>38.880282791899525</v>
      </c>
      <c r="T292">
        <f t="shared" si="304"/>
        <v>-3.736928764698936</v>
      </c>
      <c r="U292" s="9">
        <f t="shared" si="283"/>
        <v>35.143354027200587</v>
      </c>
      <c r="V292">
        <f t="shared" si="305"/>
        <v>-1830478910403309.2</v>
      </c>
      <c r="W292">
        <f t="shared" si="306"/>
        <v>0</v>
      </c>
      <c r="X292">
        <f t="shared" si="307"/>
        <v>-7.1054273576010019E-15</v>
      </c>
      <c r="Y292">
        <f t="shared" si="284"/>
        <v>2.3286717182741583</v>
      </c>
      <c r="Z292">
        <f t="shared" si="285"/>
        <v>31.415926535897931</v>
      </c>
      <c r="AA292">
        <f t="shared" si="286"/>
        <v>2.3837172621105314</v>
      </c>
      <c r="AB292">
        <f t="shared" si="308"/>
        <v>-2.2559874733807503</v>
      </c>
      <c r="AC292">
        <f t="shared" si="287"/>
        <v>29.159939062517182</v>
      </c>
      <c r="AD292">
        <f t="shared" si="309"/>
        <v>-0.2760687417876071</v>
      </c>
      <c r="AE292">
        <f t="shared" si="288"/>
        <v>0.33110982322574367</v>
      </c>
      <c r="AF292" s="9">
        <f t="shared" si="310"/>
        <v>29.214980143955319</v>
      </c>
      <c r="AG292" s="9">
        <f t="shared" si="311"/>
        <v>0</v>
      </c>
      <c r="AH292">
        <f t="shared" si="312"/>
        <v>0</v>
      </c>
      <c r="AI292">
        <f t="shared" si="329"/>
        <v>3.1257338500323417E-3</v>
      </c>
      <c r="AJ292">
        <f t="shared" si="289"/>
        <v>37.337604695554134</v>
      </c>
      <c r="AK292">
        <f t="shared" si="290"/>
        <v>-2.286806543245842</v>
      </c>
      <c r="AL292">
        <f t="shared" si="291"/>
        <v>-0.22723891970117194</v>
      </c>
      <c r="AM292">
        <f t="shared" si="292"/>
        <v>0.31979479459348986</v>
      </c>
      <c r="AN292" s="9">
        <f t="shared" si="313"/>
        <v>35.143354027200608</v>
      </c>
      <c r="AO292">
        <f t="shared" si="293"/>
        <v>0</v>
      </c>
      <c r="AP292">
        <f t="shared" si="314"/>
        <v>0</v>
      </c>
      <c r="AQ292">
        <f t="shared" si="294"/>
        <v>5.9216781596562029</v>
      </c>
      <c r="AR292">
        <f t="shared" si="295"/>
        <v>-3.0819069865091642E-2</v>
      </c>
      <c r="AS292">
        <f t="shared" si="296"/>
        <v>4.882982208643516E-2</v>
      </c>
      <c r="AT292">
        <f t="shared" si="315"/>
        <v>1.3476902957146408E-2</v>
      </c>
      <c r="AU292">
        <f t="shared" si="297"/>
        <v>5.928373883245289</v>
      </c>
      <c r="AV292">
        <f t="shared" si="316"/>
        <v>0.1686911806612649</v>
      </c>
      <c r="AW292">
        <f t="shared" si="317"/>
        <v>0</v>
      </c>
      <c r="AX292">
        <f t="shared" si="298"/>
        <v>2.3829424874948962E-2</v>
      </c>
      <c r="AY292" t="b">
        <f t="shared" si="318"/>
        <v>0</v>
      </c>
      <c r="AZ292">
        <f t="shared" si="299"/>
        <v>37.337604695554134</v>
      </c>
      <c r="BA292">
        <f t="shared" si="300"/>
        <v>-2.2868065432458384</v>
      </c>
      <c r="BB292">
        <f t="shared" si="301"/>
        <v>-0.27657071599908023</v>
      </c>
      <c r="BC292">
        <f t="shared" si="302"/>
        <v>0.31979479459349003</v>
      </c>
      <c r="BD292">
        <f t="shared" si="303"/>
        <v>4.9331796297907987E-2</v>
      </c>
      <c r="BF292" s="15">
        <f t="shared" si="319"/>
        <v>35.143354027200616</v>
      </c>
      <c r="BG292" s="10">
        <f t="shared" si="320"/>
        <v>0</v>
      </c>
      <c r="BH292">
        <f t="shared" si="321"/>
        <v>5.9283738832452961</v>
      </c>
      <c r="BI292">
        <f t="shared" si="322"/>
        <v>5.9216781596562029</v>
      </c>
      <c r="BJ292">
        <f t="shared" si="323"/>
        <v>-3.0819069865088089E-2</v>
      </c>
      <c r="BK292">
        <f t="shared" si="324"/>
        <v>-5.0197421147313293E-4</v>
      </c>
      <c r="BM292">
        <f t="shared" si="325"/>
        <v>0</v>
      </c>
      <c r="BN292">
        <f t="shared" si="326"/>
        <v>3.5527136788005009E-15</v>
      </c>
      <c r="BO292">
        <f t="shared" si="327"/>
        <v>-3.0531133177191805E-16</v>
      </c>
      <c r="BP292">
        <f t="shared" si="328"/>
        <v>0</v>
      </c>
    </row>
    <row r="293" spans="1:68" x14ac:dyDescent="0.2">
      <c r="A293">
        <f t="shared" si="269"/>
        <v>0.25600000000000001</v>
      </c>
      <c r="B293">
        <f t="shared" si="270"/>
        <v>0.80018786560830135</v>
      </c>
      <c r="C293">
        <f t="shared" si="271"/>
        <v>2.3255459844241257</v>
      </c>
      <c r="D293">
        <f t="shared" si="272"/>
        <v>0.80018786560830135</v>
      </c>
      <c r="E293">
        <f t="shared" si="278"/>
        <v>0.72844307715000667</v>
      </c>
      <c r="F293">
        <f t="shared" si="279"/>
        <v>0.72844307715000656</v>
      </c>
      <c r="G293">
        <f t="shared" si="273"/>
        <v>0.79218598695221831</v>
      </c>
      <c r="H293">
        <f t="shared" si="274"/>
        <v>0.71189017064391358</v>
      </c>
      <c r="I293">
        <f t="shared" si="275"/>
        <v>0.71189017064391347</v>
      </c>
      <c r="J293">
        <f t="shared" ref="J293:J356" si="330">x_m_zeta/H293</f>
        <v>30.662553693769585</v>
      </c>
      <c r="K293">
        <f t="shared" ref="K293:K356" si="331">(J293)^alpha</f>
        <v>29.630722314492576</v>
      </c>
      <c r="L293">
        <f t="shared" si="280"/>
        <v>7.7460312453398096E+16</v>
      </c>
      <c r="M293">
        <f t="shared" si="276"/>
        <v>2.3858418168959773E-2</v>
      </c>
      <c r="N293" s="17">
        <f t="shared" si="267"/>
        <v>1848080526011454</v>
      </c>
      <c r="O293">
        <f t="shared" si="268"/>
        <v>0</v>
      </c>
      <c r="P293" s="18" t="e">
        <f t="shared" si="277"/>
        <v>#N/A</v>
      </c>
      <c r="R293">
        <f t="shared" si="281"/>
        <v>3.3888117390977417</v>
      </c>
      <c r="S293">
        <f t="shared" si="282"/>
        <v>38.888542102727804</v>
      </c>
      <c r="T293">
        <f t="shared" si="304"/>
        <v>-3.7356181608654837</v>
      </c>
      <c r="U293" s="9">
        <f t="shared" si="283"/>
        <v>35.152923941862319</v>
      </c>
      <c r="V293">
        <f t="shared" si="305"/>
        <v>-1848080526011359</v>
      </c>
      <c r="W293">
        <f t="shared" si="306"/>
        <v>0</v>
      </c>
      <c r="X293">
        <f t="shared" si="307"/>
        <v>-3.5527136788005009E-14</v>
      </c>
      <c r="Y293">
        <f t="shared" si="284"/>
        <v>2.3255459844241257</v>
      </c>
      <c r="Z293">
        <f t="shared" si="285"/>
        <v>31.415926535897931</v>
      </c>
      <c r="AA293">
        <f t="shared" si="286"/>
        <v>2.3868429959605639</v>
      </c>
      <c r="AB293">
        <f t="shared" si="308"/>
        <v>-2.2448442389661425</v>
      </c>
      <c r="AC293">
        <f t="shared" si="287"/>
        <v>29.17108229693179</v>
      </c>
      <c r="AD293">
        <f t="shared" si="309"/>
        <v>-0.27475831528495831</v>
      </c>
      <c r="AE293">
        <f t="shared" si="288"/>
        <v>0.32807495781933482</v>
      </c>
      <c r="AF293" s="9">
        <f t="shared" si="310"/>
        <v>29.224398939466166</v>
      </c>
      <c r="AG293" s="9">
        <f t="shared" si="311"/>
        <v>0</v>
      </c>
      <c r="AH293">
        <f t="shared" si="312"/>
        <v>0</v>
      </c>
      <c r="AI293">
        <f t="shared" si="329"/>
        <v>3.1257338500323417E-3</v>
      </c>
      <c r="AJ293">
        <f t="shared" si="289"/>
        <v>37.337604695554134</v>
      </c>
      <c r="AK293">
        <f t="shared" si="290"/>
        <v>-2.2755982312862439</v>
      </c>
      <c r="AL293">
        <f t="shared" si="291"/>
        <v>-0.22592831586771966</v>
      </c>
      <c r="AM293">
        <f t="shared" si="292"/>
        <v>0.31684579346218478</v>
      </c>
      <c r="AN293" s="9">
        <f t="shared" si="313"/>
        <v>35.152923941862355</v>
      </c>
      <c r="AO293">
        <f t="shared" si="293"/>
        <v>0</v>
      </c>
      <c r="AP293">
        <f t="shared" si="314"/>
        <v>0</v>
      </c>
      <c r="AQ293">
        <f t="shared" si="294"/>
        <v>5.9216781596562029</v>
      </c>
      <c r="AR293">
        <f t="shared" si="295"/>
        <v>-3.0753992320101453E-2</v>
      </c>
      <c r="AS293">
        <f t="shared" si="296"/>
        <v>4.8829999417238645E-2</v>
      </c>
      <c r="AT293">
        <f t="shared" si="315"/>
        <v>1.3514684577126899E-2</v>
      </c>
      <c r="AU293">
        <f t="shared" si="297"/>
        <v>5.9285250023961886</v>
      </c>
      <c r="AV293">
        <f t="shared" si="316"/>
        <v>0.16864955564439182</v>
      </c>
      <c r="AW293">
        <f t="shared" si="317"/>
        <v>0</v>
      </c>
      <c r="AX293">
        <f t="shared" si="298"/>
        <v>2.3860682213449287E-2</v>
      </c>
      <c r="AY293" t="b">
        <f t="shared" si="318"/>
        <v>0</v>
      </c>
      <c r="AZ293">
        <f t="shared" si="299"/>
        <v>37.337604695554134</v>
      </c>
      <c r="BA293">
        <f t="shared" si="300"/>
        <v>-2.2755982312862408</v>
      </c>
      <c r="BB293">
        <f t="shared" si="301"/>
        <v>-0.2752601121656274</v>
      </c>
      <c r="BC293">
        <f t="shared" si="302"/>
        <v>0.31684579346218494</v>
      </c>
      <c r="BD293">
        <f t="shared" si="303"/>
        <v>4.9331796297907987E-2</v>
      </c>
      <c r="BF293" s="15">
        <f t="shared" si="319"/>
        <v>35.152923941862362</v>
      </c>
      <c r="BG293" s="10">
        <f t="shared" si="320"/>
        <v>0</v>
      </c>
      <c r="BH293">
        <f t="shared" si="321"/>
        <v>5.9285250023961957</v>
      </c>
      <c r="BI293">
        <f t="shared" si="322"/>
        <v>5.9216781596562029</v>
      </c>
      <c r="BJ293">
        <f t="shared" si="323"/>
        <v>-3.0753992320098344E-2</v>
      </c>
      <c r="BK293">
        <f t="shared" si="324"/>
        <v>-5.01796880669092E-4</v>
      </c>
      <c r="BM293">
        <f t="shared" si="325"/>
        <v>0</v>
      </c>
      <c r="BN293">
        <f t="shared" si="326"/>
        <v>0</v>
      </c>
      <c r="BO293">
        <f t="shared" si="327"/>
        <v>2.4980018054066022E-16</v>
      </c>
      <c r="BP293">
        <f t="shared" si="328"/>
        <v>0</v>
      </c>
    </row>
    <row r="294" spans="1:68" x14ac:dyDescent="0.2">
      <c r="A294">
        <f t="shared" si="269"/>
        <v>0.25700000000000001</v>
      </c>
      <c r="B294">
        <f t="shared" si="270"/>
        <v>0.8033135994583338</v>
      </c>
      <c r="C294">
        <f t="shared" si="271"/>
        <v>2.3224202505740932</v>
      </c>
      <c r="D294">
        <f t="shared" si="272"/>
        <v>0.8033135994583338</v>
      </c>
      <c r="E294">
        <f t="shared" si="278"/>
        <v>0.7305809751905652</v>
      </c>
      <c r="F294">
        <f t="shared" si="279"/>
        <v>0.7305809751905652</v>
      </c>
      <c r="G294">
        <f t="shared" si="273"/>
        <v>0.79528046346375048</v>
      </c>
      <c r="H294">
        <f t="shared" si="274"/>
        <v>0.71405998114738978</v>
      </c>
      <c r="I294">
        <f t="shared" si="275"/>
        <v>0.71405998114738978</v>
      </c>
      <c r="J294">
        <f t="shared" si="330"/>
        <v>30.569379544783896</v>
      </c>
      <c r="K294">
        <f t="shared" si="331"/>
        <v>29.541582617945433</v>
      </c>
      <c r="L294">
        <f t="shared" si="280"/>
        <v>7.81004373292604E+16</v>
      </c>
      <c r="M294">
        <f t="shared" si="276"/>
        <v>2.3889666598318111E-2</v>
      </c>
      <c r="N294" s="17">
        <f t="shared" ref="N294:N357" si="332">L294*M294</f>
        <v>1865793408978869</v>
      </c>
      <c r="O294">
        <f t="shared" ref="O294:O357" si="333">N294*EXP(-N294)</f>
        <v>0</v>
      </c>
      <c r="P294" s="18" t="e">
        <f t="shared" si="277"/>
        <v>#N/A</v>
      </c>
      <c r="R294">
        <f t="shared" si="281"/>
        <v>3.3857988510894299</v>
      </c>
      <c r="S294">
        <f t="shared" si="282"/>
        <v>38.896772051347028</v>
      </c>
      <c r="T294">
        <f t="shared" si="304"/>
        <v>-3.7343092734421726</v>
      </c>
      <c r="U294" s="9">
        <f t="shared" si="283"/>
        <v>35.162462777904857</v>
      </c>
      <c r="V294">
        <f t="shared" si="305"/>
        <v>-1865793408978786</v>
      </c>
      <c r="W294">
        <f t="shared" si="306"/>
        <v>0</v>
      </c>
      <c r="X294">
        <f t="shared" si="307"/>
        <v>-2.8421709430404007E-14</v>
      </c>
      <c r="Y294">
        <f t="shared" si="284"/>
        <v>2.3224202505740932</v>
      </c>
      <c r="Z294">
        <f t="shared" si="285"/>
        <v>31.415926535897931</v>
      </c>
      <c r="AA294">
        <f t="shared" si="286"/>
        <v>2.3899687298105965</v>
      </c>
      <c r="AB294">
        <f t="shared" si="308"/>
        <v>-2.2337468467544381</v>
      </c>
      <c r="AC294">
        <f t="shared" si="287"/>
        <v>29.182179689143492</v>
      </c>
      <c r="AD294">
        <f t="shared" si="309"/>
        <v>-0.27344960375283078</v>
      </c>
      <c r="AE294">
        <f t="shared" si="288"/>
        <v>0.32505911478775046</v>
      </c>
      <c r="AF294" s="9">
        <f t="shared" si="310"/>
        <v>29.233789200178414</v>
      </c>
      <c r="AG294" s="9">
        <f t="shared" si="311"/>
        <v>0</v>
      </c>
      <c r="AH294">
        <f t="shared" si="312"/>
        <v>0</v>
      </c>
      <c r="AI294">
        <f t="shared" si="329"/>
        <v>3.1257338500325638E-3</v>
      </c>
      <c r="AJ294">
        <f t="shared" si="289"/>
        <v>37.337604695554134</v>
      </c>
      <c r="AK294">
        <f t="shared" si="290"/>
        <v>-2.2644376941449571</v>
      </c>
      <c r="AL294">
        <f t="shared" si="291"/>
        <v>-0.22461942844440852</v>
      </c>
      <c r="AM294">
        <f t="shared" si="292"/>
        <v>0.31391520494006514</v>
      </c>
      <c r="AN294" s="9">
        <f t="shared" si="313"/>
        <v>35.162462777904835</v>
      </c>
      <c r="AO294">
        <f t="shared" si="293"/>
        <v>0</v>
      </c>
      <c r="AP294">
        <f t="shared" si="314"/>
        <v>0</v>
      </c>
      <c r="AQ294">
        <f t="shared" si="294"/>
        <v>5.9216781596562029</v>
      </c>
      <c r="AR294">
        <f t="shared" si="295"/>
        <v>-3.0690847390518972E-2</v>
      </c>
      <c r="AS294">
        <f t="shared" si="296"/>
        <v>4.8830175308422263E-2</v>
      </c>
      <c r="AT294">
        <f t="shared" si="315"/>
        <v>1.3553407748808791E-2</v>
      </c>
      <c r="AU294">
        <f t="shared" si="297"/>
        <v>5.9286735777264212</v>
      </c>
      <c r="AV294">
        <f t="shared" si="316"/>
        <v>0.16860802996574642</v>
      </c>
      <c r="AW294">
        <f t="shared" si="317"/>
        <v>0</v>
      </c>
      <c r="AX294">
        <f t="shared" si="298"/>
        <v>2.3891939551949615E-2</v>
      </c>
      <c r="AY294" t="b">
        <f t="shared" si="318"/>
        <v>0</v>
      </c>
      <c r="AZ294">
        <f t="shared" si="299"/>
        <v>37.337604695554134</v>
      </c>
      <c r="BA294">
        <f t="shared" si="300"/>
        <v>-2.2644376941449518</v>
      </c>
      <c r="BB294">
        <f t="shared" si="301"/>
        <v>-0.27395122474231637</v>
      </c>
      <c r="BC294">
        <f t="shared" si="302"/>
        <v>0.31391520494006514</v>
      </c>
      <c r="BD294">
        <f t="shared" si="303"/>
        <v>4.9331796297907987E-2</v>
      </c>
      <c r="BF294" s="15">
        <f t="shared" si="319"/>
        <v>35.162462777904835</v>
      </c>
      <c r="BG294" s="10">
        <f t="shared" si="320"/>
        <v>0</v>
      </c>
      <c r="BH294">
        <f t="shared" si="321"/>
        <v>5.9286735777264212</v>
      </c>
      <c r="BI294">
        <f t="shared" si="322"/>
        <v>5.9216781596562029</v>
      </c>
      <c r="BJ294">
        <f t="shared" si="323"/>
        <v>-3.0690847390513643E-2</v>
      </c>
      <c r="BK294">
        <f t="shared" si="324"/>
        <v>-5.0162098948558498E-4</v>
      </c>
      <c r="BM294">
        <f t="shared" si="325"/>
        <v>0</v>
      </c>
      <c r="BN294">
        <f t="shared" si="326"/>
        <v>5.3290705182007514E-15</v>
      </c>
      <c r="BO294">
        <f t="shared" si="327"/>
        <v>0</v>
      </c>
      <c r="BP294">
        <f t="shared" si="328"/>
        <v>0</v>
      </c>
    </row>
    <row r="295" spans="1:68" x14ac:dyDescent="0.2">
      <c r="A295">
        <f t="shared" ref="A295:A358" si="334">ROUND(A294+1/1000,3)</f>
        <v>0.25800000000000001</v>
      </c>
      <c r="B295">
        <f t="shared" si="270"/>
        <v>0.80643933330836615</v>
      </c>
      <c r="C295">
        <f t="shared" si="271"/>
        <v>2.3192945167240611</v>
      </c>
      <c r="D295">
        <f t="shared" si="272"/>
        <v>0.80643933330836615</v>
      </c>
      <c r="E295">
        <f t="shared" si="278"/>
        <v>0.73271173530585043</v>
      </c>
      <c r="F295">
        <f t="shared" si="279"/>
        <v>0.73271173530585021</v>
      </c>
      <c r="G295">
        <f t="shared" si="273"/>
        <v>0.79837493997528253</v>
      </c>
      <c r="H295">
        <f t="shared" si="274"/>
        <v>0.716222953971551</v>
      </c>
      <c r="I295">
        <f t="shared" si="275"/>
        <v>0.716222953971551</v>
      </c>
      <c r="J295">
        <f t="shared" si="330"/>
        <v>30.477060893391631</v>
      </c>
      <c r="K295">
        <f t="shared" si="331"/>
        <v>29.453258696183205</v>
      </c>
      <c r="L295">
        <f t="shared" si="280"/>
        <v>7.8743586545481888E+16</v>
      </c>
      <c r="M295">
        <f t="shared" si="276"/>
        <v>2.3920915004335741E-2</v>
      </c>
      <c r="N295" s="17">
        <f t="shared" si="332"/>
        <v>1883618640891027.8</v>
      </c>
      <c r="O295">
        <f t="shared" si="333"/>
        <v>0</v>
      </c>
      <c r="P295" s="18" t="e">
        <f t="shared" si="277"/>
        <v>#N/A</v>
      </c>
      <c r="R295">
        <f t="shared" si="281"/>
        <v>3.3828045557989936</v>
      </c>
      <c r="S295">
        <f t="shared" si="282"/>
        <v>38.904973228607616</v>
      </c>
      <c r="T295">
        <f t="shared" si="304"/>
        <v>-3.7330020979417005</v>
      </c>
      <c r="U295" s="9">
        <f t="shared" si="283"/>
        <v>35.171971130665916</v>
      </c>
      <c r="V295">
        <f t="shared" si="305"/>
        <v>-1883618640890909</v>
      </c>
      <c r="W295">
        <f t="shared" si="306"/>
        <v>0</v>
      </c>
      <c r="X295">
        <f t="shared" si="307"/>
        <v>-4.2632564145606011E-14</v>
      </c>
      <c r="Y295">
        <f t="shared" si="284"/>
        <v>2.3192945167240611</v>
      </c>
      <c r="Z295">
        <f t="shared" si="285"/>
        <v>31.415926535897931</v>
      </c>
      <c r="AA295">
        <f t="shared" si="286"/>
        <v>2.3930944636606286</v>
      </c>
      <c r="AB295">
        <f t="shared" si="308"/>
        <v>-2.2226946225580075</v>
      </c>
      <c r="AC295">
        <f t="shared" si="287"/>
        <v>29.193231913339922</v>
      </c>
      <c r="AD295">
        <f t="shared" si="309"/>
        <v>-0.27214260270828655</v>
      </c>
      <c r="AE295">
        <f t="shared" si="288"/>
        <v>0.32206217973824974</v>
      </c>
      <c r="AF295" s="9">
        <f t="shared" si="310"/>
        <v>29.243151490369886</v>
      </c>
      <c r="AG295" s="9">
        <f t="shared" si="311"/>
        <v>0</v>
      </c>
      <c r="AH295">
        <f t="shared" si="312"/>
        <v>0</v>
      </c>
      <c r="AI295">
        <f t="shared" si="329"/>
        <v>3.1257338500323417E-3</v>
      </c>
      <c r="AJ295">
        <f t="shared" si="289"/>
        <v>37.337604695554134</v>
      </c>
      <c r="AK295">
        <f t="shared" si="290"/>
        <v>-2.2533242333664973</v>
      </c>
      <c r="AL295">
        <f t="shared" si="291"/>
        <v>-0.22331225294393642</v>
      </c>
      <c r="AM295">
        <f t="shared" si="292"/>
        <v>0.3110029214222349</v>
      </c>
      <c r="AN295" s="9">
        <f t="shared" si="313"/>
        <v>35.171971130665938</v>
      </c>
      <c r="AO295">
        <f t="shared" si="293"/>
        <v>0</v>
      </c>
      <c r="AP295">
        <f t="shared" si="314"/>
        <v>0</v>
      </c>
      <c r="AQ295">
        <f t="shared" si="294"/>
        <v>5.9216781596562029</v>
      </c>
      <c r="AR295">
        <f t="shared" si="295"/>
        <v>-3.0629610808489804E-2</v>
      </c>
      <c r="AS295">
        <f t="shared" si="296"/>
        <v>4.8830349764350134E-2</v>
      </c>
      <c r="AT295">
        <f t="shared" si="315"/>
        <v>1.3593077443066747E-2</v>
      </c>
      <c r="AU295">
        <f t="shared" si="297"/>
        <v>5.9288196402960516</v>
      </c>
      <c r="AV295">
        <f t="shared" si="316"/>
        <v>0.16856660146427788</v>
      </c>
      <c r="AW295">
        <f t="shared" si="317"/>
        <v>0</v>
      </c>
      <c r="AX295">
        <f t="shared" si="298"/>
        <v>2.3923196890449937E-2</v>
      </c>
      <c r="AY295" t="b">
        <f t="shared" si="318"/>
        <v>0</v>
      </c>
      <c r="AZ295">
        <f t="shared" si="299"/>
        <v>37.337604695554134</v>
      </c>
      <c r="BA295">
        <f t="shared" si="300"/>
        <v>-2.2533242333664996</v>
      </c>
      <c r="BB295">
        <f t="shared" si="301"/>
        <v>-0.27264404924184404</v>
      </c>
      <c r="BC295">
        <f t="shared" si="302"/>
        <v>0.31100292142223523</v>
      </c>
      <c r="BD295">
        <f t="shared" si="303"/>
        <v>4.9331796297907987E-2</v>
      </c>
      <c r="BF295" s="15">
        <f t="shared" si="319"/>
        <v>35.171971130665931</v>
      </c>
      <c r="BG295" s="10">
        <f t="shared" si="320"/>
        <v>0</v>
      </c>
      <c r="BH295">
        <f t="shared" si="321"/>
        <v>5.9288196402960445</v>
      </c>
      <c r="BI295">
        <f t="shared" si="322"/>
        <v>5.9216781596562029</v>
      </c>
      <c r="BJ295">
        <f t="shared" si="323"/>
        <v>-3.0629610808492025E-2</v>
      </c>
      <c r="BK295">
        <f t="shared" si="324"/>
        <v>-5.0144653355749247E-4</v>
      </c>
      <c r="BM295">
        <f t="shared" si="325"/>
        <v>0</v>
      </c>
      <c r="BN295">
        <f t="shared" si="326"/>
        <v>0</v>
      </c>
      <c r="BO295">
        <f t="shared" si="327"/>
        <v>3.6082248300317588E-16</v>
      </c>
      <c r="BP295">
        <f t="shared" si="328"/>
        <v>0</v>
      </c>
    </row>
    <row r="296" spans="1:68" x14ac:dyDescent="0.2">
      <c r="A296">
        <f t="shared" si="334"/>
        <v>0.25900000000000001</v>
      </c>
      <c r="B296">
        <f t="shared" si="270"/>
        <v>0.8095650671583986</v>
      </c>
      <c r="C296">
        <f t="shared" si="271"/>
        <v>2.3161687828740285</v>
      </c>
      <c r="D296">
        <f t="shared" si="272"/>
        <v>0.8095650671583986</v>
      </c>
      <c r="E296">
        <f t="shared" si="278"/>
        <v>0.73483533667790124</v>
      </c>
      <c r="F296">
        <f t="shared" si="279"/>
        <v>0.73483533667790124</v>
      </c>
      <c r="G296">
        <f t="shared" si="273"/>
        <v>0.80146941648681458</v>
      </c>
      <c r="H296">
        <f t="shared" si="274"/>
        <v>0.71837906840425148</v>
      </c>
      <c r="I296">
        <f t="shared" si="275"/>
        <v>0.71837906840425136</v>
      </c>
      <c r="J296">
        <f t="shared" si="330"/>
        <v>30.385588252068018</v>
      </c>
      <c r="K296">
        <f t="shared" si="331"/>
        <v>29.365741537911106</v>
      </c>
      <c r="L296">
        <f t="shared" si="280"/>
        <v>7.9389794056723952E+16</v>
      </c>
      <c r="M296">
        <f t="shared" si="276"/>
        <v>2.3952163386982125E-2</v>
      </c>
      <c r="N296" s="17">
        <f t="shared" si="332"/>
        <v>1901557318505514.5</v>
      </c>
      <c r="O296">
        <f t="shared" si="333"/>
        <v>0</v>
      </c>
      <c r="P296" s="18" t="e">
        <f t="shared" si="277"/>
        <v>#N/A</v>
      </c>
      <c r="R296">
        <f t="shared" si="281"/>
        <v>3.3798287410960031</v>
      </c>
      <c r="S296">
        <f t="shared" si="282"/>
        <v>38.91314621657358</v>
      </c>
      <c r="T296">
        <f t="shared" si="304"/>
        <v>-3.731696629894341</v>
      </c>
      <c r="U296" s="9">
        <f t="shared" si="283"/>
        <v>35.181449586679236</v>
      </c>
      <c r="V296">
        <f t="shared" si="305"/>
        <v>-1901557318505429.5</v>
      </c>
      <c r="W296">
        <f t="shared" si="306"/>
        <v>0</v>
      </c>
      <c r="X296">
        <f t="shared" si="307"/>
        <v>-2.8421709430404007E-14</v>
      </c>
      <c r="Y296">
        <f t="shared" si="284"/>
        <v>2.3161687828740285</v>
      </c>
      <c r="Z296">
        <f t="shared" si="285"/>
        <v>31.415926535897931</v>
      </c>
      <c r="AA296">
        <f t="shared" si="286"/>
        <v>2.3962201975106612</v>
      </c>
      <c r="AB296">
        <f t="shared" si="308"/>
        <v>-2.2116869017768663</v>
      </c>
      <c r="AC296">
        <f t="shared" si="287"/>
        <v>29.204239634121066</v>
      </c>
      <c r="AD296">
        <f t="shared" si="309"/>
        <v>-0.27083730768594233</v>
      </c>
      <c r="AE296">
        <f t="shared" si="288"/>
        <v>0.31908403967675325</v>
      </c>
      <c r="AF296" s="9">
        <f t="shared" si="310"/>
        <v>29.252486366111878</v>
      </c>
      <c r="AG296" s="9">
        <f t="shared" si="311"/>
        <v>0</v>
      </c>
      <c r="AH296">
        <f t="shared" si="312"/>
        <v>0</v>
      </c>
      <c r="AI296">
        <f t="shared" si="329"/>
        <v>3.1257338500323417E-3</v>
      </c>
      <c r="AJ296">
        <f t="shared" si="289"/>
        <v>37.337604695554134</v>
      </c>
      <c r="AK296">
        <f t="shared" si="290"/>
        <v>-2.2422571605772288</v>
      </c>
      <c r="AL296">
        <f t="shared" si="291"/>
        <v>-0.22200678489657699</v>
      </c>
      <c r="AM296">
        <f t="shared" si="292"/>
        <v>0.30810883659890387</v>
      </c>
      <c r="AN296" s="9">
        <f t="shared" si="313"/>
        <v>35.181449586679229</v>
      </c>
      <c r="AO296">
        <f t="shared" si="293"/>
        <v>0</v>
      </c>
      <c r="AP296">
        <f t="shared" si="314"/>
        <v>0</v>
      </c>
      <c r="AQ296">
        <f t="shared" si="294"/>
        <v>5.9216781596562029</v>
      </c>
      <c r="AR296">
        <f t="shared" si="295"/>
        <v>-3.057025880036246E-2</v>
      </c>
      <c r="AS296">
        <f t="shared" si="296"/>
        <v>4.8830522789365338E-2</v>
      </c>
      <c r="AT296">
        <f t="shared" si="315"/>
        <v>1.363369881824469E-2</v>
      </c>
      <c r="AU296">
        <f t="shared" si="297"/>
        <v>5.9289632205673506</v>
      </c>
      <c r="AV296">
        <f t="shared" si="316"/>
        <v>0.16852526800977061</v>
      </c>
      <c r="AW296">
        <f t="shared" si="317"/>
        <v>0</v>
      </c>
      <c r="AX296">
        <f t="shared" si="298"/>
        <v>2.3954454228950262E-2</v>
      </c>
      <c r="AY296" t="b">
        <f t="shared" si="318"/>
        <v>0</v>
      </c>
      <c r="AZ296">
        <f t="shared" si="299"/>
        <v>37.337604695554134</v>
      </c>
      <c r="BA296">
        <f t="shared" si="300"/>
        <v>-2.2422571605772261</v>
      </c>
      <c r="BB296">
        <f t="shared" si="301"/>
        <v>-0.27133858119448478</v>
      </c>
      <c r="BC296">
        <f t="shared" si="302"/>
        <v>0.30810883659890387</v>
      </c>
      <c r="BD296">
        <f t="shared" si="303"/>
        <v>4.9331796297907987E-2</v>
      </c>
      <c r="BF296" s="15">
        <f t="shared" si="319"/>
        <v>35.181449586679236</v>
      </c>
      <c r="BG296" s="10">
        <f t="shared" si="320"/>
        <v>0</v>
      </c>
      <c r="BH296">
        <f t="shared" si="321"/>
        <v>5.9289632205673577</v>
      </c>
      <c r="BI296">
        <f t="shared" si="322"/>
        <v>5.9216781596562029</v>
      </c>
      <c r="BJ296">
        <f t="shared" si="323"/>
        <v>-3.0570258800359795E-2</v>
      </c>
      <c r="BK296">
        <f t="shared" si="324"/>
        <v>-5.0127350854245467E-4</v>
      </c>
      <c r="BM296">
        <f t="shared" si="325"/>
        <v>0</v>
      </c>
      <c r="BN296">
        <f t="shared" si="326"/>
        <v>0</v>
      </c>
      <c r="BO296">
        <f t="shared" si="327"/>
        <v>0</v>
      </c>
      <c r="BP296">
        <f t="shared" si="328"/>
        <v>0</v>
      </c>
    </row>
    <row r="297" spans="1:68" x14ac:dyDescent="0.2">
      <c r="A297">
        <f t="shared" si="334"/>
        <v>0.26</v>
      </c>
      <c r="B297">
        <f t="shared" si="270"/>
        <v>0.81269080100843105</v>
      </c>
      <c r="C297">
        <f t="shared" si="271"/>
        <v>2.3130430490239959</v>
      </c>
      <c r="D297">
        <f t="shared" si="272"/>
        <v>0.81269080100843105</v>
      </c>
      <c r="E297">
        <f t="shared" si="278"/>
        <v>0.73695175855869877</v>
      </c>
      <c r="F297">
        <f t="shared" si="279"/>
        <v>0.73695175855869877</v>
      </c>
      <c r="G297">
        <f t="shared" si="273"/>
        <v>0.80456389299834674</v>
      </c>
      <c r="H297">
        <f t="shared" si="274"/>
        <v>0.72052830379901966</v>
      </c>
      <c r="I297">
        <f t="shared" si="275"/>
        <v>0.72052830379901978</v>
      </c>
      <c r="J297">
        <f t="shared" si="330"/>
        <v>30.294952282019558</v>
      </c>
      <c r="K297">
        <f t="shared" si="331"/>
        <v>29.279022272768753</v>
      </c>
      <c r="L297">
        <f t="shared" si="280"/>
        <v>8.0039094278309568E+16</v>
      </c>
      <c r="M297">
        <f t="shared" si="276"/>
        <v>2.398341174622674E-2</v>
      </c>
      <c r="N297" s="17">
        <f t="shared" si="332"/>
        <v>1919610553871759.2</v>
      </c>
      <c r="O297">
        <f t="shared" si="333"/>
        <v>0</v>
      </c>
      <c r="P297" s="18" t="e">
        <f t="shared" si="277"/>
        <v>#N/A</v>
      </c>
      <c r="R297">
        <f t="shared" si="281"/>
        <v>3.3768712962121032</v>
      </c>
      <c r="S297">
        <f t="shared" si="282"/>
        <v>38.921291588698992</v>
      </c>
      <c r="T297">
        <f t="shared" si="304"/>
        <v>-3.7303928648478544</v>
      </c>
      <c r="U297" s="9">
        <f t="shared" si="283"/>
        <v>35.190898723851134</v>
      </c>
      <c r="V297">
        <f t="shared" si="305"/>
        <v>-1919610553871713.2</v>
      </c>
      <c r="W297">
        <f t="shared" si="306"/>
        <v>0</v>
      </c>
      <c r="X297">
        <f t="shared" si="307"/>
        <v>-7.1054273576010019E-15</v>
      </c>
      <c r="Y297">
        <f t="shared" si="284"/>
        <v>2.3130430490239959</v>
      </c>
      <c r="Z297">
        <f t="shared" si="285"/>
        <v>31.415926535897931</v>
      </c>
      <c r="AA297">
        <f t="shared" si="286"/>
        <v>2.3993459313606937</v>
      </c>
      <c r="AB297">
        <f t="shared" si="308"/>
        <v>-2.2007230292135787</v>
      </c>
      <c r="AC297">
        <f t="shared" si="287"/>
        <v>29.215203506684354</v>
      </c>
      <c r="AD297">
        <f t="shared" si="309"/>
        <v>-0.26953371423787836</v>
      </c>
      <c r="AE297">
        <f t="shared" si="288"/>
        <v>0.31612458298674179</v>
      </c>
      <c r="AF297" s="9">
        <f t="shared" si="310"/>
        <v>29.261794375433219</v>
      </c>
      <c r="AG297" s="9">
        <f t="shared" si="311"/>
        <v>0</v>
      </c>
      <c r="AH297">
        <f t="shared" si="312"/>
        <v>0</v>
      </c>
      <c r="AI297">
        <f t="shared" si="329"/>
        <v>3.1257338500325638E-3</v>
      </c>
      <c r="AJ297">
        <f t="shared" si="289"/>
        <v>37.337604695554134</v>
      </c>
      <c r="AK297">
        <f t="shared" si="290"/>
        <v>-2.2312357972891892</v>
      </c>
      <c r="AL297">
        <f t="shared" si="291"/>
        <v>-0.22070301985009033</v>
      </c>
      <c r="AM297">
        <f t="shared" si="292"/>
        <v>0.30523284543625784</v>
      </c>
      <c r="AN297" s="9">
        <f t="shared" si="313"/>
        <v>35.190898723851113</v>
      </c>
      <c r="AO297">
        <f t="shared" si="293"/>
        <v>0</v>
      </c>
      <c r="AP297">
        <f t="shared" si="314"/>
        <v>0</v>
      </c>
      <c r="AQ297">
        <f t="shared" si="294"/>
        <v>5.9216781596562029</v>
      </c>
      <c r="AR297">
        <f t="shared" si="295"/>
        <v>-3.0512768075610541E-2</v>
      </c>
      <c r="AS297">
        <f t="shared" si="296"/>
        <v>4.8830694387788032E-2</v>
      </c>
      <c r="AT297">
        <f t="shared" si="315"/>
        <v>1.3675277222013751E-2</v>
      </c>
      <c r="AU297">
        <f t="shared" si="297"/>
        <v>5.9291043484178942</v>
      </c>
      <c r="AV297">
        <f t="shared" si="316"/>
        <v>0.16848402750224059</v>
      </c>
      <c r="AW297">
        <f t="shared" si="317"/>
        <v>0</v>
      </c>
      <c r="AX297">
        <f t="shared" si="298"/>
        <v>2.3985711567450586E-2</v>
      </c>
      <c r="AY297" t="b">
        <f t="shared" si="318"/>
        <v>0</v>
      </c>
      <c r="AZ297">
        <f t="shared" si="299"/>
        <v>37.337604695554134</v>
      </c>
      <c r="BA297">
        <f t="shared" si="300"/>
        <v>-2.2312357972891923</v>
      </c>
      <c r="BB297">
        <f t="shared" si="301"/>
        <v>-0.27003481614799829</v>
      </c>
      <c r="BC297">
        <f t="shared" si="302"/>
        <v>0.30523284543625784</v>
      </c>
      <c r="BD297">
        <f t="shared" si="303"/>
        <v>4.9331796297907987E-2</v>
      </c>
      <c r="BF297" s="15">
        <f t="shared" si="319"/>
        <v>35.190898723851106</v>
      </c>
      <c r="BG297" s="10">
        <f t="shared" si="320"/>
        <v>0</v>
      </c>
      <c r="BH297">
        <f t="shared" si="321"/>
        <v>5.9291043484178871</v>
      </c>
      <c r="BI297">
        <f t="shared" si="322"/>
        <v>5.9216781596562029</v>
      </c>
      <c r="BJ297">
        <f t="shared" si="323"/>
        <v>-3.051276807561365E-2</v>
      </c>
      <c r="BK297">
        <f t="shared" si="324"/>
        <v>-5.0110191011992766E-4</v>
      </c>
      <c r="BM297">
        <f t="shared" si="325"/>
        <v>0</v>
      </c>
      <c r="BN297">
        <f t="shared" si="326"/>
        <v>0</v>
      </c>
      <c r="BO297">
        <f t="shared" si="327"/>
        <v>0</v>
      </c>
      <c r="BP297">
        <f t="shared" si="328"/>
        <v>0</v>
      </c>
    </row>
    <row r="298" spans="1:68" x14ac:dyDescent="0.2">
      <c r="A298">
        <f t="shared" si="334"/>
        <v>0.26100000000000001</v>
      </c>
      <c r="B298">
        <f t="shared" si="270"/>
        <v>0.8158165348584635</v>
      </c>
      <c r="C298">
        <f t="shared" si="271"/>
        <v>2.3099173151739634</v>
      </c>
      <c r="D298">
        <f t="shared" si="272"/>
        <v>0.8158165348584635</v>
      </c>
      <c r="E298">
        <f t="shared" si="278"/>
        <v>0.73906098027036904</v>
      </c>
      <c r="F298">
        <f t="shared" si="279"/>
        <v>0.73906098027036904</v>
      </c>
      <c r="G298">
        <f t="shared" si="273"/>
        <v>0.8076583695098789</v>
      </c>
      <c r="H298">
        <f t="shared" si="274"/>
        <v>0.72267063957525624</v>
      </c>
      <c r="I298">
        <f t="shared" si="275"/>
        <v>0.72267063957525646</v>
      </c>
      <c r="J298">
        <f t="shared" si="330"/>
        <v>30.205143790351354</v>
      </c>
      <c r="K298">
        <f t="shared" si="331"/>
        <v>29.193092168651582</v>
      </c>
      <c r="L298">
        <f t="shared" si="280"/>
        <v>8.0691522088384384E+16</v>
      </c>
      <c r="M298">
        <f t="shared" si="276"/>
        <v>2.4014660082039053E-2</v>
      </c>
      <c r="N298" s="17">
        <f t="shared" si="332"/>
        <v>1937779474454897</v>
      </c>
      <c r="O298">
        <f t="shared" si="333"/>
        <v>0</v>
      </c>
      <c r="P298" s="18" t="e">
        <f t="shared" si="277"/>
        <v>#N/A</v>
      </c>
      <c r="R298">
        <f t="shared" si="281"/>
        <v>3.3739321117205154</v>
      </c>
      <c r="S298">
        <f t="shared" si="282"/>
        <v>38.929409910001091</v>
      </c>
      <c r="T298">
        <f t="shared" si="304"/>
        <v>-3.7290907983673955</v>
      </c>
      <c r="U298" s="9">
        <f t="shared" si="283"/>
        <v>35.200319111633696</v>
      </c>
      <c r="V298">
        <f t="shared" si="305"/>
        <v>-1937779474454845.8</v>
      </c>
      <c r="W298">
        <f t="shared" si="306"/>
        <v>0</v>
      </c>
      <c r="X298">
        <f t="shared" si="307"/>
        <v>-7.1054273576010019E-15</v>
      </c>
      <c r="Y298">
        <f t="shared" si="284"/>
        <v>2.3099173151739634</v>
      </c>
      <c r="Z298">
        <f t="shared" si="285"/>
        <v>31.415926535897931</v>
      </c>
      <c r="AA298">
        <f t="shared" si="286"/>
        <v>2.4024716652107263</v>
      </c>
      <c r="AB298">
        <f t="shared" si="308"/>
        <v>-2.1898023588922824</v>
      </c>
      <c r="AC298">
        <f t="shared" si="287"/>
        <v>29.226124177005648</v>
      </c>
      <c r="AD298">
        <f t="shared" si="309"/>
        <v>-0.26823181793354689</v>
      </c>
      <c r="AE298">
        <f t="shared" si="288"/>
        <v>0.31318369940856133</v>
      </c>
      <c r="AF298" s="9">
        <f t="shared" si="310"/>
        <v>29.271076058480663</v>
      </c>
      <c r="AG298" s="9">
        <f t="shared" si="311"/>
        <v>0</v>
      </c>
      <c r="AH298">
        <f t="shared" si="312"/>
        <v>0</v>
      </c>
      <c r="AI298">
        <f t="shared" si="329"/>
        <v>3.1257338500325638E-3</v>
      </c>
      <c r="AJ298">
        <f t="shared" si="289"/>
        <v>37.337604695554134</v>
      </c>
      <c r="AK298">
        <f t="shared" si="290"/>
        <v>-2.2202594747084925</v>
      </c>
      <c r="AL298">
        <f t="shared" si="291"/>
        <v>-0.2194009533696315</v>
      </c>
      <c r="AM298">
        <f t="shared" si="292"/>
        <v>0.30237484415769117</v>
      </c>
      <c r="AN298" s="9">
        <f t="shared" si="313"/>
        <v>35.200319111633704</v>
      </c>
      <c r="AO298">
        <f t="shared" si="293"/>
        <v>0</v>
      </c>
      <c r="AP298">
        <f t="shared" si="314"/>
        <v>0</v>
      </c>
      <c r="AQ298">
        <f t="shared" si="294"/>
        <v>5.9216781596562029</v>
      </c>
      <c r="AR298">
        <f t="shared" si="295"/>
        <v>-3.0457115816210134E-2</v>
      </c>
      <c r="AS298">
        <f t="shared" si="296"/>
        <v>4.8830864563915388E-2</v>
      </c>
      <c r="AT298">
        <f t="shared" si="315"/>
        <v>1.3717818193393357E-2</v>
      </c>
      <c r="AU298">
        <f t="shared" si="297"/>
        <v>5.9292430531530407</v>
      </c>
      <c r="AV298">
        <f t="shared" si="316"/>
        <v>0.16844287787133799</v>
      </c>
      <c r="AW298">
        <f t="shared" si="317"/>
        <v>0</v>
      </c>
      <c r="AX298">
        <f t="shared" si="298"/>
        <v>2.4016968905950911E-2</v>
      </c>
      <c r="AY298" t="b">
        <f t="shared" si="318"/>
        <v>0</v>
      </c>
      <c r="AZ298">
        <f t="shared" si="299"/>
        <v>37.337604695554134</v>
      </c>
      <c r="BA298">
        <f t="shared" si="300"/>
        <v>-2.2202594747084792</v>
      </c>
      <c r="BB298">
        <f t="shared" si="301"/>
        <v>-0.26873274966753935</v>
      </c>
      <c r="BC298">
        <f t="shared" si="302"/>
        <v>0.30237484415769117</v>
      </c>
      <c r="BD298">
        <f t="shared" si="303"/>
        <v>4.9331796297907987E-2</v>
      </c>
      <c r="BF298" s="15">
        <f t="shared" si="319"/>
        <v>35.200319111633711</v>
      </c>
      <c r="BG298" s="10">
        <f t="shared" si="320"/>
        <v>0</v>
      </c>
      <c r="BH298">
        <f t="shared" si="321"/>
        <v>5.9292430531530478</v>
      </c>
      <c r="BI298">
        <f t="shared" si="322"/>
        <v>5.9216781596562029</v>
      </c>
      <c r="BJ298">
        <f t="shared" si="323"/>
        <v>-3.0457115816196811E-2</v>
      </c>
      <c r="BK298">
        <f t="shared" si="324"/>
        <v>-5.0093173399246016E-4</v>
      </c>
      <c r="BM298">
        <f t="shared" si="325"/>
        <v>0</v>
      </c>
      <c r="BN298">
        <f t="shared" si="326"/>
        <v>1.3322676295501878E-14</v>
      </c>
      <c r="BO298">
        <f t="shared" si="327"/>
        <v>0</v>
      </c>
      <c r="BP298">
        <f t="shared" si="328"/>
        <v>0</v>
      </c>
    </row>
    <row r="299" spans="1:68" x14ac:dyDescent="0.2">
      <c r="A299">
        <f t="shared" si="334"/>
        <v>0.26200000000000001</v>
      </c>
      <c r="B299">
        <f t="shared" si="270"/>
        <v>0.81894226870849596</v>
      </c>
      <c r="C299">
        <f t="shared" si="271"/>
        <v>2.3067915813239308</v>
      </c>
      <c r="D299">
        <f t="shared" si="272"/>
        <v>0.81894226870849596</v>
      </c>
      <c r="E299">
        <f t="shared" si="278"/>
        <v>0.74116298120538526</v>
      </c>
      <c r="F299">
        <f t="shared" si="279"/>
        <v>0.74116298120538548</v>
      </c>
      <c r="G299">
        <f t="shared" si="273"/>
        <v>0.81075284602141096</v>
      </c>
      <c r="H299">
        <f t="shared" si="274"/>
        <v>0.724806055218431</v>
      </c>
      <c r="I299">
        <f t="shared" si="275"/>
        <v>0.72480605521843111</v>
      </c>
      <c r="J299">
        <f t="shared" si="330"/>
        <v>30.116153727299491</v>
      </c>
      <c r="K299">
        <f t="shared" si="331"/>
        <v>29.107942629093625</v>
      </c>
      <c r="L299">
        <f t="shared" si="280"/>
        <v>8.1347112830214192E+16</v>
      </c>
      <c r="M299">
        <f t="shared" si="276"/>
        <v>2.4045908394388534E-2</v>
      </c>
      <c r="N299" s="17">
        <f t="shared" si="332"/>
        <v>1956065223263318.5</v>
      </c>
      <c r="O299">
        <f t="shared" si="333"/>
        <v>0</v>
      </c>
      <c r="P299" s="18" t="e">
        <f t="shared" si="277"/>
        <v>#N/A</v>
      </c>
      <c r="R299">
        <f t="shared" si="281"/>
        <v>3.371011079515934</v>
      </c>
      <c r="S299">
        <f t="shared" si="282"/>
        <v>38.937501737229454</v>
      </c>
      <c r="T299">
        <f t="shared" si="304"/>
        <v>-3.7277904260354231</v>
      </c>
      <c r="U299" s="9">
        <f t="shared" si="283"/>
        <v>35.209711311194027</v>
      </c>
      <c r="V299">
        <f t="shared" si="305"/>
        <v>-1956065223263304.5</v>
      </c>
      <c r="W299">
        <f t="shared" si="306"/>
        <v>0</v>
      </c>
      <c r="X299">
        <f t="shared" si="307"/>
        <v>1.4210854715202004E-14</v>
      </c>
      <c r="Y299">
        <f t="shared" si="284"/>
        <v>2.3067915813239308</v>
      </c>
      <c r="Z299">
        <f t="shared" si="285"/>
        <v>31.415926535897931</v>
      </c>
      <c r="AA299">
        <f t="shared" si="286"/>
        <v>2.4055973990607589</v>
      </c>
      <c r="AB299">
        <f t="shared" si="308"/>
        <v>-2.1789242538817533</v>
      </c>
      <c r="AC299">
        <f t="shared" si="287"/>
        <v>29.237002282016178</v>
      </c>
      <c r="AD299">
        <f t="shared" si="309"/>
        <v>-0.26693161435968182</v>
      </c>
      <c r="AE299">
        <f t="shared" si="288"/>
        <v>0.31026128001912823</v>
      </c>
      <c r="AF299" s="9">
        <f t="shared" si="310"/>
        <v>29.280331947675624</v>
      </c>
      <c r="AG299" s="9">
        <f t="shared" si="311"/>
        <v>0</v>
      </c>
      <c r="AH299">
        <f t="shared" si="312"/>
        <v>0</v>
      </c>
      <c r="AI299">
        <f t="shared" si="329"/>
        <v>3.1257338500325638E-3</v>
      </c>
      <c r="AJ299">
        <f t="shared" si="289"/>
        <v>37.337604695554134</v>
      </c>
      <c r="AK299">
        <f t="shared" si="290"/>
        <v>-2.2093275335478677</v>
      </c>
      <c r="AL299">
        <f t="shared" si="291"/>
        <v>-0.21810058103765906</v>
      </c>
      <c r="AM299">
        <f t="shared" si="292"/>
        <v>0.29953473022539323</v>
      </c>
      <c r="AN299" s="9">
        <f t="shared" si="313"/>
        <v>35.209711311193999</v>
      </c>
      <c r="AO299">
        <f t="shared" si="293"/>
        <v>0</v>
      </c>
      <c r="AP299">
        <f t="shared" si="314"/>
        <v>0</v>
      </c>
      <c r="AQ299">
        <f t="shared" si="294"/>
        <v>5.9216781596562029</v>
      </c>
      <c r="AR299">
        <f t="shared" si="295"/>
        <v>-3.0403279666114447E-2</v>
      </c>
      <c r="AS299">
        <f t="shared" si="296"/>
        <v>4.8831033322022765E-2</v>
      </c>
      <c r="AT299">
        <f t="shared" si="315"/>
        <v>1.3761327464783403E-2</v>
      </c>
      <c r="AU299">
        <f t="shared" si="297"/>
        <v>5.9293793635183754</v>
      </c>
      <c r="AV299">
        <f t="shared" si="316"/>
        <v>0.1684018170757704</v>
      </c>
      <c r="AW299">
        <f t="shared" si="317"/>
        <v>0</v>
      </c>
      <c r="AX299">
        <f t="shared" si="298"/>
        <v>2.4048226244451239E-2</v>
      </c>
      <c r="AY299" t="b">
        <f t="shared" si="318"/>
        <v>0</v>
      </c>
      <c r="AZ299">
        <f t="shared" si="299"/>
        <v>37.337604695554134</v>
      </c>
      <c r="BA299">
        <f t="shared" si="300"/>
        <v>-2.2093275335478708</v>
      </c>
      <c r="BB299">
        <f t="shared" si="301"/>
        <v>-0.26743237733556685</v>
      </c>
      <c r="BC299">
        <f t="shared" si="302"/>
        <v>0.2995347302253929</v>
      </c>
      <c r="BD299">
        <f t="shared" si="303"/>
        <v>4.9331796297907987E-2</v>
      </c>
      <c r="BF299" s="15">
        <f t="shared" si="319"/>
        <v>35.209711311193999</v>
      </c>
      <c r="BG299" s="10">
        <f t="shared" si="320"/>
        <v>0</v>
      </c>
      <c r="BH299">
        <f t="shared" si="321"/>
        <v>5.9293793635183754</v>
      </c>
      <c r="BI299">
        <f t="shared" si="322"/>
        <v>5.9216781596562029</v>
      </c>
      <c r="BJ299">
        <f t="shared" si="323"/>
        <v>-3.0403279666117555E-2</v>
      </c>
      <c r="BK299">
        <f t="shared" si="324"/>
        <v>-5.0076297588502738E-4</v>
      </c>
      <c r="BM299">
        <f t="shared" si="325"/>
        <v>0</v>
      </c>
      <c r="BN299">
        <f t="shared" si="326"/>
        <v>0</v>
      </c>
      <c r="BO299">
        <f t="shared" si="327"/>
        <v>0</v>
      </c>
      <c r="BP299">
        <f t="shared" si="328"/>
        <v>0</v>
      </c>
    </row>
    <row r="300" spans="1:68" x14ac:dyDescent="0.2">
      <c r="A300">
        <f t="shared" si="334"/>
        <v>0.26300000000000001</v>
      </c>
      <c r="B300">
        <f t="shared" si="270"/>
        <v>0.8220680025585283</v>
      </c>
      <c r="C300">
        <f t="shared" si="271"/>
        <v>2.3036658474738987</v>
      </c>
      <c r="D300">
        <f t="shared" si="272"/>
        <v>0.8220680025585283</v>
      </c>
      <c r="E300">
        <f t="shared" si="278"/>
        <v>0.74325774082676932</v>
      </c>
      <c r="F300">
        <f t="shared" si="279"/>
        <v>0.74325774082676932</v>
      </c>
      <c r="G300">
        <f t="shared" si="273"/>
        <v>0.81384732253294301</v>
      </c>
      <c r="H300">
        <f t="shared" si="274"/>
        <v>0.72693453028027932</v>
      </c>
      <c r="I300">
        <f t="shared" si="275"/>
        <v>0.72693453028027943</v>
      </c>
      <c r="J300">
        <f t="shared" si="330"/>
        <v>30.027973183526679</v>
      </c>
      <c r="K300">
        <f t="shared" si="331"/>
        <v>29.023565190710137</v>
      </c>
      <c r="L300">
        <f t="shared" si="280"/>
        <v>8.2005902314576416E+16</v>
      </c>
      <c r="M300">
        <f t="shared" si="276"/>
        <v>2.4077156683244651E-2</v>
      </c>
      <c r="N300" s="17">
        <f t="shared" si="332"/>
        <v>1974468958978911.5</v>
      </c>
      <c r="O300">
        <f t="shared" si="333"/>
        <v>0</v>
      </c>
      <c r="P300" s="18" t="e">
        <f t="shared" si="277"/>
        <v>#N/A</v>
      </c>
      <c r="R300">
        <f t="shared" si="281"/>
        <v>3.3681080927948113</v>
      </c>
      <c r="S300">
        <f t="shared" si="282"/>
        <v>38.945567619030584</v>
      </c>
      <c r="T300">
        <f t="shared" si="304"/>
        <v>-3.7264917434516103</v>
      </c>
      <c r="U300" s="9">
        <f t="shared" si="283"/>
        <v>35.219075875578973</v>
      </c>
      <c r="V300">
        <f t="shared" si="305"/>
        <v>-1974468958978851</v>
      </c>
      <c r="W300">
        <f t="shared" si="306"/>
        <v>0</v>
      </c>
      <c r="X300">
        <f t="shared" si="307"/>
        <v>-1.4210854715202004E-14</v>
      </c>
      <c r="Y300">
        <f t="shared" si="284"/>
        <v>2.3036658474738987</v>
      </c>
      <c r="Z300">
        <f t="shared" si="285"/>
        <v>31.415926535897931</v>
      </c>
      <c r="AA300">
        <f t="shared" si="286"/>
        <v>2.408723132910791</v>
      </c>
      <c r="AB300">
        <f t="shared" si="308"/>
        <v>-2.168088086122399</v>
      </c>
      <c r="AC300">
        <f t="shared" si="287"/>
        <v>29.247838449775532</v>
      </c>
      <c r="AD300">
        <f t="shared" si="309"/>
        <v>-0.26563309912020944</v>
      </c>
      <c r="AE300">
        <f t="shared" si="288"/>
        <v>0.30735721721202292</v>
      </c>
      <c r="AF300" s="9">
        <f t="shared" si="310"/>
        <v>29.289562567867346</v>
      </c>
      <c r="AG300" s="9">
        <f t="shared" si="311"/>
        <v>0</v>
      </c>
      <c r="AH300">
        <f t="shared" si="312"/>
        <v>0</v>
      </c>
      <c r="AI300">
        <f t="shared" si="329"/>
        <v>3.1257338500323417E-3</v>
      </c>
      <c r="AJ300">
        <f t="shared" si="289"/>
        <v>37.337604695554134</v>
      </c>
      <c r="AK300">
        <f t="shared" si="290"/>
        <v>-2.1984393238435858</v>
      </c>
      <c r="AL300">
        <f t="shared" si="291"/>
        <v>-0.21680189845384623</v>
      </c>
      <c r="AM300">
        <f t="shared" si="292"/>
        <v>0.29671240232228197</v>
      </c>
      <c r="AN300" s="9">
        <f t="shared" si="313"/>
        <v>35.219075875578987</v>
      </c>
      <c r="AO300">
        <f t="shared" si="293"/>
        <v>0</v>
      </c>
      <c r="AP300">
        <f t="shared" si="314"/>
        <v>0</v>
      </c>
      <c r="AQ300">
        <f t="shared" si="294"/>
        <v>5.9216781596562029</v>
      </c>
      <c r="AR300">
        <f t="shared" si="295"/>
        <v>-3.0351237721186752E-2</v>
      </c>
      <c r="AS300">
        <f t="shared" si="296"/>
        <v>4.8831200666363206E-2</v>
      </c>
      <c r="AT300">
        <f t="shared" si="315"/>
        <v>1.3805810964172044E-2</v>
      </c>
      <c r="AU300">
        <f t="shared" si="297"/>
        <v>5.9295133077116411</v>
      </c>
      <c r="AV300">
        <f t="shared" si="316"/>
        <v>0.16836084310273408</v>
      </c>
      <c r="AW300">
        <f t="shared" si="317"/>
        <v>0</v>
      </c>
      <c r="AX300">
        <f t="shared" si="298"/>
        <v>2.4079483582951561E-2</v>
      </c>
      <c r="AY300" t="b">
        <f t="shared" si="318"/>
        <v>0</v>
      </c>
      <c r="AZ300">
        <f t="shared" si="299"/>
        <v>37.337604695554134</v>
      </c>
      <c r="BA300">
        <f t="shared" si="300"/>
        <v>-2.1984393238435911</v>
      </c>
      <c r="BB300">
        <f t="shared" si="301"/>
        <v>-0.2661336947517543</v>
      </c>
      <c r="BC300">
        <f t="shared" si="302"/>
        <v>0.29671240232228197</v>
      </c>
      <c r="BD300">
        <f t="shared" si="303"/>
        <v>4.9331796297907987E-2</v>
      </c>
      <c r="BF300" s="15">
        <f t="shared" si="319"/>
        <v>35.21907587557898</v>
      </c>
      <c r="BG300" s="10">
        <f t="shared" si="320"/>
        <v>0</v>
      </c>
      <c r="BH300">
        <f t="shared" si="321"/>
        <v>5.929513307711634</v>
      </c>
      <c r="BI300">
        <f t="shared" si="322"/>
        <v>5.9216781596562029</v>
      </c>
      <c r="BJ300">
        <f t="shared" si="323"/>
        <v>-3.0351237721192081E-2</v>
      </c>
      <c r="BK300">
        <f t="shared" si="324"/>
        <v>-5.0059563154486453E-4</v>
      </c>
      <c r="BM300">
        <f t="shared" si="325"/>
        <v>0</v>
      </c>
      <c r="BN300">
        <f t="shared" si="326"/>
        <v>-5.3290705182007514E-15</v>
      </c>
      <c r="BO300">
        <f t="shared" si="327"/>
        <v>0</v>
      </c>
      <c r="BP300">
        <f t="shared" si="328"/>
        <v>0</v>
      </c>
    </row>
    <row r="301" spans="1:68" x14ac:dyDescent="0.2">
      <c r="A301">
        <f t="shared" si="334"/>
        <v>0.26400000000000001</v>
      </c>
      <c r="B301">
        <f t="shared" si="270"/>
        <v>0.82519373640856075</v>
      </c>
      <c r="C301">
        <f t="shared" si="271"/>
        <v>2.3005401136238661</v>
      </c>
      <c r="D301">
        <f t="shared" si="272"/>
        <v>0.82519373640856075</v>
      </c>
      <c r="E301">
        <f t="shared" si="278"/>
        <v>0.74534523866829205</v>
      </c>
      <c r="F301">
        <f t="shared" si="279"/>
        <v>0.74534523866829216</v>
      </c>
      <c r="G301">
        <f t="shared" si="273"/>
        <v>0.81694179904447517</v>
      </c>
      <c r="H301">
        <f t="shared" si="274"/>
        <v>0.72905604437899829</v>
      </c>
      <c r="I301">
        <f t="shared" si="275"/>
        <v>0.72905604437899862</v>
      </c>
      <c r="J301">
        <f t="shared" si="330"/>
        <v>29.940593387479492</v>
      </c>
      <c r="K301">
        <f t="shared" si="331"/>
        <v>28.939951520698266</v>
      </c>
      <c r="L301">
        <f t="shared" si="280"/>
        <v>8.2667926822326272E+16</v>
      </c>
      <c r="M301">
        <f t="shared" si="276"/>
        <v>2.4108404948576877E-2</v>
      </c>
      <c r="N301" s="17">
        <f t="shared" si="332"/>
        <v>1992991856091961.8</v>
      </c>
      <c r="O301">
        <f t="shared" si="333"/>
        <v>0</v>
      </c>
      <c r="P301" s="18" t="e">
        <f t="shared" si="277"/>
        <v>#N/A</v>
      </c>
      <c r="R301">
        <f t="shared" si="281"/>
        <v>3.3652230460360144</v>
      </c>
      <c r="S301">
        <f t="shared" si="282"/>
        <v>38.953608096109789</v>
      </c>
      <c r="T301">
        <f t="shared" si="304"/>
        <v>-3.7251947462327557</v>
      </c>
      <c r="U301" s="9">
        <f t="shared" si="283"/>
        <v>35.22841334987703</v>
      </c>
      <c r="V301">
        <f t="shared" si="305"/>
        <v>-1992991856091828.5</v>
      </c>
      <c r="W301">
        <f t="shared" si="306"/>
        <v>0</v>
      </c>
      <c r="X301">
        <f t="shared" si="307"/>
        <v>-4.9737991503207013E-14</v>
      </c>
      <c r="Y301">
        <f t="shared" si="284"/>
        <v>2.3005401136238661</v>
      </c>
      <c r="Z301">
        <f t="shared" si="285"/>
        <v>31.415926535897931</v>
      </c>
      <c r="AA301">
        <f t="shared" si="286"/>
        <v>2.4118488667608236</v>
      </c>
      <c r="AB301">
        <f t="shared" si="308"/>
        <v>-2.1572932362570678</v>
      </c>
      <c r="AC301">
        <f t="shared" si="287"/>
        <v>29.258633299640863</v>
      </c>
      <c r="AD301">
        <f t="shared" si="309"/>
        <v>-0.26433626783615877</v>
      </c>
      <c r="AE301">
        <f t="shared" si="288"/>
        <v>0.30447140467796419</v>
      </c>
      <c r="AF301" s="9">
        <f t="shared" si="310"/>
        <v>29.298768436482668</v>
      </c>
      <c r="AG301" s="9">
        <f t="shared" si="311"/>
        <v>0</v>
      </c>
      <c r="AH301">
        <f t="shared" si="312"/>
        <v>0</v>
      </c>
      <c r="AI301">
        <f t="shared" si="329"/>
        <v>3.1257338500323417E-3</v>
      </c>
      <c r="AJ301">
        <f t="shared" si="289"/>
        <v>37.337604695554134</v>
      </c>
      <c r="AK301">
        <f t="shared" si="290"/>
        <v>-2.1875942047763552</v>
      </c>
      <c r="AL301">
        <f t="shared" si="291"/>
        <v>-0.21550490123499166</v>
      </c>
      <c r="AM301">
        <f t="shared" si="292"/>
        <v>0.2939077603342774</v>
      </c>
      <c r="AN301" s="9">
        <f t="shared" si="313"/>
        <v>35.228413349877066</v>
      </c>
      <c r="AO301">
        <f t="shared" si="293"/>
        <v>0</v>
      </c>
      <c r="AP301">
        <f t="shared" si="314"/>
        <v>0</v>
      </c>
      <c r="AQ301">
        <f t="shared" si="294"/>
        <v>5.9216781596562029</v>
      </c>
      <c r="AR301">
        <f t="shared" si="295"/>
        <v>-3.030096851928743E-2</v>
      </c>
      <c r="AS301">
        <f t="shared" si="296"/>
        <v>4.8831366601167103E-2</v>
      </c>
      <c r="AT301">
        <f t="shared" si="315"/>
        <v>1.3851274817390182E-2</v>
      </c>
      <c r="AU301">
        <f t="shared" si="297"/>
        <v>5.929644913394398</v>
      </c>
      <c r="AV301">
        <f t="shared" si="316"/>
        <v>0.16831995396735885</v>
      </c>
      <c r="AW301">
        <f t="shared" si="317"/>
        <v>0</v>
      </c>
      <c r="AX301">
        <f t="shared" si="298"/>
        <v>2.4110740921451886E-2</v>
      </c>
      <c r="AY301" t="b">
        <f t="shared" si="318"/>
        <v>0</v>
      </c>
      <c r="AZ301">
        <f t="shared" si="299"/>
        <v>37.337604695554134</v>
      </c>
      <c r="BA301">
        <f t="shared" si="300"/>
        <v>-2.1875942047763504</v>
      </c>
      <c r="BB301">
        <f t="shared" si="301"/>
        <v>-0.26483669753289935</v>
      </c>
      <c r="BC301">
        <f t="shared" si="302"/>
        <v>0.29390776033427723</v>
      </c>
      <c r="BD301">
        <f t="shared" si="303"/>
        <v>4.9331796297907987E-2</v>
      </c>
      <c r="BF301" s="15">
        <f t="shared" si="319"/>
        <v>35.228413349877066</v>
      </c>
      <c r="BG301" s="10">
        <f t="shared" si="320"/>
        <v>0</v>
      </c>
      <c r="BH301">
        <f t="shared" si="321"/>
        <v>5.929644913394398</v>
      </c>
      <c r="BI301">
        <f t="shared" si="322"/>
        <v>5.9216781596562029</v>
      </c>
      <c r="BJ301">
        <f t="shared" si="323"/>
        <v>-3.0300968519282545E-2</v>
      </c>
      <c r="BK301">
        <f t="shared" si="324"/>
        <v>-5.0042969674057858E-4</v>
      </c>
      <c r="BM301">
        <f t="shared" si="325"/>
        <v>0</v>
      </c>
      <c r="BN301">
        <f t="shared" si="326"/>
        <v>4.8849813083506888E-15</v>
      </c>
      <c r="BO301">
        <f t="shared" si="327"/>
        <v>3.0531133177191805E-16</v>
      </c>
      <c r="BP301">
        <f t="shared" si="328"/>
        <v>0</v>
      </c>
    </row>
    <row r="302" spans="1:68" x14ac:dyDescent="0.2">
      <c r="A302">
        <f t="shared" si="334"/>
        <v>0.26500000000000001</v>
      </c>
      <c r="B302">
        <f t="shared" si="270"/>
        <v>0.8283194702585932</v>
      </c>
      <c r="C302">
        <f t="shared" si="271"/>
        <v>2.2974143797738336</v>
      </c>
      <c r="D302">
        <f t="shared" si="272"/>
        <v>0.8283194702585932</v>
      </c>
      <c r="E302">
        <f t="shared" si="278"/>
        <v>0.74742545433467344</v>
      </c>
      <c r="F302">
        <f t="shared" si="279"/>
        <v>0.74742545433467356</v>
      </c>
      <c r="G302">
        <f t="shared" si="273"/>
        <v>0.82003627555600722</v>
      </c>
      <c r="H302">
        <f t="shared" si="274"/>
        <v>0.73117057719944145</v>
      </c>
      <c r="I302">
        <f t="shared" si="275"/>
        <v>0.73117057719944167</v>
      </c>
      <c r="J302">
        <f t="shared" si="330"/>
        <v>29.854005702805605</v>
      </c>
      <c r="K302">
        <f t="shared" si="331"/>
        <v>28.857093414394416</v>
      </c>
      <c r="L302">
        <f t="shared" si="280"/>
        <v>8.3333223107059168E+16</v>
      </c>
      <c r="M302">
        <f t="shared" si="276"/>
        <v>2.413965319035468E-2</v>
      </c>
      <c r="N302" s="17">
        <f t="shared" si="332"/>
        <v>2011635105038859.2</v>
      </c>
      <c r="O302">
        <f t="shared" si="333"/>
        <v>0</v>
      </c>
      <c r="P302" s="18" t="e">
        <f t="shared" si="277"/>
        <v>#N/A</v>
      </c>
      <c r="R302">
        <f t="shared" si="281"/>
        <v>3.3623558349818539</v>
      </c>
      <c r="S302">
        <f t="shared" si="282"/>
        <v>38.961623701388646</v>
      </c>
      <c r="T302">
        <f t="shared" si="304"/>
        <v>-3.7238994300126929</v>
      </c>
      <c r="U302" s="9">
        <f t="shared" si="283"/>
        <v>35.237724271375953</v>
      </c>
      <c r="V302">
        <f t="shared" si="305"/>
        <v>-2011635105038800.8</v>
      </c>
      <c r="W302">
        <f t="shared" si="306"/>
        <v>0</v>
      </c>
      <c r="X302">
        <f t="shared" si="307"/>
        <v>-1.4210854715202004E-14</v>
      </c>
      <c r="Y302">
        <f t="shared" si="284"/>
        <v>2.2974143797738336</v>
      </c>
      <c r="Z302">
        <f t="shared" si="285"/>
        <v>31.415926535897931</v>
      </c>
      <c r="AA302">
        <f t="shared" si="286"/>
        <v>2.4149746006108561</v>
      </c>
      <c r="AB302">
        <f t="shared" si="308"/>
        <v>-2.1465390934655977</v>
      </c>
      <c r="AC302">
        <f t="shared" si="287"/>
        <v>29.269387442432333</v>
      </c>
      <c r="AD302">
        <f t="shared" si="309"/>
        <v>-0.26304111614557302</v>
      </c>
      <c r="AE302">
        <f t="shared" si="288"/>
        <v>0.30160373738565532</v>
      </c>
      <c r="AF302" s="9">
        <f t="shared" si="310"/>
        <v>29.307950063672415</v>
      </c>
      <c r="AG302" s="9">
        <f t="shared" si="311"/>
        <v>0</v>
      </c>
      <c r="AH302">
        <f t="shared" si="312"/>
        <v>0</v>
      </c>
      <c r="AI302">
        <f t="shared" si="329"/>
        <v>3.1257338500325638E-3</v>
      </c>
      <c r="AJ302">
        <f t="shared" si="289"/>
        <v>37.337604695554134</v>
      </c>
      <c r="AK302">
        <f t="shared" si="290"/>
        <v>-2.1767915444961647</v>
      </c>
      <c r="AL302">
        <f t="shared" si="291"/>
        <v>-0.21420958501492882</v>
      </c>
      <c r="AM302">
        <f t="shared" si="292"/>
        <v>0.29112070533290513</v>
      </c>
      <c r="AN302" s="9">
        <f t="shared" si="313"/>
        <v>35.237724271375953</v>
      </c>
      <c r="AO302">
        <f t="shared" si="293"/>
        <v>0</v>
      </c>
      <c r="AP302">
        <f t="shared" si="314"/>
        <v>0</v>
      </c>
      <c r="AQ302">
        <f t="shared" si="294"/>
        <v>5.9216781596562029</v>
      </c>
      <c r="AR302">
        <f t="shared" si="295"/>
        <v>-3.0252451030567062E-2</v>
      </c>
      <c r="AS302">
        <f t="shared" si="296"/>
        <v>4.8831531130644201E-2</v>
      </c>
      <c r="AT302">
        <f t="shared" si="315"/>
        <v>1.3897725350439667E-2</v>
      </c>
      <c r="AU302">
        <f t="shared" si="297"/>
        <v>5.929774207703538</v>
      </c>
      <c r="AV302">
        <f t="shared" si="316"/>
        <v>0.16827914771216848</v>
      </c>
      <c r="AW302">
        <f t="shared" si="317"/>
        <v>0</v>
      </c>
      <c r="AX302">
        <f t="shared" si="298"/>
        <v>2.414199825995221E-2</v>
      </c>
      <c r="AY302" t="b">
        <f t="shared" si="318"/>
        <v>0</v>
      </c>
      <c r="AZ302">
        <f t="shared" si="299"/>
        <v>37.337604695554134</v>
      </c>
      <c r="BA302">
        <f t="shared" si="300"/>
        <v>-2.1767915444961625</v>
      </c>
      <c r="BB302">
        <f t="shared" si="301"/>
        <v>-0.26354138131283666</v>
      </c>
      <c r="BC302">
        <f t="shared" si="302"/>
        <v>0.29112070533290502</v>
      </c>
      <c r="BD302">
        <f t="shared" si="303"/>
        <v>4.9331796297907987E-2</v>
      </c>
      <c r="BF302" s="15">
        <f t="shared" si="319"/>
        <v>35.237724271375953</v>
      </c>
      <c r="BG302" s="10">
        <f t="shared" si="320"/>
        <v>0</v>
      </c>
      <c r="BH302">
        <f t="shared" si="321"/>
        <v>5.929774207703538</v>
      </c>
      <c r="BI302">
        <f t="shared" si="322"/>
        <v>5.9216781596562029</v>
      </c>
      <c r="BJ302">
        <f t="shared" si="323"/>
        <v>-3.0252451030564842E-2</v>
      </c>
      <c r="BK302">
        <f t="shared" si="324"/>
        <v>-5.0026516726364711E-4</v>
      </c>
      <c r="BM302">
        <f t="shared" si="325"/>
        <v>0</v>
      </c>
      <c r="BN302">
        <f t="shared" si="326"/>
        <v>0</v>
      </c>
      <c r="BO302">
        <f t="shared" si="327"/>
        <v>0</v>
      </c>
      <c r="BP302">
        <f t="shared" si="328"/>
        <v>0</v>
      </c>
    </row>
    <row r="303" spans="1:68" x14ac:dyDescent="0.2">
      <c r="A303">
        <f t="shared" si="334"/>
        <v>0.26600000000000001</v>
      </c>
      <c r="B303">
        <f t="shared" si="270"/>
        <v>0.83144520410862566</v>
      </c>
      <c r="C303">
        <f t="shared" si="271"/>
        <v>2.2942886459238014</v>
      </c>
      <c r="D303">
        <f t="shared" si="272"/>
        <v>0.83144520410862566</v>
      </c>
      <c r="E303">
        <f t="shared" si="278"/>
        <v>0.74949836750178167</v>
      </c>
      <c r="F303">
        <f t="shared" si="279"/>
        <v>0.74949836750178156</v>
      </c>
      <c r="G303">
        <f t="shared" si="273"/>
        <v>0.82313075206753938</v>
      </c>
      <c r="H303">
        <f t="shared" si="274"/>
        <v>0.73327810849331365</v>
      </c>
      <c r="I303">
        <f t="shared" si="275"/>
        <v>0.73327810849331365</v>
      </c>
      <c r="J303">
        <f t="shared" si="330"/>
        <v>29.768201625829434</v>
      </c>
      <c r="K303">
        <f t="shared" si="331"/>
        <v>28.774982792886778</v>
      </c>
      <c r="L303">
        <f t="shared" si="280"/>
        <v>8.4001828397913216E+16</v>
      </c>
      <c r="M303">
        <f t="shared" si="276"/>
        <v>2.4170901408547524E-2</v>
      </c>
      <c r="N303" s="17">
        <f t="shared" si="332"/>
        <v>2030399912343688</v>
      </c>
      <c r="O303">
        <f t="shared" si="333"/>
        <v>0</v>
      </c>
      <c r="P303" s="18" t="e">
        <f t="shared" si="277"/>
        <v>#N/A</v>
      </c>
      <c r="R303">
        <f t="shared" si="281"/>
        <v>3.3595063566194714</v>
      </c>
      <c r="S303">
        <f t="shared" si="282"/>
        <v>38.969614960158914</v>
      </c>
      <c r="T303">
        <f t="shared" si="304"/>
        <v>-3.7226057904422052</v>
      </c>
      <c r="U303" s="9">
        <f t="shared" si="283"/>
        <v>35.247009169716712</v>
      </c>
      <c r="V303">
        <f t="shared" si="305"/>
        <v>-2030399912343620.2</v>
      </c>
      <c r="W303">
        <f t="shared" si="306"/>
        <v>0</v>
      </c>
      <c r="X303">
        <f t="shared" si="307"/>
        <v>-1.4210854715202004E-14</v>
      </c>
      <c r="Y303">
        <f t="shared" si="284"/>
        <v>2.2942886459238014</v>
      </c>
      <c r="Z303">
        <f t="shared" si="285"/>
        <v>31.415926535897931</v>
      </c>
      <c r="AA303">
        <f t="shared" si="286"/>
        <v>2.4181003344608882</v>
      </c>
      <c r="AB303">
        <f t="shared" si="308"/>
        <v>-2.1358250553029774</v>
      </c>
      <c r="AC303">
        <f t="shared" si="287"/>
        <v>29.280101480594954</v>
      </c>
      <c r="AD303">
        <f t="shared" si="309"/>
        <v>-0.26174763970342202</v>
      </c>
      <c r="AE303">
        <f t="shared" si="288"/>
        <v>0.2987541115629932</v>
      </c>
      <c r="AF303" s="9">
        <f t="shared" si="310"/>
        <v>29.317107952454524</v>
      </c>
      <c r="AG303" s="9">
        <f t="shared" si="311"/>
        <v>0</v>
      </c>
      <c r="AH303">
        <f t="shared" si="312"/>
        <v>0</v>
      </c>
      <c r="AI303">
        <f t="shared" si="329"/>
        <v>3.1257338500323417E-3</v>
      </c>
      <c r="AJ303">
        <f t="shared" si="289"/>
        <v>37.337604695554134</v>
      </c>
      <c r="AK303">
        <f t="shared" si="290"/>
        <v>-2.1660307199512019</v>
      </c>
      <c r="AL303">
        <f t="shared" si="291"/>
        <v>-0.21291594544444115</v>
      </c>
      <c r="AM303">
        <f t="shared" si="292"/>
        <v>0.28835113955822544</v>
      </c>
      <c r="AN303" s="9">
        <f t="shared" si="313"/>
        <v>35.247009169716712</v>
      </c>
      <c r="AO303">
        <f t="shared" si="293"/>
        <v>0</v>
      </c>
      <c r="AP303">
        <f t="shared" si="314"/>
        <v>0</v>
      </c>
      <c r="AQ303">
        <f t="shared" si="294"/>
        <v>5.9216781596562029</v>
      </c>
      <c r="AR303">
        <f t="shared" si="295"/>
        <v>-3.0205664648224495E-2</v>
      </c>
      <c r="AS303">
        <f t="shared" si="296"/>
        <v>4.8831694258980873E-2</v>
      </c>
      <c r="AT303">
        <f t="shared" si="315"/>
        <v>1.3945169092017769E-2</v>
      </c>
      <c r="AU303">
        <f t="shared" si="297"/>
        <v>5.9299012172621879</v>
      </c>
      <c r="AV303">
        <f t="shared" si="316"/>
        <v>0.16823842240654566</v>
      </c>
      <c r="AW303">
        <f t="shared" si="317"/>
        <v>0</v>
      </c>
      <c r="AX303">
        <f t="shared" si="298"/>
        <v>2.4173255598452532E-2</v>
      </c>
      <c r="AY303" t="b">
        <f t="shared" si="318"/>
        <v>0</v>
      </c>
      <c r="AZ303">
        <f t="shared" si="299"/>
        <v>37.337604695554134</v>
      </c>
      <c r="BA303">
        <f t="shared" si="300"/>
        <v>-2.1660307199512072</v>
      </c>
      <c r="BB303">
        <f t="shared" si="301"/>
        <v>-0.26224774174234883</v>
      </c>
      <c r="BC303">
        <f t="shared" si="302"/>
        <v>0.28835113955822561</v>
      </c>
      <c r="BD303">
        <f t="shared" si="303"/>
        <v>4.9331796297907987E-2</v>
      </c>
      <c r="BF303" s="15">
        <f t="shared" si="319"/>
        <v>35.247009169716705</v>
      </c>
      <c r="BG303" s="10">
        <f t="shared" si="320"/>
        <v>0</v>
      </c>
      <c r="BH303">
        <f t="shared" si="321"/>
        <v>5.9299012172621808</v>
      </c>
      <c r="BI303">
        <f t="shared" si="322"/>
        <v>5.9216781596562029</v>
      </c>
      <c r="BJ303">
        <f t="shared" si="323"/>
        <v>-3.0205664648229824E-2</v>
      </c>
      <c r="BK303">
        <f t="shared" si="324"/>
        <v>-5.0010203892680849E-4</v>
      </c>
      <c r="BM303">
        <f t="shared" si="325"/>
        <v>0</v>
      </c>
      <c r="BN303">
        <f t="shared" si="326"/>
        <v>-5.3290705182007514E-15</v>
      </c>
      <c r="BO303">
        <f t="shared" si="327"/>
        <v>3.0531133177191805E-16</v>
      </c>
      <c r="BP303">
        <f t="shared" si="328"/>
        <v>0</v>
      </c>
    </row>
    <row r="304" spans="1:68" x14ac:dyDescent="0.2">
      <c r="A304">
        <f t="shared" si="334"/>
        <v>0.26700000000000002</v>
      </c>
      <c r="B304">
        <f t="shared" si="270"/>
        <v>0.834570937958658</v>
      </c>
      <c r="C304">
        <f t="shared" si="271"/>
        <v>2.2911629120737689</v>
      </c>
      <c r="D304">
        <f t="shared" si="272"/>
        <v>0.834570937958658</v>
      </c>
      <c r="E304">
        <f t="shared" si="278"/>
        <v>0.75156395791683184</v>
      </c>
      <c r="F304">
        <f t="shared" si="279"/>
        <v>0.75156395791683195</v>
      </c>
      <c r="G304">
        <f t="shared" si="273"/>
        <v>0.82622522857907144</v>
      </c>
      <c r="H304">
        <f t="shared" si="274"/>
        <v>0.73537861807936444</v>
      </c>
      <c r="I304">
        <f t="shared" si="275"/>
        <v>0.73537861807936478</v>
      </c>
      <c r="J304">
        <f t="shared" si="330"/>
        <v>29.68317278308465</v>
      </c>
      <c r="K304">
        <f t="shared" si="331"/>
        <v>28.693611700681501</v>
      </c>
      <c r="L304">
        <f t="shared" si="280"/>
        <v>8.4673780402506064E+16</v>
      </c>
      <c r="M304">
        <f t="shared" si="276"/>
        <v>2.4202149603124889E-2</v>
      </c>
      <c r="N304" s="17">
        <f t="shared" si="332"/>
        <v>2049287500763596.2</v>
      </c>
      <c r="O304">
        <f t="shared" si="333"/>
        <v>0</v>
      </c>
      <c r="P304" s="18" t="e">
        <f t="shared" si="277"/>
        <v>#N/A</v>
      </c>
      <c r="R304">
        <f t="shared" si="281"/>
        <v>3.3566745091625774</v>
      </c>
      <c r="S304">
        <f t="shared" si="282"/>
        <v>38.977582390233586</v>
      </c>
      <c r="T304">
        <f t="shared" si="304"/>
        <v>-3.7213138231889342</v>
      </c>
      <c r="U304" s="9">
        <f t="shared" si="283"/>
        <v>35.25626856704465</v>
      </c>
      <c r="V304">
        <f t="shared" si="305"/>
        <v>-2049287500763472</v>
      </c>
      <c r="W304">
        <f t="shared" si="306"/>
        <v>0</v>
      </c>
      <c r="X304">
        <f t="shared" si="307"/>
        <v>-4.2632564145606011E-14</v>
      </c>
      <c r="Y304">
        <f t="shared" si="284"/>
        <v>2.2911629120737689</v>
      </c>
      <c r="Z304">
        <f t="shared" si="285"/>
        <v>31.415926535897931</v>
      </c>
      <c r="AA304">
        <f t="shared" si="286"/>
        <v>2.4212260683109208</v>
      </c>
      <c r="AB304">
        <f t="shared" si="308"/>
        <v>-2.1251505275410492</v>
      </c>
      <c r="AC304">
        <f t="shared" si="287"/>
        <v>29.290776008356882</v>
      </c>
      <c r="AD304">
        <f t="shared" si="309"/>
        <v>-0.26045583418151413</v>
      </c>
      <c r="AE304">
        <f t="shared" si="288"/>
        <v>0.29592242467863356</v>
      </c>
      <c r="AF304" s="9">
        <f t="shared" si="310"/>
        <v>29.326242598854002</v>
      </c>
      <c r="AG304" s="9">
        <f t="shared" si="311"/>
        <v>0</v>
      </c>
      <c r="AH304">
        <f t="shared" si="312"/>
        <v>0</v>
      </c>
      <c r="AI304">
        <f t="shared" si="329"/>
        <v>3.1257338500323417E-3</v>
      </c>
      <c r="AJ304">
        <f t="shared" si="289"/>
        <v>37.337604695554134</v>
      </c>
      <c r="AK304">
        <f t="shared" si="290"/>
        <v>-2.1553111167203558</v>
      </c>
      <c r="AL304">
        <f t="shared" si="291"/>
        <v>-0.21162397819117018</v>
      </c>
      <c r="AM304">
        <f t="shared" si="292"/>
        <v>0.28559896640207827</v>
      </c>
      <c r="AN304" s="9">
        <f t="shared" si="313"/>
        <v>35.256268567044685</v>
      </c>
      <c r="AO304">
        <f t="shared" si="293"/>
        <v>0</v>
      </c>
      <c r="AP304">
        <f t="shared" si="314"/>
        <v>0</v>
      </c>
      <c r="AQ304">
        <f t="shared" si="294"/>
        <v>5.9216781596562029</v>
      </c>
      <c r="AR304">
        <f t="shared" si="295"/>
        <v>-3.0160589179306641E-2</v>
      </c>
      <c r="AS304">
        <f t="shared" si="296"/>
        <v>4.8831855990343953E-2</v>
      </c>
      <c r="AT304">
        <f t="shared" si="315"/>
        <v>1.399361277605282E-2</v>
      </c>
      <c r="AU304">
        <f t="shared" si="297"/>
        <v>5.9300259681906837</v>
      </c>
      <c r="AV304">
        <f t="shared" si="316"/>
        <v>0.16819777614621687</v>
      </c>
      <c r="AW304">
        <f t="shared" si="317"/>
        <v>0</v>
      </c>
      <c r="AX304">
        <f t="shared" si="298"/>
        <v>2.4204512936952857E-2</v>
      </c>
      <c r="AY304" t="b">
        <f t="shared" si="318"/>
        <v>0</v>
      </c>
      <c r="AZ304">
        <f t="shared" si="299"/>
        <v>37.337604695554134</v>
      </c>
      <c r="BA304">
        <f t="shared" si="300"/>
        <v>-2.1553111167203607</v>
      </c>
      <c r="BB304">
        <f t="shared" si="301"/>
        <v>-0.2609557744890782</v>
      </c>
      <c r="BC304">
        <f t="shared" si="302"/>
        <v>0.2855989664020781</v>
      </c>
      <c r="BD304">
        <f t="shared" si="303"/>
        <v>4.9331796297907987E-2</v>
      </c>
      <c r="BF304" s="15">
        <f t="shared" si="319"/>
        <v>35.256268567044678</v>
      </c>
      <c r="BG304" s="10">
        <f t="shared" si="320"/>
        <v>0</v>
      </c>
      <c r="BH304">
        <f t="shared" si="321"/>
        <v>5.9300259681906766</v>
      </c>
      <c r="BI304">
        <f t="shared" si="322"/>
        <v>5.9216781596562029</v>
      </c>
      <c r="BJ304">
        <f t="shared" si="323"/>
        <v>-3.0160589179311525E-2</v>
      </c>
      <c r="BK304">
        <f t="shared" si="324"/>
        <v>-4.9994030756406183E-4</v>
      </c>
      <c r="BM304">
        <f t="shared" si="325"/>
        <v>0</v>
      </c>
      <c r="BN304">
        <f t="shared" si="326"/>
        <v>-4.8849813083506888E-15</v>
      </c>
      <c r="BO304">
        <f t="shared" si="327"/>
        <v>0</v>
      </c>
      <c r="BP304">
        <f t="shared" si="328"/>
        <v>0</v>
      </c>
    </row>
    <row r="305" spans="1:68" x14ac:dyDescent="0.2">
      <c r="A305">
        <f t="shared" si="334"/>
        <v>0.26800000000000002</v>
      </c>
      <c r="B305">
        <f t="shared" si="270"/>
        <v>0.83769667180869045</v>
      </c>
      <c r="C305">
        <f t="shared" si="271"/>
        <v>2.2880371782237363</v>
      </c>
      <c r="D305">
        <f t="shared" si="272"/>
        <v>0.83769667180869045</v>
      </c>
      <c r="E305">
        <f t="shared" si="278"/>
        <v>0.75362220539858416</v>
      </c>
      <c r="F305">
        <f t="shared" si="279"/>
        <v>0.75362220539858438</v>
      </c>
      <c r="G305">
        <f t="shared" si="273"/>
        <v>0.82931970509060349</v>
      </c>
      <c r="H305">
        <f t="shared" si="274"/>
        <v>0.73747208584358215</v>
      </c>
      <c r="I305">
        <f t="shared" si="275"/>
        <v>0.73747208584358237</v>
      </c>
      <c r="J305">
        <f t="shared" si="330"/>
        <v>29.598910928902047</v>
      </c>
      <c r="K305">
        <f t="shared" si="331"/>
        <v>28.612972303421177</v>
      </c>
      <c r="L305">
        <f t="shared" si="280"/>
        <v>8.5349117309992432E+16</v>
      </c>
      <c r="M305">
        <f t="shared" si="276"/>
        <v>2.4233397774056243E-2</v>
      </c>
      <c r="N305" s="17">
        <f t="shared" si="332"/>
        <v>2068299109437635.8</v>
      </c>
      <c r="O305">
        <f t="shared" si="333"/>
        <v>0</v>
      </c>
      <c r="P305" s="18" t="e">
        <f t="shared" si="277"/>
        <v>#N/A</v>
      </c>
      <c r="R305">
        <f t="shared" si="281"/>
        <v>3.3538601920335331</v>
      </c>
      <c r="S305">
        <f t="shared" si="282"/>
        <v>38.985526502094011</v>
      </c>
      <c r="T305">
        <f t="shared" si="304"/>
        <v>-3.7200235239372974</v>
      </c>
      <c r="U305" s="9">
        <f t="shared" si="283"/>
        <v>35.265502978156711</v>
      </c>
      <c r="V305">
        <f t="shared" si="305"/>
        <v>-2068299109437509</v>
      </c>
      <c r="W305">
        <f t="shared" si="306"/>
        <v>0</v>
      </c>
      <c r="X305">
        <f t="shared" si="307"/>
        <v>-4.2632564145606011E-14</v>
      </c>
      <c r="Y305">
        <f t="shared" si="284"/>
        <v>2.2880371782237363</v>
      </c>
      <c r="Z305">
        <f t="shared" si="285"/>
        <v>31.415926535897931</v>
      </c>
      <c r="AA305">
        <f t="shared" si="286"/>
        <v>2.4243518021609534</v>
      </c>
      <c r="AB305">
        <f t="shared" si="308"/>
        <v>-2.1145149240136587</v>
      </c>
      <c r="AC305">
        <f t="shared" si="287"/>
        <v>29.301411611884273</v>
      </c>
      <c r="AD305">
        <f t="shared" si="309"/>
        <v>-0.25916569526840955</v>
      </c>
      <c r="AE305">
        <f t="shared" si="288"/>
        <v>0.29310857542390262</v>
      </c>
      <c r="AF305" s="9">
        <f t="shared" si="310"/>
        <v>29.335354492039766</v>
      </c>
      <c r="AG305" s="9">
        <f t="shared" si="311"/>
        <v>0</v>
      </c>
      <c r="AH305">
        <f t="shared" si="312"/>
        <v>0</v>
      </c>
      <c r="AI305">
        <f t="shared" si="329"/>
        <v>3.1257338500325638E-3</v>
      </c>
      <c r="AJ305">
        <f t="shared" si="289"/>
        <v>37.337604695554134</v>
      </c>
      <c r="AK305">
        <f t="shared" si="290"/>
        <v>-2.1446321288494596</v>
      </c>
      <c r="AL305">
        <f t="shared" si="291"/>
        <v>-0.21033367893953336</v>
      </c>
      <c r="AM305">
        <f t="shared" si="292"/>
        <v>0.28286409039163835</v>
      </c>
      <c r="AN305" s="9">
        <f t="shared" si="313"/>
        <v>35.265502978156782</v>
      </c>
      <c r="AO305">
        <f t="shared" si="293"/>
        <v>7.1054273576010019E-14</v>
      </c>
      <c r="AP305">
        <f t="shared" si="314"/>
        <v>2.0148379457403615E-15</v>
      </c>
      <c r="AQ305">
        <f t="shared" si="294"/>
        <v>5.9216781596562029</v>
      </c>
      <c r="AR305">
        <f t="shared" si="295"/>
        <v>-3.0117204835800937E-2</v>
      </c>
      <c r="AS305">
        <f t="shared" si="296"/>
        <v>4.8832016328876182E-2</v>
      </c>
      <c r="AT305">
        <f t="shared" si="315"/>
        <v>1.4043063344368551E-2</v>
      </c>
      <c r="AU305">
        <f t="shared" si="297"/>
        <v>5.9301484861170159</v>
      </c>
      <c r="AV305">
        <f t="shared" si="316"/>
        <v>0.16815720705274245</v>
      </c>
      <c r="AW305">
        <f t="shared" si="317"/>
        <v>0</v>
      </c>
      <c r="AX305">
        <f t="shared" si="298"/>
        <v>2.4235770275453181E-2</v>
      </c>
      <c r="AY305" t="b">
        <f t="shared" si="318"/>
        <v>0</v>
      </c>
      <c r="AZ305">
        <f t="shared" si="299"/>
        <v>37.337604695554134</v>
      </c>
      <c r="BA305">
        <f t="shared" si="300"/>
        <v>-2.1446321288494716</v>
      </c>
      <c r="BB305">
        <f t="shared" si="301"/>
        <v>-0.2596654752374411</v>
      </c>
      <c r="BC305">
        <f t="shared" si="302"/>
        <v>0.28286409039163807</v>
      </c>
      <c r="BD305">
        <f t="shared" si="303"/>
        <v>4.9331796297907987E-2</v>
      </c>
      <c r="BF305" s="15">
        <f t="shared" si="319"/>
        <v>35.265502978156768</v>
      </c>
      <c r="BG305" s="10">
        <f t="shared" si="320"/>
        <v>0</v>
      </c>
      <c r="BH305">
        <f t="shared" si="321"/>
        <v>5.9301484861170017</v>
      </c>
      <c r="BI305">
        <f t="shared" si="322"/>
        <v>5.9216781596562029</v>
      </c>
      <c r="BJ305">
        <f t="shared" si="323"/>
        <v>-3.0117204835812927E-2</v>
      </c>
      <c r="BK305">
        <f t="shared" si="324"/>
        <v>-4.9977996903155519E-4</v>
      </c>
      <c r="BM305">
        <f t="shared" si="325"/>
        <v>0</v>
      </c>
      <c r="BN305">
        <f t="shared" si="326"/>
        <v>-1.1990408665951691E-14</v>
      </c>
      <c r="BO305">
        <f t="shared" si="327"/>
        <v>2.4980018054066022E-16</v>
      </c>
      <c r="BP305">
        <f t="shared" si="328"/>
        <v>0</v>
      </c>
    </row>
    <row r="306" spans="1:68" x14ac:dyDescent="0.2">
      <c r="A306">
        <f t="shared" si="334"/>
        <v>0.26900000000000002</v>
      </c>
      <c r="B306">
        <f t="shared" si="270"/>
        <v>0.8408224056587229</v>
      </c>
      <c r="C306">
        <f t="shared" si="271"/>
        <v>2.2849114443737042</v>
      </c>
      <c r="D306">
        <f t="shared" si="272"/>
        <v>0.8408224056587229</v>
      </c>
      <c r="E306">
        <f t="shared" si="278"/>
        <v>0.75567308983754045</v>
      </c>
      <c r="F306">
        <f t="shared" si="279"/>
        <v>0.75567308983754033</v>
      </c>
      <c r="G306">
        <f t="shared" si="273"/>
        <v>0.83241418160213565</v>
      </c>
      <c r="H306">
        <f t="shared" si="274"/>
        <v>0.73955849173938581</v>
      </c>
      <c r="I306">
        <f t="shared" si="275"/>
        <v>0.73955849173938581</v>
      </c>
      <c r="J306">
        <f t="shared" si="330"/>
        <v>29.515407943051414</v>
      </c>
      <c r="K306">
        <f t="shared" si="331"/>
        <v>28.533056885654322</v>
      </c>
      <c r="L306">
        <f t="shared" si="280"/>
        <v>8.6027877794262704E+16</v>
      </c>
      <c r="M306">
        <f t="shared" si="276"/>
        <v>2.4264645921311046E-2</v>
      </c>
      <c r="N306" s="17">
        <f t="shared" si="332"/>
        <v>2087435994039601.8</v>
      </c>
      <c r="O306">
        <f t="shared" si="333"/>
        <v>0</v>
      </c>
      <c r="P306" s="18" t="e">
        <f t="shared" si="277"/>
        <v>#N/A</v>
      </c>
      <c r="R306">
        <f t="shared" si="281"/>
        <v>3.3510633058457708</v>
      </c>
      <c r="S306">
        <f t="shared" si="282"/>
        <v>38.993447799033952</v>
      </c>
      <c r="T306">
        <f t="shared" si="304"/>
        <v>-3.7187348883883971</v>
      </c>
      <c r="U306" s="9">
        <f t="shared" si="283"/>
        <v>35.274712910645555</v>
      </c>
      <c r="V306">
        <f t="shared" si="305"/>
        <v>-2087435994039536.8</v>
      </c>
      <c r="W306">
        <f t="shared" si="306"/>
        <v>0</v>
      </c>
      <c r="X306">
        <f t="shared" si="307"/>
        <v>-1.4210854715202004E-14</v>
      </c>
      <c r="Y306">
        <f t="shared" si="284"/>
        <v>2.2849114443737042</v>
      </c>
      <c r="Z306">
        <f t="shared" si="285"/>
        <v>31.415926535897931</v>
      </c>
      <c r="AA306">
        <f t="shared" si="286"/>
        <v>2.4274775360109855</v>
      </c>
      <c r="AB306">
        <f t="shared" si="308"/>
        <v>-2.1039176664651564</v>
      </c>
      <c r="AC306">
        <f t="shared" si="287"/>
        <v>29.312008869432773</v>
      </c>
      <c r="AD306">
        <f t="shared" si="309"/>
        <v>-0.25787721866933444</v>
      </c>
      <c r="AE306">
        <f t="shared" si="288"/>
        <v>0.29031246369504976</v>
      </c>
      <c r="AF306" s="9">
        <f t="shared" si="310"/>
        <v>29.344444114458486</v>
      </c>
      <c r="AG306" s="9">
        <f t="shared" si="311"/>
        <v>0</v>
      </c>
      <c r="AH306">
        <f t="shared" si="312"/>
        <v>0</v>
      </c>
      <c r="AI306">
        <f t="shared" si="329"/>
        <v>3.1257338500323417E-3</v>
      </c>
      <c r="AJ306">
        <f t="shared" si="289"/>
        <v>37.337604695554134</v>
      </c>
      <c r="AK306">
        <f t="shared" si="290"/>
        <v>-2.1339931586912027</v>
      </c>
      <c r="AL306">
        <f t="shared" si="291"/>
        <v>-0.20904504339063301</v>
      </c>
      <c r="AM306">
        <f t="shared" si="292"/>
        <v>0.28014641717327515</v>
      </c>
      <c r="AN306" s="9">
        <f t="shared" si="313"/>
        <v>35.274712910645576</v>
      </c>
      <c r="AO306">
        <f t="shared" si="293"/>
        <v>0</v>
      </c>
      <c r="AP306">
        <f t="shared" si="314"/>
        <v>0</v>
      </c>
      <c r="AQ306">
        <f t="shared" si="294"/>
        <v>5.9216781596562029</v>
      </c>
      <c r="AR306">
        <f t="shared" si="295"/>
        <v>-3.0075492226046219E-2</v>
      </c>
      <c r="AS306">
        <f t="shared" si="296"/>
        <v>4.8832175278701428E-2</v>
      </c>
      <c r="AT306">
        <f t="shared" si="315"/>
        <v>1.4093527949495298E-2</v>
      </c>
      <c r="AU306">
        <f t="shared" si="297"/>
        <v>5.9302687961870895</v>
      </c>
      <c r="AV306">
        <f t="shared" si="316"/>
        <v>0.16811671327301972</v>
      </c>
      <c r="AW306">
        <f t="shared" si="317"/>
        <v>0</v>
      </c>
      <c r="AX306">
        <f t="shared" si="298"/>
        <v>2.4267027613953503E-2</v>
      </c>
      <c r="AY306" t="b">
        <f t="shared" si="318"/>
        <v>0</v>
      </c>
      <c r="AZ306">
        <f t="shared" si="299"/>
        <v>37.337604695554134</v>
      </c>
      <c r="BA306">
        <f t="shared" si="300"/>
        <v>-2.1339931586911951</v>
      </c>
      <c r="BB306">
        <f t="shared" si="301"/>
        <v>-0.25837683968854114</v>
      </c>
      <c r="BC306">
        <f t="shared" si="302"/>
        <v>0.28014641717327532</v>
      </c>
      <c r="BD306">
        <f t="shared" si="303"/>
        <v>4.9331796297907987E-2</v>
      </c>
      <c r="BF306" s="15">
        <f t="shared" si="319"/>
        <v>35.274712910645576</v>
      </c>
      <c r="BG306" s="10">
        <f t="shared" si="320"/>
        <v>0</v>
      </c>
      <c r="BH306">
        <f t="shared" si="321"/>
        <v>5.9302687961870895</v>
      </c>
      <c r="BI306">
        <f t="shared" si="322"/>
        <v>5.9216781596562029</v>
      </c>
      <c r="BJ306">
        <f t="shared" si="323"/>
        <v>-3.0075492226038669E-2</v>
      </c>
      <c r="BK306">
        <f t="shared" si="324"/>
        <v>-4.9962101920669744E-4</v>
      </c>
      <c r="BM306">
        <f t="shared" si="325"/>
        <v>0</v>
      </c>
      <c r="BN306">
        <f t="shared" si="326"/>
        <v>7.5495165674510645E-15</v>
      </c>
      <c r="BO306">
        <f t="shared" si="327"/>
        <v>0</v>
      </c>
      <c r="BP306">
        <f t="shared" si="328"/>
        <v>0</v>
      </c>
    </row>
    <row r="307" spans="1:68" x14ac:dyDescent="0.2">
      <c r="A307">
        <f t="shared" si="334"/>
        <v>0.27</v>
      </c>
      <c r="B307">
        <f t="shared" si="270"/>
        <v>0.84394813950875536</v>
      </c>
      <c r="C307">
        <f t="shared" si="271"/>
        <v>2.2817857105236716</v>
      </c>
      <c r="D307">
        <f t="shared" si="272"/>
        <v>0.84394813950875536</v>
      </c>
      <c r="E307">
        <f t="shared" si="278"/>
        <v>0.75771659119614088</v>
      </c>
      <c r="F307">
        <f t="shared" si="279"/>
        <v>0.75771659119614088</v>
      </c>
      <c r="G307">
        <f t="shared" si="273"/>
        <v>0.83550865811366781</v>
      </c>
      <c r="H307">
        <f t="shared" si="274"/>
        <v>0.74163781578781729</v>
      </c>
      <c r="I307">
        <f t="shared" si="275"/>
        <v>0.74163781578781751</v>
      </c>
      <c r="J307">
        <f t="shared" si="330"/>
        <v>29.432655828435927</v>
      </c>
      <c r="K307">
        <f t="shared" si="331"/>
        <v>28.453857848654433</v>
      </c>
      <c r="L307">
        <f t="shared" si="280"/>
        <v>8.6710101017255328E+16</v>
      </c>
      <c r="M307">
        <f t="shared" si="276"/>
        <v>2.4295894044858782E-2</v>
      </c>
      <c r="N307" s="17">
        <f t="shared" si="332"/>
        <v>2106699426934237</v>
      </c>
      <c r="O307">
        <f t="shared" si="333"/>
        <v>0</v>
      </c>
      <c r="P307" s="18" t="e">
        <f t="shared" si="277"/>
        <v>#N/A</v>
      </c>
      <c r="R307">
        <f t="shared" si="281"/>
        <v>3.3482837523865401</v>
      </c>
      <c r="S307">
        <f t="shared" si="282"/>
        <v>39.00134677730027</v>
      </c>
      <c r="T307">
        <f t="shared" si="304"/>
        <v>-3.7174479122599378</v>
      </c>
      <c r="U307" s="9">
        <f t="shared" si="283"/>
        <v>35.283898865040335</v>
      </c>
      <c r="V307">
        <f t="shared" si="305"/>
        <v>-2106699426934165.2</v>
      </c>
      <c r="W307">
        <f t="shared" si="306"/>
        <v>0</v>
      </c>
      <c r="X307">
        <f t="shared" si="307"/>
        <v>-1.4210854715202004E-14</v>
      </c>
      <c r="Y307">
        <f t="shared" si="284"/>
        <v>2.2817857105236716</v>
      </c>
      <c r="Z307">
        <f t="shared" si="285"/>
        <v>31.415926535897931</v>
      </c>
      <c r="AA307">
        <f t="shared" si="286"/>
        <v>2.430603269861018</v>
      </c>
      <c r="AB307">
        <f t="shared" si="308"/>
        <v>-2.0933581844021614</v>
      </c>
      <c r="AC307">
        <f t="shared" si="287"/>
        <v>29.322568351495768</v>
      </c>
      <c r="AD307">
        <f t="shared" si="309"/>
        <v>-0.25659040010609446</v>
      </c>
      <c r="AE307">
        <f t="shared" si="288"/>
        <v>0.28753399057583034</v>
      </c>
      <c r="AF307" s="9">
        <f t="shared" si="310"/>
        <v>29.353511941965504</v>
      </c>
      <c r="AG307" s="9">
        <f t="shared" si="311"/>
        <v>0</v>
      </c>
      <c r="AH307">
        <f t="shared" si="312"/>
        <v>0</v>
      </c>
      <c r="AI307">
        <f t="shared" si="329"/>
        <v>3.1257338500323417E-3</v>
      </c>
      <c r="AJ307">
        <f t="shared" si="289"/>
        <v>37.337604695554134</v>
      </c>
      <c r="AK307">
        <f t="shared" si="290"/>
        <v>-2.1233936167483383</v>
      </c>
      <c r="AL307">
        <f t="shared" si="291"/>
        <v>-0.20775806726217372</v>
      </c>
      <c r="AM307">
        <f t="shared" si="292"/>
        <v>0.27744585349670775</v>
      </c>
      <c r="AN307" s="9">
        <f t="shared" si="313"/>
        <v>35.283898865040328</v>
      </c>
      <c r="AO307">
        <f t="shared" si="293"/>
        <v>0</v>
      </c>
      <c r="AP307">
        <f t="shared" si="314"/>
        <v>0</v>
      </c>
      <c r="AQ307">
        <f t="shared" si="294"/>
        <v>5.9216781596562029</v>
      </c>
      <c r="AR307">
        <f t="shared" si="295"/>
        <v>-3.0035432346176894E-2</v>
      </c>
      <c r="AS307">
        <f t="shared" si="296"/>
        <v>4.8832332843920745E-2</v>
      </c>
      <c r="AT307">
        <f t="shared" si="315"/>
        <v>1.4145013957502469E-2</v>
      </c>
      <c r="AU307">
        <f t="shared" si="297"/>
        <v>5.9303869230748241</v>
      </c>
      <c r="AV307">
        <f t="shared" si="316"/>
        <v>0.16807629297879878</v>
      </c>
      <c r="AW307">
        <f t="shared" si="317"/>
        <v>0</v>
      </c>
      <c r="AX307">
        <f t="shared" si="298"/>
        <v>2.4298284952453831E-2</v>
      </c>
      <c r="AY307" t="b">
        <f t="shared" si="318"/>
        <v>0</v>
      </c>
      <c r="AZ307">
        <f t="shared" si="299"/>
        <v>37.337604695554134</v>
      </c>
      <c r="BA307">
        <f t="shared" si="300"/>
        <v>-2.123393616748352</v>
      </c>
      <c r="BB307">
        <f t="shared" si="301"/>
        <v>-0.25708986356008168</v>
      </c>
      <c r="BC307">
        <f t="shared" si="302"/>
        <v>0.27744585349670775</v>
      </c>
      <c r="BD307">
        <f t="shared" si="303"/>
        <v>4.9331796297907987E-2</v>
      </c>
      <c r="BF307" s="15">
        <f t="shared" si="319"/>
        <v>35.283898865040314</v>
      </c>
      <c r="BG307" s="10">
        <f t="shared" si="320"/>
        <v>0</v>
      </c>
      <c r="BH307">
        <f t="shared" si="321"/>
        <v>5.9303869230748099</v>
      </c>
      <c r="BI307">
        <f t="shared" si="322"/>
        <v>5.9216781596562029</v>
      </c>
      <c r="BJ307">
        <f t="shared" si="323"/>
        <v>-3.003543234619066E-2</v>
      </c>
      <c r="BK307">
        <f t="shared" si="324"/>
        <v>-4.9946345398721448E-4</v>
      </c>
      <c r="BM307">
        <f t="shared" si="325"/>
        <v>0</v>
      </c>
      <c r="BN307">
        <f t="shared" si="326"/>
        <v>-1.3766765505351941E-14</v>
      </c>
      <c r="BO307">
        <f t="shared" si="327"/>
        <v>0</v>
      </c>
      <c r="BP307">
        <f t="shared" si="328"/>
        <v>0</v>
      </c>
    </row>
    <row r="308" spans="1:68" x14ac:dyDescent="0.2">
      <c r="A308">
        <f t="shared" si="334"/>
        <v>0.27100000000000002</v>
      </c>
      <c r="B308">
        <f t="shared" si="270"/>
        <v>0.84707387335878781</v>
      </c>
      <c r="C308">
        <f t="shared" si="271"/>
        <v>2.2786599766736391</v>
      </c>
      <c r="D308">
        <f t="shared" si="272"/>
        <v>0.84707387335878781</v>
      </c>
      <c r="E308">
        <f t="shared" si="278"/>
        <v>0.75975268950896024</v>
      </c>
      <c r="F308">
        <f t="shared" si="279"/>
        <v>0.75975268950896035</v>
      </c>
      <c r="G308">
        <f t="shared" si="273"/>
        <v>0.83860313462519998</v>
      </c>
      <c r="H308">
        <f t="shared" si="274"/>
        <v>0.74371003807773262</v>
      </c>
      <c r="I308">
        <f t="shared" si="275"/>
        <v>0.74371003807773273</v>
      </c>
      <c r="J308">
        <f t="shared" si="330"/>
        <v>29.350646708837736</v>
      </c>
      <c r="K308">
        <f t="shared" si="331"/>
        <v>28.375367708287431</v>
      </c>
      <c r="L308">
        <f t="shared" si="280"/>
        <v>8.739582663240408E+16</v>
      </c>
      <c r="M308">
        <f t="shared" si="276"/>
        <v>2.4327142144668912E-2</v>
      </c>
      <c r="N308" s="17">
        <f t="shared" si="332"/>
        <v>2126090697337335</v>
      </c>
      <c r="O308">
        <f t="shared" si="333"/>
        <v>0</v>
      </c>
      <c r="P308" s="18" t="e">
        <f t="shared" si="277"/>
        <v>#N/A</v>
      </c>
      <c r="R308">
        <f t="shared" si="281"/>
        <v>3.3455214345999775</v>
      </c>
      <c r="S308">
        <f t="shared" si="282"/>
        <v>39.009223926230739</v>
      </c>
      <c r="T308">
        <f t="shared" si="304"/>
        <v>-3.7161625912861393</v>
      </c>
      <c r="U308" s="9">
        <f t="shared" si="283"/>
        <v>35.293061334944596</v>
      </c>
      <c r="V308">
        <f t="shared" si="305"/>
        <v>-2126090697337223.5</v>
      </c>
      <c r="W308">
        <f t="shared" si="306"/>
        <v>0</v>
      </c>
      <c r="X308">
        <f t="shared" si="307"/>
        <v>-3.5527136788005009E-14</v>
      </c>
      <c r="Y308">
        <f t="shared" si="284"/>
        <v>2.2786599766736391</v>
      </c>
      <c r="Z308">
        <f t="shared" si="285"/>
        <v>31.415926535897931</v>
      </c>
      <c r="AA308">
        <f t="shared" si="286"/>
        <v>2.4337290037110506</v>
      </c>
      <c r="AB308">
        <f t="shared" si="308"/>
        <v>-2.0828359149485292</v>
      </c>
      <c r="AC308">
        <f t="shared" si="287"/>
        <v>29.333090620949402</v>
      </c>
      <c r="AD308">
        <f t="shared" si="309"/>
        <v>-0.25530523531698968</v>
      </c>
      <c r="AE308">
        <f t="shared" si="288"/>
        <v>0.28477305832041527</v>
      </c>
      <c r="AF308" s="9">
        <f t="shared" si="310"/>
        <v>29.362558443952828</v>
      </c>
      <c r="AG308" s="9">
        <f t="shared" si="311"/>
        <v>0</v>
      </c>
      <c r="AH308">
        <f t="shared" si="312"/>
        <v>0</v>
      </c>
      <c r="AI308">
        <f t="shared" si="329"/>
        <v>3.1257338500325638E-3</v>
      </c>
      <c r="AJ308">
        <f t="shared" si="289"/>
        <v>37.337604695554134</v>
      </c>
      <c r="AK308">
        <f t="shared" si="290"/>
        <v>-2.1128329215206034</v>
      </c>
      <c r="AL308">
        <f t="shared" si="291"/>
        <v>-0.20647274628837531</v>
      </c>
      <c r="AM308">
        <f t="shared" si="292"/>
        <v>0.27476230719945</v>
      </c>
      <c r="AN308" s="9">
        <f t="shared" si="313"/>
        <v>35.293061334944603</v>
      </c>
      <c r="AO308">
        <f t="shared" si="293"/>
        <v>0</v>
      </c>
      <c r="AP308">
        <f t="shared" si="314"/>
        <v>0</v>
      </c>
      <c r="AQ308">
        <f t="shared" si="294"/>
        <v>5.9216781596562029</v>
      </c>
      <c r="AR308">
        <f t="shared" si="295"/>
        <v>-2.999700657207427E-2</v>
      </c>
      <c r="AS308">
        <f t="shared" si="296"/>
        <v>4.8832489028614368E-2</v>
      </c>
      <c r="AT308">
        <f t="shared" si="315"/>
        <v>1.4197528951075535E-2</v>
      </c>
      <c r="AU308">
        <f t="shared" si="297"/>
        <v>5.9305028909917752</v>
      </c>
      <c r="AV308">
        <f t="shared" si="316"/>
        <v>0.16803594436620395</v>
      </c>
      <c r="AW308">
        <f t="shared" si="317"/>
        <v>0</v>
      </c>
      <c r="AX308">
        <f t="shared" si="298"/>
        <v>2.4329542290954156E-2</v>
      </c>
      <c r="AY308" t="b">
        <f t="shared" si="318"/>
        <v>0</v>
      </c>
      <c r="AZ308">
        <f t="shared" si="299"/>
        <v>37.337604695554134</v>
      </c>
      <c r="BA308">
        <f t="shared" si="300"/>
        <v>-2.1128329215206043</v>
      </c>
      <c r="BB308">
        <f t="shared" si="301"/>
        <v>-0.25580454258628321</v>
      </c>
      <c r="BC308">
        <f t="shared" si="302"/>
        <v>0.27476230719944988</v>
      </c>
      <c r="BD308">
        <f t="shared" si="303"/>
        <v>4.9331796297907987E-2</v>
      </c>
      <c r="BF308" s="15">
        <f t="shared" si="319"/>
        <v>35.293061334944603</v>
      </c>
      <c r="BG308" s="10">
        <f t="shared" si="320"/>
        <v>0</v>
      </c>
      <c r="BH308">
        <f t="shared" si="321"/>
        <v>5.9305028909917752</v>
      </c>
      <c r="BI308">
        <f t="shared" si="322"/>
        <v>5.9216781596562029</v>
      </c>
      <c r="BJ308">
        <f t="shared" si="323"/>
        <v>-2.9997006572075158E-2</v>
      </c>
      <c r="BK308">
        <f t="shared" si="324"/>
        <v>-4.993072692935363E-4</v>
      </c>
      <c r="BM308">
        <f t="shared" si="325"/>
        <v>0</v>
      </c>
      <c r="BN308">
        <f t="shared" si="326"/>
        <v>0</v>
      </c>
      <c r="BO308">
        <f t="shared" si="327"/>
        <v>0</v>
      </c>
      <c r="BP308">
        <f t="shared" si="328"/>
        <v>0</v>
      </c>
    </row>
    <row r="309" spans="1:68" x14ac:dyDescent="0.2">
      <c r="A309">
        <f t="shared" si="334"/>
        <v>0.27200000000000002</v>
      </c>
      <c r="B309">
        <f t="shared" si="270"/>
        <v>0.85019960720882015</v>
      </c>
      <c r="C309">
        <f t="shared" si="271"/>
        <v>2.2755342428236069</v>
      </c>
      <c r="D309">
        <f t="shared" si="272"/>
        <v>0.85019960720882015</v>
      </c>
      <c r="E309">
        <f t="shared" si="278"/>
        <v>0.76178136488290216</v>
      </c>
      <c r="F309">
        <f t="shared" si="279"/>
        <v>0.76178136488290205</v>
      </c>
      <c r="G309">
        <f t="shared" si="273"/>
        <v>0.84169761113673192</v>
      </c>
      <c r="H309">
        <f t="shared" si="274"/>
        <v>0.74577513876599277</v>
      </c>
      <c r="I309">
        <f t="shared" si="275"/>
        <v>0.74577513876599277</v>
      </c>
      <c r="J309">
        <f t="shared" si="330"/>
        <v>29.269372826713436</v>
      </c>
      <c r="K309">
        <f t="shared" si="331"/>
        <v>28.297579092926135</v>
      </c>
      <c r="L309">
        <f t="shared" si="280"/>
        <v>8.8085094788237536E+16</v>
      </c>
      <c r="M309">
        <f t="shared" si="276"/>
        <v>2.4358390220710908E-2</v>
      </c>
      <c r="N309" s="17">
        <f t="shared" si="332"/>
        <v>2145611111480198.5</v>
      </c>
      <c r="O309">
        <f t="shared" si="333"/>
        <v>0</v>
      </c>
      <c r="P309" s="18" t="e">
        <f t="shared" si="277"/>
        <v>#N/A</v>
      </c>
      <c r="R309">
        <f t="shared" si="281"/>
        <v>3.3427762565704882</v>
      </c>
      <c r="S309">
        <f t="shared" si="282"/>
        <v>39.017079728388858</v>
      </c>
      <c r="T309">
        <f t="shared" si="304"/>
        <v>-3.7148789212176521</v>
      </c>
      <c r="U309" s="9">
        <f t="shared" si="283"/>
        <v>35.302200807171204</v>
      </c>
      <c r="V309">
        <f t="shared" si="305"/>
        <v>-2145611111480158.2</v>
      </c>
      <c r="W309">
        <f t="shared" si="306"/>
        <v>0</v>
      </c>
      <c r="X309">
        <f t="shared" si="307"/>
        <v>0</v>
      </c>
      <c r="Y309">
        <f t="shared" si="284"/>
        <v>2.2755342428236069</v>
      </c>
      <c r="Z309">
        <f t="shared" si="285"/>
        <v>31.415926535897931</v>
      </c>
      <c r="AA309">
        <f t="shared" si="286"/>
        <v>2.4368547375610827</v>
      </c>
      <c r="AB309">
        <f t="shared" si="308"/>
        <v>-2.07235030270341</v>
      </c>
      <c r="AC309">
        <f t="shared" si="287"/>
        <v>29.343576233194522</v>
      </c>
      <c r="AD309">
        <f t="shared" si="309"/>
        <v>-0.25402172005673052</v>
      </c>
      <c r="AE309">
        <f t="shared" si="288"/>
        <v>0.28202957033661596</v>
      </c>
      <c r="AF309" s="9">
        <f t="shared" si="310"/>
        <v>29.371584083474406</v>
      </c>
      <c r="AG309" s="9">
        <f t="shared" si="311"/>
        <v>0</v>
      </c>
      <c r="AH309">
        <f t="shared" si="312"/>
        <v>0</v>
      </c>
      <c r="AI309">
        <f t="shared" si="329"/>
        <v>3.1257338500323417E-3</v>
      </c>
      <c r="AJ309">
        <f t="shared" si="289"/>
        <v>37.337604695554134</v>
      </c>
      <c r="AK309">
        <f t="shared" si="290"/>
        <v>-2.1023104993545911</v>
      </c>
      <c r="AL309">
        <f t="shared" si="291"/>
        <v>-0.20518907621988802</v>
      </c>
      <c r="AM309">
        <f t="shared" si="292"/>
        <v>0.27209568719154159</v>
      </c>
      <c r="AN309" s="9">
        <f t="shared" si="313"/>
        <v>35.302200807171197</v>
      </c>
      <c r="AO309">
        <f t="shared" si="293"/>
        <v>0</v>
      </c>
      <c r="AP309">
        <f t="shared" si="314"/>
        <v>0</v>
      </c>
      <c r="AQ309">
        <f t="shared" si="294"/>
        <v>5.9216781596562029</v>
      </c>
      <c r="AR309">
        <f t="shared" si="295"/>
        <v>-2.9960196651181104E-2</v>
      </c>
      <c r="AS309">
        <f t="shared" si="296"/>
        <v>4.8832643836842493E-2</v>
      </c>
      <c r="AT309">
        <f t="shared" si="315"/>
        <v>1.4251080732545872E-2</v>
      </c>
      <c r="AU309">
        <f t="shared" si="297"/>
        <v>5.9306167236967902</v>
      </c>
      <c r="AV309">
        <f t="shared" si="316"/>
        <v>0.16799566565527155</v>
      </c>
      <c r="AW309">
        <f t="shared" si="317"/>
        <v>0</v>
      </c>
      <c r="AX309">
        <f t="shared" si="298"/>
        <v>2.4360799629454477E-2</v>
      </c>
      <c r="AY309" t="b">
        <f t="shared" si="318"/>
        <v>0</v>
      </c>
      <c r="AZ309">
        <f t="shared" si="299"/>
        <v>37.337604695554134</v>
      </c>
      <c r="BA309">
        <f t="shared" si="300"/>
        <v>-2.1023104993545862</v>
      </c>
      <c r="BB309">
        <f t="shared" si="301"/>
        <v>-0.25452087251779615</v>
      </c>
      <c r="BC309">
        <f t="shared" si="302"/>
        <v>0.2720956871915417</v>
      </c>
      <c r="BD309">
        <f t="shared" si="303"/>
        <v>4.9331796297907987E-2</v>
      </c>
      <c r="BF309" s="15">
        <f t="shared" si="319"/>
        <v>35.302200807171204</v>
      </c>
      <c r="BG309" s="10">
        <f t="shared" si="320"/>
        <v>0</v>
      </c>
      <c r="BH309">
        <f t="shared" si="321"/>
        <v>5.9306167236967973</v>
      </c>
      <c r="BI309">
        <f t="shared" si="322"/>
        <v>5.9216781596562029</v>
      </c>
      <c r="BJ309">
        <f t="shared" si="323"/>
        <v>-2.9960196651176219E-2</v>
      </c>
      <c r="BK309">
        <f t="shared" si="324"/>
        <v>-4.9915246106563282E-4</v>
      </c>
      <c r="BM309">
        <f t="shared" si="325"/>
        <v>0</v>
      </c>
      <c r="BN309">
        <f t="shared" si="326"/>
        <v>4.8849813083506888E-15</v>
      </c>
      <c r="BO309">
        <f t="shared" si="327"/>
        <v>0</v>
      </c>
      <c r="BP309">
        <f t="shared" si="328"/>
        <v>0</v>
      </c>
    </row>
    <row r="310" spans="1:68" x14ac:dyDescent="0.2">
      <c r="A310">
        <f t="shared" si="334"/>
        <v>0.27300000000000002</v>
      </c>
      <c r="B310">
        <f t="shared" si="270"/>
        <v>0.8533253410588526</v>
      </c>
      <c r="C310">
        <f t="shared" si="271"/>
        <v>2.2724085089735744</v>
      </c>
      <c r="D310">
        <f t="shared" si="272"/>
        <v>0.8533253410588526</v>
      </c>
      <c r="E310">
        <f t="shared" si="278"/>
        <v>0.76380259749739421</v>
      </c>
      <c r="F310">
        <f t="shared" si="279"/>
        <v>0.76380259749739432</v>
      </c>
      <c r="G310">
        <f t="shared" si="273"/>
        <v>0.84479208764826408</v>
      </c>
      <c r="H310">
        <f t="shared" si="274"/>
        <v>0.74783309807765375</v>
      </c>
      <c r="I310">
        <f t="shared" si="275"/>
        <v>0.74783309807765386</v>
      </c>
      <c r="J310">
        <f t="shared" si="330"/>
        <v>29.188826541038132</v>
      </c>
      <c r="K310">
        <f t="shared" si="331"/>
        <v>28.220484741410718</v>
      </c>
      <c r="L310">
        <f t="shared" si="280"/>
        <v>8.8777946132082576E+16</v>
      </c>
      <c r="M310">
        <f t="shared" si="276"/>
        <v>2.4389638272954244E-2</v>
      </c>
      <c r="N310" s="17">
        <f t="shared" si="332"/>
        <v>2165261992777311.5</v>
      </c>
      <c r="O310">
        <f t="shared" si="333"/>
        <v>0</v>
      </c>
      <c r="P310" s="18" t="e">
        <f t="shared" si="277"/>
        <v>#N/A</v>
      </c>
      <c r="R310">
        <f t="shared" si="281"/>
        <v>3.3400481235064365</v>
      </c>
      <c r="S310">
        <f t="shared" si="282"/>
        <v>39.024914659695305</v>
      </c>
      <c r="T310">
        <f t="shared" si="304"/>
        <v>-3.7135968978214735</v>
      </c>
      <c r="U310" s="9">
        <f t="shared" si="283"/>
        <v>35.311317761873831</v>
      </c>
      <c r="V310">
        <f t="shared" si="305"/>
        <v>-2165261992777248</v>
      </c>
      <c r="W310">
        <f t="shared" si="306"/>
        <v>0</v>
      </c>
      <c r="X310">
        <f t="shared" si="307"/>
        <v>-1.4210854715202004E-14</v>
      </c>
      <c r="Y310">
        <f t="shared" si="284"/>
        <v>2.2724085089735744</v>
      </c>
      <c r="Z310">
        <f t="shared" si="285"/>
        <v>31.415926535897931</v>
      </c>
      <c r="AA310">
        <f t="shared" si="286"/>
        <v>2.4399804714111153</v>
      </c>
      <c r="AB310">
        <f t="shared" si="308"/>
        <v>-2.0619007996023346</v>
      </c>
      <c r="AC310">
        <f t="shared" si="287"/>
        <v>29.354025736295597</v>
      </c>
      <c r="AD310">
        <f t="shared" si="309"/>
        <v>-0.25273985009635264</v>
      </c>
      <c r="AE310">
        <f t="shared" si="288"/>
        <v>0.27930343116942208</v>
      </c>
      <c r="AF310" s="9">
        <f t="shared" si="310"/>
        <v>29.380589317368663</v>
      </c>
      <c r="AG310" s="9">
        <f t="shared" si="311"/>
        <v>0</v>
      </c>
      <c r="AH310">
        <f t="shared" si="312"/>
        <v>0</v>
      </c>
      <c r="AI310">
        <f t="shared" si="329"/>
        <v>3.1257338500323417E-3</v>
      </c>
      <c r="AJ310">
        <f t="shared" si="289"/>
        <v>37.337604695554134</v>
      </c>
      <c r="AK310">
        <f t="shared" si="290"/>
        <v>-2.0918257842971437</v>
      </c>
      <c r="AL310">
        <f t="shared" si="291"/>
        <v>-0.20390705282370947</v>
      </c>
      <c r="AM310">
        <f t="shared" si="292"/>
        <v>0.2694459034405543</v>
      </c>
      <c r="AN310" s="9">
        <f t="shared" si="313"/>
        <v>35.311317761873838</v>
      </c>
      <c r="AO310">
        <f t="shared" si="293"/>
        <v>0</v>
      </c>
      <c r="AP310">
        <f t="shared" si="314"/>
        <v>0</v>
      </c>
      <c r="AQ310">
        <f t="shared" si="294"/>
        <v>5.9216781596562029</v>
      </c>
      <c r="AR310">
        <f t="shared" si="295"/>
        <v>-2.9924984694809087E-2</v>
      </c>
      <c r="AS310">
        <f t="shared" si="296"/>
        <v>4.8832797272643169E-2</v>
      </c>
      <c r="AT310">
        <f t="shared" si="315"/>
        <v>1.4305677327169921E-2</v>
      </c>
      <c r="AU310">
        <f t="shared" si="297"/>
        <v>5.9307284445051742</v>
      </c>
      <c r="AV310">
        <f t="shared" si="316"/>
        <v>0.16795545508949178</v>
      </c>
      <c r="AW310">
        <f t="shared" si="317"/>
        <v>0</v>
      </c>
      <c r="AX310">
        <f t="shared" si="298"/>
        <v>2.4392056967954802E-2</v>
      </c>
      <c r="AY310" t="b">
        <f t="shared" si="318"/>
        <v>0</v>
      </c>
      <c r="AZ310">
        <f t="shared" si="299"/>
        <v>37.337604695554134</v>
      </c>
      <c r="BA310">
        <f t="shared" si="300"/>
        <v>-2.0918257842971508</v>
      </c>
      <c r="BB310">
        <f t="shared" si="301"/>
        <v>-0.25323884912161726</v>
      </c>
      <c r="BC310">
        <f t="shared" si="302"/>
        <v>0.26944590344055414</v>
      </c>
      <c r="BD310">
        <f t="shared" si="303"/>
        <v>4.9331796297907987E-2</v>
      </c>
      <c r="BF310" s="15">
        <f t="shared" si="319"/>
        <v>35.311317761873831</v>
      </c>
      <c r="BG310" s="10">
        <f t="shared" si="320"/>
        <v>0</v>
      </c>
      <c r="BH310">
        <f t="shared" si="321"/>
        <v>5.9307284445051671</v>
      </c>
      <c r="BI310">
        <f t="shared" si="322"/>
        <v>5.9216781596562029</v>
      </c>
      <c r="BJ310">
        <f t="shared" si="323"/>
        <v>-2.9924984694816192E-2</v>
      </c>
      <c r="BK310">
        <f t="shared" si="324"/>
        <v>-4.989990252646237E-4</v>
      </c>
      <c r="BM310">
        <f t="shared" si="325"/>
        <v>0</v>
      </c>
      <c r="BN310">
        <f t="shared" si="326"/>
        <v>-7.1054273576010019E-15</v>
      </c>
      <c r="BO310">
        <f t="shared" si="327"/>
        <v>0</v>
      </c>
      <c r="BP310">
        <f t="shared" si="328"/>
        <v>0</v>
      </c>
    </row>
    <row r="311" spans="1:68" x14ac:dyDescent="0.2">
      <c r="A311">
        <f t="shared" si="334"/>
        <v>0.27400000000000002</v>
      </c>
      <c r="B311">
        <f t="shared" si="270"/>
        <v>0.85645107490888506</v>
      </c>
      <c r="C311">
        <f t="shared" si="271"/>
        <v>2.2692827751235418</v>
      </c>
      <c r="D311">
        <f t="shared" si="272"/>
        <v>0.85645107490888506</v>
      </c>
      <c r="E311">
        <f t="shared" si="278"/>
        <v>0.76581636760458116</v>
      </c>
      <c r="F311">
        <f t="shared" si="279"/>
        <v>0.76581636760458127</v>
      </c>
      <c r="G311">
        <f t="shared" si="273"/>
        <v>0.84788656415979624</v>
      </c>
      <c r="H311">
        <f t="shared" si="274"/>
        <v>0.74988389630615537</v>
      </c>
      <c r="I311">
        <f t="shared" si="275"/>
        <v>0.74988389630615537</v>
      </c>
      <c r="J311">
        <f t="shared" si="330"/>
        <v>29.109000325196895</v>
      </c>
      <c r="K311">
        <f t="shared" si="331"/>
        <v>28.144077501053882</v>
      </c>
      <c r="L311">
        <f t="shared" si="280"/>
        <v>8.9474421813896992E+16</v>
      </c>
      <c r="M311">
        <f t="shared" si="276"/>
        <v>2.4420886301368384E-2</v>
      </c>
      <c r="N311" s="17">
        <f t="shared" si="332"/>
        <v>2185044681997853.5</v>
      </c>
      <c r="O311">
        <f t="shared" si="333"/>
        <v>0</v>
      </c>
      <c r="P311" s="18" t="e">
        <f t="shared" si="277"/>
        <v>#N/A</v>
      </c>
      <c r="R311">
        <f t="shared" si="281"/>
        <v>3.3373369417241383</v>
      </c>
      <c r="S311">
        <f t="shared" si="282"/>
        <v>39.03272918955691</v>
      </c>
      <c r="T311">
        <f t="shared" si="304"/>
        <v>-3.7123165168808629</v>
      </c>
      <c r="U311" s="9">
        <f t="shared" si="283"/>
        <v>35.320412672676049</v>
      </c>
      <c r="V311">
        <f t="shared" si="305"/>
        <v>-2185044681997735</v>
      </c>
      <c r="W311">
        <f t="shared" si="306"/>
        <v>0</v>
      </c>
      <c r="X311">
        <f t="shared" si="307"/>
        <v>-3.5527136788005009E-14</v>
      </c>
      <c r="Y311">
        <f t="shared" si="284"/>
        <v>2.2692827751235418</v>
      </c>
      <c r="Z311">
        <f t="shared" si="285"/>
        <v>31.415926535897931</v>
      </c>
      <c r="AA311">
        <f t="shared" si="286"/>
        <v>2.4431062052611479</v>
      </c>
      <c r="AB311">
        <f t="shared" si="308"/>
        <v>-2.0514868647812627</v>
      </c>
      <c r="AC311">
        <f t="shared" si="287"/>
        <v>29.364439671116667</v>
      </c>
      <c r="AD311">
        <f t="shared" si="309"/>
        <v>-0.25145962122313431</v>
      </c>
      <c r="AE311">
        <f t="shared" si="288"/>
        <v>0.27659454648484239</v>
      </c>
      <c r="AF311" s="9">
        <f t="shared" si="310"/>
        <v>29.389574596378374</v>
      </c>
      <c r="AG311" s="9">
        <f t="shared" si="311"/>
        <v>0</v>
      </c>
      <c r="AH311">
        <f t="shared" si="312"/>
        <v>0</v>
      </c>
      <c r="AI311">
        <f t="shared" si="329"/>
        <v>3.1257338500325638E-3</v>
      </c>
      <c r="AJ311">
        <f t="shared" si="289"/>
        <v>37.337604695554134</v>
      </c>
      <c r="AK311">
        <f t="shared" si="290"/>
        <v>-2.0813782179518361</v>
      </c>
      <c r="AL311">
        <f t="shared" si="291"/>
        <v>-0.20262667188309891</v>
      </c>
      <c r="AM311">
        <f t="shared" si="292"/>
        <v>0.26681286695687251</v>
      </c>
      <c r="AN311" s="9">
        <f t="shared" si="313"/>
        <v>35.320412672676078</v>
      </c>
      <c r="AO311">
        <f t="shared" si="293"/>
        <v>0</v>
      </c>
      <c r="AP311">
        <f t="shared" si="314"/>
        <v>0</v>
      </c>
      <c r="AQ311">
        <f t="shared" si="294"/>
        <v>5.9216781596562029</v>
      </c>
      <c r="AR311">
        <f t="shared" si="295"/>
        <v>-2.9891353170573343E-2</v>
      </c>
      <c r="AS311">
        <f t="shared" si="296"/>
        <v>4.8832949340035403E-2</v>
      </c>
      <c r="AT311">
        <f t="shared" si="315"/>
        <v>1.4361326986494408E-2</v>
      </c>
      <c r="AU311">
        <f t="shared" si="297"/>
        <v>5.9308380762977038</v>
      </c>
      <c r="AV311">
        <f t="shared" si="316"/>
        <v>0.16791531093536199</v>
      </c>
      <c r="AW311">
        <f t="shared" si="317"/>
        <v>0</v>
      </c>
      <c r="AX311">
        <f t="shared" si="298"/>
        <v>2.4423314306455127E-2</v>
      </c>
      <c r="AY311" t="b">
        <f t="shared" si="318"/>
        <v>0</v>
      </c>
      <c r="AZ311">
        <f t="shared" si="299"/>
        <v>37.337604695554134</v>
      </c>
      <c r="BA311">
        <f t="shared" si="300"/>
        <v>-2.0813782179518245</v>
      </c>
      <c r="BB311">
        <f t="shared" si="301"/>
        <v>-0.25195846818100698</v>
      </c>
      <c r="BC311">
        <f t="shared" si="302"/>
        <v>0.26681286695687234</v>
      </c>
      <c r="BD311">
        <f t="shared" si="303"/>
        <v>4.9331796297907987E-2</v>
      </c>
      <c r="BF311" s="15">
        <f t="shared" si="319"/>
        <v>35.320412672676085</v>
      </c>
      <c r="BG311" s="10">
        <f t="shared" si="320"/>
        <v>0</v>
      </c>
      <c r="BH311">
        <f t="shared" si="321"/>
        <v>5.9308380762977109</v>
      </c>
      <c r="BI311">
        <f t="shared" si="322"/>
        <v>5.9216781596562029</v>
      </c>
      <c r="BJ311">
        <f t="shared" si="323"/>
        <v>-2.9891353170561796E-2</v>
      </c>
      <c r="BK311">
        <f t="shared" si="324"/>
        <v>-4.9884695787266731E-4</v>
      </c>
      <c r="BM311">
        <f t="shared" si="325"/>
        <v>0</v>
      </c>
      <c r="BN311">
        <f t="shared" si="326"/>
        <v>1.1546319456101628E-14</v>
      </c>
      <c r="BO311">
        <f t="shared" si="327"/>
        <v>0</v>
      </c>
      <c r="BP311">
        <f t="shared" si="328"/>
        <v>0</v>
      </c>
    </row>
    <row r="312" spans="1:68" x14ac:dyDescent="0.2">
      <c r="A312">
        <f t="shared" si="334"/>
        <v>0.27500000000000002</v>
      </c>
      <c r="B312">
        <f t="shared" si="270"/>
        <v>0.85957680875891751</v>
      </c>
      <c r="C312">
        <f t="shared" si="271"/>
        <v>2.2661570412735097</v>
      </c>
      <c r="D312">
        <f t="shared" si="272"/>
        <v>0.85957680875891751</v>
      </c>
      <c r="E312">
        <f t="shared" si="278"/>
        <v>0.76782265552951789</v>
      </c>
      <c r="F312">
        <f t="shared" si="279"/>
        <v>0.76782265552951778</v>
      </c>
      <c r="G312">
        <f t="shared" si="273"/>
        <v>0.85098104067132829</v>
      </c>
      <c r="H312">
        <f t="shared" si="274"/>
        <v>0.75192751381351075</v>
      </c>
      <c r="I312">
        <f t="shared" si="275"/>
        <v>0.75192751381351075</v>
      </c>
      <c r="J312">
        <f t="shared" si="330"/>
        <v>29.029886764922335</v>
      </c>
      <c r="K312">
        <f t="shared" si="331"/>
        <v>28.0683503256896</v>
      </c>
      <c r="L312">
        <f t="shared" si="280"/>
        <v>9.0174563490260928E+16</v>
      </c>
      <c r="M312">
        <f t="shared" si="276"/>
        <v>2.4452134305922798E-2</v>
      </c>
      <c r="N312" s="17">
        <f t="shared" si="332"/>
        <v>2204960537441822.8</v>
      </c>
      <c r="O312">
        <f t="shared" si="333"/>
        <v>0</v>
      </c>
      <c r="P312" s="18" t="e">
        <f t="shared" si="277"/>
        <v>#N/A</v>
      </c>
      <c r="R312">
        <f t="shared" si="281"/>
        <v>3.3346426186321456</v>
      </c>
      <c r="S312">
        <f t="shared" si="282"/>
        <v>39.040523780992807</v>
      </c>
      <c r="T312">
        <f t="shared" si="304"/>
        <v>-3.7110377741952609</v>
      </c>
      <c r="U312" s="9">
        <f t="shared" si="283"/>
        <v>35.329486006797545</v>
      </c>
      <c r="V312">
        <f t="shared" si="305"/>
        <v>-2204960537441747.8</v>
      </c>
      <c r="W312">
        <f t="shared" si="306"/>
        <v>0</v>
      </c>
      <c r="X312">
        <f t="shared" si="307"/>
        <v>-2.1316282072803006E-14</v>
      </c>
      <c r="Y312">
        <f t="shared" si="284"/>
        <v>2.2661570412735097</v>
      </c>
      <c r="Z312">
        <f t="shared" si="285"/>
        <v>31.415926535897931</v>
      </c>
      <c r="AA312">
        <f t="shared" si="286"/>
        <v>2.44623193911118</v>
      </c>
      <c r="AB312">
        <f t="shared" si="308"/>
        <v>-2.0411079644434977</v>
      </c>
      <c r="AC312">
        <f t="shared" si="287"/>
        <v>29.374818571454433</v>
      </c>
      <c r="AD312">
        <f t="shared" si="309"/>
        <v>-0.2501810292405125</v>
      </c>
      <c r="AE312">
        <f t="shared" si="288"/>
        <v>0.27390282305404118</v>
      </c>
      <c r="AF312" s="9">
        <f t="shared" si="310"/>
        <v>29.398540365267962</v>
      </c>
      <c r="AG312" s="9">
        <f t="shared" si="311"/>
        <v>0</v>
      </c>
      <c r="AH312">
        <f t="shared" si="312"/>
        <v>0</v>
      </c>
      <c r="AI312">
        <f t="shared" si="329"/>
        <v>3.1257338500323417E-3</v>
      </c>
      <c r="AJ312">
        <f t="shared" si="289"/>
        <v>37.337604695554134</v>
      </c>
      <c r="AK312">
        <f t="shared" si="290"/>
        <v>-2.0709672493383029</v>
      </c>
      <c r="AL312">
        <f t="shared" si="291"/>
        <v>-0.20134792919749689</v>
      </c>
      <c r="AM312">
        <f t="shared" si="292"/>
        <v>0.26419648977923849</v>
      </c>
      <c r="AN312" s="9">
        <f t="shared" si="313"/>
        <v>35.329486006797573</v>
      </c>
      <c r="AO312">
        <f t="shared" si="293"/>
        <v>0</v>
      </c>
      <c r="AP312">
        <f t="shared" si="314"/>
        <v>0</v>
      </c>
      <c r="AQ312">
        <f t="shared" si="294"/>
        <v>5.9216781596562029</v>
      </c>
      <c r="AR312">
        <f t="shared" si="295"/>
        <v>-2.985928489480516E-2</v>
      </c>
      <c r="AS312">
        <f t="shared" si="296"/>
        <v>4.8833100043015609E-2</v>
      </c>
      <c r="AT312">
        <f t="shared" si="315"/>
        <v>1.4418038191741339E-2</v>
      </c>
      <c r="AU312">
        <f t="shared" si="297"/>
        <v>5.9309456415296111</v>
      </c>
      <c r="AV312">
        <f t="shared" si="316"/>
        <v>0.16787523148195438</v>
      </c>
      <c r="AW312">
        <f t="shared" si="317"/>
        <v>0</v>
      </c>
      <c r="AX312">
        <f t="shared" si="298"/>
        <v>2.4454571644955448E-2</v>
      </c>
      <c r="AY312" t="b">
        <f t="shared" si="318"/>
        <v>0</v>
      </c>
      <c r="AZ312">
        <f t="shared" si="299"/>
        <v>37.337604695554134</v>
      </c>
      <c r="BA312">
        <f t="shared" si="300"/>
        <v>-2.0709672493382993</v>
      </c>
      <c r="BB312">
        <f t="shared" si="301"/>
        <v>-0.25067972549540485</v>
      </c>
      <c r="BC312">
        <f t="shared" si="302"/>
        <v>0.26419648977923865</v>
      </c>
      <c r="BD312">
        <f t="shared" si="303"/>
        <v>4.9331796297907987E-2</v>
      </c>
      <c r="BF312" s="15">
        <f t="shared" si="319"/>
        <v>35.329486006797573</v>
      </c>
      <c r="BG312" s="10">
        <f t="shared" si="320"/>
        <v>0</v>
      </c>
      <c r="BH312">
        <f t="shared" si="321"/>
        <v>5.9309456415296111</v>
      </c>
      <c r="BI312">
        <f t="shared" si="322"/>
        <v>5.9216781596562029</v>
      </c>
      <c r="BJ312">
        <f t="shared" si="323"/>
        <v>-2.9859284894801608E-2</v>
      </c>
      <c r="BK312">
        <f t="shared" si="324"/>
        <v>-4.9869625489235014E-4</v>
      </c>
      <c r="BM312">
        <f t="shared" si="325"/>
        <v>0</v>
      </c>
      <c r="BN312">
        <f t="shared" si="326"/>
        <v>3.5527136788005009E-15</v>
      </c>
      <c r="BO312">
        <f t="shared" si="327"/>
        <v>0</v>
      </c>
      <c r="BP312">
        <f t="shared" si="328"/>
        <v>0</v>
      </c>
    </row>
    <row r="313" spans="1:68" x14ac:dyDescent="0.2">
      <c r="A313">
        <f t="shared" si="334"/>
        <v>0.27600000000000002</v>
      </c>
      <c r="B313">
        <f t="shared" si="270"/>
        <v>0.86270254260894996</v>
      </c>
      <c r="C313">
        <f t="shared" si="271"/>
        <v>2.2630313074234771</v>
      </c>
      <c r="D313">
        <f t="shared" si="272"/>
        <v>0.86270254260894996</v>
      </c>
      <c r="E313">
        <f t="shared" si="278"/>
        <v>0.76982144167036182</v>
      </c>
      <c r="F313">
        <f t="shared" si="279"/>
        <v>0.76982144167036171</v>
      </c>
      <c r="G313">
        <f t="shared" si="273"/>
        <v>0.85407551718286046</v>
      </c>
      <c r="H313">
        <f t="shared" si="274"/>
        <v>0.75396393103049408</v>
      </c>
      <c r="I313">
        <f t="shared" si="275"/>
        <v>0.75396393103049408</v>
      </c>
      <c r="J313">
        <f t="shared" si="330"/>
        <v>28.951478556277173</v>
      </c>
      <c r="K313">
        <f t="shared" si="331"/>
        <v>27.993296273764347</v>
      </c>
      <c r="L313">
        <f t="shared" si="280"/>
        <v>9.0878413328479408E+16</v>
      </c>
      <c r="M313">
        <f t="shared" si="276"/>
        <v>2.448338228658696E-2</v>
      </c>
      <c r="N313" s="17">
        <f t="shared" si="332"/>
        <v>2225010935119621</v>
      </c>
      <c r="O313">
        <f t="shared" si="333"/>
        <v>0</v>
      </c>
      <c r="P313" s="18" t="e">
        <f t="shared" si="277"/>
        <v>#N/A</v>
      </c>
      <c r="R313">
        <f t="shared" si="281"/>
        <v>3.3319650627158186</v>
      </c>
      <c r="S313">
        <f t="shared" si="282"/>
        <v>39.048298890757493</v>
      </c>
      <c r="T313">
        <f t="shared" si="304"/>
        <v>-3.7097606655802031</v>
      </c>
      <c r="U313" s="9">
        <f t="shared" si="283"/>
        <v>35.338538225177288</v>
      </c>
      <c r="V313">
        <f t="shared" si="305"/>
        <v>-2225010935119524.5</v>
      </c>
      <c r="W313">
        <f t="shared" si="306"/>
        <v>0</v>
      </c>
      <c r="X313">
        <f t="shared" si="307"/>
        <v>-2.8421709430404007E-14</v>
      </c>
      <c r="Y313">
        <f t="shared" si="284"/>
        <v>2.2630313074234771</v>
      </c>
      <c r="Z313">
        <f t="shared" si="285"/>
        <v>31.415926535897931</v>
      </c>
      <c r="AA313">
        <f t="shared" si="286"/>
        <v>2.4493576729612125</v>
      </c>
      <c r="AB313">
        <f t="shared" si="308"/>
        <v>-2.0307635717294041</v>
      </c>
      <c r="AC313">
        <f t="shared" si="287"/>
        <v>29.385162964168526</v>
      </c>
      <c r="AD313">
        <f t="shared" si="309"/>
        <v>-0.24890406996800063</v>
      </c>
      <c r="AE313">
        <f t="shared" si="288"/>
        <v>0.27122816873776845</v>
      </c>
      <c r="AF313" s="9">
        <f t="shared" si="310"/>
        <v>29.407487062938294</v>
      </c>
      <c r="AG313" s="9">
        <f t="shared" si="311"/>
        <v>0</v>
      </c>
      <c r="AH313">
        <f t="shared" si="312"/>
        <v>0</v>
      </c>
      <c r="AI313">
        <f t="shared" si="329"/>
        <v>3.1257338500323417E-3</v>
      </c>
      <c r="AJ313">
        <f t="shared" si="289"/>
        <v>37.337604695554134</v>
      </c>
      <c r="AK313">
        <f t="shared" si="290"/>
        <v>-2.06059233475494</v>
      </c>
      <c r="AL313">
        <f t="shared" si="291"/>
        <v>-0.20007082058243908</v>
      </c>
      <c r="AM313">
        <f t="shared" si="292"/>
        <v>0.26159668496055843</v>
      </c>
      <c r="AN313" s="9">
        <f t="shared" si="313"/>
        <v>35.338538225177309</v>
      </c>
      <c r="AO313">
        <f t="shared" si="293"/>
        <v>0</v>
      </c>
      <c r="AP313">
        <f t="shared" si="314"/>
        <v>0</v>
      </c>
      <c r="AQ313">
        <f t="shared" si="294"/>
        <v>5.9216781596562029</v>
      </c>
      <c r="AR313">
        <f t="shared" si="295"/>
        <v>-2.9828763025535832E-2</v>
      </c>
      <c r="AS313">
        <f t="shared" si="296"/>
        <v>4.883324938556155E-2</v>
      </c>
      <c r="AT313">
        <f t="shared" si="315"/>
        <v>1.4475819657498277E-2</v>
      </c>
      <c r="AU313">
        <f t="shared" si="297"/>
        <v>5.9310511622390152</v>
      </c>
      <c r="AV313">
        <f t="shared" si="316"/>
        <v>0.16783521504048449</v>
      </c>
      <c r="AW313">
        <f t="shared" si="317"/>
        <v>0</v>
      </c>
      <c r="AX313">
        <f t="shared" si="298"/>
        <v>2.4485828983455776E-2</v>
      </c>
      <c r="AY313" t="b">
        <f t="shared" si="318"/>
        <v>0</v>
      </c>
      <c r="AZ313">
        <f t="shared" si="299"/>
        <v>37.337604695554134</v>
      </c>
      <c r="BA313">
        <f t="shared" si="300"/>
        <v>-2.0605923347549497</v>
      </c>
      <c r="BB313">
        <f t="shared" si="301"/>
        <v>-0.24940261688034696</v>
      </c>
      <c r="BC313">
        <f t="shared" si="302"/>
        <v>0.26159668496055855</v>
      </c>
      <c r="BD313">
        <f t="shared" si="303"/>
        <v>4.9331796297907987E-2</v>
      </c>
      <c r="BF313" s="15">
        <f t="shared" si="319"/>
        <v>35.338538225177302</v>
      </c>
      <c r="BG313" s="10">
        <f t="shared" si="320"/>
        <v>0</v>
      </c>
      <c r="BH313">
        <f t="shared" si="321"/>
        <v>5.9310511622390081</v>
      </c>
      <c r="BI313">
        <f t="shared" si="322"/>
        <v>5.9216781596562029</v>
      </c>
      <c r="BJ313">
        <f t="shared" si="323"/>
        <v>-2.9828763025545602E-2</v>
      </c>
      <c r="BK313">
        <f t="shared" si="324"/>
        <v>-4.9854691234632598E-4</v>
      </c>
      <c r="BM313">
        <f t="shared" si="325"/>
        <v>0</v>
      </c>
      <c r="BN313">
        <f t="shared" si="326"/>
        <v>-9.7699626167013776E-15</v>
      </c>
      <c r="BO313">
        <f t="shared" si="327"/>
        <v>0</v>
      </c>
      <c r="BP313">
        <f t="shared" si="328"/>
        <v>0</v>
      </c>
    </row>
    <row r="314" spans="1:68" x14ac:dyDescent="0.2">
      <c r="A314">
        <f t="shared" si="334"/>
        <v>0.27700000000000002</v>
      </c>
      <c r="B314">
        <f t="shared" si="270"/>
        <v>0.8658282764589823</v>
      </c>
      <c r="C314">
        <f t="shared" si="271"/>
        <v>2.2599055735734446</v>
      </c>
      <c r="D314">
        <f t="shared" si="272"/>
        <v>0.8658282764589823</v>
      </c>
      <c r="E314">
        <f t="shared" si="278"/>
        <v>0.77181270649856415</v>
      </c>
      <c r="F314">
        <f t="shared" si="279"/>
        <v>0.77181270649856426</v>
      </c>
      <c r="G314">
        <f t="shared" si="273"/>
        <v>0.85716999369439251</v>
      </c>
      <c r="H314">
        <f t="shared" si="274"/>
        <v>0.75599312845682731</v>
      </c>
      <c r="I314">
        <f t="shared" si="275"/>
        <v>0.75599312845682731</v>
      </c>
      <c r="J314">
        <f t="shared" si="330"/>
        <v>28.873768503680719</v>
      </c>
      <c r="K314">
        <f t="shared" si="331"/>
        <v>27.918908506469823</v>
      </c>
      <c r="L314">
        <f t="shared" si="280"/>
        <v>9.1586014010810176E+16</v>
      </c>
      <c r="M314">
        <f t="shared" si="276"/>
        <v>2.4514630243330338E-2</v>
      </c>
      <c r="N314" s="17">
        <f t="shared" si="332"/>
        <v>2245197268935483.2</v>
      </c>
      <c r="O314">
        <f t="shared" si="333"/>
        <v>0</v>
      </c>
      <c r="P314" s="18" t="e">
        <f t="shared" si="277"/>
        <v>#N/A</v>
      </c>
      <c r="R314">
        <f t="shared" si="281"/>
        <v>3.3293041835221824</v>
      </c>
      <c r="S314">
        <f t="shared" si="282"/>
        <v>39.056054969461627</v>
      </c>
      <c r="T314">
        <f t="shared" si="304"/>
        <v>-3.7084851868672408</v>
      </c>
      <c r="U314" s="9">
        <f t="shared" si="283"/>
        <v>35.347569782594384</v>
      </c>
      <c r="V314">
        <f t="shared" si="305"/>
        <v>-2245197268935387.2</v>
      </c>
      <c r="W314">
        <f t="shared" si="306"/>
        <v>0</v>
      </c>
      <c r="X314">
        <f t="shared" si="307"/>
        <v>-2.8421709430404007E-14</v>
      </c>
      <c r="Y314">
        <f t="shared" si="284"/>
        <v>2.2599055735734446</v>
      </c>
      <c r="Z314">
        <f t="shared" si="285"/>
        <v>31.415926535897931</v>
      </c>
      <c r="AA314">
        <f t="shared" si="286"/>
        <v>2.4524834068112451</v>
      </c>
      <c r="AB314">
        <f t="shared" si="308"/>
        <v>-2.020453166588871</v>
      </c>
      <c r="AC314">
        <f t="shared" si="287"/>
        <v>29.395473369309059</v>
      </c>
      <c r="AD314">
        <f t="shared" si="309"/>
        <v>-0.24762873924110715</v>
      </c>
      <c r="AE314">
        <f t="shared" si="288"/>
        <v>0.26857049247107145</v>
      </c>
      <c r="AF314" s="9">
        <f t="shared" si="310"/>
        <v>29.416415122539021</v>
      </c>
      <c r="AG314" s="9">
        <f t="shared" si="311"/>
        <v>0</v>
      </c>
      <c r="AH314">
        <f t="shared" si="312"/>
        <v>0</v>
      </c>
      <c r="AI314">
        <f t="shared" si="329"/>
        <v>3.1257338500325638E-3</v>
      </c>
      <c r="AJ314">
        <f t="shared" si="289"/>
        <v>37.337604695554134</v>
      </c>
      <c r="AK314">
        <f t="shared" si="290"/>
        <v>-2.0502529376442289</v>
      </c>
      <c r="AL314">
        <f t="shared" si="291"/>
        <v>-0.19879534186947678</v>
      </c>
      <c r="AM314">
        <f t="shared" si="292"/>
        <v>0.25901336655396356</v>
      </c>
      <c r="AN314" s="9">
        <f t="shared" si="313"/>
        <v>35.347569782594391</v>
      </c>
      <c r="AO314">
        <f t="shared" si="293"/>
        <v>0</v>
      </c>
      <c r="AP314">
        <f t="shared" si="314"/>
        <v>0</v>
      </c>
      <c r="AQ314">
        <f t="shared" si="294"/>
        <v>5.9216781596562029</v>
      </c>
      <c r="AR314">
        <f t="shared" si="295"/>
        <v>-2.9799771055357915E-2</v>
      </c>
      <c r="AS314">
        <f t="shared" si="296"/>
        <v>4.8833397371630366E-2</v>
      </c>
      <c r="AT314">
        <f t="shared" si="315"/>
        <v>1.4534680335392323E-2</v>
      </c>
      <c r="AU314">
        <f t="shared" si="297"/>
        <v>5.9311546600553697</v>
      </c>
      <c r="AV314">
        <f t="shared" si="316"/>
        <v>0.16779525994389433</v>
      </c>
      <c r="AW314">
        <f t="shared" si="317"/>
        <v>0</v>
      </c>
      <c r="AX314">
        <f t="shared" si="298"/>
        <v>2.4517086321956101E-2</v>
      </c>
      <c r="AY314" t="b">
        <f t="shared" si="318"/>
        <v>0</v>
      </c>
      <c r="AZ314">
        <f t="shared" si="299"/>
        <v>37.337604695554134</v>
      </c>
      <c r="BA314">
        <f t="shared" si="300"/>
        <v>-2.0502529376442249</v>
      </c>
      <c r="BB314">
        <f t="shared" si="301"/>
        <v>-0.24812713816738494</v>
      </c>
      <c r="BC314">
        <f t="shared" si="302"/>
        <v>0.2590133665539634</v>
      </c>
      <c r="BD314">
        <f t="shared" si="303"/>
        <v>4.9331796297907987E-2</v>
      </c>
      <c r="BF314" s="15">
        <f t="shared" si="319"/>
        <v>35.347569782594398</v>
      </c>
      <c r="BG314" s="10">
        <f t="shared" si="320"/>
        <v>0</v>
      </c>
      <c r="BH314">
        <f t="shared" si="321"/>
        <v>5.9311546600553768</v>
      </c>
      <c r="BI314">
        <f t="shared" si="322"/>
        <v>5.9216781596562029</v>
      </c>
      <c r="BJ314">
        <f t="shared" si="323"/>
        <v>-2.9799771055353919E-2</v>
      </c>
      <c r="BK314">
        <f t="shared" si="324"/>
        <v>-4.983989262777877E-4</v>
      </c>
      <c r="BM314">
        <f t="shared" si="325"/>
        <v>0</v>
      </c>
      <c r="BN314">
        <f t="shared" si="326"/>
        <v>3.9968028886505635E-15</v>
      </c>
      <c r="BO314">
        <f t="shared" si="327"/>
        <v>0</v>
      </c>
      <c r="BP314">
        <f t="shared" si="328"/>
        <v>0</v>
      </c>
    </row>
    <row r="315" spans="1:68" x14ac:dyDescent="0.2">
      <c r="A315">
        <f t="shared" si="334"/>
        <v>0.27800000000000002</v>
      </c>
      <c r="B315">
        <f t="shared" si="270"/>
        <v>0.86895401030901476</v>
      </c>
      <c r="C315">
        <f t="shared" si="271"/>
        <v>2.2567798397234125</v>
      </c>
      <c r="D315">
        <f t="shared" si="272"/>
        <v>0.86895401030901476</v>
      </c>
      <c r="E315">
        <f t="shared" si="278"/>
        <v>0.77379643055906122</v>
      </c>
      <c r="F315">
        <f t="shared" si="279"/>
        <v>0.77379643055906111</v>
      </c>
      <c r="G315">
        <f t="shared" si="273"/>
        <v>0.86026447020592456</v>
      </c>
      <c r="H315">
        <f t="shared" si="274"/>
        <v>0.75801508666136819</v>
      </c>
      <c r="I315">
        <f t="shared" si="275"/>
        <v>0.75801508666136808</v>
      </c>
      <c r="J315">
        <f t="shared" si="330"/>
        <v>28.796749517977979</v>
      </c>
      <c r="K315">
        <f t="shared" si="331"/>
        <v>27.845180285915941</v>
      </c>
      <c r="L315">
        <f t="shared" si="280"/>
        <v>9.2297408738850416E+16</v>
      </c>
      <c r="M315">
        <f t="shared" si="276"/>
        <v>2.4545878176122402E-2</v>
      </c>
      <c r="N315" s="17">
        <f t="shared" si="332"/>
        <v>2265520950875597.5</v>
      </c>
      <c r="O315">
        <f t="shared" si="333"/>
        <v>0</v>
      </c>
      <c r="P315" s="18" t="e">
        <f t="shared" si="277"/>
        <v>#N/A</v>
      </c>
      <c r="R315">
        <f t="shared" si="281"/>
        <v>3.3266598916450545</v>
      </c>
      <c r="S315">
        <f t="shared" si="282"/>
        <v>39.06379246169007</v>
      </c>
      <c r="T315">
        <f t="shared" si="304"/>
        <v>-3.7072113339038593</v>
      </c>
      <c r="U315" s="9">
        <f t="shared" si="283"/>
        <v>35.356581127786214</v>
      </c>
      <c r="V315">
        <f t="shared" si="305"/>
        <v>-2265520950875534.5</v>
      </c>
      <c r="W315">
        <f t="shared" si="306"/>
        <v>0</v>
      </c>
      <c r="X315">
        <f t="shared" si="307"/>
        <v>-1.4210854715202004E-14</v>
      </c>
      <c r="Y315">
        <f t="shared" si="284"/>
        <v>2.2567798397234125</v>
      </c>
      <c r="Z315">
        <f t="shared" si="285"/>
        <v>31.415926535897931</v>
      </c>
      <c r="AA315">
        <f t="shared" si="286"/>
        <v>2.4556091406612772</v>
      </c>
      <c r="AB315">
        <f t="shared" si="308"/>
        <v>-2.0101762356564357</v>
      </c>
      <c r="AC315">
        <f t="shared" si="287"/>
        <v>29.405750300241497</v>
      </c>
      <c r="AD315">
        <f t="shared" si="309"/>
        <v>-0.24635503291125307</v>
      </c>
      <c r="AE315">
        <f t="shared" si="288"/>
        <v>0.26592970424828738</v>
      </c>
      <c r="AF315" s="9">
        <f t="shared" si="310"/>
        <v>29.425324971578529</v>
      </c>
      <c r="AG315" s="9">
        <f t="shared" si="311"/>
        <v>0</v>
      </c>
      <c r="AH315">
        <f t="shared" si="312"/>
        <v>0</v>
      </c>
      <c r="AI315">
        <f t="shared" si="329"/>
        <v>3.1257338500323417E-3</v>
      </c>
      <c r="AJ315">
        <f t="shared" si="289"/>
        <v>37.337604695554134</v>
      </c>
      <c r="AK315">
        <f t="shared" si="290"/>
        <v>-2.0399485284609575</v>
      </c>
      <c r="AL315">
        <f t="shared" si="291"/>
        <v>-0.19752148890609522</v>
      </c>
      <c r="AM315">
        <f t="shared" si="292"/>
        <v>0.25644644959912005</v>
      </c>
      <c r="AN315" s="9">
        <f t="shared" si="313"/>
        <v>35.3565811277862</v>
      </c>
      <c r="AO315">
        <f t="shared" si="293"/>
        <v>0</v>
      </c>
      <c r="AP315">
        <f t="shared" si="314"/>
        <v>0</v>
      </c>
      <c r="AQ315">
        <f t="shared" si="294"/>
        <v>5.9216781596562029</v>
      </c>
      <c r="AR315">
        <f t="shared" si="295"/>
        <v>-2.9772292804521872E-2</v>
      </c>
      <c r="AS315">
        <f t="shared" si="296"/>
        <v>4.8833544005157853E-2</v>
      </c>
      <c r="AT315">
        <f t="shared" si="315"/>
        <v>1.4594629417921454E-2</v>
      </c>
      <c r="AU315">
        <f t="shared" si="297"/>
        <v>5.9312561562076702</v>
      </c>
      <c r="AV315">
        <f t="shared" si="316"/>
        <v>0.16775536454644327</v>
      </c>
      <c r="AW315">
        <f t="shared" si="317"/>
        <v>0</v>
      </c>
      <c r="AX315">
        <f t="shared" si="298"/>
        <v>2.4548343660456422E-2</v>
      </c>
      <c r="AY315" t="b">
        <f t="shared" si="318"/>
        <v>0</v>
      </c>
      <c r="AZ315">
        <f t="shared" si="299"/>
        <v>37.337604695554134</v>
      </c>
      <c r="BA315">
        <f t="shared" si="300"/>
        <v>-2.039948528460958</v>
      </c>
      <c r="BB315">
        <f t="shared" si="301"/>
        <v>-0.24685328520400315</v>
      </c>
      <c r="BC315">
        <f t="shared" si="302"/>
        <v>0.25644644959912016</v>
      </c>
      <c r="BD315">
        <f t="shared" si="303"/>
        <v>4.9331796297907987E-2</v>
      </c>
      <c r="BF315" s="15">
        <f t="shared" si="319"/>
        <v>35.356581127786193</v>
      </c>
      <c r="BG315" s="10">
        <f t="shared" si="320"/>
        <v>0</v>
      </c>
      <c r="BH315">
        <f t="shared" si="321"/>
        <v>5.9312561562076631</v>
      </c>
      <c r="BI315">
        <f t="shared" si="322"/>
        <v>5.9216781596562029</v>
      </c>
      <c r="BJ315">
        <f t="shared" si="323"/>
        <v>-2.9772292804522316E-2</v>
      </c>
      <c r="BK315">
        <f t="shared" si="324"/>
        <v>-4.9825229275007876E-4</v>
      </c>
      <c r="BM315">
        <f t="shared" si="325"/>
        <v>0</v>
      </c>
      <c r="BN315">
        <f t="shared" si="326"/>
        <v>0</v>
      </c>
      <c r="BO315">
        <f t="shared" si="327"/>
        <v>0</v>
      </c>
      <c r="BP315">
        <f t="shared" si="328"/>
        <v>0</v>
      </c>
    </row>
    <row r="316" spans="1:68" x14ac:dyDescent="0.2">
      <c r="A316">
        <f t="shared" si="334"/>
        <v>0.27900000000000003</v>
      </c>
      <c r="B316">
        <f t="shared" si="270"/>
        <v>0.87207974415904721</v>
      </c>
      <c r="C316">
        <f t="shared" si="271"/>
        <v>2.2536541058733799</v>
      </c>
      <c r="D316">
        <f t="shared" si="272"/>
        <v>0.87207974415904721</v>
      </c>
      <c r="E316">
        <f t="shared" si="278"/>
        <v>0.77577259447046387</v>
      </c>
      <c r="F316">
        <f t="shared" si="279"/>
        <v>0.77577259447046387</v>
      </c>
      <c r="G316">
        <f t="shared" si="273"/>
        <v>0.86335894671745672</v>
      </c>
      <c r="H316">
        <f t="shared" si="274"/>
        <v>0.76002978628229534</v>
      </c>
      <c r="I316">
        <f t="shared" si="275"/>
        <v>0.76002978628229545</v>
      </c>
      <c r="J316">
        <f t="shared" si="330"/>
        <v>28.720414614550585</v>
      </c>
      <c r="K316">
        <f t="shared" si="331"/>
        <v>27.772104973343318</v>
      </c>
      <c r="L316">
        <f t="shared" si="280"/>
        <v>9.3012641238031088E+16</v>
      </c>
      <c r="M316">
        <f t="shared" si="276"/>
        <v>2.4577126084932621E-2</v>
      </c>
      <c r="N316" s="17">
        <f t="shared" si="332"/>
        <v>2285983411199693.5</v>
      </c>
      <c r="O316">
        <f t="shared" si="333"/>
        <v>0</v>
      </c>
      <c r="P316" s="18" t="e">
        <f t="shared" si="277"/>
        <v>#N/A</v>
      </c>
      <c r="R316">
        <f t="shared" si="281"/>
        <v>3.3240320987104468</v>
      </c>
      <c r="S316">
        <f t="shared" si="282"/>
        <v>39.0715118061173</v>
      </c>
      <c r="T316">
        <f t="shared" si="304"/>
        <v>-3.7059391025533941</v>
      </c>
      <c r="U316" s="9">
        <f t="shared" si="283"/>
        <v>35.365572703563906</v>
      </c>
      <c r="V316">
        <f t="shared" si="305"/>
        <v>-2285983411199610.5</v>
      </c>
      <c r="W316">
        <f t="shared" si="306"/>
        <v>0</v>
      </c>
      <c r="X316">
        <f t="shared" si="307"/>
        <v>-2.1316282072803006E-14</v>
      </c>
      <c r="Y316">
        <f t="shared" si="284"/>
        <v>2.2536541058733799</v>
      </c>
      <c r="Z316">
        <f t="shared" si="285"/>
        <v>31.415926535897931</v>
      </c>
      <c r="AA316">
        <f t="shared" si="286"/>
        <v>2.4587348745113098</v>
      </c>
      <c r="AB316">
        <f t="shared" si="308"/>
        <v>-1.9999322721289978</v>
      </c>
      <c r="AC316">
        <f t="shared" si="287"/>
        <v>29.415994263768933</v>
      </c>
      <c r="AD316">
        <f t="shared" si="309"/>
        <v>-0.24508294684569146</v>
      </c>
      <c r="AE316">
        <f t="shared" si="288"/>
        <v>0.26330571510830603</v>
      </c>
      <c r="AF316" s="9">
        <f t="shared" si="310"/>
        <v>29.434217032031547</v>
      </c>
      <c r="AG316" s="9">
        <f t="shared" si="311"/>
        <v>0</v>
      </c>
      <c r="AH316">
        <f t="shared" si="312"/>
        <v>0</v>
      </c>
      <c r="AI316">
        <f t="shared" si="329"/>
        <v>3.1257338500323417E-3</v>
      </c>
      <c r="AJ316">
        <f t="shared" si="289"/>
        <v>37.337604695554134</v>
      </c>
      <c r="AK316">
        <f t="shared" si="290"/>
        <v>-2.0296785845433605</v>
      </c>
      <c r="AL316">
        <f t="shared" si="291"/>
        <v>-0.19624925755563005</v>
      </c>
      <c r="AM316">
        <f t="shared" si="292"/>
        <v>0.25389585010878463</v>
      </c>
      <c r="AN316" s="9">
        <f t="shared" si="313"/>
        <v>35.365572703563927</v>
      </c>
      <c r="AO316">
        <f t="shared" si="293"/>
        <v>0</v>
      </c>
      <c r="AP316">
        <f t="shared" si="314"/>
        <v>0</v>
      </c>
      <c r="AQ316">
        <f t="shared" si="294"/>
        <v>5.9216781596562029</v>
      </c>
      <c r="AR316">
        <f t="shared" si="295"/>
        <v>-2.9746312414362652E-2</v>
      </c>
      <c r="AS316">
        <f t="shared" si="296"/>
        <v>4.8833689290061405E-2</v>
      </c>
      <c r="AT316">
        <f t="shared" si="315"/>
        <v>1.465567634249588E-2</v>
      </c>
      <c r="AU316">
        <f t="shared" si="297"/>
        <v>5.9313556715323799</v>
      </c>
      <c r="AV316">
        <f t="shared" si="316"/>
        <v>0.1677155272233059</v>
      </c>
      <c r="AW316">
        <f t="shared" si="317"/>
        <v>0</v>
      </c>
      <c r="AX316">
        <f t="shared" si="298"/>
        <v>2.4579600998956747E-2</v>
      </c>
      <c r="AY316" t="b">
        <f t="shared" si="318"/>
        <v>0</v>
      </c>
      <c r="AZ316">
        <f t="shared" si="299"/>
        <v>37.337604695554134</v>
      </c>
      <c r="BA316">
        <f t="shared" si="300"/>
        <v>-2.0296785845433636</v>
      </c>
      <c r="BB316">
        <f t="shared" si="301"/>
        <v>-0.24558105385353812</v>
      </c>
      <c r="BC316">
        <f t="shared" si="302"/>
        <v>0.25389585010878463</v>
      </c>
      <c r="BD316">
        <f t="shared" si="303"/>
        <v>4.9331796297907987E-2</v>
      </c>
      <c r="BF316" s="15">
        <f t="shared" si="319"/>
        <v>35.36557270356392</v>
      </c>
      <c r="BG316" s="10">
        <f t="shared" si="320"/>
        <v>0</v>
      </c>
      <c r="BH316">
        <f t="shared" si="321"/>
        <v>5.9313556715323728</v>
      </c>
      <c r="BI316">
        <f t="shared" si="322"/>
        <v>5.9216781596562029</v>
      </c>
      <c r="BJ316">
        <f t="shared" si="323"/>
        <v>-2.9746312414365761E-2</v>
      </c>
      <c r="BK316">
        <f t="shared" si="324"/>
        <v>-4.9810700784666539E-4</v>
      </c>
      <c r="BM316">
        <f t="shared" si="325"/>
        <v>0</v>
      </c>
      <c r="BN316">
        <f t="shared" si="326"/>
        <v>0</v>
      </c>
      <c r="BO316">
        <f t="shared" si="327"/>
        <v>0</v>
      </c>
      <c r="BP316">
        <f t="shared" si="328"/>
        <v>0</v>
      </c>
    </row>
    <row r="317" spans="1:68" x14ac:dyDescent="0.2">
      <c r="A317">
        <f t="shared" si="334"/>
        <v>0.28000000000000003</v>
      </c>
      <c r="B317">
        <f t="shared" si="270"/>
        <v>0.87520547800907966</v>
      </c>
      <c r="C317">
        <f t="shared" si="271"/>
        <v>2.2505283720233473</v>
      </c>
      <c r="D317">
        <f t="shared" si="272"/>
        <v>0.87520547800907966</v>
      </c>
      <c r="E317">
        <f t="shared" si="278"/>
        <v>0.77774117892524741</v>
      </c>
      <c r="F317">
        <f t="shared" si="279"/>
        <v>0.77774117892524741</v>
      </c>
      <c r="G317">
        <f t="shared" si="273"/>
        <v>0.86645342322898888</v>
      </c>
      <c r="H317">
        <f t="shared" si="274"/>
        <v>0.76203720802729402</v>
      </c>
      <c r="I317">
        <f t="shared" si="275"/>
        <v>0.76203720802729391</v>
      </c>
      <c r="J317">
        <f t="shared" si="330"/>
        <v>28.644756911468239</v>
      </c>
      <c r="K317">
        <f t="shared" si="331"/>
        <v>27.699676027374014</v>
      </c>
      <c r="L317">
        <f t="shared" si="280"/>
        <v>9.3731755762271744E+16</v>
      </c>
      <c r="M317">
        <f t="shared" si="276"/>
        <v>2.4608373969730465E-2</v>
      </c>
      <c r="N317" s="17">
        <f t="shared" si="332"/>
        <v>2306586098637421.5</v>
      </c>
      <c r="O317">
        <f t="shared" si="333"/>
        <v>0</v>
      </c>
      <c r="P317" s="18" t="e">
        <f t="shared" si="277"/>
        <v>#N/A</v>
      </c>
      <c r="R317">
        <f t="shared" si="281"/>
        <v>3.3214207173622259</v>
      </c>
      <c r="S317">
        <f t="shared" si="282"/>
        <v>39.079213435620687</v>
      </c>
      <c r="T317">
        <f t="shared" si="304"/>
        <v>-3.7046684886949541</v>
      </c>
      <c r="U317" s="9">
        <f t="shared" si="283"/>
        <v>35.374544946925731</v>
      </c>
      <c r="V317">
        <f t="shared" si="305"/>
        <v>-2306586098637302</v>
      </c>
      <c r="W317">
        <f t="shared" si="306"/>
        <v>0</v>
      </c>
      <c r="X317">
        <f t="shared" si="307"/>
        <v>-3.5527136788005009E-14</v>
      </c>
      <c r="Y317">
        <f t="shared" si="284"/>
        <v>2.2505283720233473</v>
      </c>
      <c r="Z317">
        <f t="shared" si="285"/>
        <v>31.415926535897931</v>
      </c>
      <c r="AA317">
        <f t="shared" si="286"/>
        <v>2.4618606083613424</v>
      </c>
      <c r="AB317">
        <f t="shared" si="308"/>
        <v>-1.9897207756460935</v>
      </c>
      <c r="AC317">
        <f t="shared" si="287"/>
        <v>29.426205760251836</v>
      </c>
      <c r="AD317">
        <f t="shared" si="309"/>
        <v>-0.24381247692742736</v>
      </c>
      <c r="AE317">
        <f t="shared" si="288"/>
        <v>0.26069843712010143</v>
      </c>
      <c r="AF317" s="9">
        <f t="shared" si="310"/>
        <v>29.44309172044451</v>
      </c>
      <c r="AG317" s="9">
        <f t="shared" si="311"/>
        <v>0</v>
      </c>
      <c r="AH317">
        <f t="shared" si="312"/>
        <v>0</v>
      </c>
      <c r="AI317">
        <f t="shared" si="329"/>
        <v>3.1257338500325638E-3</v>
      </c>
      <c r="AJ317">
        <f t="shared" si="289"/>
        <v>37.337604695554134</v>
      </c>
      <c r="AK317">
        <f t="shared" si="290"/>
        <v>-2.0194425899867965</v>
      </c>
      <c r="AL317">
        <f t="shared" si="291"/>
        <v>-0.19497864369719009</v>
      </c>
      <c r="AM317">
        <f t="shared" si="292"/>
        <v>0.2513614850555978</v>
      </c>
      <c r="AN317" s="9">
        <f t="shared" si="313"/>
        <v>35.374544946925745</v>
      </c>
      <c r="AO317">
        <f t="shared" si="293"/>
        <v>0</v>
      </c>
      <c r="AP317">
        <f t="shared" si="314"/>
        <v>0</v>
      </c>
      <c r="AQ317">
        <f t="shared" si="294"/>
        <v>5.9216781596562029</v>
      </c>
      <c r="AR317">
        <f t="shared" si="295"/>
        <v>-2.9721814340702979E-2</v>
      </c>
      <c r="AS317">
        <f t="shared" si="296"/>
        <v>4.8833833230237267E-2</v>
      </c>
      <c r="AT317">
        <f t="shared" si="315"/>
        <v>1.4717830795525267E-2</v>
      </c>
      <c r="AU317">
        <f t="shared" si="297"/>
        <v>5.931453226481235</v>
      </c>
      <c r="AV317">
        <f t="shared" si="316"/>
        <v>0.16767574637017946</v>
      </c>
      <c r="AW317">
        <f t="shared" si="317"/>
        <v>0</v>
      </c>
      <c r="AX317">
        <f t="shared" si="298"/>
        <v>2.4610858337457072E-2</v>
      </c>
      <c r="AY317" t="b">
        <f t="shared" si="318"/>
        <v>0</v>
      </c>
      <c r="AZ317">
        <f t="shared" si="299"/>
        <v>37.337604695554134</v>
      </c>
      <c r="BA317">
        <f t="shared" si="300"/>
        <v>-2.0194425899867947</v>
      </c>
      <c r="BB317">
        <f t="shared" si="301"/>
        <v>-0.24431043999509794</v>
      </c>
      <c r="BC317">
        <f t="shared" si="302"/>
        <v>0.2513614850555978</v>
      </c>
      <c r="BD317">
        <f t="shared" si="303"/>
        <v>4.9331796297907987E-2</v>
      </c>
      <c r="BF317" s="15">
        <f t="shared" si="319"/>
        <v>35.374544946925745</v>
      </c>
      <c r="BG317" s="10">
        <f t="shared" si="320"/>
        <v>0</v>
      </c>
      <c r="BH317">
        <f t="shared" si="321"/>
        <v>5.931453226481235</v>
      </c>
      <c r="BI317">
        <f t="shared" si="322"/>
        <v>5.9216781596562029</v>
      </c>
      <c r="BJ317">
        <f t="shared" si="323"/>
        <v>-2.9721814340701203E-2</v>
      </c>
      <c r="BK317">
        <f t="shared" si="324"/>
        <v>-4.9796306767058152E-4</v>
      </c>
      <c r="BM317">
        <f t="shared" si="325"/>
        <v>0</v>
      </c>
      <c r="BN317">
        <f t="shared" si="326"/>
        <v>0</v>
      </c>
      <c r="BO317">
        <f t="shared" si="327"/>
        <v>0</v>
      </c>
      <c r="BP317">
        <f t="shared" si="328"/>
        <v>0</v>
      </c>
    </row>
    <row r="318" spans="1:68" x14ac:dyDescent="0.2">
      <c r="A318">
        <f t="shared" si="334"/>
        <v>0.28100000000000003</v>
      </c>
      <c r="B318">
        <f t="shared" si="270"/>
        <v>0.87833121185911212</v>
      </c>
      <c r="C318">
        <f t="shared" si="271"/>
        <v>2.2474026381733148</v>
      </c>
      <c r="D318">
        <f t="shared" si="272"/>
        <v>0.87833121185911212</v>
      </c>
      <c r="E318">
        <f t="shared" si="278"/>
        <v>0.77970216468993958</v>
      </c>
      <c r="F318">
        <f t="shared" si="279"/>
        <v>0.77970216468993969</v>
      </c>
      <c r="G318">
        <f t="shared" si="273"/>
        <v>0.86954789974052094</v>
      </c>
      <c r="H318">
        <f t="shared" si="274"/>
        <v>0.76403733267374052</v>
      </c>
      <c r="I318">
        <f t="shared" si="275"/>
        <v>0.76403733267374074</v>
      </c>
      <c r="J318">
        <f t="shared" si="330"/>
        <v>28.569769627679893</v>
      </c>
      <c r="K318">
        <f t="shared" si="331"/>
        <v>27.6278870022999</v>
      </c>
      <c r="L318">
        <f t="shared" si="280"/>
        <v>9.4454797098728432E+16</v>
      </c>
      <c r="M318">
        <f t="shared" si="276"/>
        <v>2.463962183048541E-2</v>
      </c>
      <c r="N318" s="17">
        <f t="shared" si="332"/>
        <v>2327330480587899</v>
      </c>
      <c r="O318">
        <f t="shared" si="333"/>
        <v>0</v>
      </c>
      <c r="P318" s="18" t="e">
        <f t="shared" si="277"/>
        <v>#N/A</v>
      </c>
      <c r="R318">
        <f t="shared" si="281"/>
        <v>3.3188256612480389</v>
      </c>
      <c r="S318">
        <f t="shared" si="282"/>
        <v>39.086897777390874</v>
      </c>
      <c r="T318">
        <f t="shared" si="304"/>
        <v>-3.7033994882233379</v>
      </c>
      <c r="U318" s="9">
        <f t="shared" si="283"/>
        <v>35.383498289167534</v>
      </c>
      <c r="V318">
        <f t="shared" si="305"/>
        <v>-2327330480587859.5</v>
      </c>
      <c r="W318">
        <f t="shared" si="306"/>
        <v>0</v>
      </c>
      <c r="X318">
        <f t="shared" si="307"/>
        <v>0</v>
      </c>
      <c r="Y318">
        <f t="shared" si="284"/>
        <v>2.2474026381733148</v>
      </c>
      <c r="Z318">
        <f t="shared" si="285"/>
        <v>31.415926535897931</v>
      </c>
      <c r="AA318">
        <f t="shared" si="286"/>
        <v>2.4649863422113749</v>
      </c>
      <c r="AB318">
        <f t="shared" si="308"/>
        <v>-1.9795412521726226</v>
      </c>
      <c r="AC318">
        <f t="shared" si="287"/>
        <v>29.436385283725308</v>
      </c>
      <c r="AD318">
        <f t="shared" si="309"/>
        <v>-0.24254361905513699</v>
      </c>
      <c r="AE318">
        <f t="shared" si="288"/>
        <v>0.25810778336852142</v>
      </c>
      <c r="AF318" s="9">
        <f t="shared" si="310"/>
        <v>29.451949448038693</v>
      </c>
      <c r="AG318" s="9">
        <f t="shared" si="311"/>
        <v>0</v>
      </c>
      <c r="AH318">
        <f t="shared" si="312"/>
        <v>0</v>
      </c>
      <c r="AI318">
        <f t="shared" si="329"/>
        <v>3.1257338500325638E-3</v>
      </c>
      <c r="AJ318">
        <f t="shared" si="289"/>
        <v>37.337604695554134</v>
      </c>
      <c r="AK318">
        <f t="shared" si="290"/>
        <v>-2.0092400355201105</v>
      </c>
      <c r="AL318">
        <f t="shared" si="291"/>
        <v>-0.19370964322557382</v>
      </c>
      <c r="AM318">
        <f t="shared" si="292"/>
        <v>0.24884327235911241</v>
      </c>
      <c r="AN318" s="9">
        <f t="shared" si="313"/>
        <v>35.383498289167562</v>
      </c>
      <c r="AO318">
        <f t="shared" si="293"/>
        <v>0</v>
      </c>
      <c r="AP318">
        <f t="shared" si="314"/>
        <v>0</v>
      </c>
      <c r="AQ318">
        <f t="shared" si="294"/>
        <v>5.9216781596562029</v>
      </c>
      <c r="AR318">
        <f t="shared" si="295"/>
        <v>-2.9698783347487989E-2</v>
      </c>
      <c r="AS318">
        <f t="shared" si="296"/>
        <v>4.883397582956317E-2</v>
      </c>
      <c r="AT318">
        <f t="shared" si="315"/>
        <v>1.4781102716679734E-2</v>
      </c>
      <c r="AU318">
        <f t="shared" si="297"/>
        <v>5.931548841128869</v>
      </c>
      <c r="AV318">
        <f t="shared" si="316"/>
        <v>0.16763602040289996</v>
      </c>
      <c r="AW318">
        <f t="shared" si="317"/>
        <v>0</v>
      </c>
      <c r="AX318">
        <f t="shared" si="298"/>
        <v>2.4642115675957397E-2</v>
      </c>
      <c r="AY318" t="b">
        <f t="shared" si="318"/>
        <v>0</v>
      </c>
      <c r="AZ318">
        <f t="shared" si="299"/>
        <v>37.337604695554134</v>
      </c>
      <c r="BA318">
        <f t="shared" si="300"/>
        <v>-2.0092400355201181</v>
      </c>
      <c r="BB318">
        <f t="shared" si="301"/>
        <v>-0.24304143952348184</v>
      </c>
      <c r="BC318">
        <f t="shared" si="302"/>
        <v>0.24884327235911224</v>
      </c>
      <c r="BD318">
        <f t="shared" si="303"/>
        <v>4.9331796297907987E-2</v>
      </c>
      <c r="BF318" s="15">
        <f t="shared" si="319"/>
        <v>35.383498289167555</v>
      </c>
      <c r="BG318" s="10">
        <f t="shared" si="320"/>
        <v>0</v>
      </c>
      <c r="BH318">
        <f t="shared" si="321"/>
        <v>5.9315488411288619</v>
      </c>
      <c r="BI318">
        <f t="shared" si="322"/>
        <v>5.9216781596562029</v>
      </c>
      <c r="BJ318">
        <f t="shared" si="323"/>
        <v>-2.9698783347495539E-2</v>
      </c>
      <c r="BK318">
        <f t="shared" si="324"/>
        <v>-4.9782046834484506E-4</v>
      </c>
      <c r="BM318">
        <f t="shared" si="325"/>
        <v>0</v>
      </c>
      <c r="BN318">
        <f t="shared" si="326"/>
        <v>-7.5495165674510645E-15</v>
      </c>
      <c r="BO318">
        <f t="shared" si="327"/>
        <v>0</v>
      </c>
      <c r="BP318">
        <f t="shared" si="328"/>
        <v>0</v>
      </c>
    </row>
    <row r="319" spans="1:68" x14ac:dyDescent="0.2">
      <c r="A319">
        <f t="shared" si="334"/>
        <v>0.28199999999999997</v>
      </c>
      <c r="B319">
        <f t="shared" si="270"/>
        <v>0.88145694570914435</v>
      </c>
      <c r="C319">
        <f t="shared" si="271"/>
        <v>2.2442769043232826</v>
      </c>
      <c r="D319">
        <f t="shared" si="272"/>
        <v>0.88145694570914435</v>
      </c>
      <c r="E319">
        <f t="shared" si="278"/>
        <v>0.78165553260530929</v>
      </c>
      <c r="F319">
        <f t="shared" si="279"/>
        <v>0.78165553260530929</v>
      </c>
      <c r="G319">
        <f t="shared" si="273"/>
        <v>0.87264237625205288</v>
      </c>
      <c r="H319">
        <f t="shared" si="274"/>
        <v>0.766030141068887</v>
      </c>
      <c r="I319">
        <f t="shared" si="275"/>
        <v>0.76603014106888712</v>
      </c>
      <c r="J319">
        <f t="shared" si="330"/>
        <v>28.495446081243461</v>
      </c>
      <c r="K319">
        <f t="shared" si="331"/>
        <v>27.556731546407274</v>
      </c>
      <c r="L319">
        <f t="shared" si="280"/>
        <v>9.5181810572741664E+16</v>
      </c>
      <c r="M319">
        <f t="shared" si="276"/>
        <v>2.4670869667166917E-2</v>
      </c>
      <c r="N319" s="17">
        <f t="shared" si="332"/>
        <v>2348218043325079.5</v>
      </c>
      <c r="O319">
        <f t="shared" si="333"/>
        <v>0</v>
      </c>
      <c r="P319" s="18" t="e">
        <f t="shared" si="277"/>
        <v>#N/A</v>
      </c>
      <c r="R319">
        <f t="shared" si="281"/>
        <v>3.3162468450054825</v>
      </c>
      <c r="S319">
        <f t="shared" si="282"/>
        <v>39.094565253040294</v>
      </c>
      <c r="T319">
        <f t="shared" si="304"/>
        <v>-3.702132097048958</v>
      </c>
      <c r="U319" s="9">
        <f t="shared" si="283"/>
        <v>35.392433155991334</v>
      </c>
      <c r="V319">
        <f t="shared" si="305"/>
        <v>-2348218043325010.5</v>
      </c>
      <c r="W319">
        <f t="shared" si="306"/>
        <v>0</v>
      </c>
      <c r="X319">
        <f t="shared" si="307"/>
        <v>-1.4210854715202004E-14</v>
      </c>
      <c r="Y319">
        <f t="shared" si="284"/>
        <v>2.2442769043232826</v>
      </c>
      <c r="Z319">
        <f t="shared" si="285"/>
        <v>31.415926535897931</v>
      </c>
      <c r="AA319">
        <f t="shared" si="286"/>
        <v>2.468112076061407</v>
      </c>
      <c r="AB319">
        <f t="shared" si="308"/>
        <v>-1.969393213883998</v>
      </c>
      <c r="AC319">
        <f t="shared" si="287"/>
        <v>29.446533322013934</v>
      </c>
      <c r="AD319">
        <f t="shared" si="309"/>
        <v>-0.24127636914308928</v>
      </c>
      <c r="AE319">
        <f t="shared" si="288"/>
        <v>0.25553366794033561</v>
      </c>
      <c r="AF319" s="9">
        <f t="shared" si="310"/>
        <v>29.460790620811178</v>
      </c>
      <c r="AG319" s="9">
        <f t="shared" si="311"/>
        <v>0</v>
      </c>
      <c r="AH319">
        <f t="shared" si="312"/>
        <v>0</v>
      </c>
      <c r="AI319">
        <f t="shared" si="329"/>
        <v>3.1257338500323417E-3</v>
      </c>
      <c r="AJ319">
        <f t="shared" si="289"/>
        <v>37.337604695554134</v>
      </c>
      <c r="AK319">
        <f t="shared" si="290"/>
        <v>-1.999070418384651</v>
      </c>
      <c r="AL319">
        <f t="shared" si="291"/>
        <v>-0.19244225205119392</v>
      </c>
      <c r="AM319">
        <f t="shared" si="292"/>
        <v>0.24634113087305029</v>
      </c>
      <c r="AN319" s="9">
        <f t="shared" si="313"/>
        <v>35.392433155991341</v>
      </c>
      <c r="AO319">
        <f t="shared" si="293"/>
        <v>0</v>
      </c>
      <c r="AP319">
        <f t="shared" si="314"/>
        <v>0</v>
      </c>
      <c r="AQ319">
        <f t="shared" si="294"/>
        <v>5.9216781596562029</v>
      </c>
      <c r="AR319">
        <f t="shared" si="295"/>
        <v>-2.9677204500653032E-2</v>
      </c>
      <c r="AS319">
        <f t="shared" si="296"/>
        <v>4.8834117091895363E-2</v>
      </c>
      <c r="AT319">
        <f t="shared" si="315"/>
        <v>1.4845502303332415E-2</v>
      </c>
      <c r="AU319">
        <f t="shared" si="297"/>
        <v>5.9316425351801634</v>
      </c>
      <c r="AV319">
        <f t="shared" si="316"/>
        <v>0.16759634775706389</v>
      </c>
      <c r="AW319">
        <f t="shared" si="317"/>
        <v>0</v>
      </c>
      <c r="AX319">
        <f t="shared" si="298"/>
        <v>2.4673373014457718E-2</v>
      </c>
      <c r="AY319" t="b">
        <f t="shared" si="318"/>
        <v>0</v>
      </c>
      <c r="AZ319">
        <f t="shared" si="299"/>
        <v>37.337604695554134</v>
      </c>
      <c r="BA319">
        <f t="shared" si="300"/>
        <v>-1.9990704183846562</v>
      </c>
      <c r="BB319">
        <f t="shared" si="301"/>
        <v>-0.24177404834910166</v>
      </c>
      <c r="BC319">
        <f t="shared" si="302"/>
        <v>0.24634113087305029</v>
      </c>
      <c r="BD319">
        <f t="shared" si="303"/>
        <v>4.9331796297907987E-2</v>
      </c>
      <c r="BF319" s="15">
        <f t="shared" si="319"/>
        <v>35.392433155991334</v>
      </c>
      <c r="BG319" s="10">
        <f t="shared" si="320"/>
        <v>0</v>
      </c>
      <c r="BH319">
        <f t="shared" si="321"/>
        <v>5.9316425351801563</v>
      </c>
      <c r="BI319">
        <f t="shared" si="322"/>
        <v>5.9216781596562029</v>
      </c>
      <c r="BJ319">
        <f t="shared" si="323"/>
        <v>-2.9677204500658139E-2</v>
      </c>
      <c r="BK319">
        <f t="shared" si="324"/>
        <v>-4.976792060123747E-4</v>
      </c>
      <c r="BM319">
        <f t="shared" si="325"/>
        <v>0</v>
      </c>
      <c r="BN319">
        <f t="shared" si="326"/>
        <v>-5.1070259132757201E-15</v>
      </c>
      <c r="BO319">
        <f t="shared" si="327"/>
        <v>2.4980018054066022E-16</v>
      </c>
      <c r="BP319">
        <f t="shared" si="328"/>
        <v>0</v>
      </c>
    </row>
    <row r="320" spans="1:68" x14ac:dyDescent="0.2">
      <c r="A320">
        <f t="shared" si="334"/>
        <v>0.28299999999999997</v>
      </c>
      <c r="B320">
        <f t="shared" si="270"/>
        <v>0.8845826795591768</v>
      </c>
      <c r="C320">
        <f t="shared" si="271"/>
        <v>2.2411511704732501</v>
      </c>
      <c r="D320">
        <f t="shared" si="272"/>
        <v>0.8845826795591768</v>
      </c>
      <c r="E320">
        <f t="shared" si="278"/>
        <v>0.78360126358655324</v>
      </c>
      <c r="F320">
        <f t="shared" si="279"/>
        <v>0.78360126358655335</v>
      </c>
      <c r="G320">
        <f t="shared" si="273"/>
        <v>0.87573685276358504</v>
      </c>
      <c r="H320">
        <f t="shared" si="274"/>
        <v>0.76801561413004427</v>
      </c>
      <c r="I320">
        <f t="shared" si="275"/>
        <v>0.76801561413004427</v>
      </c>
      <c r="J320">
        <f t="shared" si="330"/>
        <v>28.421779687593308</v>
      </c>
      <c r="K320">
        <f t="shared" si="331"/>
        <v>27.48620340033737</v>
      </c>
      <c r="L320">
        <f t="shared" si="280"/>
        <v>9.5912842052840976E+16</v>
      </c>
      <c r="M320">
        <f t="shared" si="276"/>
        <v>2.4702117479744466E-2</v>
      </c>
      <c r="N320" s="17">
        <f t="shared" si="332"/>
        <v>2369250292205453</v>
      </c>
      <c r="O320">
        <f t="shared" si="333"/>
        <v>0</v>
      </c>
      <c r="P320" s="18" t="e">
        <f t="shared" si="277"/>
        <v>#N/A</v>
      </c>
      <c r="R320">
        <f t="shared" si="281"/>
        <v>3.3136841842485292</v>
      </c>
      <c r="S320">
        <f t="shared" si="282"/>
        <v>39.102216278709044</v>
      </c>
      <c r="T320">
        <f t="shared" si="304"/>
        <v>-3.7008663110977569</v>
      </c>
      <c r="U320" s="9">
        <f t="shared" si="283"/>
        <v>35.401349967611289</v>
      </c>
      <c r="V320">
        <f t="shared" si="305"/>
        <v>-2369250292205357</v>
      </c>
      <c r="W320">
        <f t="shared" si="306"/>
        <v>0</v>
      </c>
      <c r="X320">
        <f t="shared" si="307"/>
        <v>-2.8421709430404007E-14</v>
      </c>
      <c r="Y320">
        <f t="shared" si="284"/>
        <v>2.2411511704732501</v>
      </c>
      <c r="Z320">
        <f t="shared" si="285"/>
        <v>31.415926535897931</v>
      </c>
      <c r="AA320">
        <f t="shared" si="286"/>
        <v>2.4712378099114396</v>
      </c>
      <c r="AB320">
        <f t="shared" si="308"/>
        <v>-1.9592761790536448</v>
      </c>
      <c r="AC320">
        <f t="shared" si="287"/>
        <v>29.456650356844285</v>
      </c>
      <c r="AD320">
        <f t="shared" si="309"/>
        <v>-0.24001072312106603</v>
      </c>
      <c r="AE320">
        <f t="shared" si="288"/>
        <v>0.25297600591053104</v>
      </c>
      <c r="AF320" s="9">
        <f t="shared" si="310"/>
        <v>29.469615639633751</v>
      </c>
      <c r="AG320" s="9">
        <f t="shared" si="311"/>
        <v>0</v>
      </c>
      <c r="AH320">
        <f t="shared" si="312"/>
        <v>0</v>
      </c>
      <c r="AI320">
        <f t="shared" si="329"/>
        <v>3.1257338500323417E-3</v>
      </c>
      <c r="AJ320">
        <f t="shared" si="289"/>
        <v>37.337604695554134</v>
      </c>
      <c r="AK320">
        <f t="shared" si="290"/>
        <v>-1.9889332422156547</v>
      </c>
      <c r="AL320">
        <f t="shared" si="291"/>
        <v>-0.19117646609999284</v>
      </c>
      <c r="AM320">
        <f t="shared" si="292"/>
        <v>0.24385498037278447</v>
      </c>
      <c r="AN320" s="9">
        <f t="shared" si="313"/>
        <v>35.401349967611274</v>
      </c>
      <c r="AO320">
        <f t="shared" si="293"/>
        <v>0</v>
      </c>
      <c r="AP320">
        <f t="shared" si="314"/>
        <v>0</v>
      </c>
      <c r="AQ320">
        <f t="shared" si="294"/>
        <v>5.9216781596562029</v>
      </c>
      <c r="AR320">
        <f t="shared" si="295"/>
        <v>-2.9657063162009889E-2</v>
      </c>
      <c r="AS320">
        <f t="shared" si="296"/>
        <v>4.8834257021073191E-2</v>
      </c>
      <c r="AT320">
        <f t="shared" si="315"/>
        <v>1.4911040015084757E-2</v>
      </c>
      <c r="AU320">
        <f t="shared" si="297"/>
        <v>5.931734327977523</v>
      </c>
      <c r="AV320">
        <f t="shared" si="316"/>
        <v>0.16755672688766027</v>
      </c>
      <c r="AW320">
        <f t="shared" si="317"/>
        <v>0</v>
      </c>
      <c r="AX320">
        <f t="shared" si="298"/>
        <v>2.4704630352958046E-2</v>
      </c>
      <c r="AY320" t="b">
        <f t="shared" si="318"/>
        <v>0</v>
      </c>
      <c r="AZ320">
        <f t="shared" si="299"/>
        <v>37.337604695554134</v>
      </c>
      <c r="BA320">
        <f t="shared" si="300"/>
        <v>-1.9889332422156616</v>
      </c>
      <c r="BB320">
        <f t="shared" si="301"/>
        <v>-0.24050826239790071</v>
      </c>
      <c r="BC320">
        <f t="shared" si="302"/>
        <v>0.24385498037278433</v>
      </c>
      <c r="BD320">
        <f t="shared" si="303"/>
        <v>4.9331796297907987E-2</v>
      </c>
      <c r="BF320" s="15">
        <f t="shared" si="319"/>
        <v>35.40134996761126</v>
      </c>
      <c r="BG320" s="10">
        <f t="shared" si="320"/>
        <v>0</v>
      </c>
      <c r="BH320">
        <f t="shared" si="321"/>
        <v>5.9317343279775088</v>
      </c>
      <c r="BI320">
        <f t="shared" si="322"/>
        <v>5.9216781596562029</v>
      </c>
      <c r="BJ320">
        <f t="shared" si="323"/>
        <v>-2.9657063162016772E-2</v>
      </c>
      <c r="BK320">
        <f t="shared" si="324"/>
        <v>-4.9753927683468535E-4</v>
      </c>
      <c r="BM320">
        <f t="shared" si="325"/>
        <v>0</v>
      </c>
      <c r="BN320">
        <f t="shared" si="326"/>
        <v>-6.8833827526759706E-15</v>
      </c>
      <c r="BO320">
        <f t="shared" si="327"/>
        <v>0</v>
      </c>
      <c r="BP320">
        <f t="shared" si="328"/>
        <v>0</v>
      </c>
    </row>
    <row r="321" spans="1:68" x14ac:dyDescent="0.2">
      <c r="A321">
        <f t="shared" si="334"/>
        <v>0.28399999999999997</v>
      </c>
      <c r="B321">
        <f t="shared" si="270"/>
        <v>0.88770841340920914</v>
      </c>
      <c r="C321">
        <f t="shared" si="271"/>
        <v>2.238025436623218</v>
      </c>
      <c r="D321">
        <f t="shared" si="272"/>
        <v>0.88770841340920914</v>
      </c>
      <c r="E321">
        <f t="shared" si="278"/>
        <v>0.78553933862348246</v>
      </c>
      <c r="F321">
        <f t="shared" si="279"/>
        <v>0.78553933862348235</v>
      </c>
      <c r="G321">
        <f t="shared" si="273"/>
        <v>0.87883132927511709</v>
      </c>
      <c r="H321">
        <f t="shared" si="274"/>
        <v>0.76999373284476436</v>
      </c>
      <c r="I321">
        <f t="shared" si="275"/>
        <v>0.76999373284476436</v>
      </c>
      <c r="J321">
        <f t="shared" si="330"/>
        <v>28.348763957844486</v>
      </c>
      <c r="K321">
        <f t="shared" si="331"/>
        <v>27.416296395481421</v>
      </c>
      <c r="L321">
        <f t="shared" si="280"/>
        <v>9.6647937955944352E+16</v>
      </c>
      <c r="M321">
        <f t="shared" si="276"/>
        <v>2.4733365268187521E-2</v>
      </c>
      <c r="N321" s="17">
        <f t="shared" si="332"/>
        <v>2390428751881496.5</v>
      </c>
      <c r="O321">
        <f t="shared" si="333"/>
        <v>0</v>
      </c>
      <c r="P321" s="18" t="e">
        <f t="shared" si="277"/>
        <v>#N/A</v>
      </c>
      <c r="R321">
        <f t="shared" si="281"/>
        <v>3.3111375955541891</v>
      </c>
      <c r="S321">
        <f t="shared" si="282"/>
        <v>39.109851265168679</v>
      </c>
      <c r="T321">
        <f t="shared" si="304"/>
        <v>-3.6996021263111341</v>
      </c>
      <c r="U321" s="9">
        <f t="shared" si="283"/>
        <v>35.410249138857544</v>
      </c>
      <c r="V321">
        <f t="shared" si="305"/>
        <v>-2390428751881364.5</v>
      </c>
      <c r="W321">
        <f t="shared" si="306"/>
        <v>0</v>
      </c>
      <c r="X321">
        <f t="shared" si="307"/>
        <v>-4.2632564145606011E-14</v>
      </c>
      <c r="Y321">
        <f t="shared" si="284"/>
        <v>2.238025436623218</v>
      </c>
      <c r="Z321">
        <f t="shared" si="285"/>
        <v>31.415926535897931</v>
      </c>
      <c r="AA321">
        <f t="shared" si="286"/>
        <v>2.4743635437614717</v>
      </c>
      <c r="AB321">
        <f t="shared" si="308"/>
        <v>-1.9491896719428081</v>
      </c>
      <c r="AC321">
        <f t="shared" si="287"/>
        <v>29.466736863955123</v>
      </c>
      <c r="AD321">
        <f t="shared" si="309"/>
        <v>-0.23874667693428403</v>
      </c>
      <c r="AE321">
        <f t="shared" si="288"/>
        <v>0.25043471332885353</v>
      </c>
      <c r="AF321" s="9">
        <f t="shared" si="310"/>
        <v>29.478424900349694</v>
      </c>
      <c r="AG321" s="9">
        <f t="shared" si="311"/>
        <v>0</v>
      </c>
      <c r="AH321">
        <f t="shared" si="312"/>
        <v>0</v>
      </c>
      <c r="AI321">
        <f t="shared" si="329"/>
        <v>3.1257338500323417E-3</v>
      </c>
      <c r="AJ321">
        <f t="shared" si="289"/>
        <v>37.337604695554134</v>
      </c>
      <c r="AK321">
        <f t="shared" si="290"/>
        <v>-1.9788280169262074</v>
      </c>
      <c r="AL321">
        <f t="shared" si="291"/>
        <v>-0.18991228131337001</v>
      </c>
      <c r="AM321">
        <f t="shared" si="292"/>
        <v>0.24138474154304096</v>
      </c>
      <c r="AN321" s="9">
        <f t="shared" si="313"/>
        <v>35.410249138857601</v>
      </c>
      <c r="AO321">
        <f t="shared" si="293"/>
        <v>5.6843418860808015E-14</v>
      </c>
      <c r="AP321">
        <f t="shared" si="314"/>
        <v>1.6052815284609399E-15</v>
      </c>
      <c r="AQ321">
        <f t="shared" si="294"/>
        <v>5.9216781596562029</v>
      </c>
      <c r="AR321">
        <f t="shared" si="295"/>
        <v>-2.9638344983399234E-2</v>
      </c>
      <c r="AS321">
        <f t="shared" si="296"/>
        <v>4.8834395620914017E-2</v>
      </c>
      <c r="AT321">
        <f t="shared" si="315"/>
        <v>1.4977726578501582E-2</v>
      </c>
      <c r="AU321">
        <f t="shared" si="297"/>
        <v>5.9318242385079074</v>
      </c>
      <c r="AV321">
        <f t="shared" si="316"/>
        <v>0.16751715626870844</v>
      </c>
      <c r="AW321">
        <f t="shared" si="317"/>
        <v>0</v>
      </c>
      <c r="AX321">
        <f t="shared" si="298"/>
        <v>2.4735887691458368E-2</v>
      </c>
      <c r="AY321" t="b">
        <f t="shared" si="318"/>
        <v>0</v>
      </c>
      <c r="AZ321">
        <f t="shared" si="299"/>
        <v>37.337604695554134</v>
      </c>
      <c r="BA321">
        <f t="shared" si="300"/>
        <v>-1.9788280169262078</v>
      </c>
      <c r="BB321">
        <f t="shared" si="301"/>
        <v>-0.239244077611278</v>
      </c>
      <c r="BC321">
        <f t="shared" si="302"/>
        <v>0.2413847415430411</v>
      </c>
      <c r="BD321">
        <f t="shared" si="303"/>
        <v>4.9331796297907987E-2</v>
      </c>
      <c r="BF321" s="15">
        <f t="shared" si="319"/>
        <v>35.410249138857601</v>
      </c>
      <c r="BG321" s="10">
        <f t="shared" si="320"/>
        <v>0</v>
      </c>
      <c r="BH321">
        <f t="shared" si="321"/>
        <v>5.9318242385079074</v>
      </c>
      <c r="BI321">
        <f t="shared" si="322"/>
        <v>5.9216781596562029</v>
      </c>
      <c r="BJ321">
        <f t="shared" si="323"/>
        <v>-2.9638344983399678E-2</v>
      </c>
      <c r="BK321">
        <f t="shared" si="324"/>
        <v>-4.9740067699396984E-4</v>
      </c>
      <c r="BM321">
        <f t="shared" si="325"/>
        <v>0</v>
      </c>
      <c r="BN321">
        <f t="shared" si="326"/>
        <v>0</v>
      </c>
      <c r="BO321">
        <f t="shared" si="327"/>
        <v>0</v>
      </c>
      <c r="BP321">
        <f t="shared" si="328"/>
        <v>0</v>
      </c>
    </row>
    <row r="322" spans="1:68" x14ac:dyDescent="0.2">
      <c r="A322">
        <f t="shared" si="334"/>
        <v>0.28499999999999998</v>
      </c>
      <c r="B322">
        <f t="shared" si="270"/>
        <v>0.89083414725924159</v>
      </c>
      <c r="C322">
        <f t="shared" si="271"/>
        <v>2.2348997027731854</v>
      </c>
      <c r="D322">
        <f t="shared" si="272"/>
        <v>0.89083414725924159</v>
      </c>
      <c r="E322">
        <f t="shared" si="278"/>
        <v>0.78746973878070825</v>
      </c>
      <c r="F322">
        <f t="shared" si="279"/>
        <v>0.78746973878070825</v>
      </c>
      <c r="G322">
        <f t="shared" si="273"/>
        <v>0.88192580578664914</v>
      </c>
      <c r="H322">
        <f t="shared" si="274"/>
        <v>0.77196447827102321</v>
      </c>
      <c r="I322">
        <f t="shared" si="275"/>
        <v>0.77196447827102344</v>
      </c>
      <c r="J322">
        <f t="shared" si="330"/>
        <v>28.276392497132793</v>
      </c>
      <c r="K322">
        <f t="shared" si="331"/>
        <v>27.347004452409557</v>
      </c>
      <c r="L322">
        <f t="shared" si="280"/>
        <v>9.7387145252711232E+16</v>
      </c>
      <c r="M322">
        <f t="shared" si="276"/>
        <v>2.4764613032465552E-2</v>
      </c>
      <c r="N322" s="17">
        <f t="shared" si="332"/>
        <v>2411754966519908.5</v>
      </c>
      <c r="O322">
        <f t="shared" si="333"/>
        <v>0</v>
      </c>
      <c r="P322" s="18" t="e">
        <f t="shared" si="277"/>
        <v>#N/A</v>
      </c>
      <c r="R322">
        <f t="shared" si="281"/>
        <v>3.308606996449408</v>
      </c>
      <c r="S322">
        <f t="shared" si="282"/>
        <v>39.117470617924255</v>
      </c>
      <c r="T322">
        <f t="shared" si="304"/>
        <v>-3.6983395386458642</v>
      </c>
      <c r="U322" s="9">
        <f t="shared" si="283"/>
        <v>35.419131079278394</v>
      </c>
      <c r="V322">
        <f t="shared" si="305"/>
        <v>-2411754966519882</v>
      </c>
      <c r="W322">
        <f t="shared" si="306"/>
        <v>0</v>
      </c>
      <c r="X322">
        <f t="shared" si="307"/>
        <v>7.1054273576010019E-15</v>
      </c>
      <c r="Y322">
        <f t="shared" si="284"/>
        <v>2.2348997027731854</v>
      </c>
      <c r="Z322">
        <f t="shared" si="285"/>
        <v>31.415926535897931</v>
      </c>
      <c r="AA322">
        <f t="shared" si="286"/>
        <v>2.4774892776115043</v>
      </c>
      <c r="AB322">
        <f t="shared" si="308"/>
        <v>-1.9391332226925824</v>
      </c>
      <c r="AC322">
        <f t="shared" si="287"/>
        <v>29.476793313205349</v>
      </c>
      <c r="AD322">
        <f t="shared" si="309"/>
        <v>-0.23748422654331683</v>
      </c>
      <c r="AE322">
        <f t="shared" si="288"/>
        <v>0.24790970720658867</v>
      </c>
      <c r="AF322" s="9">
        <f t="shared" si="310"/>
        <v>29.487218793868621</v>
      </c>
      <c r="AG322" s="9">
        <f t="shared" si="311"/>
        <v>0</v>
      </c>
      <c r="AH322">
        <f t="shared" si="312"/>
        <v>0</v>
      </c>
      <c r="AI322">
        <f t="shared" si="329"/>
        <v>3.1257338500323417E-3</v>
      </c>
      <c r="AJ322">
        <f t="shared" si="289"/>
        <v>37.337604695554134</v>
      </c>
      <c r="AK322">
        <f t="shared" si="290"/>
        <v>-1.9687542585934914</v>
      </c>
      <c r="AL322">
        <f t="shared" si="291"/>
        <v>-0.18864969364810014</v>
      </c>
      <c r="AM322">
        <f t="shared" si="292"/>
        <v>0.23893033596581528</v>
      </c>
      <c r="AN322" s="9">
        <f t="shared" si="313"/>
        <v>35.419131079278358</v>
      </c>
      <c r="AO322">
        <f t="shared" si="293"/>
        <v>0</v>
      </c>
      <c r="AP322">
        <f t="shared" si="314"/>
        <v>0</v>
      </c>
      <c r="AQ322">
        <f t="shared" si="294"/>
        <v>5.9216781596562029</v>
      </c>
      <c r="AR322">
        <f t="shared" si="295"/>
        <v>-2.9621035900909032E-2</v>
      </c>
      <c r="AS322">
        <f t="shared" si="296"/>
        <v>4.8834532895216692E-2</v>
      </c>
      <c r="AT322">
        <f t="shared" si="315"/>
        <v>1.5045572991964349E-2</v>
      </c>
      <c r="AU322">
        <f t="shared" si="297"/>
        <v>5.9319122854097373</v>
      </c>
      <c r="AV322">
        <f t="shared" si="316"/>
        <v>0.16747763439290436</v>
      </c>
      <c r="AW322">
        <f t="shared" si="317"/>
        <v>0</v>
      </c>
      <c r="AX322">
        <f t="shared" si="298"/>
        <v>2.4767145029958693E-2</v>
      </c>
      <c r="AY322" t="b">
        <f t="shared" si="318"/>
        <v>0</v>
      </c>
      <c r="AZ322">
        <f t="shared" si="299"/>
        <v>37.337604695554134</v>
      </c>
      <c r="BA322">
        <f t="shared" si="300"/>
        <v>-1.9687542585934803</v>
      </c>
      <c r="BB322">
        <f t="shared" si="301"/>
        <v>-0.23798148994600785</v>
      </c>
      <c r="BC322">
        <f t="shared" si="302"/>
        <v>0.23893033596581528</v>
      </c>
      <c r="BD322">
        <f t="shared" si="303"/>
        <v>4.9331796297907987E-2</v>
      </c>
      <c r="BF322" s="15">
        <f t="shared" si="319"/>
        <v>35.419131079278372</v>
      </c>
      <c r="BG322" s="10">
        <f t="shared" si="320"/>
        <v>0</v>
      </c>
      <c r="BH322">
        <f t="shared" si="321"/>
        <v>5.9319122854097515</v>
      </c>
      <c r="BI322">
        <f t="shared" si="322"/>
        <v>5.9216781596562029</v>
      </c>
      <c r="BJ322">
        <f t="shared" si="323"/>
        <v>-2.962103590089793E-2</v>
      </c>
      <c r="BK322">
        <f t="shared" si="324"/>
        <v>-4.9726340269101721E-4</v>
      </c>
      <c r="BM322">
        <f t="shared" si="325"/>
        <v>0</v>
      </c>
      <c r="BN322">
        <f t="shared" si="326"/>
        <v>1.1102230246251565E-14</v>
      </c>
      <c r="BO322">
        <f t="shared" si="327"/>
        <v>2.7755575615628914E-16</v>
      </c>
      <c r="BP322">
        <f t="shared" si="328"/>
        <v>0</v>
      </c>
    </row>
    <row r="323" spans="1:68" x14ac:dyDescent="0.2">
      <c r="A323">
        <f t="shared" si="334"/>
        <v>0.28599999999999998</v>
      </c>
      <c r="B323">
        <f t="shared" si="270"/>
        <v>0.89395988110927405</v>
      </c>
      <c r="C323">
        <f t="shared" si="271"/>
        <v>2.2317739689231528</v>
      </c>
      <c r="D323">
        <f t="shared" si="272"/>
        <v>0.89395988110927405</v>
      </c>
      <c r="E323">
        <f t="shared" si="278"/>
        <v>0.78939244519782703</v>
      </c>
      <c r="F323">
        <f t="shared" si="279"/>
        <v>0.78939244519782714</v>
      </c>
      <c r="G323">
        <f t="shared" si="273"/>
        <v>0.8850202822981813</v>
      </c>
      <c r="H323">
        <f t="shared" si="274"/>
        <v>0.77392783153740174</v>
      </c>
      <c r="I323">
        <f t="shared" si="275"/>
        <v>0.77392783153740174</v>
      </c>
      <c r="J323">
        <f t="shared" si="330"/>
        <v>28.204659002989853</v>
      </c>
      <c r="K323">
        <f t="shared" si="331"/>
        <v>27.278321579333035</v>
      </c>
      <c r="L323">
        <f t="shared" si="280"/>
        <v>9.8130511472940512E+16</v>
      </c>
      <c r="M323">
        <f t="shared" si="276"/>
        <v>2.4795860772548032E-2</v>
      </c>
      <c r="N323" s="17">
        <f t="shared" si="332"/>
        <v>2433230500021960</v>
      </c>
      <c r="O323">
        <f t="shared" si="333"/>
        <v>0</v>
      </c>
      <c r="P323" s="18" t="e">
        <f t="shared" si="277"/>
        <v>#N/A</v>
      </c>
      <c r="R323">
        <f t="shared" si="281"/>
        <v>3.3060923053982059</v>
      </c>
      <c r="S323">
        <f t="shared" si="282"/>
        <v>39.125074737312993</v>
      </c>
      <c r="T323">
        <f t="shared" si="304"/>
        <v>-3.6970785440740195</v>
      </c>
      <c r="U323" s="9">
        <f t="shared" si="283"/>
        <v>35.427996193238975</v>
      </c>
      <c r="V323">
        <f t="shared" si="305"/>
        <v>-2433230500021906</v>
      </c>
      <c r="W323">
        <f t="shared" si="306"/>
        <v>0</v>
      </c>
      <c r="X323">
        <f t="shared" si="307"/>
        <v>-7.1054273576010019E-15</v>
      </c>
      <c r="Y323">
        <f t="shared" si="284"/>
        <v>2.2317739689231528</v>
      </c>
      <c r="Z323">
        <f t="shared" si="285"/>
        <v>31.415926535897931</v>
      </c>
      <c r="AA323">
        <f t="shared" si="286"/>
        <v>2.4806150114615368</v>
      </c>
      <c r="AB323">
        <f t="shared" si="308"/>
        <v>-1.9291063672181479</v>
      </c>
      <c r="AC323">
        <f t="shared" si="287"/>
        <v>29.486820168679785</v>
      </c>
      <c r="AD323">
        <f t="shared" si="309"/>
        <v>-0.23622336792401763</v>
      </c>
      <c r="AE323">
        <f t="shared" si="288"/>
        <v>0.24540090550357702</v>
      </c>
      <c r="AF323" s="9">
        <f t="shared" si="310"/>
        <v>29.495997706259342</v>
      </c>
      <c r="AG323" s="9">
        <f t="shared" si="311"/>
        <v>0</v>
      </c>
      <c r="AH323">
        <f t="shared" si="312"/>
        <v>0</v>
      </c>
      <c r="AI323">
        <f t="shared" si="329"/>
        <v>3.1257338500325638E-3</v>
      </c>
      <c r="AJ323">
        <f t="shared" si="289"/>
        <v>37.337604695554134</v>
      </c>
      <c r="AK323">
        <f t="shared" si="290"/>
        <v>-1.9587114893473989</v>
      </c>
      <c r="AL323">
        <f t="shared" si="291"/>
        <v>-0.18738869907625544</v>
      </c>
      <c r="AM323">
        <f t="shared" si="292"/>
        <v>0.23649168610850066</v>
      </c>
      <c r="AN323" s="9">
        <f t="shared" si="313"/>
        <v>35.427996193238975</v>
      </c>
      <c r="AO323">
        <f t="shared" si="293"/>
        <v>0</v>
      </c>
      <c r="AP323">
        <f t="shared" si="314"/>
        <v>0</v>
      </c>
      <c r="AQ323">
        <f t="shared" si="294"/>
        <v>5.9216781596562029</v>
      </c>
      <c r="AR323">
        <f t="shared" si="295"/>
        <v>-2.9605122129251038E-2</v>
      </c>
      <c r="AS323">
        <f t="shared" si="296"/>
        <v>4.8834668847762192E-2</v>
      </c>
      <c r="AT323">
        <f t="shared" si="315"/>
        <v>1.5114590530693642E-2</v>
      </c>
      <c r="AU323">
        <f t="shared" si="297"/>
        <v>5.9319984869796336</v>
      </c>
      <c r="AV323">
        <f t="shared" si="316"/>
        <v>0.16743815977127396</v>
      </c>
      <c r="AW323">
        <f t="shared" si="317"/>
        <v>0</v>
      </c>
      <c r="AX323">
        <f t="shared" si="298"/>
        <v>2.4798402368459017E-2</v>
      </c>
      <c r="AY323" t="b">
        <f t="shared" si="318"/>
        <v>0</v>
      </c>
      <c r="AZ323">
        <f t="shared" si="299"/>
        <v>37.337604695554134</v>
      </c>
      <c r="BA323">
        <f t="shared" si="300"/>
        <v>-1.9587114893474089</v>
      </c>
      <c r="BB323">
        <f t="shared" si="301"/>
        <v>-0.23672049537416323</v>
      </c>
      <c r="BC323">
        <f t="shared" si="302"/>
        <v>0.23649168610850049</v>
      </c>
      <c r="BD323">
        <f t="shared" si="303"/>
        <v>4.9331796297907987E-2</v>
      </c>
      <c r="BF323" s="15">
        <f t="shared" si="319"/>
        <v>35.427996193238968</v>
      </c>
      <c r="BG323" s="10">
        <f t="shared" si="320"/>
        <v>0</v>
      </c>
      <c r="BH323">
        <f t="shared" si="321"/>
        <v>5.9319984869796265</v>
      </c>
      <c r="BI323">
        <f t="shared" si="322"/>
        <v>5.9216781596562029</v>
      </c>
      <c r="BJ323">
        <f t="shared" si="323"/>
        <v>-2.960512212926103E-2</v>
      </c>
      <c r="BK323">
        <f t="shared" si="324"/>
        <v>-4.9712745014560134E-4</v>
      </c>
      <c r="BM323">
        <f t="shared" si="325"/>
        <v>0</v>
      </c>
      <c r="BN323">
        <f t="shared" si="326"/>
        <v>-9.9920072216264089E-15</v>
      </c>
      <c r="BO323">
        <f t="shared" si="327"/>
        <v>0</v>
      </c>
      <c r="BP323">
        <f t="shared" si="328"/>
        <v>0</v>
      </c>
    </row>
    <row r="324" spans="1:68" x14ac:dyDescent="0.2">
      <c r="A324">
        <f t="shared" si="334"/>
        <v>0.28699999999999998</v>
      </c>
      <c r="B324">
        <f t="shared" si="270"/>
        <v>0.8970856149593065</v>
      </c>
      <c r="C324">
        <f t="shared" si="271"/>
        <v>2.2286482350731207</v>
      </c>
      <c r="D324">
        <f t="shared" si="272"/>
        <v>0.8970856149593065</v>
      </c>
      <c r="E324">
        <f t="shared" si="278"/>
        <v>0.79130743908960455</v>
      </c>
      <c r="F324">
        <f t="shared" si="279"/>
        <v>0.79130743908960444</v>
      </c>
      <c r="G324">
        <f t="shared" si="273"/>
        <v>0.88811475880971347</v>
      </c>
      <c r="H324">
        <f t="shared" si="274"/>
        <v>0.77588377384326634</v>
      </c>
      <c r="I324">
        <f t="shared" si="275"/>
        <v>0.77588377384326612</v>
      </c>
      <c r="J324">
        <f t="shared" si="330"/>
        <v>28.133557263752323</v>
      </c>
      <c r="K324">
        <f t="shared" si="331"/>
        <v>27.210241870598381</v>
      </c>
      <c r="L324">
        <f t="shared" si="280"/>
        <v>9.887808471122448E+16</v>
      </c>
      <c r="M324">
        <f t="shared" si="276"/>
        <v>2.4827108488404432E-2</v>
      </c>
      <c r="N324" s="17">
        <f t="shared" si="332"/>
        <v>2454856936251214</v>
      </c>
      <c r="O324">
        <f t="shared" si="333"/>
        <v>0</v>
      </c>
      <c r="P324" s="18" t="e">
        <f t="shared" si="277"/>
        <v>#N/A</v>
      </c>
      <c r="R324">
        <f t="shared" si="281"/>
        <v>3.3035934417890318</v>
      </c>
      <c r="S324">
        <f t="shared" si="282"/>
        <v>39.132664018602583</v>
      </c>
      <c r="T324">
        <f t="shared" si="304"/>
        <v>-3.6958191385828947</v>
      </c>
      <c r="U324" s="9">
        <f t="shared" si="283"/>
        <v>35.436844880019692</v>
      </c>
      <c r="V324">
        <f t="shared" si="305"/>
        <v>-2454856936251099</v>
      </c>
      <c r="W324">
        <f t="shared" si="306"/>
        <v>0</v>
      </c>
      <c r="X324">
        <f t="shared" si="307"/>
        <v>-3.5527136788005009E-14</v>
      </c>
      <c r="Y324">
        <f t="shared" si="284"/>
        <v>2.2286482350731207</v>
      </c>
      <c r="Z324">
        <f t="shared" si="285"/>
        <v>31.415926535897931</v>
      </c>
      <c r="AA324">
        <f t="shared" si="286"/>
        <v>2.483740745311569</v>
      </c>
      <c r="AB324">
        <f t="shared" si="308"/>
        <v>-1.9191086471051295</v>
      </c>
      <c r="AC324">
        <f t="shared" si="287"/>
        <v>29.496817888792801</v>
      </c>
      <c r="AD324">
        <f t="shared" si="309"/>
        <v>-0.23496409706744234</v>
      </c>
      <c r="AE324">
        <f t="shared" si="288"/>
        <v>0.24290822711545892</v>
      </c>
      <c r="AF324" s="9">
        <f t="shared" si="310"/>
        <v>29.504762018840818</v>
      </c>
      <c r="AG324" s="9">
        <f t="shared" si="311"/>
        <v>0</v>
      </c>
      <c r="AH324">
        <f t="shared" si="312"/>
        <v>0</v>
      </c>
      <c r="AI324">
        <f t="shared" si="329"/>
        <v>3.1257338500323417E-3</v>
      </c>
      <c r="AJ324">
        <f t="shared" si="289"/>
        <v>37.337604695554134</v>
      </c>
      <c r="AK324">
        <f t="shared" si="290"/>
        <v>-1.9486992372615477</v>
      </c>
      <c r="AL324">
        <f t="shared" si="291"/>
        <v>-0.18612929358513064</v>
      </c>
      <c r="AM324">
        <f t="shared" si="292"/>
        <v>0.23406871531222259</v>
      </c>
      <c r="AN324" s="9">
        <f t="shared" si="313"/>
        <v>35.436844880019677</v>
      </c>
      <c r="AO324">
        <f t="shared" si="293"/>
        <v>0</v>
      </c>
      <c r="AP324">
        <f t="shared" si="314"/>
        <v>0</v>
      </c>
      <c r="AQ324">
        <f t="shared" si="294"/>
        <v>5.9216781596562029</v>
      </c>
      <c r="AR324">
        <f t="shared" si="295"/>
        <v>-2.9590590156418184E-2</v>
      </c>
      <c r="AS324">
        <f t="shared" si="296"/>
        <v>4.8834803482311701E-2</v>
      </c>
      <c r="AT324">
        <f t="shared" si="315"/>
        <v>1.5184790752010048E-2</v>
      </c>
      <c r="AU324">
        <f t="shared" si="297"/>
        <v>5.9320828611788592</v>
      </c>
      <c r="AV324">
        <f t="shared" si="316"/>
        <v>0.16739873093283031</v>
      </c>
      <c r="AW324">
        <f t="shared" si="317"/>
        <v>0</v>
      </c>
      <c r="AX324">
        <f t="shared" si="298"/>
        <v>2.4829659706959339E-2</v>
      </c>
      <c r="AY324" t="b">
        <f t="shared" si="318"/>
        <v>0</v>
      </c>
      <c r="AZ324">
        <f t="shared" si="299"/>
        <v>37.337604695554134</v>
      </c>
      <c r="BA324">
        <f t="shared" si="300"/>
        <v>-1.9486992372615477</v>
      </c>
      <c r="BB324">
        <f t="shared" si="301"/>
        <v>-0.23546108988303893</v>
      </c>
      <c r="BC324">
        <f t="shared" si="302"/>
        <v>0.23406871531222273</v>
      </c>
      <c r="BD324">
        <f t="shared" si="303"/>
        <v>4.9331796297907987E-2</v>
      </c>
      <c r="BF324" s="15">
        <f t="shared" si="319"/>
        <v>35.436844880019677</v>
      </c>
      <c r="BG324" s="10">
        <f t="shared" si="320"/>
        <v>0</v>
      </c>
      <c r="BH324">
        <f t="shared" si="321"/>
        <v>5.9320828611788592</v>
      </c>
      <c r="BI324">
        <f t="shared" si="322"/>
        <v>5.9216781596562029</v>
      </c>
      <c r="BJ324">
        <f t="shared" si="323"/>
        <v>-2.9590590156418184E-2</v>
      </c>
      <c r="BK324">
        <f t="shared" si="324"/>
        <v>-4.9699281559659192E-4</v>
      </c>
      <c r="BM324">
        <f t="shared" si="325"/>
        <v>0</v>
      </c>
      <c r="BN324">
        <f t="shared" si="326"/>
        <v>0</v>
      </c>
      <c r="BO324">
        <f t="shared" si="327"/>
        <v>-3.0531133177191805E-16</v>
      </c>
      <c r="BP324">
        <f t="shared" si="328"/>
        <v>0</v>
      </c>
    </row>
    <row r="325" spans="1:68" x14ac:dyDescent="0.2">
      <c r="A325">
        <f t="shared" si="334"/>
        <v>0.28799999999999998</v>
      </c>
      <c r="B325">
        <f t="shared" si="270"/>
        <v>0.90021134880933895</v>
      </c>
      <c r="C325">
        <f t="shared" si="271"/>
        <v>2.2255225012230881</v>
      </c>
      <c r="D325">
        <f t="shared" si="272"/>
        <v>0.90021134880933895</v>
      </c>
      <c r="E325">
        <f t="shared" si="278"/>
        <v>0.79321470174615949</v>
      </c>
      <c r="F325">
        <f t="shared" si="279"/>
        <v>0.79321470174615949</v>
      </c>
      <c r="G325">
        <f t="shared" si="273"/>
        <v>0.89120923532124552</v>
      </c>
      <c r="H325">
        <f t="shared" si="274"/>
        <v>0.77783228645894897</v>
      </c>
      <c r="I325">
        <f t="shared" si="275"/>
        <v>0.77783228645894908</v>
      </c>
      <c r="J325">
        <f t="shared" si="330"/>
        <v>28.063081157004415</v>
      </c>
      <c r="K325">
        <f t="shared" si="331"/>
        <v>27.142759505213277</v>
      </c>
      <c r="L325">
        <f t="shared" si="280"/>
        <v>9.9629913632647408E+16</v>
      </c>
      <c r="M325">
        <f t="shared" si="276"/>
        <v>2.4858356180004218E-2</v>
      </c>
      <c r="N325" s="17">
        <f t="shared" si="332"/>
        <v>2476635879263407</v>
      </c>
      <c r="O325">
        <f t="shared" si="333"/>
        <v>0</v>
      </c>
      <c r="P325" s="18" t="e">
        <f t="shared" si="277"/>
        <v>#N/A</v>
      </c>
      <c r="R325">
        <f t="shared" si="281"/>
        <v>3.30111032592235</v>
      </c>
      <c r="S325">
        <f t="shared" si="282"/>
        <v>39.140238852086064</v>
      </c>
      <c r="T325">
        <f t="shared" si="304"/>
        <v>-3.6945613181749302</v>
      </c>
      <c r="U325" s="9">
        <f t="shared" si="283"/>
        <v>35.445677533911137</v>
      </c>
      <c r="V325">
        <f t="shared" si="305"/>
        <v>-2476635879263319</v>
      </c>
      <c r="W325">
        <f t="shared" si="306"/>
        <v>0</v>
      </c>
      <c r="X325">
        <f t="shared" si="307"/>
        <v>-2.1316282072803006E-14</v>
      </c>
      <c r="Y325">
        <f t="shared" si="284"/>
        <v>2.2255225012230881</v>
      </c>
      <c r="Z325">
        <f t="shared" si="285"/>
        <v>31.415926535897931</v>
      </c>
      <c r="AA325">
        <f t="shared" si="286"/>
        <v>2.4868664791616015</v>
      </c>
      <c r="AB325">
        <f t="shared" si="308"/>
        <v>-1.9091396095080342</v>
      </c>
      <c r="AC325">
        <f t="shared" si="287"/>
        <v>29.506786926389896</v>
      </c>
      <c r="AD325">
        <f t="shared" si="309"/>
        <v>-0.23370640997977202</v>
      </c>
      <c r="AE325">
        <f t="shared" si="288"/>
        <v>0.24043159186114374</v>
      </c>
      <c r="AF325" s="9">
        <f t="shared" si="310"/>
        <v>29.513512108271268</v>
      </c>
      <c r="AG325" s="9">
        <f t="shared" si="311"/>
        <v>0</v>
      </c>
      <c r="AH325">
        <f t="shared" si="312"/>
        <v>0</v>
      </c>
      <c r="AI325">
        <f t="shared" si="329"/>
        <v>3.1257338500323417E-3</v>
      </c>
      <c r="AJ325">
        <f t="shared" si="289"/>
        <v>37.337604695554134</v>
      </c>
      <c r="AK325">
        <f t="shared" si="290"/>
        <v>-1.9387170362461932</v>
      </c>
      <c r="AL325">
        <f t="shared" si="291"/>
        <v>-0.18487147317716612</v>
      </c>
      <c r="AM325">
        <f t="shared" si="292"/>
        <v>0.2316613477803757</v>
      </c>
      <c r="AN325" s="9">
        <f t="shared" si="313"/>
        <v>35.445677533911145</v>
      </c>
      <c r="AO325">
        <f t="shared" si="293"/>
        <v>0</v>
      </c>
      <c r="AP325">
        <f t="shared" si="314"/>
        <v>0</v>
      </c>
      <c r="AQ325">
        <f t="shared" si="294"/>
        <v>5.9216781596562029</v>
      </c>
      <c r="AR325">
        <f t="shared" si="295"/>
        <v>-2.9577426738158996E-2</v>
      </c>
      <c r="AS325">
        <f t="shared" si="296"/>
        <v>4.8834936802605894E-2</v>
      </c>
      <c r="AT325">
        <f t="shared" si="315"/>
        <v>1.5256185500607025E-2</v>
      </c>
      <c r="AU325">
        <f t="shared" si="297"/>
        <v>5.9321654256398766</v>
      </c>
      <c r="AV325">
        <f t="shared" si="316"/>
        <v>0.16735934642424397</v>
      </c>
      <c r="AW325">
        <f t="shared" si="317"/>
        <v>0</v>
      </c>
      <c r="AX325">
        <f t="shared" si="298"/>
        <v>2.4860917045459664E-2</v>
      </c>
      <c r="AY325" t="b">
        <f t="shared" si="318"/>
        <v>0</v>
      </c>
      <c r="AZ325">
        <f t="shared" si="299"/>
        <v>37.337604695554134</v>
      </c>
      <c r="BA325">
        <f t="shared" si="300"/>
        <v>-1.938717036246191</v>
      </c>
      <c r="BB325">
        <f t="shared" si="301"/>
        <v>-0.23420326947507422</v>
      </c>
      <c r="BC325">
        <f t="shared" si="302"/>
        <v>0.2316613477803757</v>
      </c>
      <c r="BD325">
        <f t="shared" si="303"/>
        <v>4.9331796297907987E-2</v>
      </c>
      <c r="BF325" s="15">
        <f t="shared" si="319"/>
        <v>35.445677533911152</v>
      </c>
      <c r="BG325" s="10">
        <f t="shared" si="320"/>
        <v>0</v>
      </c>
      <c r="BH325">
        <f t="shared" si="321"/>
        <v>5.9321654256398837</v>
      </c>
      <c r="BI325">
        <f t="shared" si="322"/>
        <v>5.9216781596562029</v>
      </c>
      <c r="BJ325">
        <f t="shared" si="323"/>
        <v>-2.9577426738156776E-2</v>
      </c>
      <c r="BK325">
        <f t="shared" si="324"/>
        <v>-4.968594953022043E-4</v>
      </c>
      <c r="BM325">
        <f t="shared" si="325"/>
        <v>0</v>
      </c>
      <c r="BN325">
        <f t="shared" si="326"/>
        <v>2.2204460492503131E-15</v>
      </c>
      <c r="BO325">
        <f t="shared" si="327"/>
        <v>0</v>
      </c>
      <c r="BP325">
        <f t="shared" si="328"/>
        <v>0</v>
      </c>
    </row>
    <row r="326" spans="1:68" x14ac:dyDescent="0.2">
      <c r="A326">
        <f t="shared" si="334"/>
        <v>0.28899999999999998</v>
      </c>
      <c r="B326">
        <f t="shared" si="270"/>
        <v>0.90333708265937129</v>
      </c>
      <c r="C326">
        <f t="shared" si="271"/>
        <v>2.2223967673730556</v>
      </c>
      <c r="D326">
        <f t="shared" si="272"/>
        <v>0.90333708265937129</v>
      </c>
      <c r="E326">
        <f t="shared" si="278"/>
        <v>0.79511421453314635</v>
      </c>
      <c r="F326">
        <f t="shared" si="279"/>
        <v>0.79511421453314646</v>
      </c>
      <c r="G326">
        <f t="shared" si="273"/>
        <v>0.89430371183277757</v>
      </c>
      <c r="H326">
        <f t="shared" si="274"/>
        <v>0.77977335072592713</v>
      </c>
      <c r="I326">
        <f t="shared" si="275"/>
        <v>0.77977335072592724</v>
      </c>
      <c r="J326">
        <f t="shared" si="330"/>
        <v>27.993224648052863</v>
      </c>
      <c r="K326">
        <f t="shared" si="331"/>
        <v>27.075868745402961</v>
      </c>
      <c r="L326">
        <f t="shared" si="280"/>
        <v>1.0038604747871114E+17</v>
      </c>
      <c r="M326">
        <f t="shared" si="276"/>
        <v>2.4889603847316859E-2</v>
      </c>
      <c r="N326" s="17">
        <f t="shared" si="332"/>
        <v>2498568953543061.5</v>
      </c>
      <c r="O326">
        <f t="shared" si="333"/>
        <v>0</v>
      </c>
      <c r="P326" s="18" t="e">
        <f t="shared" si="277"/>
        <v>#N/A</v>
      </c>
      <c r="R326">
        <f t="shared" si="281"/>
        <v>3.2986428789984377</v>
      </c>
      <c r="S326">
        <f t="shared" si="282"/>
        <v>39.147799623175629</v>
      </c>
      <c r="T326">
        <f t="shared" si="304"/>
        <v>-3.6933050788676338</v>
      </c>
      <c r="U326" s="9">
        <f t="shared" si="283"/>
        <v>35.454494544307998</v>
      </c>
      <c r="V326">
        <f t="shared" si="305"/>
        <v>-2498568953543019</v>
      </c>
      <c r="W326">
        <f t="shared" si="306"/>
        <v>0</v>
      </c>
      <c r="X326">
        <f t="shared" si="307"/>
        <v>0</v>
      </c>
      <c r="Y326">
        <f t="shared" si="284"/>
        <v>2.2223967673730556</v>
      </c>
      <c r="Z326">
        <f t="shared" si="285"/>
        <v>31.415926535897931</v>
      </c>
      <c r="AA326">
        <f t="shared" si="286"/>
        <v>2.4899922130116341</v>
      </c>
      <c r="AB326">
        <f t="shared" si="308"/>
        <v>-1.8991988070507384</v>
      </c>
      <c r="AC326">
        <f t="shared" si="287"/>
        <v>29.516727728847194</v>
      </c>
      <c r="AD326">
        <f t="shared" si="309"/>
        <v>-0.23245030268223849</v>
      </c>
      <c r="AE326">
        <f t="shared" si="288"/>
        <v>0.2379709204705012</v>
      </c>
      <c r="AF326" s="9">
        <f t="shared" si="310"/>
        <v>29.522248346635457</v>
      </c>
      <c r="AG326" s="9">
        <f t="shared" si="311"/>
        <v>0</v>
      </c>
      <c r="AH326">
        <f t="shared" si="312"/>
        <v>0</v>
      </c>
      <c r="AI326">
        <f t="shared" si="329"/>
        <v>3.1257338500325638E-3</v>
      </c>
      <c r="AJ326">
        <f t="shared" si="289"/>
        <v>37.337604695554134</v>
      </c>
      <c r="AK326">
        <f t="shared" si="290"/>
        <v>-1.9287644259436516</v>
      </c>
      <c r="AL326">
        <f t="shared" si="291"/>
        <v>-0.18361523386986978</v>
      </c>
      <c r="AM326">
        <f t="shared" si="292"/>
        <v>0.22926950856735867</v>
      </c>
      <c r="AN326" s="9">
        <f t="shared" si="313"/>
        <v>35.454494544307963</v>
      </c>
      <c r="AO326">
        <f t="shared" si="293"/>
        <v>0</v>
      </c>
      <c r="AP326">
        <f t="shared" si="314"/>
        <v>0</v>
      </c>
      <c r="AQ326">
        <f t="shared" si="294"/>
        <v>5.9216781596562029</v>
      </c>
      <c r="AR326">
        <f t="shared" si="295"/>
        <v>-2.9565618892913204E-2</v>
      </c>
      <c r="AS326">
        <f t="shared" si="296"/>
        <v>4.8835068812368709E-2</v>
      </c>
      <c r="AT326">
        <f t="shared" si="315"/>
        <v>1.5328786914165617E-2</v>
      </c>
      <c r="AU326">
        <f t="shared" si="297"/>
        <v>5.9322461976725052</v>
      </c>
      <c r="AV326">
        <f t="shared" si="316"/>
        <v>0.16732000480951426</v>
      </c>
      <c r="AW326">
        <f t="shared" si="317"/>
        <v>0</v>
      </c>
      <c r="AX326">
        <f t="shared" si="298"/>
        <v>2.4892174383959992E-2</v>
      </c>
      <c r="AY326" t="b">
        <f t="shared" si="318"/>
        <v>0</v>
      </c>
      <c r="AZ326">
        <f t="shared" si="299"/>
        <v>37.337604695554134</v>
      </c>
      <c r="BA326">
        <f t="shared" si="300"/>
        <v>-1.9287644259436489</v>
      </c>
      <c r="BB326">
        <f t="shared" si="301"/>
        <v>-0.23294703016777751</v>
      </c>
      <c r="BC326">
        <f t="shared" si="302"/>
        <v>0.22926950856735853</v>
      </c>
      <c r="BD326">
        <f t="shared" si="303"/>
        <v>4.9331796297907987E-2</v>
      </c>
      <c r="BF326" s="15">
        <f t="shared" si="319"/>
        <v>35.45449454430797</v>
      </c>
      <c r="BG326" s="10">
        <f t="shared" si="320"/>
        <v>0</v>
      </c>
      <c r="BH326">
        <f t="shared" si="321"/>
        <v>5.9322461976725123</v>
      </c>
      <c r="BI326">
        <f t="shared" si="322"/>
        <v>5.9216781596562029</v>
      </c>
      <c r="BJ326">
        <f t="shared" si="323"/>
        <v>-2.9565618892910539E-2</v>
      </c>
      <c r="BK326">
        <f t="shared" si="324"/>
        <v>-4.9672748553902801E-4</v>
      </c>
      <c r="BM326">
        <f t="shared" si="325"/>
        <v>0</v>
      </c>
      <c r="BN326">
        <f t="shared" si="326"/>
        <v>2.6645352591003757E-15</v>
      </c>
      <c r="BO326">
        <f t="shared" si="327"/>
        <v>2.4980018054066022E-16</v>
      </c>
      <c r="BP326">
        <f t="shared" si="328"/>
        <v>0</v>
      </c>
    </row>
    <row r="327" spans="1:68" x14ac:dyDescent="0.2">
      <c r="A327">
        <f t="shared" si="334"/>
        <v>0.28999999999999998</v>
      </c>
      <c r="B327">
        <f t="shared" si="270"/>
        <v>0.90646281650940375</v>
      </c>
      <c r="C327">
        <f t="shared" si="271"/>
        <v>2.2192710335230235</v>
      </c>
      <c r="D327">
        <f t="shared" si="272"/>
        <v>0.90646281650940375</v>
      </c>
      <c r="E327">
        <f t="shared" si="278"/>
        <v>0.79700595889193748</v>
      </c>
      <c r="F327">
        <f t="shared" si="279"/>
        <v>0.79700595889193737</v>
      </c>
      <c r="G327">
        <f t="shared" si="273"/>
        <v>0.89739818834430973</v>
      </c>
      <c r="H327">
        <f t="shared" si="274"/>
        <v>0.78170694805700192</v>
      </c>
      <c r="I327">
        <f t="shared" si="275"/>
        <v>0.78170694805700169</v>
      </c>
      <c r="J327">
        <f t="shared" si="330"/>
        <v>27.923981788433675</v>
      </c>
      <c r="K327">
        <f t="shared" si="331"/>
        <v>27.009563935196759</v>
      </c>
      <c r="L327">
        <f t="shared" si="280"/>
        <v>1.0114653607331619E+17</v>
      </c>
      <c r="M327">
        <f t="shared" si="276"/>
        <v>2.4920851490311834E-2</v>
      </c>
      <c r="N327" s="17">
        <f t="shared" si="332"/>
        <v>2520657804242581.5</v>
      </c>
      <c r="O327">
        <f t="shared" si="333"/>
        <v>0</v>
      </c>
      <c r="P327" s="18" t="e">
        <f t="shared" si="277"/>
        <v>#N/A</v>
      </c>
      <c r="R327">
        <f t="shared" si="281"/>
        <v>3.296191023105401</v>
      </c>
      <c r="S327">
        <f t="shared" si="282"/>
        <v>39.155346712493788</v>
      </c>
      <c r="T327">
        <f t="shared" si="304"/>
        <v>-3.6920504166935069</v>
      </c>
      <c r="U327" s="9">
        <f t="shared" si="283"/>
        <v>35.463296295800284</v>
      </c>
      <c r="V327">
        <f t="shared" si="305"/>
        <v>-2520657804242466.5</v>
      </c>
      <c r="W327">
        <f t="shared" si="306"/>
        <v>0</v>
      </c>
      <c r="X327">
        <f t="shared" si="307"/>
        <v>-2.8421709430404007E-14</v>
      </c>
      <c r="Y327">
        <f t="shared" si="284"/>
        <v>2.2192710335230235</v>
      </c>
      <c r="Z327">
        <f t="shared" si="285"/>
        <v>31.415926535897931</v>
      </c>
      <c r="AA327">
        <f t="shared" si="286"/>
        <v>2.4931179468616662</v>
      </c>
      <c r="AB327">
        <f t="shared" si="308"/>
        <v>-1.8892857977289437</v>
      </c>
      <c r="AC327">
        <f t="shared" si="287"/>
        <v>29.526640738168986</v>
      </c>
      <c r="AD327">
        <f t="shared" si="309"/>
        <v>-0.23119577121104812</v>
      </c>
      <c r="AE327">
        <f t="shared" si="288"/>
        <v>0.23552613457226612</v>
      </c>
      <c r="AF327" s="9">
        <f t="shared" si="310"/>
        <v>29.530971101530202</v>
      </c>
      <c r="AG327" s="9">
        <f t="shared" si="311"/>
        <v>0</v>
      </c>
      <c r="AH327">
        <f t="shared" si="312"/>
        <v>0</v>
      </c>
      <c r="AI327">
        <f t="shared" si="329"/>
        <v>3.1257338500323417E-3</v>
      </c>
      <c r="AJ327">
        <f t="shared" si="289"/>
        <v>37.337604695554134</v>
      </c>
      <c r="AK327">
        <f t="shared" si="290"/>
        <v>-1.9188409516256144</v>
      </c>
      <c r="AL327">
        <f t="shared" si="291"/>
        <v>-0.18236057169574282</v>
      </c>
      <c r="AM327">
        <f t="shared" si="292"/>
        <v>0.2268931235675038</v>
      </c>
      <c r="AN327" s="9">
        <f t="shared" si="313"/>
        <v>35.463296295800284</v>
      </c>
      <c r="AO327">
        <f t="shared" si="293"/>
        <v>0</v>
      </c>
      <c r="AP327">
        <f t="shared" si="314"/>
        <v>0</v>
      </c>
      <c r="AQ327">
        <f t="shared" si="294"/>
        <v>5.9216781596562029</v>
      </c>
      <c r="AR327">
        <f t="shared" si="295"/>
        <v>-2.9555153896670738E-2</v>
      </c>
      <c r="AS327">
        <f t="shared" si="296"/>
        <v>4.8835199515305294E-2</v>
      </c>
      <c r="AT327">
        <f t="shared" si="315"/>
        <v>1.540260742904827E-2</v>
      </c>
      <c r="AU327">
        <f t="shared" si="297"/>
        <v>5.9323251942700814</v>
      </c>
      <c r="AV327">
        <f t="shared" si="316"/>
        <v>0.16728070466965062</v>
      </c>
      <c r="AW327">
        <f t="shared" si="317"/>
        <v>0</v>
      </c>
      <c r="AX327">
        <f t="shared" si="298"/>
        <v>2.4923431722460313E-2</v>
      </c>
      <c r="AY327" t="b">
        <f t="shared" si="318"/>
        <v>0</v>
      </c>
      <c r="AZ327">
        <f t="shared" si="299"/>
        <v>37.337604695554134</v>
      </c>
      <c r="BA327">
        <f t="shared" si="300"/>
        <v>-1.9188409516256197</v>
      </c>
      <c r="BB327">
        <f t="shared" si="301"/>
        <v>-0.23169236799365051</v>
      </c>
      <c r="BC327">
        <f t="shared" si="302"/>
        <v>0.22689312356750393</v>
      </c>
      <c r="BD327">
        <f t="shared" si="303"/>
        <v>4.9331796297907987E-2</v>
      </c>
      <c r="BF327" s="15">
        <f t="shared" si="319"/>
        <v>35.463296295800276</v>
      </c>
      <c r="BG327" s="10">
        <f t="shared" si="320"/>
        <v>0</v>
      </c>
      <c r="BH327">
        <f t="shared" si="321"/>
        <v>5.9323251942700743</v>
      </c>
      <c r="BI327">
        <f t="shared" si="322"/>
        <v>5.9216781596562029</v>
      </c>
      <c r="BJ327">
        <f t="shared" si="323"/>
        <v>-2.9555153896676067E-2</v>
      </c>
      <c r="BK327">
        <f t="shared" si="324"/>
        <v>-4.965967826023876E-4</v>
      </c>
      <c r="BM327">
        <f t="shared" si="325"/>
        <v>0</v>
      </c>
      <c r="BN327">
        <f t="shared" si="326"/>
        <v>-5.3290705182007514E-15</v>
      </c>
      <c r="BO327">
        <f t="shared" si="327"/>
        <v>3.0531133177191805E-16</v>
      </c>
      <c r="BP327">
        <f t="shared" si="328"/>
        <v>0</v>
      </c>
    </row>
    <row r="328" spans="1:68" x14ac:dyDescent="0.2">
      <c r="A328">
        <f t="shared" si="334"/>
        <v>0.29099999999999998</v>
      </c>
      <c r="B328">
        <f t="shared" si="270"/>
        <v>0.9095885503594362</v>
      </c>
      <c r="C328">
        <f t="shared" si="271"/>
        <v>2.2161452996729909</v>
      </c>
      <c r="D328">
        <f t="shared" si="272"/>
        <v>0.9095885503594362</v>
      </c>
      <c r="E328">
        <f t="shared" si="278"/>
        <v>0.79888991633980433</v>
      </c>
      <c r="F328">
        <f t="shared" si="279"/>
        <v>0.79888991633980422</v>
      </c>
      <c r="G328">
        <f t="shared" si="273"/>
        <v>0.90049266485584178</v>
      </c>
      <c r="H328">
        <f t="shared" si="274"/>
        <v>0.78363305993647558</v>
      </c>
      <c r="I328">
        <f t="shared" si="275"/>
        <v>0.7836330599364757</v>
      </c>
      <c r="J328">
        <f t="shared" si="330"/>
        <v>27.855346714449855</v>
      </c>
      <c r="K328">
        <f t="shared" si="331"/>
        <v>26.943839499043786</v>
      </c>
      <c r="L328">
        <f t="shared" si="280"/>
        <v>1.0191142982894979E+17</v>
      </c>
      <c r="M328">
        <f t="shared" si="276"/>
        <v>2.4952099108958608E-2</v>
      </c>
      <c r="N328" s="17">
        <f t="shared" si="332"/>
        <v>2542904097427636</v>
      </c>
      <c r="O328">
        <f t="shared" si="333"/>
        <v>0</v>
      </c>
      <c r="P328" s="18" t="e">
        <f t="shared" si="277"/>
        <v>#N/A</v>
      </c>
      <c r="R328">
        <f t="shared" si="281"/>
        <v>3.2937546812073979</v>
      </c>
      <c r="S328">
        <f t="shared" si="282"/>
        <v>39.162880495963392</v>
      </c>
      <c r="T328">
        <f t="shared" si="304"/>
        <v>-3.6907973276999684</v>
      </c>
      <c r="U328" s="9">
        <f t="shared" si="283"/>
        <v>35.472083168263424</v>
      </c>
      <c r="V328">
        <f t="shared" si="305"/>
        <v>-2542904097427506</v>
      </c>
      <c r="W328">
        <f t="shared" si="306"/>
        <v>0</v>
      </c>
      <c r="X328">
        <f t="shared" si="307"/>
        <v>-3.5527136788005009E-14</v>
      </c>
      <c r="Y328">
        <f t="shared" si="284"/>
        <v>2.2161452996729909</v>
      </c>
      <c r="Z328">
        <f t="shared" si="285"/>
        <v>31.415926535897931</v>
      </c>
      <c r="AA328">
        <f t="shared" si="286"/>
        <v>2.4962436807116988</v>
      </c>
      <c r="AB328">
        <f t="shared" si="308"/>
        <v>-1.8794001448145699</v>
      </c>
      <c r="AC328">
        <f t="shared" si="287"/>
        <v>29.53652639108336</v>
      </c>
      <c r="AD328">
        <f t="shared" si="309"/>
        <v>-0.22994281161730587</v>
      </c>
      <c r="AE328">
        <f t="shared" si="288"/>
        <v>0.23309715668215572</v>
      </c>
      <c r="AF328" s="9">
        <f t="shared" si="310"/>
        <v>29.53968073614821</v>
      </c>
      <c r="AG328" s="9">
        <f t="shared" si="311"/>
        <v>0</v>
      </c>
      <c r="AH328">
        <f t="shared" si="312"/>
        <v>0</v>
      </c>
      <c r="AI328">
        <f t="shared" si="329"/>
        <v>3.1257338500323417E-3</v>
      </c>
      <c r="AJ328">
        <f t="shared" si="289"/>
        <v>37.337604695554134</v>
      </c>
      <c r="AK328">
        <f t="shared" si="290"/>
        <v>-1.9089461640926448</v>
      </c>
      <c r="AL328">
        <f t="shared" si="291"/>
        <v>-0.18110748270220434</v>
      </c>
      <c r="AM328">
        <f t="shared" si="292"/>
        <v>0.22453211950419694</v>
      </c>
      <c r="AN328" s="9">
        <f t="shared" si="313"/>
        <v>35.472083168263481</v>
      </c>
      <c r="AO328">
        <f t="shared" si="293"/>
        <v>5.6843418860808015E-14</v>
      </c>
      <c r="AP328">
        <f t="shared" si="314"/>
        <v>1.6024832427001427E-15</v>
      </c>
      <c r="AQ328">
        <f t="shared" si="294"/>
        <v>5.9216781596562029</v>
      </c>
      <c r="AR328">
        <f t="shared" si="295"/>
        <v>-2.9546019278074986E-2</v>
      </c>
      <c r="AS328">
        <f t="shared" si="296"/>
        <v>4.8835328915101534E-2</v>
      </c>
      <c r="AT328">
        <f t="shared" si="315"/>
        <v>1.5477659786240603E-2</v>
      </c>
      <c r="AU328">
        <f t="shared" si="297"/>
        <v>5.9324024321152713</v>
      </c>
      <c r="AV328">
        <f t="shared" si="316"/>
        <v>0.16724144460235515</v>
      </c>
      <c r="AW328">
        <f t="shared" si="317"/>
        <v>0</v>
      </c>
      <c r="AX328">
        <f t="shared" si="298"/>
        <v>2.4954689060960638E-2</v>
      </c>
      <c r="AY328" t="b">
        <f t="shared" si="318"/>
        <v>0</v>
      </c>
      <c r="AZ328">
        <f t="shared" si="299"/>
        <v>37.337604695554134</v>
      </c>
      <c r="BA328">
        <f t="shared" si="300"/>
        <v>-1.9089461640926499</v>
      </c>
      <c r="BB328">
        <f t="shared" si="301"/>
        <v>-0.23043927900011246</v>
      </c>
      <c r="BC328">
        <f t="shared" si="302"/>
        <v>0.22453211950419708</v>
      </c>
      <c r="BD328">
        <f t="shared" si="303"/>
        <v>4.9331796297907987E-2</v>
      </c>
      <c r="BF328" s="15">
        <f t="shared" si="319"/>
        <v>35.472083168263474</v>
      </c>
      <c r="BG328" s="10">
        <f t="shared" si="320"/>
        <v>0</v>
      </c>
      <c r="BH328">
        <f t="shared" si="321"/>
        <v>5.9324024321152642</v>
      </c>
      <c r="BI328">
        <f t="shared" si="322"/>
        <v>5.9216781596562029</v>
      </c>
      <c r="BJ328">
        <f t="shared" si="323"/>
        <v>-2.9546019278080093E-2</v>
      </c>
      <c r="BK328">
        <f t="shared" si="324"/>
        <v>-4.9646738280659242E-4</v>
      </c>
      <c r="BM328">
        <f t="shared" si="325"/>
        <v>0</v>
      </c>
      <c r="BN328">
        <f t="shared" si="326"/>
        <v>-5.1070259132757201E-15</v>
      </c>
      <c r="BO328">
        <f t="shared" si="327"/>
        <v>0</v>
      </c>
      <c r="BP328">
        <f t="shared" si="328"/>
        <v>0</v>
      </c>
    </row>
    <row r="329" spans="1:68" x14ac:dyDescent="0.2">
      <c r="A329">
        <f t="shared" si="334"/>
        <v>0.29199999999999998</v>
      </c>
      <c r="B329">
        <f t="shared" si="270"/>
        <v>0.91271428420946865</v>
      </c>
      <c r="C329">
        <f t="shared" si="271"/>
        <v>2.2130195658229583</v>
      </c>
      <c r="D329">
        <f t="shared" si="272"/>
        <v>0.91271428420946865</v>
      </c>
      <c r="E329">
        <f t="shared" si="278"/>
        <v>0.8007660684700979</v>
      </c>
      <c r="F329">
        <f t="shared" si="279"/>
        <v>0.8007660684700979</v>
      </c>
      <c r="G329">
        <f t="shared" si="273"/>
        <v>0.90358714136737395</v>
      </c>
      <c r="H329">
        <f t="shared" si="274"/>
        <v>0.78555166792033027</v>
      </c>
      <c r="I329">
        <f t="shared" si="275"/>
        <v>0.78555166792033049</v>
      </c>
      <c r="J329">
        <f t="shared" si="330"/>
        <v>27.787313645739214</v>
      </c>
      <c r="K329">
        <f t="shared" si="331"/>
        <v>26.878689940457178</v>
      </c>
      <c r="L329">
        <f t="shared" si="280"/>
        <v>1.0268077975302029E+17</v>
      </c>
      <c r="M329">
        <f t="shared" si="276"/>
        <v>2.4983346703226654E-2</v>
      </c>
      <c r="N329" s="17">
        <f t="shared" si="332"/>
        <v>2565309520327361.5</v>
      </c>
      <c r="O329">
        <f t="shared" si="333"/>
        <v>0</v>
      </c>
      <c r="P329" s="18" t="e">
        <f t="shared" si="277"/>
        <v>#N/A</v>
      </c>
      <c r="R329">
        <f t="shared" si="281"/>
        <v>3.291333777133064</v>
      </c>
      <c r="S329">
        <f t="shared" si="282"/>
        <v>39.17040134489551</v>
      </c>
      <c r="T329">
        <f t="shared" si="304"/>
        <v>-3.689545807949282</v>
      </c>
      <c r="U329" s="9">
        <f t="shared" si="283"/>
        <v>35.48085553694623</v>
      </c>
      <c r="V329">
        <f t="shared" si="305"/>
        <v>-2565309520327340.5</v>
      </c>
      <c r="W329">
        <f t="shared" si="306"/>
        <v>0</v>
      </c>
      <c r="X329">
        <f t="shared" si="307"/>
        <v>7.1054273576010019E-15</v>
      </c>
      <c r="Y329">
        <f t="shared" si="284"/>
        <v>2.2130195658229583</v>
      </c>
      <c r="Z329">
        <f t="shared" si="285"/>
        <v>31.415926535897931</v>
      </c>
      <c r="AA329">
        <f t="shared" si="286"/>
        <v>2.4993694145617313</v>
      </c>
      <c r="AB329">
        <f t="shared" si="308"/>
        <v>-1.8695414167620528</v>
      </c>
      <c r="AC329">
        <f t="shared" si="287"/>
        <v>29.546385119135877</v>
      </c>
      <c r="AD329">
        <f t="shared" si="309"/>
        <v>-0.22869141996694231</v>
      </c>
      <c r="AE329">
        <f t="shared" si="288"/>
        <v>0.23068391019119378</v>
      </c>
      <c r="AF329" s="9">
        <f t="shared" si="310"/>
        <v>29.548377609360127</v>
      </c>
      <c r="AG329" s="9">
        <f t="shared" si="311"/>
        <v>0</v>
      </c>
      <c r="AH329">
        <f t="shared" si="312"/>
        <v>0</v>
      </c>
      <c r="AI329">
        <f t="shared" si="329"/>
        <v>3.1257338500325638E-3</v>
      </c>
      <c r="AJ329">
        <f t="shared" si="289"/>
        <v>37.337604695554134</v>
      </c>
      <c r="AK329">
        <f t="shared" si="290"/>
        <v>-1.899079619575573</v>
      </c>
      <c r="AL329">
        <f t="shared" si="291"/>
        <v>-0.17985596295151796</v>
      </c>
      <c r="AM329">
        <f t="shared" si="292"/>
        <v>0.22218642391918378</v>
      </c>
      <c r="AN329" s="9">
        <f t="shared" si="313"/>
        <v>35.480855536946223</v>
      </c>
      <c r="AO329">
        <f t="shared" si="293"/>
        <v>0</v>
      </c>
      <c r="AP329">
        <f t="shared" si="314"/>
        <v>0</v>
      </c>
      <c r="AQ329">
        <f t="shared" si="294"/>
        <v>5.9216781596562029</v>
      </c>
      <c r="AR329">
        <f t="shared" si="295"/>
        <v>-2.9538202813520265E-2</v>
      </c>
      <c r="AS329">
        <f t="shared" si="296"/>
        <v>4.8835457015424355E-2</v>
      </c>
      <c r="AT329">
        <f t="shared" si="315"/>
        <v>1.5553957037420992E-2</v>
      </c>
      <c r="AU329">
        <f t="shared" si="297"/>
        <v>5.9324779275860955</v>
      </c>
      <c r="AV329">
        <f t="shared" si="316"/>
        <v>0.16720222322172038</v>
      </c>
      <c r="AW329">
        <f t="shared" si="317"/>
        <v>0</v>
      </c>
      <c r="AX329">
        <f t="shared" si="298"/>
        <v>2.4985946399460963E-2</v>
      </c>
      <c r="AY329" t="b">
        <f t="shared" si="318"/>
        <v>0</v>
      </c>
      <c r="AZ329">
        <f t="shared" si="299"/>
        <v>37.337604695554134</v>
      </c>
      <c r="BA329">
        <f t="shared" si="300"/>
        <v>-1.8990796195755695</v>
      </c>
      <c r="BB329">
        <f t="shared" si="301"/>
        <v>-0.22918775924942592</v>
      </c>
      <c r="BC329">
        <f t="shared" si="302"/>
        <v>0.22218642391918378</v>
      </c>
      <c r="BD329">
        <f t="shared" si="303"/>
        <v>4.9331796297907987E-2</v>
      </c>
      <c r="BF329" s="15">
        <f t="shared" si="319"/>
        <v>35.48085553694623</v>
      </c>
      <c r="BG329" s="10">
        <f t="shared" si="320"/>
        <v>0</v>
      </c>
      <c r="BH329">
        <f t="shared" si="321"/>
        <v>5.9324779275861026</v>
      </c>
      <c r="BI329">
        <f t="shared" si="322"/>
        <v>5.9216781596562029</v>
      </c>
      <c r="BJ329">
        <f t="shared" si="323"/>
        <v>-2.9538202813516712E-2</v>
      </c>
      <c r="BK329">
        <f t="shared" si="324"/>
        <v>-4.9633928248360437E-4</v>
      </c>
      <c r="BM329">
        <f t="shared" si="325"/>
        <v>0</v>
      </c>
      <c r="BN329">
        <f t="shared" si="326"/>
        <v>3.5527136788005009E-15</v>
      </c>
      <c r="BO329">
        <f t="shared" si="327"/>
        <v>0</v>
      </c>
      <c r="BP329">
        <f t="shared" si="328"/>
        <v>0</v>
      </c>
    </row>
    <row r="330" spans="1:68" x14ac:dyDescent="0.2">
      <c r="A330">
        <f t="shared" si="334"/>
        <v>0.29299999999999998</v>
      </c>
      <c r="B330">
        <f t="shared" si="270"/>
        <v>0.9158400180595011</v>
      </c>
      <c r="C330">
        <f t="shared" si="271"/>
        <v>2.2098938319729258</v>
      </c>
      <c r="D330">
        <f t="shared" si="272"/>
        <v>0.9158400180595011</v>
      </c>
      <c r="E330">
        <f t="shared" si="278"/>
        <v>0.80263439695242889</v>
      </c>
      <c r="F330">
        <f t="shared" si="279"/>
        <v>0.802634396952429</v>
      </c>
      <c r="G330">
        <f t="shared" si="273"/>
        <v>0.90668161787890611</v>
      </c>
      <c r="H330">
        <f t="shared" si="274"/>
        <v>0.78746275363640317</v>
      </c>
      <c r="I330">
        <f t="shared" si="275"/>
        <v>0.78746275363640317</v>
      </c>
      <c r="J330">
        <f t="shared" si="330"/>
        <v>27.719876883871834</v>
      </c>
      <c r="K330">
        <f t="shared" si="331"/>
        <v>26.81410984068631</v>
      </c>
      <c r="L330">
        <f t="shared" si="280"/>
        <v>1.0345463745427686E+17</v>
      </c>
      <c r="M330">
        <f t="shared" si="276"/>
        <v>2.5014594273085437E-2</v>
      </c>
      <c r="N330" s="17">
        <f t="shared" si="332"/>
        <v>2587875781587884</v>
      </c>
      <c r="O330">
        <f t="shared" si="333"/>
        <v>0</v>
      </c>
      <c r="P330" s="18" t="e">
        <f t="shared" si="277"/>
        <v>#N/A</v>
      </c>
      <c r="R330">
        <f t="shared" si="281"/>
        <v>3.2889282355641436</v>
      </c>
      <c r="S330">
        <f t="shared" si="282"/>
        <v>39.177909626075014</v>
      </c>
      <c r="T330">
        <f t="shared" si="304"/>
        <v>-3.6882958535184791</v>
      </c>
      <c r="U330" s="9">
        <f t="shared" si="283"/>
        <v>35.489613772556538</v>
      </c>
      <c r="V330">
        <f t="shared" si="305"/>
        <v>-2587875781587798</v>
      </c>
      <c r="W330">
        <f t="shared" si="306"/>
        <v>0</v>
      </c>
      <c r="X330">
        <f t="shared" si="307"/>
        <v>-2.1316282072803006E-14</v>
      </c>
      <c r="Y330">
        <f t="shared" si="284"/>
        <v>2.2098938319729258</v>
      </c>
      <c r="Z330">
        <f t="shared" si="285"/>
        <v>31.415926535897931</v>
      </c>
      <c r="AA330">
        <f t="shared" si="286"/>
        <v>2.5024951484117639</v>
      </c>
      <c r="AB330">
        <f t="shared" si="308"/>
        <v>-1.8597091871164733</v>
      </c>
      <c r="AC330">
        <f t="shared" si="287"/>
        <v>29.556217348781459</v>
      </c>
      <c r="AD330">
        <f t="shared" si="309"/>
        <v>-0.22744159234063871</v>
      </c>
      <c r="AE330">
        <f t="shared" si="288"/>
        <v>0.22828631935423699</v>
      </c>
      <c r="AF330" s="9">
        <f t="shared" si="310"/>
        <v>29.557062075795056</v>
      </c>
      <c r="AG330" s="9">
        <f t="shared" si="311"/>
        <v>0</v>
      </c>
      <c r="AH330">
        <f t="shared" si="312"/>
        <v>0</v>
      </c>
      <c r="AI330">
        <f t="shared" si="329"/>
        <v>3.1257338500325638E-3</v>
      </c>
      <c r="AJ330">
        <f t="shared" si="289"/>
        <v>37.337604695554134</v>
      </c>
      <c r="AK330">
        <f t="shared" si="290"/>
        <v>-1.8892408796389317</v>
      </c>
      <c r="AL330">
        <f t="shared" si="291"/>
        <v>-0.17860600852071506</v>
      </c>
      <c r="AM330">
        <f t="shared" si="292"/>
        <v>0.21985596516205871</v>
      </c>
      <c r="AN330" s="9">
        <f t="shared" si="313"/>
        <v>35.489613772556545</v>
      </c>
      <c r="AO330">
        <f t="shared" si="293"/>
        <v>0</v>
      </c>
      <c r="AP330">
        <f t="shared" si="314"/>
        <v>0</v>
      </c>
      <c r="AQ330">
        <f t="shared" si="294"/>
        <v>5.9216781596562029</v>
      </c>
      <c r="AR330">
        <f t="shared" si="295"/>
        <v>-2.9531692522458464E-2</v>
      </c>
      <c r="AS330">
        <f t="shared" si="296"/>
        <v>4.8835583819923645E-2</v>
      </c>
      <c r="AT330">
        <f t="shared" si="315"/>
        <v>1.5631512551275359E-2</v>
      </c>
      <c r="AU330">
        <f t="shared" si="297"/>
        <v>5.9325516967614895</v>
      </c>
      <c r="AV330">
        <f t="shared" si="316"/>
        <v>0.16716303915792458</v>
      </c>
      <c r="AW330">
        <f t="shared" si="317"/>
        <v>0</v>
      </c>
      <c r="AX330">
        <f t="shared" si="298"/>
        <v>2.5017203737961288E-2</v>
      </c>
      <c r="AY330" t="b">
        <f t="shared" si="318"/>
        <v>0</v>
      </c>
      <c r="AZ330">
        <f t="shared" si="299"/>
        <v>37.337604695554134</v>
      </c>
      <c r="BA330">
        <f t="shared" si="300"/>
        <v>-1.8892408796389331</v>
      </c>
      <c r="BB330">
        <f t="shared" si="301"/>
        <v>-0.22793780481862305</v>
      </c>
      <c r="BC330">
        <f t="shared" si="302"/>
        <v>0.21985596516205858</v>
      </c>
      <c r="BD330">
        <f t="shared" si="303"/>
        <v>4.9331796297907987E-2</v>
      </c>
      <c r="BF330" s="15">
        <f t="shared" si="319"/>
        <v>35.489613772556545</v>
      </c>
      <c r="BG330" s="10">
        <f t="shared" si="320"/>
        <v>0</v>
      </c>
      <c r="BH330">
        <f t="shared" si="321"/>
        <v>5.9325516967614895</v>
      </c>
      <c r="BI330">
        <f t="shared" si="322"/>
        <v>5.9216781596562029</v>
      </c>
      <c r="BJ330">
        <f t="shared" si="323"/>
        <v>-2.9531692522459796E-2</v>
      </c>
      <c r="BK330">
        <f t="shared" si="324"/>
        <v>-4.9621247798434243E-4</v>
      </c>
      <c r="BM330">
        <f t="shared" si="325"/>
        <v>0</v>
      </c>
      <c r="BN330">
        <f t="shared" si="326"/>
        <v>0</v>
      </c>
      <c r="BO330">
        <f t="shared" si="327"/>
        <v>0</v>
      </c>
      <c r="BP330">
        <f t="shared" si="328"/>
        <v>0</v>
      </c>
    </row>
    <row r="331" spans="1:68" x14ac:dyDescent="0.2">
      <c r="A331">
        <f t="shared" si="334"/>
        <v>0.29399999999999998</v>
      </c>
      <c r="B331">
        <f t="shared" si="270"/>
        <v>0.91896575190953345</v>
      </c>
      <c r="C331">
        <f t="shared" si="271"/>
        <v>2.2067680981228937</v>
      </c>
      <c r="D331">
        <f t="shared" si="272"/>
        <v>0.91896575190953345</v>
      </c>
      <c r="E331">
        <f t="shared" si="278"/>
        <v>0.80449488353284671</v>
      </c>
      <c r="F331">
        <f t="shared" si="279"/>
        <v>0.80449488353284659</v>
      </c>
      <c r="G331">
        <f t="shared" si="273"/>
        <v>0.90977609439043805</v>
      </c>
      <c r="H331">
        <f t="shared" si="274"/>
        <v>0.78936629878456288</v>
      </c>
      <c r="I331">
        <f t="shared" si="275"/>
        <v>0.78936629878456299</v>
      </c>
      <c r="J331">
        <f t="shared" si="330"/>
        <v>27.653030810976237</v>
      </c>
      <c r="K331">
        <f t="shared" si="331"/>
        <v>26.750093857416125</v>
      </c>
      <c r="L331">
        <f t="shared" si="280"/>
        <v>1.0423305514944088E+17</v>
      </c>
      <c r="M331">
        <f t="shared" si="276"/>
        <v>2.504584181850443E-2</v>
      </c>
      <c r="N331" s="17">
        <f t="shared" si="332"/>
        <v>2610604611532345</v>
      </c>
      <c r="O331">
        <f t="shared" si="333"/>
        <v>0</v>
      </c>
      <c r="P331" s="18" t="e">
        <f t="shared" si="277"/>
        <v>#N/A</v>
      </c>
      <c r="R331">
        <f t="shared" si="281"/>
        <v>3.2865379820243135</v>
      </c>
      <c r="S331">
        <f t="shared" si="282"/>
        <v>39.185405701845475</v>
      </c>
      <c r="T331">
        <f t="shared" si="304"/>
        <v>-3.6870474604992869</v>
      </c>
      <c r="U331" s="9">
        <f t="shared" si="283"/>
        <v>35.498358241346189</v>
      </c>
      <c r="V331">
        <f t="shared" si="305"/>
        <v>-2610604611532218</v>
      </c>
      <c r="W331">
        <f t="shared" si="306"/>
        <v>0</v>
      </c>
      <c r="X331">
        <f t="shared" si="307"/>
        <v>-3.5527136788005009E-14</v>
      </c>
      <c r="Y331">
        <f t="shared" si="284"/>
        <v>2.2067680981228937</v>
      </c>
      <c r="Z331">
        <f t="shared" si="285"/>
        <v>31.415926535897931</v>
      </c>
      <c r="AA331">
        <f t="shared" si="286"/>
        <v>2.505620882261796</v>
      </c>
      <c r="AB331">
        <f t="shared" si="308"/>
        <v>-1.8499030344234966</v>
      </c>
      <c r="AC331">
        <f t="shared" si="287"/>
        <v>29.566023501474433</v>
      </c>
      <c r="AD331">
        <f t="shared" si="309"/>
        <v>-0.22619332483375307</v>
      </c>
      <c r="AE331">
        <f t="shared" si="288"/>
        <v>0.2259043092787007</v>
      </c>
      <c r="AF331" s="9">
        <f t="shared" si="310"/>
        <v>29.565734485919382</v>
      </c>
      <c r="AG331" s="9">
        <f t="shared" si="311"/>
        <v>0</v>
      </c>
      <c r="AH331">
        <f t="shared" si="312"/>
        <v>0</v>
      </c>
      <c r="AI331">
        <f t="shared" si="329"/>
        <v>3.1257338500323417E-3</v>
      </c>
      <c r="AJ331">
        <f t="shared" si="289"/>
        <v>37.337604695554134</v>
      </c>
      <c r="AK331">
        <f t="shared" si="290"/>
        <v>-1.8794295110863333</v>
      </c>
      <c r="AL331">
        <f t="shared" si="291"/>
        <v>-0.17735761550152285</v>
      </c>
      <c r="AM331">
        <f t="shared" si="292"/>
        <v>0.21754067237993313</v>
      </c>
      <c r="AN331" s="9">
        <f t="shared" si="313"/>
        <v>35.49835824134621</v>
      </c>
      <c r="AO331">
        <f t="shared" si="293"/>
        <v>0</v>
      </c>
      <c r="AP331">
        <f t="shared" si="314"/>
        <v>0</v>
      </c>
      <c r="AQ331">
        <f t="shared" si="294"/>
        <v>5.9216781596562029</v>
      </c>
      <c r="AR331">
        <f t="shared" si="295"/>
        <v>-2.9526476662836698E-2</v>
      </c>
      <c r="AS331">
        <f t="shared" si="296"/>
        <v>4.883570933223022E-2</v>
      </c>
      <c r="AT331">
        <f t="shared" si="315"/>
        <v>1.5710340020025561E-2</v>
      </c>
      <c r="AU331">
        <f t="shared" si="297"/>
        <v>5.9326237554268282</v>
      </c>
      <c r="AV331">
        <f t="shared" si="316"/>
        <v>0.16712389105693595</v>
      </c>
      <c r="AW331">
        <f t="shared" si="317"/>
        <v>0</v>
      </c>
      <c r="AX331">
        <f t="shared" si="298"/>
        <v>2.5048461076461609E-2</v>
      </c>
      <c r="AY331" t="b">
        <f t="shared" si="318"/>
        <v>0</v>
      </c>
      <c r="AZ331">
        <f t="shared" si="299"/>
        <v>37.337604695554134</v>
      </c>
      <c r="BA331">
        <f t="shared" si="300"/>
        <v>-1.8794295110863306</v>
      </c>
      <c r="BB331">
        <f t="shared" si="301"/>
        <v>-0.22668941179943092</v>
      </c>
      <c r="BC331">
        <f t="shared" si="302"/>
        <v>0.21754067237993327</v>
      </c>
      <c r="BD331">
        <f t="shared" si="303"/>
        <v>4.9331796297907987E-2</v>
      </c>
      <c r="BF331" s="15">
        <f t="shared" si="319"/>
        <v>35.49835824134621</v>
      </c>
      <c r="BG331" s="10">
        <f t="shared" si="320"/>
        <v>0</v>
      </c>
      <c r="BH331">
        <f t="shared" si="321"/>
        <v>5.9326237554268282</v>
      </c>
      <c r="BI331">
        <f t="shared" si="322"/>
        <v>5.9216781596562029</v>
      </c>
      <c r="BJ331">
        <f t="shared" si="323"/>
        <v>-2.9526476662834034E-2</v>
      </c>
      <c r="BK331">
        <f t="shared" si="324"/>
        <v>-4.9608696567784993E-4</v>
      </c>
      <c r="BM331">
        <f t="shared" si="325"/>
        <v>0</v>
      </c>
      <c r="BN331">
        <f t="shared" si="326"/>
        <v>2.6645352591003757E-15</v>
      </c>
      <c r="BO331">
        <f t="shared" si="327"/>
        <v>0</v>
      </c>
      <c r="BP331">
        <f t="shared" si="328"/>
        <v>0</v>
      </c>
    </row>
    <row r="332" spans="1:68" x14ac:dyDescent="0.2">
      <c r="A332">
        <f t="shared" si="334"/>
        <v>0.29499999999999998</v>
      </c>
      <c r="B332">
        <f t="shared" si="270"/>
        <v>0.9220914857595659</v>
      </c>
      <c r="C332">
        <f t="shared" si="271"/>
        <v>2.2036423642728611</v>
      </c>
      <c r="D332">
        <f t="shared" si="272"/>
        <v>0.9220914857595659</v>
      </c>
      <c r="E332">
        <f t="shared" si="278"/>
        <v>0.80634751003401761</v>
      </c>
      <c r="F332">
        <f t="shared" si="279"/>
        <v>0.80634751003401761</v>
      </c>
      <c r="G332">
        <f t="shared" si="273"/>
        <v>0.91287057090197021</v>
      </c>
      <c r="H332">
        <f t="shared" si="274"/>
        <v>0.79126228513688557</v>
      </c>
      <c r="I332">
        <f t="shared" si="275"/>
        <v>0.79126228513688579</v>
      </c>
      <c r="J332">
        <f t="shared" si="330"/>
        <v>27.586769888393658</v>
      </c>
      <c r="K332">
        <f t="shared" si="331"/>
        <v>26.686636723493063</v>
      </c>
      <c r="L332">
        <f t="shared" si="280"/>
        <v>1.0501608566996698E+17</v>
      </c>
      <c r="M332">
        <f t="shared" si="276"/>
        <v>2.5077089339453105E-2</v>
      </c>
      <c r="N332" s="17">
        <f t="shared" si="332"/>
        <v>2633497762425423</v>
      </c>
      <c r="O332">
        <f t="shared" si="333"/>
        <v>0</v>
      </c>
      <c r="P332" s="18" t="e">
        <f t="shared" si="277"/>
        <v>#N/A</v>
      </c>
      <c r="R332">
        <f t="shared" si="281"/>
        <v>3.2841629428681989</v>
      </c>
      <c r="S332">
        <f t="shared" si="282"/>
        <v>39.192889930191562</v>
      </c>
      <c r="T332">
        <f t="shared" si="304"/>
        <v>-3.6858006249980546</v>
      </c>
      <c r="U332" s="9">
        <f t="shared" si="283"/>
        <v>35.50708930519351</v>
      </c>
      <c r="V332">
        <f t="shared" si="305"/>
        <v>-2633497762425302.5</v>
      </c>
      <c r="W332">
        <f t="shared" si="306"/>
        <v>0</v>
      </c>
      <c r="X332">
        <f t="shared" si="307"/>
        <v>-3.5527136788005009E-14</v>
      </c>
      <c r="Y332">
        <f t="shared" si="284"/>
        <v>2.2036423642728611</v>
      </c>
      <c r="Z332">
        <f t="shared" si="285"/>
        <v>31.415926535897931</v>
      </c>
      <c r="AA332">
        <f t="shared" si="286"/>
        <v>2.5087466161118286</v>
      </c>
      <c r="AB332">
        <f t="shared" si="308"/>
        <v>-1.8401225421410634</v>
      </c>
      <c r="AC332">
        <f t="shared" si="287"/>
        <v>29.575803993756868</v>
      </c>
      <c r="AD332">
        <f t="shared" si="309"/>
        <v>-0.22494661355624729</v>
      </c>
      <c r="AE332">
        <f t="shared" si="288"/>
        <v>0.22353780591347858</v>
      </c>
      <c r="AF332" s="9">
        <f t="shared" si="310"/>
        <v>29.574395186114099</v>
      </c>
      <c r="AG332" s="9">
        <f t="shared" si="311"/>
        <v>0</v>
      </c>
      <c r="AH332">
        <f t="shared" si="312"/>
        <v>0</v>
      </c>
      <c r="AI332">
        <f t="shared" si="329"/>
        <v>3.1257338500323417E-3</v>
      </c>
      <c r="AJ332">
        <f t="shared" si="289"/>
        <v>37.337604695554134</v>
      </c>
      <c r="AK332">
        <f t="shared" si="290"/>
        <v>-1.8696450858675919</v>
      </c>
      <c r="AL332">
        <f t="shared" si="291"/>
        <v>-0.17611078000029057</v>
      </c>
      <c r="AM332">
        <f t="shared" si="292"/>
        <v>0.21524047550727954</v>
      </c>
      <c r="AN332" s="9">
        <f t="shared" si="313"/>
        <v>35.507089305193531</v>
      </c>
      <c r="AO332">
        <f t="shared" si="293"/>
        <v>0</v>
      </c>
      <c r="AP332">
        <f t="shared" si="314"/>
        <v>0</v>
      </c>
      <c r="AQ332">
        <f t="shared" si="294"/>
        <v>5.9216781596562029</v>
      </c>
      <c r="AR332">
        <f t="shared" si="295"/>
        <v>-2.9522543726528516E-2</v>
      </c>
      <c r="AS332">
        <f t="shared" si="296"/>
        <v>4.883583355595672E-2</v>
      </c>
      <c r="AT332">
        <f t="shared" si="315"/>
        <v>1.5790453466107364E-2</v>
      </c>
      <c r="AU332">
        <f t="shared" si="297"/>
        <v>5.9326941190794322</v>
      </c>
      <c r="AV332">
        <f t="shared" si="316"/>
        <v>0.16708477758022458</v>
      </c>
      <c r="AW332">
        <f t="shared" si="317"/>
        <v>0</v>
      </c>
      <c r="AX332">
        <f t="shared" si="298"/>
        <v>2.5079718414961934E-2</v>
      </c>
      <c r="AY332" t="b">
        <f t="shared" si="318"/>
        <v>0</v>
      </c>
      <c r="AZ332">
        <f t="shared" si="299"/>
        <v>37.337604695554134</v>
      </c>
      <c r="BA332">
        <f t="shared" si="300"/>
        <v>-1.8696450858675968</v>
      </c>
      <c r="BB332">
        <f t="shared" si="301"/>
        <v>-0.22544257629819842</v>
      </c>
      <c r="BC332">
        <f t="shared" si="302"/>
        <v>0.21524047550727954</v>
      </c>
      <c r="BD332">
        <f t="shared" si="303"/>
        <v>4.9331796297907987E-2</v>
      </c>
      <c r="BF332" s="15">
        <f t="shared" si="319"/>
        <v>35.507089305193524</v>
      </c>
      <c r="BG332" s="10">
        <f t="shared" si="320"/>
        <v>0</v>
      </c>
      <c r="BH332">
        <f t="shared" si="321"/>
        <v>5.9326941190794251</v>
      </c>
      <c r="BI332">
        <f t="shared" si="322"/>
        <v>5.9216781596562029</v>
      </c>
      <c r="BJ332">
        <f t="shared" si="323"/>
        <v>-2.9522543726533401E-2</v>
      </c>
      <c r="BK332">
        <f t="shared" si="324"/>
        <v>-4.9596274195112811E-4</v>
      </c>
      <c r="BM332">
        <f t="shared" si="325"/>
        <v>0</v>
      </c>
      <c r="BN332">
        <f t="shared" si="326"/>
        <v>-4.8849813083506888E-15</v>
      </c>
      <c r="BO332">
        <f t="shared" si="327"/>
        <v>0</v>
      </c>
      <c r="BP332">
        <f t="shared" si="328"/>
        <v>0</v>
      </c>
    </row>
    <row r="333" spans="1:68" x14ac:dyDescent="0.2">
      <c r="A333">
        <f t="shared" si="334"/>
        <v>0.29599999999999999</v>
      </c>
      <c r="B333">
        <f t="shared" si="270"/>
        <v>0.92521721960959835</v>
      </c>
      <c r="C333">
        <f t="shared" si="271"/>
        <v>2.2005166304228285</v>
      </c>
      <c r="D333">
        <f t="shared" si="272"/>
        <v>0.92521721960959835</v>
      </c>
      <c r="E333">
        <f t="shared" si="278"/>
        <v>0.80819225835540243</v>
      </c>
      <c r="F333">
        <f t="shared" si="279"/>
        <v>0.80819225835540254</v>
      </c>
      <c r="G333">
        <f t="shared" si="273"/>
        <v>0.91596504741350238</v>
      </c>
      <c r="H333">
        <f t="shared" si="274"/>
        <v>0.79315069453782805</v>
      </c>
      <c r="I333">
        <f t="shared" si="275"/>
        <v>0.79315069453782816</v>
      </c>
      <c r="J333">
        <f t="shared" si="330"/>
        <v>27.521088655359833</v>
      </c>
      <c r="K333">
        <f t="shared" si="331"/>
        <v>26.623733245676984</v>
      </c>
      <c r="L333">
        <f t="shared" si="280"/>
        <v>1.0580378246893837E+17</v>
      </c>
      <c r="M333">
        <f t="shared" si="276"/>
        <v>2.5108336835900934E-2</v>
      </c>
      <c r="N333" s="17">
        <f t="shared" si="332"/>
        <v>2656557008742494.5</v>
      </c>
      <c r="O333">
        <f t="shared" si="333"/>
        <v>0</v>
      </c>
      <c r="P333" s="18" t="e">
        <f t="shared" si="277"/>
        <v>#N/A</v>
      </c>
      <c r="R333">
        <f t="shared" si="281"/>
        <v>3.2818030452705824</v>
      </c>
      <c r="S333">
        <f t="shared" si="282"/>
        <v>39.200362664819984</v>
      </c>
      <c r="T333">
        <f t="shared" si="304"/>
        <v>-3.6845553431356799</v>
      </c>
      <c r="U333" s="9">
        <f t="shared" si="283"/>
        <v>35.515807321684306</v>
      </c>
      <c r="V333">
        <f t="shared" si="305"/>
        <v>-2656557008742398</v>
      </c>
      <c r="W333">
        <f t="shared" si="306"/>
        <v>0</v>
      </c>
      <c r="X333">
        <f t="shared" si="307"/>
        <v>-2.1316282072803006E-14</v>
      </c>
      <c r="Y333">
        <f t="shared" si="284"/>
        <v>2.2005166304228285</v>
      </c>
      <c r="Z333">
        <f t="shared" si="285"/>
        <v>31.415926535897931</v>
      </c>
      <c r="AA333">
        <f t="shared" si="286"/>
        <v>2.5118723499618612</v>
      </c>
      <c r="AB333">
        <f t="shared" si="308"/>
        <v>-1.8303672985528157</v>
      </c>
      <c r="AC333">
        <f t="shared" si="287"/>
        <v>29.585559237345116</v>
      </c>
      <c r="AD333">
        <f t="shared" si="309"/>
        <v>-0.22370145463261482</v>
      </c>
      <c r="AE333">
        <f t="shared" si="288"/>
        <v>0.22118673603805317</v>
      </c>
      <c r="AF333" s="9">
        <f t="shared" si="310"/>
        <v>29.583044518750555</v>
      </c>
      <c r="AG333" s="9">
        <f t="shared" si="311"/>
        <v>0</v>
      </c>
      <c r="AH333">
        <f t="shared" si="312"/>
        <v>0</v>
      </c>
      <c r="AI333">
        <f t="shared" si="329"/>
        <v>3.1257338500325638E-3</v>
      </c>
      <c r="AJ333">
        <f t="shared" si="289"/>
        <v>37.337604695554134</v>
      </c>
      <c r="AK333">
        <f t="shared" si="290"/>
        <v>-1.8598871809878788</v>
      </c>
      <c r="AL333">
        <f t="shared" si="291"/>
        <v>-0.17486549813791585</v>
      </c>
      <c r="AM333">
        <f t="shared" si="292"/>
        <v>0.21295530525594727</v>
      </c>
      <c r="AN333" s="9">
        <f t="shared" si="313"/>
        <v>35.515807321684285</v>
      </c>
      <c r="AO333">
        <f t="shared" si="293"/>
        <v>0</v>
      </c>
      <c r="AP333">
        <f t="shared" si="314"/>
        <v>0</v>
      </c>
      <c r="AQ333">
        <f t="shared" si="294"/>
        <v>5.9216781596562029</v>
      </c>
      <c r="AR333">
        <f t="shared" si="295"/>
        <v>-2.9519882435063094E-2</v>
      </c>
      <c r="AS333">
        <f t="shared" si="296"/>
        <v>4.8835956494698962E-2</v>
      </c>
      <c r="AT333">
        <f t="shared" si="315"/>
        <v>1.5871867249164874E-2</v>
      </c>
      <c r="AU333">
        <f t="shared" si="297"/>
        <v>5.9327628029337305</v>
      </c>
      <c r="AV333">
        <f t="shared" si="316"/>
        <v>0.16704569740447556</v>
      </c>
      <c r="AW333">
        <f t="shared" si="317"/>
        <v>0</v>
      </c>
      <c r="AX333">
        <f t="shared" si="298"/>
        <v>2.5110975753462262E-2</v>
      </c>
      <c r="AY333" t="b">
        <f t="shared" si="318"/>
        <v>0</v>
      </c>
      <c r="AZ333">
        <f t="shared" si="299"/>
        <v>37.337604695554134</v>
      </c>
      <c r="BA333">
        <f t="shared" si="300"/>
        <v>-1.8598871809878836</v>
      </c>
      <c r="BB333">
        <f t="shared" si="301"/>
        <v>-0.22419729443582356</v>
      </c>
      <c r="BC333">
        <f t="shared" si="302"/>
        <v>0.21295530525594714</v>
      </c>
      <c r="BD333">
        <f t="shared" si="303"/>
        <v>4.9331796297907987E-2</v>
      </c>
      <c r="BF333" s="15">
        <f t="shared" si="319"/>
        <v>35.515807321684278</v>
      </c>
      <c r="BG333" s="10">
        <f t="shared" si="320"/>
        <v>0</v>
      </c>
      <c r="BH333">
        <f t="shared" si="321"/>
        <v>5.9327628029337234</v>
      </c>
      <c r="BI333">
        <f t="shared" si="322"/>
        <v>5.9216781596562029</v>
      </c>
      <c r="BJ333">
        <f t="shared" si="323"/>
        <v>-2.9519882435067979E-2</v>
      </c>
      <c r="BK333">
        <f t="shared" si="324"/>
        <v>-4.9583980320874743E-4</v>
      </c>
      <c r="BM333">
        <f t="shared" si="325"/>
        <v>0</v>
      </c>
      <c r="BN333">
        <f t="shared" si="326"/>
        <v>-4.8849813083506888E-15</v>
      </c>
      <c r="BO333">
        <f t="shared" si="327"/>
        <v>2.7755575615628914E-16</v>
      </c>
      <c r="BP333">
        <f t="shared" si="328"/>
        <v>0</v>
      </c>
    </row>
    <row r="334" spans="1:68" x14ac:dyDescent="0.2">
      <c r="A334">
        <f t="shared" si="334"/>
        <v>0.29699999999999999</v>
      </c>
      <c r="B334">
        <f t="shared" si="270"/>
        <v>0.9283429534596308</v>
      </c>
      <c r="C334">
        <f t="shared" si="271"/>
        <v>2.197390896572796</v>
      </c>
      <c r="D334">
        <f t="shared" si="272"/>
        <v>0.9283429534596308</v>
      </c>
      <c r="E334">
        <f t="shared" si="278"/>
        <v>0.81002911047343362</v>
      </c>
      <c r="F334">
        <f t="shared" si="279"/>
        <v>0.81002911047343373</v>
      </c>
      <c r="G334">
        <f t="shared" si="273"/>
        <v>0.91905952392503454</v>
      </c>
      <c r="H334">
        <f t="shared" si="274"/>
        <v>0.79503150890440255</v>
      </c>
      <c r="I334">
        <f t="shared" si="275"/>
        <v>0.79503150890440277</v>
      </c>
      <c r="J334">
        <f t="shared" si="330"/>
        <v>27.455981727713528</v>
      </c>
      <c r="K334">
        <f t="shared" si="331"/>
        <v>26.561378303418369</v>
      </c>
      <c r="L334">
        <f t="shared" si="280"/>
        <v>1.0659619962812709E+17</v>
      </c>
      <c r="M334">
        <f t="shared" si="276"/>
        <v>2.5139584307817386E-2</v>
      </c>
      <c r="N334" s="17">
        <f t="shared" si="332"/>
        <v>2679784147444233</v>
      </c>
      <c r="O334">
        <f t="shared" si="333"/>
        <v>0</v>
      </c>
      <c r="P334" s="18" t="e">
        <f t="shared" si="277"/>
        <v>#N/A</v>
      </c>
      <c r="R334">
        <f t="shared" si="281"/>
        <v>3.2794582172157933</v>
      </c>
      <c r="S334">
        <f t="shared" si="282"/>
        <v>39.207824255238855</v>
      </c>
      <c r="T334">
        <f t="shared" si="304"/>
        <v>-3.6833116110475381</v>
      </c>
      <c r="U334" s="9">
        <f t="shared" si="283"/>
        <v>35.524512644191319</v>
      </c>
      <c r="V334">
        <f t="shared" si="305"/>
        <v>-2679784147444115.5</v>
      </c>
      <c r="W334">
        <f t="shared" si="306"/>
        <v>0</v>
      </c>
      <c r="X334">
        <f t="shared" si="307"/>
        <v>-2.8421709430404007E-14</v>
      </c>
      <c r="Y334">
        <f t="shared" si="284"/>
        <v>2.197390896572796</v>
      </c>
      <c r="Z334">
        <f t="shared" si="285"/>
        <v>31.415926535897931</v>
      </c>
      <c r="AA334">
        <f t="shared" si="286"/>
        <v>2.5149980838118937</v>
      </c>
      <c r="AB334">
        <f t="shared" si="308"/>
        <v>-1.8206368966831814</v>
      </c>
      <c r="AC334">
        <f t="shared" si="287"/>
        <v>29.595289639214748</v>
      </c>
      <c r="AD334">
        <f t="shared" si="309"/>
        <v>-0.2224578442018075</v>
      </c>
      <c r="AE334">
        <f t="shared" si="288"/>
        <v>0.21885102725179365</v>
      </c>
      <c r="AF334" s="9">
        <f t="shared" si="310"/>
        <v>29.591682822264733</v>
      </c>
      <c r="AG334" s="9">
        <f t="shared" si="311"/>
        <v>0</v>
      </c>
      <c r="AH334">
        <f t="shared" si="312"/>
        <v>0</v>
      </c>
      <c r="AI334">
        <f t="shared" si="329"/>
        <v>3.1257338500325638E-3</v>
      </c>
      <c r="AJ334">
        <f t="shared" si="289"/>
        <v>37.337604695554134</v>
      </c>
      <c r="AK334">
        <f t="shared" si="290"/>
        <v>-1.8501553784183873</v>
      </c>
      <c r="AL334">
        <f t="shared" si="291"/>
        <v>-0.17362176604977408</v>
      </c>
      <c r="AM334">
        <f t="shared" si="292"/>
        <v>0.21068509310534692</v>
      </c>
      <c r="AN334" s="9">
        <f t="shared" si="313"/>
        <v>35.524512644191319</v>
      </c>
      <c r="AO334">
        <f t="shared" si="293"/>
        <v>0</v>
      </c>
      <c r="AP334">
        <f t="shared" si="314"/>
        <v>0</v>
      </c>
      <c r="AQ334">
        <f t="shared" si="294"/>
        <v>5.9216781596562029</v>
      </c>
      <c r="AR334">
        <f t="shared" si="295"/>
        <v>-2.9518481735205881E-2</v>
      </c>
      <c r="AS334">
        <f t="shared" si="296"/>
        <v>4.8836078152033419E-2</v>
      </c>
      <c r="AT334">
        <f t="shared" si="315"/>
        <v>1.5954596073136231E-2</v>
      </c>
      <c r="AU334">
        <f t="shared" si="297"/>
        <v>5.9328298219265854</v>
      </c>
      <c r="AV334">
        <f t="shared" si="316"/>
        <v>0.16700664922131378</v>
      </c>
      <c r="AW334">
        <f t="shared" si="317"/>
        <v>0</v>
      </c>
      <c r="AX334">
        <f t="shared" si="298"/>
        <v>2.5142233091962587E-2</v>
      </c>
      <c r="AY334" t="b">
        <f t="shared" si="318"/>
        <v>0</v>
      </c>
      <c r="AZ334">
        <f t="shared" si="299"/>
        <v>37.337604695554134</v>
      </c>
      <c r="BA334">
        <f t="shared" si="300"/>
        <v>-1.8501553784183922</v>
      </c>
      <c r="BB334">
        <f t="shared" si="301"/>
        <v>-0.22295356234768171</v>
      </c>
      <c r="BC334">
        <f t="shared" si="302"/>
        <v>0.21068509310534678</v>
      </c>
      <c r="BD334">
        <f t="shared" si="303"/>
        <v>4.9331796297907987E-2</v>
      </c>
      <c r="BF334" s="15">
        <f t="shared" si="319"/>
        <v>35.524512644191311</v>
      </c>
      <c r="BG334" s="10">
        <f t="shared" si="320"/>
        <v>0</v>
      </c>
      <c r="BH334">
        <f t="shared" si="321"/>
        <v>5.9328298219265783</v>
      </c>
      <c r="BI334">
        <f t="shared" si="322"/>
        <v>5.9216781596562029</v>
      </c>
      <c r="BJ334">
        <f t="shared" si="323"/>
        <v>-2.9518481735210766E-2</v>
      </c>
      <c r="BK334">
        <f t="shared" si="324"/>
        <v>-4.9571814587420771E-4</v>
      </c>
      <c r="BM334">
        <f t="shared" si="325"/>
        <v>0</v>
      </c>
      <c r="BN334">
        <f t="shared" si="326"/>
        <v>-4.8849813083506888E-15</v>
      </c>
      <c r="BO334">
        <f t="shared" si="327"/>
        <v>3.6082248300317588E-16</v>
      </c>
      <c r="BP334">
        <f t="shared" si="328"/>
        <v>0</v>
      </c>
    </row>
    <row r="335" spans="1:68" x14ac:dyDescent="0.2">
      <c r="A335">
        <f t="shared" si="334"/>
        <v>0.29799999999999999</v>
      </c>
      <c r="B335">
        <f t="shared" si="270"/>
        <v>0.93146868730966326</v>
      </c>
      <c r="C335">
        <f t="shared" si="271"/>
        <v>2.1942651627227638</v>
      </c>
      <c r="D335">
        <f t="shared" si="272"/>
        <v>0.93146868730966326</v>
      </c>
      <c r="E335">
        <f t="shared" si="278"/>
        <v>0.81185804844169085</v>
      </c>
      <c r="F335">
        <f t="shared" si="279"/>
        <v>0.81185804844169074</v>
      </c>
      <c r="G335">
        <f t="shared" si="273"/>
        <v>0.92215400043656659</v>
      </c>
      <c r="H335">
        <f t="shared" si="274"/>
        <v>0.79690471022634968</v>
      </c>
      <c r="I335">
        <f t="shared" si="275"/>
        <v>0.7969047102263499</v>
      </c>
      <c r="J335">
        <f t="shared" si="330"/>
        <v>27.391443796631279</v>
      </c>
      <c r="K335">
        <f t="shared" si="331"/>
        <v>26.499566847660283</v>
      </c>
      <c r="L335">
        <f t="shared" si="280"/>
        <v>1.0739339186521728E+17</v>
      </c>
      <c r="M335">
        <f t="shared" si="276"/>
        <v>2.517083175517193E-2</v>
      </c>
      <c r="N335" s="17">
        <f t="shared" si="332"/>
        <v>2703180998256634</v>
      </c>
      <c r="O335">
        <f t="shared" si="333"/>
        <v>0</v>
      </c>
      <c r="P335" s="18" t="e">
        <f t="shared" si="277"/>
        <v>#N/A</v>
      </c>
      <c r="R335">
        <f t="shared" si="281"/>
        <v>3.2771283874872794</v>
      </c>
      <c r="S335">
        <f t="shared" si="282"/>
        <v>39.215275046835664</v>
      </c>
      <c r="T335">
        <f t="shared" si="304"/>
        <v>-3.6820694248834087</v>
      </c>
      <c r="U335" s="9">
        <f t="shared" si="283"/>
        <v>35.533205621952256</v>
      </c>
      <c r="V335">
        <f t="shared" si="305"/>
        <v>-2703180998256539</v>
      </c>
      <c r="W335">
        <f t="shared" si="306"/>
        <v>0</v>
      </c>
      <c r="X335">
        <f t="shared" si="307"/>
        <v>-2.1316282072803006E-14</v>
      </c>
      <c r="Y335">
        <f t="shared" si="284"/>
        <v>2.1942651627227638</v>
      </c>
      <c r="Z335">
        <f t="shared" si="285"/>
        <v>31.415926535897931</v>
      </c>
      <c r="AA335">
        <f t="shared" si="286"/>
        <v>2.5181238176619258</v>
      </c>
      <c r="AB335">
        <f t="shared" si="308"/>
        <v>-1.8109309342141149</v>
      </c>
      <c r="AC335">
        <f t="shared" si="287"/>
        <v>29.604995601683818</v>
      </c>
      <c r="AD335">
        <f t="shared" si="309"/>
        <v>-0.22121577841716467</v>
      </c>
      <c r="AE335">
        <f t="shared" si="288"/>
        <v>0.21653060796343598</v>
      </c>
      <c r="AF335" s="9">
        <f t="shared" si="310"/>
        <v>29.600310431230088</v>
      </c>
      <c r="AG335" s="9">
        <f t="shared" si="311"/>
        <v>0</v>
      </c>
      <c r="AH335">
        <f t="shared" si="312"/>
        <v>0</v>
      </c>
      <c r="AI335">
        <f t="shared" si="329"/>
        <v>3.1257338500323417E-3</v>
      </c>
      <c r="AJ335">
        <f t="shared" si="289"/>
        <v>37.337604695554134</v>
      </c>
      <c r="AK335">
        <f t="shared" si="290"/>
        <v>-1.8404492650090369</v>
      </c>
      <c r="AL335">
        <f t="shared" si="291"/>
        <v>-0.17237957988564467</v>
      </c>
      <c r="AM335">
        <f t="shared" si="292"/>
        <v>0.20842977129280107</v>
      </c>
      <c r="AN335" s="9">
        <f t="shared" si="313"/>
        <v>35.533205621952256</v>
      </c>
      <c r="AO335">
        <f t="shared" si="293"/>
        <v>0</v>
      </c>
      <c r="AP335">
        <f t="shared" si="314"/>
        <v>0</v>
      </c>
      <c r="AQ335">
        <f t="shared" si="294"/>
        <v>5.9216781596562029</v>
      </c>
      <c r="AR335">
        <f t="shared" si="295"/>
        <v>-2.9518330794922054E-2</v>
      </c>
      <c r="AS335">
        <f t="shared" si="296"/>
        <v>4.8836198531519992E-2</v>
      </c>
      <c r="AT335">
        <f t="shared" si="315"/>
        <v>1.6038654993718131E-2</v>
      </c>
      <c r="AU335">
        <f t="shared" si="297"/>
        <v>5.9328951907221672</v>
      </c>
      <c r="AV335">
        <f t="shared" si="316"/>
        <v>0.16696763173702658</v>
      </c>
      <c r="AW335">
        <f t="shared" si="317"/>
        <v>0</v>
      </c>
      <c r="AX335">
        <f t="shared" si="298"/>
        <v>2.5173490430462908E-2</v>
      </c>
      <c r="AY335" t="b">
        <f t="shared" si="318"/>
        <v>0</v>
      </c>
      <c r="AZ335">
        <f t="shared" si="299"/>
        <v>37.337604695554134</v>
      </c>
      <c r="BA335">
        <f t="shared" si="300"/>
        <v>-1.8404492650090314</v>
      </c>
      <c r="BB335">
        <f t="shared" si="301"/>
        <v>-0.22171137618355261</v>
      </c>
      <c r="BC335">
        <f t="shared" si="302"/>
        <v>0.20842977129280121</v>
      </c>
      <c r="BD335">
        <f t="shared" si="303"/>
        <v>4.9331796297907987E-2</v>
      </c>
      <c r="BF335" s="15">
        <f t="shared" si="319"/>
        <v>35.533205621952256</v>
      </c>
      <c r="BG335" s="10">
        <f t="shared" si="320"/>
        <v>0</v>
      </c>
      <c r="BH335">
        <f t="shared" si="321"/>
        <v>5.9328951907221672</v>
      </c>
      <c r="BI335">
        <f t="shared" si="322"/>
        <v>5.9216781596562029</v>
      </c>
      <c r="BJ335">
        <f t="shared" si="323"/>
        <v>-2.9518330794916503E-2</v>
      </c>
      <c r="BK335">
        <f t="shared" si="324"/>
        <v>-4.9559776638793962E-4</v>
      </c>
      <c r="BM335">
        <f t="shared" si="325"/>
        <v>0</v>
      </c>
      <c r="BN335">
        <f t="shared" si="326"/>
        <v>5.5511151231257827E-15</v>
      </c>
      <c r="BO335">
        <f t="shared" si="327"/>
        <v>0</v>
      </c>
      <c r="BP335">
        <f t="shared" si="328"/>
        <v>0</v>
      </c>
    </row>
    <row r="336" spans="1:68" x14ac:dyDescent="0.2">
      <c r="A336">
        <f t="shared" si="334"/>
        <v>0.29899999999999999</v>
      </c>
      <c r="B336">
        <f t="shared" si="270"/>
        <v>0.9345944211596956</v>
      </c>
      <c r="C336">
        <f t="shared" si="271"/>
        <v>2.1911394288727313</v>
      </c>
      <c r="D336">
        <f t="shared" si="272"/>
        <v>0.9345944211596956</v>
      </c>
      <c r="E336">
        <f t="shared" si="278"/>
        <v>0.81367905439107668</v>
      </c>
      <c r="F336">
        <f t="shared" si="279"/>
        <v>0.81367905439107679</v>
      </c>
      <c r="G336">
        <f t="shared" si="273"/>
        <v>0.92524847694809864</v>
      </c>
      <c r="H336">
        <f t="shared" si="274"/>
        <v>0.79877028056631094</v>
      </c>
      <c r="I336">
        <f t="shared" si="275"/>
        <v>0.79877028056631094</v>
      </c>
      <c r="J336">
        <f t="shared" si="330"/>
        <v>27.327469627387671</v>
      </c>
      <c r="K336">
        <f t="shared" si="331"/>
        <v>26.438293899664504</v>
      </c>
      <c r="L336">
        <f t="shared" si="280"/>
        <v>1.0819541454117352E+17</v>
      </c>
      <c r="M336">
        <f t="shared" si="276"/>
        <v>2.5202079177934038E-2</v>
      </c>
      <c r="N336" s="17">
        <f t="shared" si="332"/>
        <v>2726749403956051</v>
      </c>
      <c r="O336">
        <f t="shared" si="333"/>
        <v>0</v>
      </c>
      <c r="P336" s="18" t="e">
        <f t="shared" si="277"/>
        <v>#N/A</v>
      </c>
      <c r="R336">
        <f t="shared" si="281"/>
        <v>3.274813485657357</v>
      </c>
      <c r="S336">
        <f t="shared" si="282"/>
        <v>39.22271538095341</v>
      </c>
      <c r="T336">
        <f t="shared" si="304"/>
        <v>-3.6808287808074054</v>
      </c>
      <c r="U336" s="9">
        <f t="shared" si="283"/>
        <v>35.541886600146007</v>
      </c>
      <c r="V336">
        <f t="shared" si="305"/>
        <v>-2726749403955948.5</v>
      </c>
      <c r="W336">
        <f t="shared" si="306"/>
        <v>0</v>
      </c>
      <c r="X336">
        <f t="shared" si="307"/>
        <v>-2.1316282072803006E-14</v>
      </c>
      <c r="Y336">
        <f t="shared" si="284"/>
        <v>2.1911394288727313</v>
      </c>
      <c r="Z336">
        <f t="shared" si="285"/>
        <v>31.415926535897931</v>
      </c>
      <c r="AA336">
        <f t="shared" si="286"/>
        <v>2.5212495515119584</v>
      </c>
      <c r="AB336">
        <f t="shared" si="308"/>
        <v>-1.8012490134034218</v>
      </c>
      <c r="AC336">
        <f t="shared" si="287"/>
        <v>29.61467752249451</v>
      </c>
      <c r="AD336">
        <f t="shared" si="309"/>
        <v>-0.21997525344634078</v>
      </c>
      <c r="AE336">
        <f t="shared" si="288"/>
        <v>0.21422540738074344</v>
      </c>
      <c r="AF336" s="9">
        <f t="shared" si="310"/>
        <v>29.608927676428916</v>
      </c>
      <c r="AG336" s="9">
        <f t="shared" si="311"/>
        <v>0</v>
      </c>
      <c r="AH336">
        <f t="shared" si="312"/>
        <v>0</v>
      </c>
      <c r="AI336">
        <f t="shared" si="329"/>
        <v>3.1257338500323417E-3</v>
      </c>
      <c r="AJ336">
        <f t="shared" si="289"/>
        <v>37.337604695554134</v>
      </c>
      <c r="AK336">
        <f t="shared" si="290"/>
        <v>-1.8307684324025817</v>
      </c>
      <c r="AL336">
        <f t="shared" si="291"/>
        <v>-0.17113893580964135</v>
      </c>
      <c r="AM336">
        <f t="shared" si="292"/>
        <v>0.20618927280405591</v>
      </c>
      <c r="AN336" s="9">
        <f t="shared" si="313"/>
        <v>35.541886600145965</v>
      </c>
      <c r="AO336">
        <f t="shared" si="293"/>
        <v>0</v>
      </c>
      <c r="AP336">
        <f t="shared" si="314"/>
        <v>0</v>
      </c>
      <c r="AQ336">
        <f t="shared" si="294"/>
        <v>5.9216781596562029</v>
      </c>
      <c r="AR336">
        <f t="shared" si="295"/>
        <v>-2.9519418999159885E-2</v>
      </c>
      <c r="AS336">
        <f t="shared" si="296"/>
        <v>4.8836317636699433E-2</v>
      </c>
      <c r="AT336">
        <f t="shared" si="315"/>
        <v>1.6124059425921232E-2</v>
      </c>
      <c r="AU336">
        <f t="shared" si="297"/>
        <v>5.9329589237170488</v>
      </c>
      <c r="AV336">
        <f t="shared" si="316"/>
        <v>0.16692864367229968</v>
      </c>
      <c r="AW336">
        <f t="shared" si="317"/>
        <v>0</v>
      </c>
      <c r="AX336">
        <f t="shared" si="298"/>
        <v>2.5204747768963233E-2</v>
      </c>
      <c r="AY336" t="b">
        <f t="shared" si="318"/>
        <v>0</v>
      </c>
      <c r="AZ336">
        <f t="shared" si="299"/>
        <v>37.337604695554134</v>
      </c>
      <c r="BA336">
        <f t="shared" si="300"/>
        <v>-1.8307684324025844</v>
      </c>
      <c r="BB336">
        <f t="shared" si="301"/>
        <v>-0.22047073210754908</v>
      </c>
      <c r="BC336">
        <f t="shared" si="302"/>
        <v>0.20618927280405577</v>
      </c>
      <c r="BD336">
        <f t="shared" si="303"/>
        <v>4.9331796297907987E-2</v>
      </c>
      <c r="BF336" s="15">
        <f t="shared" si="319"/>
        <v>35.541886600145958</v>
      </c>
      <c r="BG336" s="10">
        <f t="shared" si="320"/>
        <v>0</v>
      </c>
      <c r="BH336">
        <f t="shared" si="321"/>
        <v>5.9329589237170417</v>
      </c>
      <c r="BI336">
        <f t="shared" si="322"/>
        <v>5.9216781596562029</v>
      </c>
      <c r="BJ336">
        <f t="shared" si="323"/>
        <v>-2.951941899916255E-2</v>
      </c>
      <c r="BK336">
        <f t="shared" si="324"/>
        <v>-4.9547866120830397E-4</v>
      </c>
      <c r="BM336">
        <f t="shared" si="325"/>
        <v>0</v>
      </c>
      <c r="BN336">
        <f t="shared" si="326"/>
        <v>-2.6645352591003757E-15</v>
      </c>
      <c r="BO336">
        <f t="shared" si="327"/>
        <v>2.4980018054066022E-16</v>
      </c>
      <c r="BP336">
        <f t="shared" si="328"/>
        <v>0</v>
      </c>
    </row>
    <row r="337" spans="1:68" x14ac:dyDescent="0.2">
      <c r="A337">
        <f t="shared" si="334"/>
        <v>0.3</v>
      </c>
      <c r="B337">
        <f t="shared" si="270"/>
        <v>0.93772015500972805</v>
      </c>
      <c r="C337">
        <f t="shared" si="271"/>
        <v>2.1880136950226987</v>
      </c>
      <c r="D337">
        <f t="shared" si="272"/>
        <v>0.93772015500972805</v>
      </c>
      <c r="E337">
        <f t="shared" si="278"/>
        <v>0.81549211052999149</v>
      </c>
      <c r="F337">
        <f t="shared" si="279"/>
        <v>0.81549211052999171</v>
      </c>
      <c r="G337">
        <f t="shared" si="273"/>
        <v>0.9283429534596308</v>
      </c>
      <c r="H337">
        <f t="shared" si="274"/>
        <v>0.80062820206000018</v>
      </c>
      <c r="I337">
        <f t="shared" si="275"/>
        <v>0.8006282020600004</v>
      </c>
      <c r="J337">
        <f t="shared" si="330"/>
        <v>27.264054058140641</v>
      </c>
      <c r="K337">
        <f t="shared" si="331"/>
        <v>26.377554549861316</v>
      </c>
      <c r="L337">
        <f t="shared" si="280"/>
        <v>1.0900232366773006E+17</v>
      </c>
      <c r="M337">
        <f t="shared" si="276"/>
        <v>2.5233326576073179E-2</v>
      </c>
      <c r="N337" s="17">
        <f t="shared" si="332"/>
        <v>2750491230658663.5</v>
      </c>
      <c r="O337">
        <f t="shared" si="333"/>
        <v>0</v>
      </c>
      <c r="P337" s="18" t="e">
        <f t="shared" si="277"/>
        <v>#N/A</v>
      </c>
      <c r="R337">
        <f t="shared" si="281"/>
        <v>3.2725134420771358</v>
      </c>
      <c r="S337">
        <f t="shared" si="282"/>
        <v>39.230145594965158</v>
      </c>
      <c r="T337">
        <f t="shared" si="304"/>
        <v>-3.6795896749979029</v>
      </c>
      <c r="U337" s="9">
        <f t="shared" si="283"/>
        <v>35.550555919967252</v>
      </c>
      <c r="V337">
        <f t="shared" si="305"/>
        <v>-2750491230658580.5</v>
      </c>
      <c r="W337">
        <f t="shared" si="306"/>
        <v>0</v>
      </c>
      <c r="X337">
        <f t="shared" si="307"/>
        <v>-1.4210854715202004E-14</v>
      </c>
      <c r="Y337">
        <f t="shared" si="284"/>
        <v>2.1880136950226987</v>
      </c>
      <c r="Z337">
        <f t="shared" si="285"/>
        <v>31.415926535897931</v>
      </c>
      <c r="AA337">
        <f t="shared" si="286"/>
        <v>2.524375285361991</v>
      </c>
      <c r="AB337">
        <f t="shared" si="308"/>
        <v>-1.7915907410046683</v>
      </c>
      <c r="AC337">
        <f t="shared" si="287"/>
        <v>29.624335794893263</v>
      </c>
      <c r="AD337">
        <f t="shared" si="309"/>
        <v>-0.21873626547123556</v>
      </c>
      <c r="AE337">
        <f t="shared" si="288"/>
        <v>0.21193535550034182</v>
      </c>
      <c r="AF337" s="9">
        <f t="shared" si="310"/>
        <v>29.617534884922367</v>
      </c>
      <c r="AG337" s="9">
        <f t="shared" si="311"/>
        <v>0</v>
      </c>
      <c r="AH337">
        <f t="shared" si="312"/>
        <v>0</v>
      </c>
      <c r="AI337">
        <f t="shared" si="329"/>
        <v>3.1257338500325638E-3</v>
      </c>
      <c r="AJ337">
        <f t="shared" si="289"/>
        <v>37.337604695554134</v>
      </c>
      <c r="AK337">
        <f t="shared" si="290"/>
        <v>-1.8211124769506766</v>
      </c>
      <c r="AL337">
        <f t="shared" si="291"/>
        <v>-0.16989983000013886</v>
      </c>
      <c r="AM337">
        <f t="shared" si="292"/>
        <v>0.20396353136395223</v>
      </c>
      <c r="AN337" s="9">
        <f t="shared" si="313"/>
        <v>35.550555919967273</v>
      </c>
      <c r="AO337">
        <f t="shared" si="293"/>
        <v>0</v>
      </c>
      <c r="AP337">
        <f t="shared" si="314"/>
        <v>0</v>
      </c>
      <c r="AQ337">
        <f t="shared" si="294"/>
        <v>5.9216781596562029</v>
      </c>
      <c r="AR337">
        <f t="shared" si="295"/>
        <v>-2.9521735946008265E-2</v>
      </c>
      <c r="AS337">
        <f t="shared" si="296"/>
        <v>4.8836435471096701E-2</v>
      </c>
      <c r="AT337">
        <f t="shared" si="315"/>
        <v>1.621082515201934E-2</v>
      </c>
      <c r="AU337">
        <f t="shared" si="297"/>
        <v>5.9330210350449057</v>
      </c>
      <c r="AV337">
        <f t="shared" si="316"/>
        <v>0.16688968376195135</v>
      </c>
      <c r="AW337">
        <f t="shared" si="317"/>
        <v>0</v>
      </c>
      <c r="AX337">
        <f t="shared" si="298"/>
        <v>2.5236005107463558E-2</v>
      </c>
      <c r="AY337" t="b">
        <f t="shared" si="318"/>
        <v>0</v>
      </c>
      <c r="AZ337">
        <f t="shared" si="299"/>
        <v>37.337604695554134</v>
      </c>
      <c r="BA337">
        <f t="shared" si="300"/>
        <v>-1.8211124769506832</v>
      </c>
      <c r="BB337">
        <f t="shared" si="301"/>
        <v>-0.21923162629804668</v>
      </c>
      <c r="BC337">
        <f t="shared" si="302"/>
        <v>0.20396353136395196</v>
      </c>
      <c r="BD337">
        <f t="shared" si="303"/>
        <v>4.9331796297907987E-2</v>
      </c>
      <c r="BF337" s="15">
        <f t="shared" si="319"/>
        <v>35.550555919967266</v>
      </c>
      <c r="BG337" s="10">
        <f t="shared" si="320"/>
        <v>0</v>
      </c>
      <c r="BH337">
        <f t="shared" si="321"/>
        <v>5.9330210350448986</v>
      </c>
      <c r="BI337">
        <f t="shared" si="322"/>
        <v>5.9216781596562029</v>
      </c>
      <c r="BJ337">
        <f t="shared" si="323"/>
        <v>-2.9521735946014926E-2</v>
      </c>
      <c r="BK337">
        <f t="shared" si="324"/>
        <v>-4.9536082681111981E-4</v>
      </c>
      <c r="BM337">
        <f t="shared" si="325"/>
        <v>0</v>
      </c>
      <c r="BN337">
        <f t="shared" si="326"/>
        <v>-6.6613381477509392E-15</v>
      </c>
      <c r="BO337">
        <f t="shared" si="327"/>
        <v>0</v>
      </c>
      <c r="BP337">
        <f t="shared" si="328"/>
        <v>-2.7755575615628914E-16</v>
      </c>
    </row>
    <row r="338" spans="1:68" x14ac:dyDescent="0.2">
      <c r="A338">
        <f t="shared" si="334"/>
        <v>0.30099999999999999</v>
      </c>
      <c r="B338">
        <f t="shared" si="270"/>
        <v>0.9408458888597605</v>
      </c>
      <c r="C338">
        <f t="shared" si="271"/>
        <v>2.1848879611726666</v>
      </c>
      <c r="D338">
        <f t="shared" si="272"/>
        <v>0.9408458888597605</v>
      </c>
      <c r="E338">
        <f t="shared" si="278"/>
        <v>0.8172971991445066</v>
      </c>
      <c r="F338">
        <f t="shared" si="279"/>
        <v>0.8172971991445066</v>
      </c>
      <c r="G338">
        <f t="shared" si="273"/>
        <v>0.93143742997116286</v>
      </c>
      <c r="H338">
        <f t="shared" si="274"/>
        <v>0.8024784569163752</v>
      </c>
      <c r="I338">
        <f t="shared" si="275"/>
        <v>0.80247845691637532</v>
      </c>
      <c r="J338">
        <f t="shared" si="330"/>
        <v>27.201191998741077</v>
      </c>
      <c r="K338">
        <f t="shared" si="331"/>
        <v>26.317343956722201</v>
      </c>
      <c r="L338">
        <f t="shared" si="280"/>
        <v>1.0981417591513942E+17</v>
      </c>
      <c r="M338">
        <f t="shared" si="276"/>
        <v>2.5264573949558826E-2</v>
      </c>
      <c r="N338" s="17">
        <f t="shared" si="332"/>
        <v>2774408368117901.5</v>
      </c>
      <c r="O338">
        <f t="shared" si="333"/>
        <v>0</v>
      </c>
      <c r="P338" s="18" t="e">
        <f t="shared" si="277"/>
        <v>#N/A</v>
      </c>
      <c r="R338">
        <f t="shared" si="281"/>
        <v>3.2702281878666102</v>
      </c>
      <c r="S338">
        <f t="shared" si="282"/>
        <v>39.237566022347799</v>
      </c>
      <c r="T338">
        <f t="shared" si="304"/>
        <v>-3.6783521036474682</v>
      </c>
      <c r="U338" s="9">
        <f t="shared" si="283"/>
        <v>35.55921391870033</v>
      </c>
      <c r="V338">
        <f t="shared" si="305"/>
        <v>-2774408368117799</v>
      </c>
      <c r="W338">
        <f t="shared" si="306"/>
        <v>0</v>
      </c>
      <c r="X338">
        <f t="shared" si="307"/>
        <v>-2.1316282072803006E-14</v>
      </c>
      <c r="Y338">
        <f t="shared" si="284"/>
        <v>2.1848879611726666</v>
      </c>
      <c r="Z338">
        <f t="shared" si="285"/>
        <v>31.415926535897931</v>
      </c>
      <c r="AA338">
        <f t="shared" si="286"/>
        <v>2.5275010192120231</v>
      </c>
      <c r="AB338">
        <f t="shared" si="308"/>
        <v>-1.7819557281886005</v>
      </c>
      <c r="AC338">
        <f t="shared" si="287"/>
        <v>29.633970807709332</v>
      </c>
      <c r="AD338">
        <f t="shared" si="309"/>
        <v>-0.21749881068792251</v>
      </c>
      <c r="AE338">
        <f t="shared" si="288"/>
        <v>0.20966038309772878</v>
      </c>
      <c r="AF338" s="9">
        <f t="shared" si="310"/>
        <v>29.626132380119138</v>
      </c>
      <c r="AG338" s="9">
        <f t="shared" si="311"/>
        <v>0</v>
      </c>
      <c r="AH338">
        <f t="shared" si="312"/>
        <v>0</v>
      </c>
      <c r="AI338">
        <f t="shared" si="329"/>
        <v>3.1257338500323417E-3</v>
      </c>
      <c r="AJ338">
        <f t="shared" si="289"/>
        <v>37.337604695554134</v>
      </c>
      <c r="AK338">
        <f t="shared" si="290"/>
        <v>-1.8114809996313306</v>
      </c>
      <c r="AL338">
        <f t="shared" si="291"/>
        <v>-0.16866225864970419</v>
      </c>
      <c r="AM338">
        <f t="shared" si="292"/>
        <v>0.20175248142725311</v>
      </c>
      <c r="AN338" s="9">
        <f t="shared" si="313"/>
        <v>35.559213918700358</v>
      </c>
      <c r="AO338">
        <f t="shared" si="293"/>
        <v>0</v>
      </c>
      <c r="AP338">
        <f t="shared" si="314"/>
        <v>0</v>
      </c>
      <c r="AQ338">
        <f t="shared" si="294"/>
        <v>5.9216781596562029</v>
      </c>
      <c r="AR338">
        <f t="shared" si="295"/>
        <v>-2.9525271442730094E-2</v>
      </c>
      <c r="AS338">
        <f t="shared" si="296"/>
        <v>4.8836552038218323E-2</v>
      </c>
      <c r="AT338">
        <f t="shared" si="315"/>
        <v>1.6298968329636926E-2</v>
      </c>
      <c r="AU338">
        <f t="shared" si="297"/>
        <v>5.9330815385812201</v>
      </c>
      <c r="AV338">
        <f t="shared" si="316"/>
        <v>0.16685075075467434</v>
      </c>
      <c r="AW338">
        <f t="shared" si="317"/>
        <v>0</v>
      </c>
      <c r="AX338">
        <f t="shared" si="298"/>
        <v>2.5267262445963879E-2</v>
      </c>
      <c r="AY338" t="b">
        <f t="shared" si="318"/>
        <v>0</v>
      </c>
      <c r="AZ338">
        <f t="shared" si="299"/>
        <v>37.337604695554134</v>
      </c>
      <c r="BA338">
        <f t="shared" si="300"/>
        <v>-1.8114809996313346</v>
      </c>
      <c r="BB338">
        <f t="shared" si="301"/>
        <v>-0.21799405494761229</v>
      </c>
      <c r="BC338">
        <f t="shared" si="302"/>
        <v>0.20175248142725311</v>
      </c>
      <c r="BD338">
        <f t="shared" si="303"/>
        <v>4.9331796297907987E-2</v>
      </c>
      <c r="BF338" s="15">
        <f t="shared" si="319"/>
        <v>35.559213918700351</v>
      </c>
      <c r="BG338" s="10">
        <f t="shared" si="320"/>
        <v>0</v>
      </c>
      <c r="BH338">
        <f t="shared" si="321"/>
        <v>5.933081538581213</v>
      </c>
      <c r="BI338">
        <f t="shared" si="322"/>
        <v>5.9216781596562029</v>
      </c>
      <c r="BJ338">
        <f t="shared" si="323"/>
        <v>-2.9525271442734091E-2</v>
      </c>
      <c r="BK338">
        <f t="shared" si="324"/>
        <v>-4.9524425968977548E-4</v>
      </c>
      <c r="BM338">
        <f t="shared" si="325"/>
        <v>0</v>
      </c>
      <c r="BN338">
        <f t="shared" si="326"/>
        <v>-3.9968028886505635E-15</v>
      </c>
      <c r="BO338">
        <f t="shared" si="327"/>
        <v>0</v>
      </c>
      <c r="BP338">
        <f t="shared" si="328"/>
        <v>0</v>
      </c>
    </row>
    <row r="339" spans="1:68" x14ac:dyDescent="0.2">
      <c r="A339">
        <f t="shared" si="334"/>
        <v>0.30199999999999999</v>
      </c>
      <c r="B339">
        <f t="shared" si="270"/>
        <v>0.94397162270979296</v>
      </c>
      <c r="C339">
        <f t="shared" si="271"/>
        <v>2.181762227322634</v>
      </c>
      <c r="D339">
        <f t="shared" si="272"/>
        <v>0.94397162270979296</v>
      </c>
      <c r="E339">
        <f t="shared" si="278"/>
        <v>0.81909430259853777</v>
      </c>
      <c r="F339">
        <f t="shared" si="279"/>
        <v>0.81909430259853777</v>
      </c>
      <c r="G339">
        <f t="shared" si="273"/>
        <v>0.93453190648269502</v>
      </c>
      <c r="H339">
        <f t="shared" si="274"/>
        <v>0.80432102741780753</v>
      </c>
      <c r="I339">
        <f t="shared" si="275"/>
        <v>0.80432102741780753</v>
      </c>
      <c r="J339">
        <f t="shared" si="330"/>
        <v>27.138878429566361</v>
      </c>
      <c r="K339">
        <f t="shared" si="331"/>
        <v>26.257657345655293</v>
      </c>
      <c r="L339">
        <f t="shared" si="280"/>
        <v>1.1063102861995038E+17</v>
      </c>
      <c r="M339">
        <f t="shared" si="276"/>
        <v>2.5295821298360447E-2</v>
      </c>
      <c r="N339" s="17">
        <f t="shared" si="332"/>
        <v>2798502730024065</v>
      </c>
      <c r="O339">
        <f t="shared" si="333"/>
        <v>0</v>
      </c>
      <c r="P339" s="18" t="e">
        <f t="shared" si="277"/>
        <v>#N/A</v>
      </c>
      <c r="R339">
        <f t="shared" si="281"/>
        <v>3.2679576549049241</v>
      </c>
      <c r="S339">
        <f t="shared" si="282"/>
        <v>39.244976992753465</v>
      </c>
      <c r="T339">
        <f t="shared" si="304"/>
        <v>-3.6771160629627899</v>
      </c>
      <c r="U339" s="9">
        <f t="shared" si="283"/>
        <v>35.567860929790676</v>
      </c>
      <c r="V339">
        <f t="shared" si="305"/>
        <v>-2798502730023998</v>
      </c>
      <c r="W339">
        <f t="shared" si="306"/>
        <v>0</v>
      </c>
      <c r="X339">
        <f t="shared" si="307"/>
        <v>-1.4210854715202004E-14</v>
      </c>
      <c r="Y339">
        <f t="shared" si="284"/>
        <v>2.181762227322634</v>
      </c>
      <c r="Z339">
        <f t="shared" si="285"/>
        <v>31.415926535897931</v>
      </c>
      <c r="AA339">
        <f t="shared" si="286"/>
        <v>2.5306267530620556</v>
      </c>
      <c r="AB339">
        <f t="shared" si="308"/>
        <v>-1.7723435904660605</v>
      </c>
      <c r="AC339">
        <f t="shared" si="287"/>
        <v>29.64358294543187</v>
      </c>
      <c r="AD339">
        <f t="shared" si="309"/>
        <v>-0.21626288530657922</v>
      </c>
      <c r="AE339">
        <f t="shared" si="288"/>
        <v>0.20740042171744971</v>
      </c>
      <c r="AF339" s="9">
        <f t="shared" si="310"/>
        <v>29.634720481842738</v>
      </c>
      <c r="AG339" s="9">
        <f t="shared" si="311"/>
        <v>0</v>
      </c>
      <c r="AH339">
        <f t="shared" si="312"/>
        <v>0</v>
      </c>
      <c r="AI339">
        <f t="shared" si="329"/>
        <v>3.1257338500323417E-3</v>
      </c>
      <c r="AJ339">
        <f t="shared" si="289"/>
        <v>37.337604695554134</v>
      </c>
      <c r="AK339">
        <f t="shared" si="290"/>
        <v>-1.801873605968038</v>
      </c>
      <c r="AL339">
        <f t="shared" si="291"/>
        <v>-0.16742621796502588</v>
      </c>
      <c r="AM339">
        <f t="shared" si="292"/>
        <v>0.19955605816962352</v>
      </c>
      <c r="AN339" s="9">
        <f t="shared" si="313"/>
        <v>35.567860929790697</v>
      </c>
      <c r="AO339">
        <f t="shared" si="293"/>
        <v>0</v>
      </c>
      <c r="AP339">
        <f t="shared" si="314"/>
        <v>0</v>
      </c>
      <c r="AQ339">
        <f t="shared" si="294"/>
        <v>5.9216781596562029</v>
      </c>
      <c r="AR339">
        <f t="shared" si="295"/>
        <v>-2.9530015501977536E-2</v>
      </c>
      <c r="AS339">
        <f t="shared" si="296"/>
        <v>4.8836667341553341E-2</v>
      </c>
      <c r="AT339">
        <f t="shared" si="315"/>
        <v>1.6388505500147352E-2</v>
      </c>
      <c r="AU339">
        <f t="shared" si="297"/>
        <v>5.9331404479479595</v>
      </c>
      <c r="AV339">
        <f t="shared" si="316"/>
        <v>0.16681184341278502</v>
      </c>
      <c r="AW339">
        <f t="shared" si="317"/>
        <v>0</v>
      </c>
      <c r="AX339">
        <f t="shared" si="298"/>
        <v>2.5298519784464207E-2</v>
      </c>
      <c r="AY339" t="b">
        <f t="shared" si="318"/>
        <v>0</v>
      </c>
      <c r="AZ339">
        <f t="shared" si="299"/>
        <v>37.337604695554134</v>
      </c>
      <c r="BA339">
        <f t="shared" si="300"/>
        <v>-1.8018736059680474</v>
      </c>
      <c r="BB339">
        <f t="shared" si="301"/>
        <v>-0.21675801426293381</v>
      </c>
      <c r="BC339">
        <f t="shared" si="302"/>
        <v>0.19955605816962352</v>
      </c>
      <c r="BD339">
        <f t="shared" si="303"/>
        <v>4.9331796297907987E-2</v>
      </c>
      <c r="BF339" s="15">
        <f t="shared" si="319"/>
        <v>35.567860929790683</v>
      </c>
      <c r="BG339" s="10">
        <f t="shared" si="320"/>
        <v>0</v>
      </c>
      <c r="BH339">
        <f t="shared" si="321"/>
        <v>5.9331404479479453</v>
      </c>
      <c r="BI339">
        <f t="shared" si="322"/>
        <v>5.9216781596562029</v>
      </c>
      <c r="BJ339">
        <f t="shared" si="323"/>
        <v>-2.9530015501986862E-2</v>
      </c>
      <c r="BK339">
        <f t="shared" si="324"/>
        <v>-4.951289563545902E-4</v>
      </c>
      <c r="BM339">
        <f t="shared" si="325"/>
        <v>0</v>
      </c>
      <c r="BN339">
        <f t="shared" si="326"/>
        <v>-9.3258734068513149E-15</v>
      </c>
      <c r="BO339">
        <f t="shared" si="327"/>
        <v>0</v>
      </c>
      <c r="BP339">
        <f t="shared" si="328"/>
        <v>0</v>
      </c>
    </row>
    <row r="340" spans="1:68" x14ac:dyDescent="0.2">
      <c r="A340">
        <f t="shared" si="334"/>
        <v>0.30299999999999999</v>
      </c>
      <c r="B340">
        <f t="shared" si="270"/>
        <v>0.9470973565598253</v>
      </c>
      <c r="C340">
        <f t="shared" si="271"/>
        <v>2.1786364934726015</v>
      </c>
      <c r="D340">
        <f t="shared" si="272"/>
        <v>0.9470973565598253</v>
      </c>
      <c r="E340">
        <f t="shared" si="278"/>
        <v>0.82088340333401721</v>
      </c>
      <c r="F340">
        <f t="shared" si="279"/>
        <v>0.82088340333401733</v>
      </c>
      <c r="G340">
        <f t="shared" si="273"/>
        <v>0.93762638299422707</v>
      </c>
      <c r="H340">
        <f t="shared" si="274"/>
        <v>0.80615589592025261</v>
      </c>
      <c r="I340">
        <f t="shared" si="275"/>
        <v>0.80615589592025283</v>
      </c>
      <c r="J340">
        <f t="shared" si="330"/>
        <v>27.077108400377092</v>
      </c>
      <c r="K340">
        <f t="shared" si="331"/>
        <v>26.198490007922629</v>
      </c>
      <c r="L340">
        <f t="shared" si="280"/>
        <v>1.1145293979305238E+17</v>
      </c>
      <c r="M340">
        <f t="shared" si="276"/>
        <v>2.5327068622447511E-2</v>
      </c>
      <c r="N340" s="17">
        <f t="shared" si="332"/>
        <v>2822776254312148.5</v>
      </c>
      <c r="O340">
        <f t="shared" si="333"/>
        <v>0</v>
      </c>
      <c r="P340" s="18" t="e">
        <f t="shared" si="277"/>
        <v>#N/A</v>
      </c>
      <c r="R340">
        <f t="shared" si="281"/>
        <v>3.2657017758207938</v>
      </c>
      <c r="S340">
        <f t="shared" si="282"/>
        <v>39.252378832080169</v>
      </c>
      <c r="T340">
        <f t="shared" si="304"/>
        <v>-3.675881549164608</v>
      </c>
      <c r="U340" s="9">
        <f t="shared" si="283"/>
        <v>35.576497282915561</v>
      </c>
      <c r="V340">
        <f t="shared" si="305"/>
        <v>-2822776254312001.5</v>
      </c>
      <c r="W340">
        <f t="shared" si="306"/>
        <v>0</v>
      </c>
      <c r="X340">
        <f t="shared" si="307"/>
        <v>-4.2632564145606011E-14</v>
      </c>
      <c r="Y340">
        <f t="shared" si="284"/>
        <v>2.1786364934726015</v>
      </c>
      <c r="Z340">
        <f t="shared" si="285"/>
        <v>31.415926535897931</v>
      </c>
      <c r="AA340">
        <f t="shared" si="286"/>
        <v>2.5337524869120882</v>
      </c>
      <c r="AB340">
        <f t="shared" si="308"/>
        <v>-1.7627539476123701</v>
      </c>
      <c r="AC340">
        <f t="shared" si="287"/>
        <v>29.65317258828556</v>
      </c>
      <c r="AD340">
        <f t="shared" si="309"/>
        <v>-0.21502848555141812</v>
      </c>
      <c r="AE340">
        <f t="shared" si="288"/>
        <v>0.20515540366344209</v>
      </c>
      <c r="AF340" s="9">
        <f t="shared" si="310"/>
        <v>29.643299506397586</v>
      </c>
      <c r="AG340" s="9">
        <f t="shared" si="311"/>
        <v>0</v>
      </c>
      <c r="AH340">
        <f t="shared" si="312"/>
        <v>0</v>
      </c>
      <c r="AI340">
        <f t="shared" si="329"/>
        <v>3.1257338500325638E-3</v>
      </c>
      <c r="AJ340">
        <f t="shared" si="289"/>
        <v>37.337604695554134</v>
      </c>
      <c r="AK340">
        <f t="shared" si="290"/>
        <v>-1.7922899059504773</v>
      </c>
      <c r="AL340">
        <f t="shared" si="291"/>
        <v>-0.16619170416684392</v>
      </c>
      <c r="AM340">
        <f t="shared" si="292"/>
        <v>0.19737419747876053</v>
      </c>
      <c r="AN340" s="9">
        <f t="shared" si="313"/>
        <v>35.576497282915575</v>
      </c>
      <c r="AO340">
        <f t="shared" si="293"/>
        <v>0</v>
      </c>
      <c r="AP340">
        <f t="shared" si="314"/>
        <v>0</v>
      </c>
      <c r="AQ340">
        <f t="shared" si="294"/>
        <v>5.9216781596562029</v>
      </c>
      <c r="AR340">
        <f t="shared" si="295"/>
        <v>-2.9535958338107182E-2</v>
      </c>
      <c r="AS340">
        <f t="shared" si="296"/>
        <v>4.8836781384574202E-2</v>
      </c>
      <c r="AT340">
        <f t="shared" si="315"/>
        <v>1.6479453597348603E-2</v>
      </c>
      <c r="AU340">
        <f t="shared" si="297"/>
        <v>5.9331977765179893</v>
      </c>
      <c r="AV340">
        <f t="shared" si="316"/>
        <v>0.16677296051197288</v>
      </c>
      <c r="AW340">
        <f t="shared" si="317"/>
        <v>0</v>
      </c>
      <c r="AX340">
        <f t="shared" si="298"/>
        <v>2.5329777122964532E-2</v>
      </c>
      <c r="AY340" t="b">
        <f t="shared" si="318"/>
        <v>0</v>
      </c>
      <c r="AZ340">
        <f t="shared" si="299"/>
        <v>37.337604695554134</v>
      </c>
      <c r="BA340">
        <f t="shared" si="300"/>
        <v>-1.7922899059504827</v>
      </c>
      <c r="BB340">
        <f t="shared" si="301"/>
        <v>-0.21552350046475197</v>
      </c>
      <c r="BC340">
        <f t="shared" si="302"/>
        <v>0.19737419747876039</v>
      </c>
      <c r="BD340">
        <f t="shared" si="303"/>
        <v>4.9331796297907987E-2</v>
      </c>
      <c r="BF340" s="15">
        <f t="shared" si="319"/>
        <v>35.576497282915561</v>
      </c>
      <c r="BG340" s="10">
        <f t="shared" si="320"/>
        <v>0</v>
      </c>
      <c r="BH340">
        <f t="shared" si="321"/>
        <v>5.9331977765179751</v>
      </c>
      <c r="BI340">
        <f t="shared" si="322"/>
        <v>5.9216781596562029</v>
      </c>
      <c r="BJ340">
        <f t="shared" si="323"/>
        <v>-2.9535958338112511E-2</v>
      </c>
      <c r="BK340">
        <f t="shared" si="324"/>
        <v>-4.9501491333384107E-4</v>
      </c>
      <c r="BM340">
        <f t="shared" si="325"/>
        <v>0</v>
      </c>
      <c r="BN340">
        <f t="shared" si="326"/>
        <v>-5.3290705182007514E-15</v>
      </c>
      <c r="BO340">
        <f t="shared" si="327"/>
        <v>0</v>
      </c>
      <c r="BP340">
        <f t="shared" si="328"/>
        <v>0</v>
      </c>
    </row>
    <row r="341" spans="1:68" x14ac:dyDescent="0.2">
      <c r="A341">
        <f t="shared" si="334"/>
        <v>0.30399999999999999</v>
      </c>
      <c r="B341">
        <f t="shared" si="270"/>
        <v>0.95022309040985775</v>
      </c>
      <c r="C341">
        <f t="shared" si="271"/>
        <v>2.1755107596225693</v>
      </c>
      <c r="D341">
        <f t="shared" si="272"/>
        <v>0.95022309040985775</v>
      </c>
      <c r="E341">
        <f t="shared" si="278"/>
        <v>0.82266448387106561</v>
      </c>
      <c r="F341">
        <f t="shared" si="279"/>
        <v>0.82266448387106561</v>
      </c>
      <c r="G341">
        <f t="shared" si="273"/>
        <v>0.94072085950575912</v>
      </c>
      <c r="H341">
        <f t="shared" si="274"/>
        <v>0.80798304485341832</v>
      </c>
      <c r="I341">
        <f t="shared" si="275"/>
        <v>0.80798304485341843</v>
      </c>
      <c r="J341">
        <f t="shared" si="330"/>
        <v>27.015877029196602</v>
      </c>
      <c r="K341">
        <f t="shared" si="331"/>
        <v>26.13983729957905</v>
      </c>
      <c r="L341">
        <f t="shared" si="280"/>
        <v>1.1227996812781192E+17</v>
      </c>
      <c r="M341">
        <f t="shared" si="276"/>
        <v>2.5358315921789495E-2</v>
      </c>
      <c r="N341" s="17">
        <f t="shared" si="332"/>
        <v>2847230903473510</v>
      </c>
      <c r="O341">
        <f t="shared" si="333"/>
        <v>0</v>
      </c>
      <c r="P341" s="18" t="e">
        <f t="shared" si="277"/>
        <v>#N/A</v>
      </c>
      <c r="R341">
        <f t="shared" si="281"/>
        <v>3.2634604839830961</v>
      </c>
      <c r="S341">
        <f t="shared" si="282"/>
        <v>39.259771862540838</v>
      </c>
      <c r="T341">
        <f t="shared" si="304"/>
        <v>-3.6746485584876449</v>
      </c>
      <c r="U341" s="9">
        <f t="shared" si="283"/>
        <v>35.585123304053191</v>
      </c>
      <c r="V341">
        <f t="shared" si="305"/>
        <v>-2847230903473356.5</v>
      </c>
      <c r="W341">
        <f t="shared" si="306"/>
        <v>0</v>
      </c>
      <c r="X341">
        <f t="shared" si="307"/>
        <v>-4.2632564145606011E-14</v>
      </c>
      <c r="Y341">
        <f t="shared" si="284"/>
        <v>2.1755107596225693</v>
      </c>
      <c r="Z341">
        <f t="shared" si="285"/>
        <v>31.415926535897931</v>
      </c>
      <c r="AA341">
        <f t="shared" si="286"/>
        <v>2.5368782207621203</v>
      </c>
      <c r="AB341">
        <f t="shared" si="308"/>
        <v>-1.7531864235931287</v>
      </c>
      <c r="AC341">
        <f t="shared" si="287"/>
        <v>29.662740112304803</v>
      </c>
      <c r="AD341">
        <f t="shared" si="309"/>
        <v>-0.21379560766061662</v>
      </c>
      <c r="AE341">
        <f t="shared" si="288"/>
        <v>0.20292526198954008</v>
      </c>
      <c r="AF341" s="9">
        <f t="shared" si="310"/>
        <v>29.651869766633727</v>
      </c>
      <c r="AG341" s="9">
        <f t="shared" si="311"/>
        <v>0</v>
      </c>
      <c r="AH341">
        <f t="shared" si="312"/>
        <v>0</v>
      </c>
      <c r="AI341">
        <f t="shared" si="329"/>
        <v>3.1257338500323417E-3</v>
      </c>
      <c r="AJ341">
        <f t="shared" si="289"/>
        <v>37.337604695554134</v>
      </c>
      <c r="AK341">
        <f t="shared" si="290"/>
        <v>-1.7827295139566932</v>
      </c>
      <c r="AL341">
        <f t="shared" si="291"/>
        <v>-0.16495871348988089</v>
      </c>
      <c r="AM341">
        <f t="shared" si="292"/>
        <v>0.19520683594566954</v>
      </c>
      <c r="AN341" s="9">
        <f t="shared" si="313"/>
        <v>35.585123304053226</v>
      </c>
      <c r="AO341">
        <f t="shared" si="293"/>
        <v>0</v>
      </c>
      <c r="AP341">
        <f t="shared" si="314"/>
        <v>0</v>
      </c>
      <c r="AQ341">
        <f t="shared" si="294"/>
        <v>5.9216781596562029</v>
      </c>
      <c r="AR341">
        <f t="shared" si="295"/>
        <v>-2.9543090363564506E-2</v>
      </c>
      <c r="AS341">
        <f t="shared" si="296"/>
        <v>4.8836894170735723E-2</v>
      </c>
      <c r="AT341">
        <f t="shared" si="315"/>
        <v>1.6571829956410412E-2</v>
      </c>
      <c r="AU341">
        <f t="shared" si="297"/>
        <v>5.9332535374194997</v>
      </c>
      <c r="AV341">
        <f t="shared" si="316"/>
        <v>0.16673410084105816</v>
      </c>
      <c r="AW341">
        <f t="shared" si="317"/>
        <v>0</v>
      </c>
      <c r="AX341">
        <f t="shared" si="298"/>
        <v>2.5361034461464853E-2</v>
      </c>
      <c r="AY341" t="b">
        <f t="shared" si="318"/>
        <v>0</v>
      </c>
      <c r="AZ341">
        <f t="shared" si="299"/>
        <v>37.337604695554134</v>
      </c>
      <c r="BA341">
        <f t="shared" si="300"/>
        <v>-1.7827295139566925</v>
      </c>
      <c r="BB341">
        <f t="shared" si="301"/>
        <v>-0.21429050978778899</v>
      </c>
      <c r="BC341">
        <f t="shared" si="302"/>
        <v>0.19520683594566954</v>
      </c>
      <c r="BD341">
        <f t="shared" si="303"/>
        <v>4.9331796297907987E-2</v>
      </c>
      <c r="BF341" s="15">
        <f t="shared" si="319"/>
        <v>35.585123304053226</v>
      </c>
      <c r="BG341" s="10">
        <f t="shared" si="320"/>
        <v>0</v>
      </c>
      <c r="BH341">
        <f t="shared" si="321"/>
        <v>5.9332535374194997</v>
      </c>
      <c r="BI341">
        <f t="shared" si="322"/>
        <v>5.9216781596562029</v>
      </c>
      <c r="BJ341">
        <f t="shared" si="323"/>
        <v>-2.954309036356384E-2</v>
      </c>
      <c r="BK341">
        <f t="shared" si="324"/>
        <v>-4.9490212717237525E-4</v>
      </c>
      <c r="BM341">
        <f t="shared" si="325"/>
        <v>0</v>
      </c>
      <c r="BN341">
        <f t="shared" si="326"/>
        <v>0</v>
      </c>
      <c r="BO341">
        <f t="shared" si="327"/>
        <v>0</v>
      </c>
      <c r="BP341">
        <f t="shared" si="328"/>
        <v>0</v>
      </c>
    </row>
    <row r="342" spans="1:68" x14ac:dyDescent="0.2">
      <c r="A342">
        <f t="shared" si="334"/>
        <v>0.30499999999999999</v>
      </c>
      <c r="B342">
        <f t="shared" si="270"/>
        <v>0.9533488242598902</v>
      </c>
      <c r="C342">
        <f t="shared" si="271"/>
        <v>2.1723850257725368</v>
      </c>
      <c r="D342">
        <f t="shared" si="272"/>
        <v>0.9533488242598902</v>
      </c>
      <c r="E342">
        <f t="shared" si="278"/>
        <v>0.82443752680816262</v>
      </c>
      <c r="F342">
        <f t="shared" si="279"/>
        <v>0.82443752680816262</v>
      </c>
      <c r="G342">
        <f t="shared" si="273"/>
        <v>0.94381533601729128</v>
      </c>
      <c r="H342">
        <f t="shared" si="274"/>
        <v>0.80980245672093365</v>
      </c>
      <c r="I342">
        <f t="shared" si="275"/>
        <v>0.80980245672093365</v>
      </c>
      <c r="J342">
        <f t="shared" si="330"/>
        <v>26.955179501212694</v>
      </c>
      <c r="K342">
        <f t="shared" si="331"/>
        <v>26.081694640431948</v>
      </c>
      <c r="L342">
        <f t="shared" si="280"/>
        <v>1.1311217300845398E+17</v>
      </c>
      <c r="M342">
        <f t="shared" si="276"/>
        <v>2.5389563196355866E-2</v>
      </c>
      <c r="N342" s="17">
        <f t="shared" si="332"/>
        <v>2871868664875280.5</v>
      </c>
      <c r="O342">
        <f t="shared" si="333"/>
        <v>0</v>
      </c>
      <c r="P342" s="18" t="e">
        <f t="shared" si="277"/>
        <v>#N/A</v>
      </c>
      <c r="R342">
        <f t="shared" si="281"/>
        <v>3.2612337134916078</v>
      </c>
      <c r="S342">
        <f t="shared" si="282"/>
        <v>39.267156402731281</v>
      </c>
      <c r="T342">
        <f t="shared" si="304"/>
        <v>-3.6734170871805367</v>
      </c>
      <c r="U342" s="9">
        <f t="shared" si="283"/>
        <v>35.593739315550742</v>
      </c>
      <c r="V342">
        <f t="shared" si="305"/>
        <v>-2871868664875116.5</v>
      </c>
      <c r="W342">
        <f t="shared" si="306"/>
        <v>0</v>
      </c>
      <c r="X342">
        <f t="shared" si="307"/>
        <v>-4.2632564145606011E-14</v>
      </c>
      <c r="Y342">
        <f t="shared" si="284"/>
        <v>2.1723850257725368</v>
      </c>
      <c r="Z342">
        <f t="shared" si="285"/>
        <v>31.415926535897931</v>
      </c>
      <c r="AA342">
        <f t="shared" si="286"/>
        <v>2.5400039546121529</v>
      </c>
      <c r="AB342">
        <f t="shared" si="308"/>
        <v>-1.7436406464914</v>
      </c>
      <c r="AC342">
        <f t="shared" si="287"/>
        <v>29.672285889406531</v>
      </c>
      <c r="AD342">
        <f t="shared" si="309"/>
        <v>-0.21256424788624845</v>
      </c>
      <c r="AE342">
        <f t="shared" si="288"/>
        <v>0.20070993049013952</v>
      </c>
      <c r="AF342" s="9">
        <f t="shared" si="310"/>
        <v>29.66043157201042</v>
      </c>
      <c r="AG342" s="9">
        <f t="shared" si="311"/>
        <v>0</v>
      </c>
      <c r="AH342">
        <f t="shared" si="312"/>
        <v>0</v>
      </c>
      <c r="AI342">
        <f t="shared" si="329"/>
        <v>3.1257338500323417E-3</v>
      </c>
      <c r="AJ342">
        <f t="shared" si="289"/>
        <v>37.337604695554134</v>
      </c>
      <c r="AK342">
        <f t="shared" si="290"/>
        <v>-1.7731920486767201</v>
      </c>
      <c r="AL342">
        <f t="shared" si="291"/>
        <v>-0.16372724218277268</v>
      </c>
      <c r="AM342">
        <f t="shared" si="292"/>
        <v>0.19305391085608581</v>
      </c>
      <c r="AN342" s="9">
        <f t="shared" si="313"/>
        <v>35.593739315550728</v>
      </c>
      <c r="AO342">
        <f t="shared" si="293"/>
        <v>0</v>
      </c>
      <c r="AP342">
        <f t="shared" si="314"/>
        <v>0</v>
      </c>
      <c r="AQ342">
        <f t="shared" si="294"/>
        <v>5.9216781596562029</v>
      </c>
      <c r="AR342">
        <f t="shared" si="295"/>
        <v>-2.9551402185320041E-2</v>
      </c>
      <c r="AS342">
        <f t="shared" si="296"/>
        <v>4.8837005703475767E-2</v>
      </c>
      <c r="AT342">
        <f t="shared" si="315"/>
        <v>1.6665652323093465E-2</v>
      </c>
      <c r="AU342">
        <f t="shared" si="297"/>
        <v>5.9333077435403077</v>
      </c>
      <c r="AV342">
        <f t="shared" si="316"/>
        <v>0.16669526320175287</v>
      </c>
      <c r="AW342">
        <f t="shared" si="317"/>
        <v>0</v>
      </c>
      <c r="AX342">
        <f t="shared" si="298"/>
        <v>2.5392291799965178E-2</v>
      </c>
      <c r="AY342" t="b">
        <f t="shared" si="318"/>
        <v>0</v>
      </c>
      <c r="AZ342">
        <f t="shared" si="299"/>
        <v>37.337604695554134</v>
      </c>
      <c r="BA342">
        <f t="shared" si="300"/>
        <v>-1.7731920486767183</v>
      </c>
      <c r="BB342">
        <f t="shared" si="301"/>
        <v>-0.2130590384806805</v>
      </c>
      <c r="BC342">
        <f t="shared" si="302"/>
        <v>0.19305391085608581</v>
      </c>
      <c r="BD342">
        <f t="shared" si="303"/>
        <v>4.9331796297907987E-2</v>
      </c>
      <c r="BF342" s="15">
        <f t="shared" si="319"/>
        <v>35.593739315550728</v>
      </c>
      <c r="BG342" s="10">
        <f t="shared" si="320"/>
        <v>0</v>
      </c>
      <c r="BH342">
        <f t="shared" si="321"/>
        <v>5.9333077435403077</v>
      </c>
      <c r="BI342">
        <f t="shared" si="322"/>
        <v>5.9216781596562029</v>
      </c>
      <c r="BJ342">
        <f t="shared" si="323"/>
        <v>-2.9551402185318265E-2</v>
      </c>
      <c r="BK342">
        <f t="shared" si="324"/>
        <v>-4.9479059443205409E-4</v>
      </c>
      <c r="BM342">
        <f t="shared" si="325"/>
        <v>0</v>
      </c>
      <c r="BN342">
        <f t="shared" si="326"/>
        <v>1.7763568394002505E-15</v>
      </c>
      <c r="BO342">
        <f t="shared" si="327"/>
        <v>0</v>
      </c>
      <c r="BP342">
        <f t="shared" si="328"/>
        <v>0</v>
      </c>
    </row>
    <row r="343" spans="1:68" x14ac:dyDescent="0.2">
      <c r="A343">
        <f t="shared" si="334"/>
        <v>0.30599999999999999</v>
      </c>
      <c r="B343">
        <f t="shared" si="270"/>
        <v>0.95647455810992266</v>
      </c>
      <c r="C343">
        <f t="shared" si="271"/>
        <v>2.1692592919225042</v>
      </c>
      <c r="D343">
        <f t="shared" si="272"/>
        <v>0.95647455810992266</v>
      </c>
      <c r="E343">
        <f t="shared" si="278"/>
        <v>0.82620251482231666</v>
      </c>
      <c r="F343">
        <f t="shared" si="279"/>
        <v>0.82620251482231677</v>
      </c>
      <c r="G343">
        <f t="shared" si="273"/>
        <v>0.94690981252882345</v>
      </c>
      <c r="H343">
        <f t="shared" si="274"/>
        <v>0.81161411410051565</v>
      </c>
      <c r="I343">
        <f t="shared" si="275"/>
        <v>0.81161411410051576</v>
      </c>
      <c r="J343">
        <f t="shared" si="330"/>
        <v>26.895011067701098</v>
      </c>
      <c r="K343">
        <f t="shared" si="331"/>
        <v>26.024057513021841</v>
      </c>
      <c r="L343">
        <f t="shared" si="280"/>
        <v>1.1394961451849322E+17</v>
      </c>
      <c r="M343">
        <f t="shared" si="276"/>
        <v>2.5420810446116097E-2</v>
      </c>
      <c r="N343" s="17">
        <f t="shared" si="332"/>
        <v>2896691551082615</v>
      </c>
      <c r="O343">
        <f t="shared" si="333"/>
        <v>0</v>
      </c>
      <c r="P343" s="18" t="e">
        <f t="shared" si="277"/>
        <v>#N/A</v>
      </c>
      <c r="R343">
        <f t="shared" si="281"/>
        <v>3.2590213991679104</v>
      </c>
      <c r="S343">
        <f t="shared" si="282"/>
        <v>39.274532767696215</v>
      </c>
      <c r="T343">
        <f t="shared" si="304"/>
        <v>-3.6721871315057637</v>
      </c>
      <c r="U343" s="9">
        <f t="shared" si="283"/>
        <v>35.602345636190449</v>
      </c>
      <c r="V343">
        <f t="shared" si="305"/>
        <v>-2896691551082611.5</v>
      </c>
      <c r="W343">
        <f t="shared" si="306"/>
        <v>0</v>
      </c>
      <c r="X343">
        <f t="shared" si="307"/>
        <v>1.4210854715202004E-14</v>
      </c>
      <c r="Y343">
        <f t="shared" si="284"/>
        <v>2.1692592919225042</v>
      </c>
      <c r="Z343">
        <f t="shared" si="285"/>
        <v>31.415926535897931</v>
      </c>
      <c r="AA343">
        <f t="shared" si="286"/>
        <v>2.5431296884621855</v>
      </c>
      <c r="AB343">
        <f t="shared" si="308"/>
        <v>-1.7341162484362771</v>
      </c>
      <c r="AC343">
        <f t="shared" si="287"/>
        <v>29.681810287461655</v>
      </c>
      <c r="AD343">
        <f t="shared" si="309"/>
        <v>-0.21133440249421595</v>
      </c>
      <c r="AE343">
        <f t="shared" si="288"/>
        <v>0.19850934369101872</v>
      </c>
      <c r="AF343" s="9">
        <f t="shared" si="310"/>
        <v>29.668985228658457</v>
      </c>
      <c r="AG343" s="9">
        <f t="shared" si="311"/>
        <v>0</v>
      </c>
      <c r="AH343">
        <f t="shared" si="312"/>
        <v>0</v>
      </c>
      <c r="AI343">
        <f t="shared" si="329"/>
        <v>3.1257338500325638E-3</v>
      </c>
      <c r="AJ343">
        <f t="shared" si="289"/>
        <v>37.337604695554134</v>
      </c>
      <c r="AK343">
        <f t="shared" si="290"/>
        <v>-1.7636771330377412</v>
      </c>
      <c r="AL343">
        <f t="shared" si="291"/>
        <v>-0.16249728650799966</v>
      </c>
      <c r="AM343">
        <f t="shared" si="292"/>
        <v>0.19091536018203728</v>
      </c>
      <c r="AN343" s="9">
        <f t="shared" si="313"/>
        <v>35.602345636190435</v>
      </c>
      <c r="AO343">
        <f t="shared" si="293"/>
        <v>0</v>
      </c>
      <c r="AP343">
        <f t="shared" si="314"/>
        <v>0</v>
      </c>
      <c r="AQ343">
        <f t="shared" si="294"/>
        <v>5.9216781596562029</v>
      </c>
      <c r="AR343">
        <f t="shared" si="295"/>
        <v>-2.956088460146411E-2</v>
      </c>
      <c r="AS343">
        <f t="shared" si="296"/>
        <v>4.883711598621629E-2</v>
      </c>
      <c r="AT343">
        <f t="shared" si="315"/>
        <v>1.6760938863310381E-2</v>
      </c>
      <c r="AU343">
        <f t="shared" si="297"/>
        <v>5.9333604075319784</v>
      </c>
      <c r="AV343">
        <f t="shared" si="316"/>
        <v>0.16665644640842453</v>
      </c>
      <c r="AW343">
        <f t="shared" si="317"/>
        <v>0</v>
      </c>
      <c r="AX343">
        <f t="shared" si="298"/>
        <v>2.5423549138465503E-2</v>
      </c>
      <c r="AY343" t="b">
        <f t="shared" si="318"/>
        <v>0</v>
      </c>
      <c r="AZ343">
        <f t="shared" si="299"/>
        <v>37.337604695554134</v>
      </c>
      <c r="BA343">
        <f t="shared" si="300"/>
        <v>-1.7636771330377423</v>
      </c>
      <c r="BB343">
        <f t="shared" si="301"/>
        <v>-0.21182908280590768</v>
      </c>
      <c r="BC343">
        <f t="shared" si="302"/>
        <v>0.19091536018203714</v>
      </c>
      <c r="BD343">
        <f t="shared" si="303"/>
        <v>4.9331796297907987E-2</v>
      </c>
      <c r="BF343" s="15">
        <f t="shared" si="319"/>
        <v>35.602345636190428</v>
      </c>
      <c r="BG343" s="10">
        <f t="shared" si="320"/>
        <v>0</v>
      </c>
      <c r="BH343">
        <f t="shared" si="321"/>
        <v>5.9333604075319712</v>
      </c>
      <c r="BI343">
        <f t="shared" si="322"/>
        <v>5.9216781596562029</v>
      </c>
      <c r="BJ343">
        <f t="shared" si="323"/>
        <v>-2.956088460146522E-2</v>
      </c>
      <c r="BK343">
        <f t="shared" si="324"/>
        <v>-4.9468031169172533E-4</v>
      </c>
      <c r="BM343">
        <f t="shared" si="325"/>
        <v>0</v>
      </c>
      <c r="BN343">
        <f t="shared" si="326"/>
        <v>0</v>
      </c>
      <c r="BO343">
        <f t="shared" si="327"/>
        <v>0</v>
      </c>
      <c r="BP343">
        <f t="shared" si="328"/>
        <v>0</v>
      </c>
    </row>
    <row r="344" spans="1:68" x14ac:dyDescent="0.2">
      <c r="A344">
        <f t="shared" si="334"/>
        <v>0.307</v>
      </c>
      <c r="B344">
        <f t="shared" ref="B344:B407" si="335">th_max*A344</f>
        <v>0.95960029195995511</v>
      </c>
      <c r="C344">
        <f t="shared" ref="C344:C407" si="336">th_max-B344</f>
        <v>2.1661335580724721</v>
      </c>
      <c r="D344">
        <f t="shared" ref="D344:D407" si="337">IF(use_th_l,B344,C344)</f>
        <v>0.95960029195995511</v>
      </c>
      <c r="E344">
        <f t="shared" si="278"/>
        <v>0.82795943066923461</v>
      </c>
      <c r="F344">
        <f t="shared" si="279"/>
        <v>0.8279594306692345</v>
      </c>
      <c r="G344">
        <f t="shared" ref="G344:G407" si="338">alpha*B344</f>
        <v>0.9500042890403555</v>
      </c>
      <c r="H344">
        <f t="shared" ref="H344:H407" si="339">SIN(G344)</f>
        <v>0.81341799964413686</v>
      </c>
      <c r="I344">
        <f t="shared" ref="I344:I407" si="340">SIN(alpha*C344+add_r)</f>
        <v>0.81341799964413686</v>
      </c>
      <c r="J344">
        <f t="shared" si="330"/>
        <v>26.835367044970127</v>
      </c>
      <c r="K344">
        <f t="shared" si="331"/>
        <v>25.966921461622629</v>
      </c>
      <c r="L344">
        <f t="shared" si="280"/>
        <v>1.147923534494795E+17</v>
      </c>
      <c r="M344">
        <f t="shared" ref="M344:M407" si="341">-SIN((alpha_m_1)*B344+add_l)</f>
        <v>2.5452057671039655E-2</v>
      </c>
      <c r="N344" s="17">
        <f t="shared" si="332"/>
        <v>2921701600190520</v>
      </c>
      <c r="O344">
        <f t="shared" si="333"/>
        <v>0</v>
      </c>
      <c r="P344" s="18" t="e">
        <f t="shared" ref="P344:P407" si="342">IF($P$19,N344/$N$24,IF($P$20,N344/$N$1044,NA()))</f>
        <v>#N/A</v>
      </c>
      <c r="R344">
        <f t="shared" si="281"/>
        <v>3.2568234765464323</v>
      </c>
      <c r="S344">
        <f t="shared" si="282"/>
        <v>39.281901268994801</v>
      </c>
      <c r="T344">
        <f t="shared" si="304"/>
        <v>-3.6709586877395846</v>
      </c>
      <c r="U344" s="9">
        <f t="shared" si="283"/>
        <v>35.610942581255216</v>
      </c>
      <c r="V344">
        <f t="shared" si="305"/>
        <v>-2921701600190379.5</v>
      </c>
      <c r="W344">
        <f t="shared" si="306"/>
        <v>0</v>
      </c>
      <c r="X344">
        <f t="shared" si="307"/>
        <v>-3.5527136788005009E-14</v>
      </c>
      <c r="Y344">
        <f t="shared" si="284"/>
        <v>2.1661335580724721</v>
      </c>
      <c r="Z344">
        <f t="shared" si="285"/>
        <v>31.415926535897931</v>
      </c>
      <c r="AA344">
        <f t="shared" si="286"/>
        <v>2.5462554223122176</v>
      </c>
      <c r="AB344">
        <f t="shared" si="308"/>
        <v>-1.7246128655327591</v>
      </c>
      <c r="AC344">
        <f t="shared" si="287"/>
        <v>29.691313670365172</v>
      </c>
      <c r="AD344">
        <f t="shared" si="309"/>
        <v>-0.21010606776418125</v>
      </c>
      <c r="AE344">
        <f t="shared" si="288"/>
        <v>0.19632343684031223</v>
      </c>
      <c r="AF344" s="9">
        <f t="shared" si="310"/>
        <v>29.677531039441305</v>
      </c>
      <c r="AG344" s="9">
        <f t="shared" si="311"/>
        <v>0</v>
      </c>
      <c r="AH344">
        <f t="shared" si="312"/>
        <v>0</v>
      </c>
      <c r="AI344">
        <f t="shared" si="329"/>
        <v>3.1257338500323417E-3</v>
      </c>
      <c r="AJ344">
        <f t="shared" si="289"/>
        <v>37.337604695554134</v>
      </c>
      <c r="AK344">
        <f t="shared" si="290"/>
        <v>-1.7541843941306197</v>
      </c>
      <c r="AL344">
        <f t="shared" si="291"/>
        <v>-0.16126884274182052</v>
      </c>
      <c r="AM344">
        <f t="shared" si="292"/>
        <v>0.18879112257354533</v>
      </c>
      <c r="AN344" s="9">
        <f t="shared" si="313"/>
        <v>35.610942581255244</v>
      </c>
      <c r="AO344">
        <f t="shared" si="293"/>
        <v>0</v>
      </c>
      <c r="AP344">
        <f t="shared" si="314"/>
        <v>0</v>
      </c>
      <c r="AQ344">
        <f t="shared" si="294"/>
        <v>5.9216781596562029</v>
      </c>
      <c r="AR344">
        <f t="shared" si="295"/>
        <v>-2.9571528597860608E-2</v>
      </c>
      <c r="AS344">
        <f t="shared" si="296"/>
        <v>4.8837225022360736E-2</v>
      </c>
      <c r="AT344">
        <f t="shared" si="315"/>
        <v>1.6857708172986208E-2</v>
      </c>
      <c r="AU344">
        <f t="shared" si="297"/>
        <v>5.933411541813939</v>
      </c>
      <c r="AV344">
        <f t="shared" si="316"/>
        <v>0.16661764928786654</v>
      </c>
      <c r="AW344">
        <f t="shared" si="317"/>
        <v>0</v>
      </c>
      <c r="AX344">
        <f t="shared" si="298"/>
        <v>2.5454806476965824E-2</v>
      </c>
      <c r="AY344" t="b">
        <f t="shared" si="318"/>
        <v>0</v>
      </c>
      <c r="AZ344">
        <f t="shared" si="299"/>
        <v>37.337604695554134</v>
      </c>
      <c r="BA344">
        <f t="shared" si="300"/>
        <v>-1.7541843941306061</v>
      </c>
      <c r="BB344">
        <f t="shared" si="301"/>
        <v>-0.21060063903972853</v>
      </c>
      <c r="BC344">
        <f t="shared" si="302"/>
        <v>0.18879112257354544</v>
      </c>
      <c r="BD344">
        <f t="shared" si="303"/>
        <v>4.9331796297907987E-2</v>
      </c>
      <c r="BF344" s="15">
        <f t="shared" si="319"/>
        <v>35.610942581255259</v>
      </c>
      <c r="BG344" s="10">
        <f t="shared" si="320"/>
        <v>0</v>
      </c>
      <c r="BH344">
        <f t="shared" si="321"/>
        <v>5.9334115418139532</v>
      </c>
      <c r="BI344">
        <f t="shared" si="322"/>
        <v>5.9216781596562029</v>
      </c>
      <c r="BJ344">
        <f t="shared" si="323"/>
        <v>-2.9571528597847063E-2</v>
      </c>
      <c r="BK344">
        <f t="shared" si="324"/>
        <v>-4.9457127554727864E-4</v>
      </c>
      <c r="BM344">
        <f t="shared" si="325"/>
        <v>0</v>
      </c>
      <c r="BN344">
        <f t="shared" si="326"/>
        <v>1.354472090042691E-14</v>
      </c>
      <c r="BO344">
        <f t="shared" si="327"/>
        <v>0</v>
      </c>
      <c r="BP344">
        <f t="shared" si="328"/>
        <v>0</v>
      </c>
    </row>
    <row r="345" spans="1:68" x14ac:dyDescent="0.2">
      <c r="A345">
        <f t="shared" si="334"/>
        <v>0.308</v>
      </c>
      <c r="B345">
        <f t="shared" si="335"/>
        <v>0.96272602580998745</v>
      </c>
      <c r="C345">
        <f t="shared" si="336"/>
        <v>2.1630078242224395</v>
      </c>
      <c r="D345">
        <f t="shared" si="337"/>
        <v>0.96272602580998745</v>
      </c>
      <c r="E345">
        <f t="shared" ref="E345:E408" si="343">SIN(B345-add_l)</f>
        <v>0.82970825718348973</v>
      </c>
      <c r="F345">
        <f t="shared" ref="F345:F408" si="344">SIN(C345)</f>
        <v>0.82970825718348973</v>
      </c>
      <c r="G345">
        <f t="shared" si="338"/>
        <v>0.95309876555188755</v>
      </c>
      <c r="H345">
        <f t="shared" si="339"/>
        <v>0.81521409607819117</v>
      </c>
      <c r="I345">
        <f t="shared" si="340"/>
        <v>0.81521409607819117</v>
      </c>
      <c r="J345">
        <f t="shared" si="330"/>
        <v>26.776242813326089</v>
      </c>
      <c r="K345">
        <f t="shared" si="331"/>
        <v>25.910282091261802</v>
      </c>
      <c r="L345">
        <f t="shared" ref="L345:L408" si="345">(cat0*E345*K345)^(1/(alpha_m_1))</f>
        <v>1.156404513097881E+17</v>
      </c>
      <c r="M345">
        <f t="shared" si="341"/>
        <v>2.5483304871096013E-2</v>
      </c>
      <c r="N345" s="17">
        <f t="shared" si="332"/>
        <v>2946900876158464.5</v>
      </c>
      <c r="O345">
        <f t="shared" si="333"/>
        <v>0</v>
      </c>
      <c r="P345" s="18" t="e">
        <f t="shared" si="342"/>
        <v>#N/A</v>
      </c>
      <c r="R345">
        <f t="shared" ref="R345:R408" si="346">alpha*LN(J345)</f>
        <v>3.2546398818656512</v>
      </c>
      <c r="S345">
        <f t="shared" ref="S345:S408" si="347">(LN(cat0)+LN(E345)+R345)/(alpha_m_1)</f>
        <v>39.289262214764697</v>
      </c>
      <c r="T345">
        <f t="shared" si="304"/>
        <v>-3.6697317521719661</v>
      </c>
      <c r="U345" s="9">
        <f t="shared" ref="U345:U408" si="348">IF(ABS(alpha_m_1)&gt;0.00000000000001,S345+T345,NA())</f>
        <v>35.619530462592735</v>
      </c>
      <c r="V345">
        <f t="shared" si="305"/>
        <v>-2946900876158414</v>
      </c>
      <c r="W345">
        <f t="shared" si="306"/>
        <v>0</v>
      </c>
      <c r="X345">
        <f t="shared" si="307"/>
        <v>-7.1054273576010019E-15</v>
      </c>
      <c r="Y345">
        <f t="shared" ref="Y345:Y408" si="349">C345</f>
        <v>2.1630078242224395</v>
      </c>
      <c r="Z345">
        <f t="shared" ref="Z345:Z408" si="350">ea</f>
        <v>31.415926535897931</v>
      </c>
      <c r="AA345">
        <f t="shared" ref="AA345:AA408" si="351">p2b+PI()/2-Y345</f>
        <v>2.5493811561622501</v>
      </c>
      <c r="AB345">
        <f t="shared" si="308"/>
        <v>-1.7151301377929287</v>
      </c>
      <c r="AC345">
        <f t="shared" ref="AC345:AC408" si="352">$AB$7+AB345</f>
        <v>29.700796398105002</v>
      </c>
      <c r="AD345">
        <f t="shared" si="309"/>
        <v>-0.20887923998949909</v>
      </c>
      <c r="AE345">
        <f t="shared" ref="AE345:AE408" si="353">-LN(SIN(A345*PI()))</f>
        <v>0.1941521458996355</v>
      </c>
      <c r="AF345" s="9">
        <f t="shared" si="310"/>
        <v>29.686069304015138</v>
      </c>
      <c r="AG345" s="9">
        <f t="shared" si="311"/>
        <v>0</v>
      </c>
      <c r="AH345">
        <f t="shared" si="312"/>
        <v>0</v>
      </c>
      <c r="AI345">
        <f t="shared" si="329"/>
        <v>3.1257338500323417E-3</v>
      </c>
      <c r="AJ345">
        <f t="shared" ref="AJ345:AJ408" si="354">IF(use_alpha_near_1,$D$18,NA())</f>
        <v>37.337604695554134</v>
      </c>
      <c r="AK345">
        <f t="shared" ref="AK345:AK408" si="355">IF(use_alpha_near_1,alpha/(alpha_m_1)*(log1p(-SIN(add_l)*_xlfn.COT(B345)-2*SIN(add_l/2)^2)-log1p(SIN(alpha_m_1*B345)*_xlfn.COT(B345)-2*SIN(alpha_m_1*B345/2)^2)),NA())</f>
        <v>-1.7447134631376668</v>
      </c>
      <c r="AL345">
        <f t="shared" ref="AL345:AL408" si="356">IF(use_alpha_near_1,$D$21+LN(M345),NA())</f>
        <v>-0.16004190717420208</v>
      </c>
      <c r="AM345">
        <f t="shared" ref="AM345:AM408" si="357">IF(use_alpha_near_1,-LN(E345),NA())</f>
        <v>0.18668113735046293</v>
      </c>
      <c r="AN345" s="9">
        <f t="shared" si="313"/>
        <v>35.619530462592728</v>
      </c>
      <c r="AO345">
        <f t="shared" ref="AO345:AO408" si="358">AN345-U345</f>
        <v>0</v>
      </c>
      <c r="AP345">
        <f t="shared" si="314"/>
        <v>0</v>
      </c>
      <c r="AQ345">
        <f t="shared" ref="AQ345:AQ408" si="359">AJ345-Z345</f>
        <v>5.9216781596562029</v>
      </c>
      <c r="AR345">
        <f t="shared" ref="AR345:AR408" si="360">AK345-AB345</f>
        <v>-2.9583325344738176E-2</v>
      </c>
      <c r="AS345">
        <f t="shared" ref="AS345:AS408" si="361">AL345-AD345</f>
        <v>4.8837332815297008E-2</v>
      </c>
      <c r="AT345">
        <f t="shared" si="315"/>
        <v>1.695597928816114E-2</v>
      </c>
      <c r="AU345">
        <f t="shared" ref="AU345:AU408" si="362">AN345-AF345</f>
        <v>5.9334611585775896</v>
      </c>
      <c r="AV345">
        <f t="shared" si="316"/>
        <v>0.16657887067907454</v>
      </c>
      <c r="AW345">
        <f t="shared" si="317"/>
        <v>0</v>
      </c>
      <c r="AX345">
        <f t="shared" ref="AX345:AX408" si="363">alpha_m_1*C345+add_r</f>
        <v>2.5486063815466149E-2</v>
      </c>
      <c r="AY345" t="b">
        <f t="shared" si="318"/>
        <v>0</v>
      </c>
      <c r="AZ345">
        <f t="shared" ref="AZ345:AZ408" si="364">IF(use_alpha_near_1,$D$18,NA())</f>
        <v>37.337604695554134</v>
      </c>
      <c r="BA345">
        <f t="shared" ref="BA345:BA408" si="365">-alpha/alpha_m_1*log1p(_xlfn.COT(C345)*SIN(AX345)-2*SIN(AX345/2)^2)</f>
        <v>-1.7447134631376744</v>
      </c>
      <c r="BB345">
        <f t="shared" ref="BB345:BB408" si="366">LN(ABS(zeta)*SIN(AX345))</f>
        <v>-0.20937370347210987</v>
      </c>
      <c r="BC345">
        <f t="shared" ref="BC345:BC408" si="367">-LN(SIN(C345))</f>
        <v>0.18668113735046293</v>
      </c>
      <c r="BD345">
        <f t="shared" ref="BD345:BD408" si="368">-log1p(zeta^-2)/(2*alpha_m_1)</f>
        <v>4.9331796297907987E-2</v>
      </c>
      <c r="BF345" s="15">
        <f t="shared" si="319"/>
        <v>35.619530462592721</v>
      </c>
      <c r="BG345" s="10">
        <f t="shared" si="320"/>
        <v>0</v>
      </c>
      <c r="BH345">
        <f t="shared" si="321"/>
        <v>5.9334611585775825</v>
      </c>
      <c r="BI345">
        <f t="shared" si="322"/>
        <v>5.9216781596562029</v>
      </c>
      <c r="BJ345">
        <f t="shared" si="323"/>
        <v>-2.9583325344745726E-2</v>
      </c>
      <c r="BK345">
        <f t="shared" si="324"/>
        <v>-4.9446348261078521E-4</v>
      </c>
      <c r="BM345">
        <f t="shared" si="325"/>
        <v>0</v>
      </c>
      <c r="BN345">
        <f t="shared" si="326"/>
        <v>-7.5495165674510645E-15</v>
      </c>
      <c r="BO345">
        <f t="shared" si="327"/>
        <v>0</v>
      </c>
      <c r="BP345">
        <f t="shared" si="328"/>
        <v>0</v>
      </c>
    </row>
    <row r="346" spans="1:68" x14ac:dyDescent="0.2">
      <c r="A346">
        <f t="shared" si="334"/>
        <v>0.309</v>
      </c>
      <c r="B346">
        <f t="shared" si="335"/>
        <v>0.9658517596600199</v>
      </c>
      <c r="C346">
        <f t="shared" si="336"/>
        <v>2.159882090372407</v>
      </c>
      <c r="D346">
        <f t="shared" si="337"/>
        <v>0.9658517596600199</v>
      </c>
      <c r="E346">
        <f t="shared" si="343"/>
        <v>0.83144897727869027</v>
      </c>
      <c r="F346">
        <f t="shared" si="344"/>
        <v>0.83144897727869038</v>
      </c>
      <c r="G346">
        <f t="shared" si="338"/>
        <v>0.95619324206341971</v>
      </c>
      <c r="H346">
        <f t="shared" si="339"/>
        <v>0.81700238620365928</v>
      </c>
      <c r="I346">
        <f t="shared" si="340"/>
        <v>0.81700238620365939</v>
      </c>
      <c r="J346">
        <f t="shared" si="330"/>
        <v>26.71763381605901</v>
      </c>
      <c r="K346">
        <f t="shared" si="331"/>
        <v>25.854135066759653</v>
      </c>
      <c r="L346">
        <f t="shared" si="345"/>
        <v>1.164939703336475E+17</v>
      </c>
      <c r="M346">
        <f t="shared" si="341"/>
        <v>2.5514552046254642E-2</v>
      </c>
      <c r="N346" s="17">
        <f t="shared" si="332"/>
        <v>2972291469152693.5</v>
      </c>
      <c r="O346">
        <f t="shared" si="333"/>
        <v>0</v>
      </c>
      <c r="P346" s="18" t="e">
        <f t="shared" si="342"/>
        <v>#N/A</v>
      </c>
      <c r="R346">
        <f t="shared" si="346"/>
        <v>3.252470552059437</v>
      </c>
      <c r="S346">
        <f t="shared" si="347"/>
        <v>39.296615909784279</v>
      </c>
      <c r="T346">
        <f t="shared" ref="T346:T409" si="369">LN(M346)</f>
        <v>-3.6685063211065176</v>
      </c>
      <c r="U346" s="9">
        <f t="shared" si="348"/>
        <v>35.628109588677759</v>
      </c>
      <c r="V346">
        <f t="shared" ref="V346:V409" si="370">IFERROR(U346-EXP(U346),-1E+300)</f>
        <v>-2972291469152630.5</v>
      </c>
      <c r="W346">
        <f t="shared" ref="W346:W409" si="371">EXP(V346)</f>
        <v>0</v>
      </c>
      <c r="X346">
        <f t="shared" ref="X346:X409" si="372">IFERROR(U346-LN(N346),0)</f>
        <v>-7.1054273576010019E-15</v>
      </c>
      <c r="Y346">
        <f t="shared" si="349"/>
        <v>2.159882090372407</v>
      </c>
      <c r="Z346">
        <f t="shared" si="350"/>
        <v>31.415926535897931</v>
      </c>
      <c r="AA346">
        <f t="shared" si="351"/>
        <v>2.5525068900122827</v>
      </c>
      <c r="AB346">
        <f t="shared" ref="AB346:AB409" si="373">AA346*TAN(PI()/2-Y346)</f>
        <v>-1.705667709068414</v>
      </c>
      <c r="AC346">
        <f t="shared" si="352"/>
        <v>29.710258826829516</v>
      </c>
      <c r="AD346">
        <f t="shared" ref="AD346:AD409" si="374">LN(AA346/$AB$6)</f>
        <v>-0.20765391547714998</v>
      </c>
      <c r="AE346">
        <f t="shared" si="353"/>
        <v>0.19199540753535599</v>
      </c>
      <c r="AF346" s="9">
        <f t="shared" ref="AF346:AF409" si="375">AC346+AD346+AE346</f>
        <v>29.694600318887723</v>
      </c>
      <c r="AG346" s="9">
        <f t="shared" ref="AG346:AG409" si="376">IFERROR(EXP(-EXP(AF346)),0)</f>
        <v>0</v>
      </c>
      <c r="AH346">
        <f t="shared" ref="AH346:AH409" si="377">IFERROR(EXP(AF346)*EXP(-EXP(AF346)),0)</f>
        <v>0</v>
      </c>
      <c r="AI346">
        <f t="shared" si="329"/>
        <v>3.1257338500325638E-3</v>
      </c>
      <c r="AJ346">
        <f t="shared" si="354"/>
        <v>37.337604695554134</v>
      </c>
      <c r="AK346">
        <f t="shared" si="355"/>
        <v>-1.7352639752620957</v>
      </c>
      <c r="AL346">
        <f t="shared" si="356"/>
        <v>-0.1588164761087536</v>
      </c>
      <c r="AM346">
        <f t="shared" si="357"/>
        <v>0.18458534449444461</v>
      </c>
      <c r="AN346" s="9">
        <f t="shared" ref="AN346:AN409" si="378">SUM(AJ346:AM346)</f>
        <v>35.628109588677731</v>
      </c>
      <c r="AO346">
        <f t="shared" si="358"/>
        <v>0</v>
      </c>
      <c r="AP346">
        <f t="shared" ref="AP346:AP409" si="379">AO346/AN346</f>
        <v>0</v>
      </c>
      <c r="AQ346">
        <f t="shared" si="359"/>
        <v>5.9216781596562029</v>
      </c>
      <c r="AR346">
        <f t="shared" si="360"/>
        <v>-2.959626619368172E-2</v>
      </c>
      <c r="AS346">
        <f t="shared" si="361"/>
        <v>4.8837439368396379E-2</v>
      </c>
      <c r="AT346">
        <f t="shared" ref="AT346:AT409" si="380">AR346/AK346</f>
        <v>1.7055771695606989E-2</v>
      </c>
      <c r="AU346">
        <f t="shared" si="362"/>
        <v>5.933509269790008</v>
      </c>
      <c r="AV346">
        <f t="shared" ref="AV346:AV409" si="381">AU346/AN346</f>
        <v>0.1665401094330197</v>
      </c>
      <c r="AW346">
        <f t="shared" ref="AW346:AW409" si="382">IFERROR(EXP(AN346)*EXP(-EXP(AN346)),0)</f>
        <v>0</v>
      </c>
      <c r="AX346">
        <f t="shared" si="363"/>
        <v>2.5517321153966478E-2</v>
      </c>
      <c r="AY346" t="b">
        <f t="shared" ref="AY346:AY409" si="383">(ABS(_xlfn.COT(C346)*SIN(AX346))&lt;0.00000001)</f>
        <v>0</v>
      </c>
      <c r="AZ346">
        <f t="shared" si="364"/>
        <v>37.337604695554134</v>
      </c>
      <c r="BA346">
        <f t="shared" si="365"/>
        <v>-1.7352639752620882</v>
      </c>
      <c r="BB346">
        <f t="shared" si="366"/>
        <v>-0.20814827240666151</v>
      </c>
      <c r="BC346">
        <f t="shared" si="367"/>
        <v>0.1845853444944445</v>
      </c>
      <c r="BD346">
        <f t="shared" si="368"/>
        <v>4.9331796297907987E-2</v>
      </c>
      <c r="BF346" s="15">
        <f t="shared" ref="BF346:BF409" si="384">SUM(AZ346:BD346)</f>
        <v>35.628109588677738</v>
      </c>
      <c r="BG346" s="10">
        <f t="shared" ref="BG346:BG409" si="385">BF346-AN346</f>
        <v>0</v>
      </c>
      <c r="BH346">
        <f t="shared" ref="BH346:BH409" si="386">BF346-AF346</f>
        <v>5.9335092697900151</v>
      </c>
      <c r="BI346">
        <f t="shared" ref="BI346:BI409" si="387">AZ346-Z346</f>
        <v>5.9216781596562029</v>
      </c>
      <c r="BJ346">
        <f t="shared" ref="BJ346:BJ409" si="388">BA346-AB346</f>
        <v>-2.959626619367417E-2</v>
      </c>
      <c r="BK346">
        <f t="shared" ref="BK346:BK409" si="389">BB346-AD346</f>
        <v>-4.9435692951152466E-4</v>
      </c>
      <c r="BM346">
        <f t="shared" ref="BM346:BM409" si="390">AZ346-AJ346</f>
        <v>0</v>
      </c>
      <c r="BN346">
        <f t="shared" ref="BN346:BN409" si="391">BA346-AK346</f>
        <v>7.5495165674510645E-15</v>
      </c>
      <c r="BO346">
        <f t="shared" ref="BO346:BO409" si="392">BB346+BD346-AL346</f>
        <v>0</v>
      </c>
      <c r="BP346">
        <f t="shared" ref="BP346:BP409" si="393">BC346-AM346</f>
        <v>0</v>
      </c>
    </row>
    <row r="347" spans="1:68" x14ac:dyDescent="0.2">
      <c r="A347">
        <f t="shared" si="334"/>
        <v>0.31</v>
      </c>
      <c r="B347">
        <f t="shared" si="335"/>
        <v>0.96897749351005236</v>
      </c>
      <c r="C347">
        <f t="shared" si="336"/>
        <v>2.1567563565223749</v>
      </c>
      <c r="D347">
        <f t="shared" si="337"/>
        <v>0.96897749351005236</v>
      </c>
      <c r="E347">
        <f t="shared" si="343"/>
        <v>0.83318157394764536</v>
      </c>
      <c r="F347">
        <f t="shared" si="344"/>
        <v>0.83318157394764525</v>
      </c>
      <c r="G347">
        <f t="shared" si="338"/>
        <v>0.95928771857495188</v>
      </c>
      <c r="H347">
        <f t="shared" si="339"/>
        <v>0.81878285289627328</v>
      </c>
      <c r="I347">
        <f t="shared" si="340"/>
        <v>0.81878285289627328</v>
      </c>
      <c r="J347">
        <f t="shared" si="330"/>
        <v>26.659535558448116</v>
      </c>
      <c r="K347">
        <f t="shared" si="331"/>
        <v>25.798476111787277</v>
      </c>
      <c r="L347">
        <f t="shared" si="345"/>
        <v>1.1735297349033528E+17</v>
      </c>
      <c r="M347">
        <f t="shared" si="341"/>
        <v>2.5545799196485013E-2</v>
      </c>
      <c r="N347" s="17">
        <f t="shared" si="332"/>
        <v>2997875495894534</v>
      </c>
      <c r="O347">
        <f t="shared" si="333"/>
        <v>0</v>
      </c>
      <c r="P347" s="18" t="e">
        <f t="shared" si="342"/>
        <v>#N/A</v>
      </c>
      <c r="R347">
        <f t="shared" si="346"/>
        <v>3.2503154247485386</v>
      </c>
      <c r="S347">
        <f t="shared" si="347"/>
        <v>39.303962655534619</v>
      </c>
      <c r="T347">
        <f t="shared" si="369"/>
        <v>-3.6672823908604246</v>
      </c>
      <c r="U347" s="9">
        <f t="shared" si="348"/>
        <v>35.636680264674197</v>
      </c>
      <c r="V347">
        <f t="shared" si="370"/>
        <v>-2997875495894457</v>
      </c>
      <c r="W347">
        <f t="shared" si="371"/>
        <v>0</v>
      </c>
      <c r="X347">
        <f t="shared" si="372"/>
        <v>-1.4210854715202004E-14</v>
      </c>
      <c r="Y347">
        <f t="shared" si="349"/>
        <v>2.1567563565223749</v>
      </c>
      <c r="Z347">
        <f t="shared" si="350"/>
        <v>31.415926535897931</v>
      </c>
      <c r="AA347">
        <f t="shared" si="351"/>
        <v>2.5556326238623148</v>
      </c>
      <c r="AB347">
        <f t="shared" si="373"/>
        <v>-1.696225226984075</v>
      </c>
      <c r="AC347">
        <f t="shared" si="352"/>
        <v>29.719701308913855</v>
      </c>
      <c r="AD347">
        <f t="shared" si="374"/>
        <v>-0.20643009054767344</v>
      </c>
      <c r="AE347">
        <f t="shared" si="353"/>
        <v>0.18985315911000883</v>
      </c>
      <c r="AF347" s="9">
        <f t="shared" si="375"/>
        <v>29.70312437747619</v>
      </c>
      <c r="AG347" s="9">
        <f t="shared" si="376"/>
        <v>0</v>
      </c>
      <c r="AH347">
        <f t="shared" si="377"/>
        <v>0</v>
      </c>
      <c r="AI347">
        <f t="shared" ref="AI347:AI410" si="394">0.5*(C345-C347)</f>
        <v>3.1257338500323417E-3</v>
      </c>
      <c r="AJ347">
        <f t="shared" si="354"/>
        <v>37.337604695554134</v>
      </c>
      <c r="AK347">
        <f t="shared" si="355"/>
        <v>-1.7258355696583392</v>
      </c>
      <c r="AL347">
        <f t="shared" si="356"/>
        <v>-0.15759254586266058</v>
      </c>
      <c r="AM347">
        <f t="shared" si="357"/>
        <v>0.18250368464104971</v>
      </c>
      <c r="AN347" s="9">
        <f t="shared" si="378"/>
        <v>35.636680264674183</v>
      </c>
      <c r="AO347">
        <f t="shared" si="358"/>
        <v>0</v>
      </c>
      <c r="AP347">
        <f t="shared" si="379"/>
        <v>0</v>
      </c>
      <c r="AQ347">
        <f t="shared" si="359"/>
        <v>5.9216781596562029</v>
      </c>
      <c r="AR347">
        <f t="shared" si="360"/>
        <v>-2.9610342674264212E-2</v>
      </c>
      <c r="AS347">
        <f t="shared" si="361"/>
        <v>4.8837544685012862E-2</v>
      </c>
      <c r="AT347">
        <f t="shared" si="380"/>
        <v>1.7157105343544473E-2</v>
      </c>
      <c r="AU347">
        <f t="shared" si="362"/>
        <v>5.9335558871979934</v>
      </c>
      <c r="AV347">
        <f t="shared" si="381"/>
        <v>0.16650136441243632</v>
      </c>
      <c r="AW347">
        <f t="shared" si="382"/>
        <v>0</v>
      </c>
      <c r="AX347">
        <f t="shared" si="363"/>
        <v>2.5548578492466799E-2</v>
      </c>
      <c r="AY347" t="b">
        <f t="shared" si="383"/>
        <v>0</v>
      </c>
      <c r="AZ347">
        <f t="shared" si="364"/>
        <v>37.337604695554134</v>
      </c>
      <c r="BA347">
        <f t="shared" si="365"/>
        <v>-1.7258355696583461</v>
      </c>
      <c r="BB347">
        <f t="shared" si="366"/>
        <v>-0.20692434216056832</v>
      </c>
      <c r="BC347">
        <f t="shared" si="367"/>
        <v>0.18250368464104982</v>
      </c>
      <c r="BD347">
        <f t="shared" si="368"/>
        <v>4.9331796297907987E-2</v>
      </c>
      <c r="BF347" s="15">
        <f t="shared" si="384"/>
        <v>35.636680264674176</v>
      </c>
      <c r="BG347" s="10">
        <f t="shared" si="385"/>
        <v>0</v>
      </c>
      <c r="BH347">
        <f t="shared" si="386"/>
        <v>5.9335558871979863</v>
      </c>
      <c r="BI347">
        <f t="shared" si="387"/>
        <v>5.9216781596562029</v>
      </c>
      <c r="BJ347">
        <f t="shared" si="388"/>
        <v>-2.9610342674271095E-2</v>
      </c>
      <c r="BK347">
        <f t="shared" si="389"/>
        <v>-4.9425161289487485E-4</v>
      </c>
      <c r="BM347">
        <f t="shared" si="390"/>
        <v>0</v>
      </c>
      <c r="BN347">
        <f t="shared" si="391"/>
        <v>-6.8833827526759706E-15</v>
      </c>
      <c r="BO347">
        <f t="shared" si="392"/>
        <v>2.4980018054066022E-16</v>
      </c>
      <c r="BP347">
        <f t="shared" si="393"/>
        <v>0</v>
      </c>
    </row>
    <row r="348" spans="1:68" x14ac:dyDescent="0.2">
      <c r="A348">
        <f t="shared" si="334"/>
        <v>0.311</v>
      </c>
      <c r="B348">
        <f t="shared" si="335"/>
        <v>0.97210322736008481</v>
      </c>
      <c r="C348">
        <f t="shared" si="336"/>
        <v>2.1536306226723423</v>
      </c>
      <c r="D348">
        <f t="shared" si="337"/>
        <v>0.97210322736008481</v>
      </c>
      <c r="E348">
        <f t="shared" si="343"/>
        <v>0.83490603026253196</v>
      </c>
      <c r="F348">
        <f t="shared" si="344"/>
        <v>0.83490603026253185</v>
      </c>
      <c r="G348">
        <f t="shared" si="338"/>
        <v>0.96238219508648393</v>
      </c>
      <c r="H348">
        <f t="shared" si="339"/>
        <v>0.8205554791066807</v>
      </c>
      <c r="I348">
        <f t="shared" si="340"/>
        <v>0.8205554791066807</v>
      </c>
      <c r="J348">
        <f t="shared" si="330"/>
        <v>26.601943606786737</v>
      </c>
      <c r="K348">
        <f t="shared" si="331"/>
        <v>25.743301007942868</v>
      </c>
      <c r="L348">
        <f t="shared" si="345"/>
        <v>1.1821752449354397E+17</v>
      </c>
      <c r="M348">
        <f t="shared" si="341"/>
        <v>2.5577046321756596E-2</v>
      </c>
      <c r="N348" s="17">
        <f t="shared" si="332"/>
        <v>3023655100014769</v>
      </c>
      <c r="O348">
        <f t="shared" si="333"/>
        <v>0</v>
      </c>
      <c r="P348" s="18" t="e">
        <f t="shared" si="342"/>
        <v>#N/A</v>
      </c>
      <c r="R348">
        <f t="shared" si="346"/>
        <v>3.2481744382322097</v>
      </c>
      <c r="S348">
        <f t="shared" si="347"/>
        <v>39.311302750259713</v>
      </c>
      <c r="T348">
        <f t="shared" si="369"/>
        <v>-3.6660599577643795</v>
      </c>
      <c r="U348" s="9">
        <f t="shared" si="348"/>
        <v>35.645242792495331</v>
      </c>
      <c r="V348">
        <f t="shared" si="370"/>
        <v>-3023655100014606</v>
      </c>
      <c r="W348">
        <f t="shared" si="371"/>
        <v>0</v>
      </c>
      <c r="X348">
        <f t="shared" si="372"/>
        <v>-4.2632564145606011E-14</v>
      </c>
      <c r="Y348">
        <f t="shared" si="349"/>
        <v>2.1536306226723423</v>
      </c>
      <c r="Z348">
        <f t="shared" si="350"/>
        <v>31.415926535897931</v>
      </c>
      <c r="AA348">
        <f t="shared" si="351"/>
        <v>2.5587583577123474</v>
      </c>
      <c r="AB348">
        <f t="shared" si="373"/>
        <v>-1.6868023428729075</v>
      </c>
      <c r="AC348">
        <f t="shared" si="352"/>
        <v>29.729124193025022</v>
      </c>
      <c r="AD348">
        <f t="shared" si="374"/>
        <v>-0.20520776153510073</v>
      </c>
      <c r="AE348">
        <f t="shared" si="353"/>
        <v>0.18772533867385507</v>
      </c>
      <c r="AF348" s="9">
        <f t="shared" si="375"/>
        <v>29.711641770163776</v>
      </c>
      <c r="AG348" s="9">
        <f t="shared" si="376"/>
        <v>0</v>
      </c>
      <c r="AH348">
        <f t="shared" si="377"/>
        <v>0</v>
      </c>
      <c r="AI348">
        <f t="shared" si="394"/>
        <v>3.1257338500323417E-3</v>
      </c>
      <c r="AJ348">
        <f t="shared" si="354"/>
        <v>37.337604695554134</v>
      </c>
      <c r="AK348">
        <f t="shared" si="355"/>
        <v>-1.7164278893641212</v>
      </c>
      <c r="AL348">
        <f t="shared" si="356"/>
        <v>-0.1563701127666155</v>
      </c>
      <c r="AM348">
        <f t="shared" si="357"/>
        <v>0.18043609907197197</v>
      </c>
      <c r="AN348" s="9">
        <f t="shared" si="378"/>
        <v>35.645242792495367</v>
      </c>
      <c r="AO348">
        <f t="shared" si="358"/>
        <v>0</v>
      </c>
      <c r="AP348">
        <f t="shared" si="379"/>
        <v>0</v>
      </c>
      <c r="AQ348">
        <f t="shared" si="359"/>
        <v>5.9216781596562029</v>
      </c>
      <c r="AR348">
        <f t="shared" si="360"/>
        <v>-2.9625546491213628E-2</v>
      </c>
      <c r="AS348">
        <f t="shared" si="361"/>
        <v>4.8837648768485231E-2</v>
      </c>
      <c r="AT348">
        <f t="shared" si="380"/>
        <v>1.7260000652977562E-2</v>
      </c>
      <c r="AU348">
        <f t="shared" si="362"/>
        <v>5.9336010223315903</v>
      </c>
      <c r="AV348">
        <f t="shared" si="381"/>
        <v>0.16646263449160265</v>
      </c>
      <c r="AW348">
        <f t="shared" si="382"/>
        <v>0</v>
      </c>
      <c r="AX348">
        <f t="shared" si="363"/>
        <v>2.5579835830967124E-2</v>
      </c>
      <c r="AY348" t="b">
        <f t="shared" si="383"/>
        <v>0</v>
      </c>
      <c r="AZ348">
        <f t="shared" si="364"/>
        <v>37.337604695554134</v>
      </c>
      <c r="BA348">
        <f t="shared" si="365"/>
        <v>-1.7164278893641161</v>
      </c>
      <c r="BB348">
        <f t="shared" si="366"/>
        <v>-0.20570190906452346</v>
      </c>
      <c r="BC348">
        <f t="shared" si="367"/>
        <v>0.18043609907197211</v>
      </c>
      <c r="BD348">
        <f t="shared" si="368"/>
        <v>4.9331796297907987E-2</v>
      </c>
      <c r="BF348" s="15">
        <f t="shared" si="384"/>
        <v>35.645242792495374</v>
      </c>
      <c r="BG348" s="10">
        <f t="shared" si="385"/>
        <v>0</v>
      </c>
      <c r="BH348">
        <f t="shared" si="386"/>
        <v>5.9336010223315974</v>
      </c>
      <c r="BI348">
        <f t="shared" si="387"/>
        <v>5.9216781596562029</v>
      </c>
      <c r="BJ348">
        <f t="shared" si="388"/>
        <v>-2.9625546491208521E-2</v>
      </c>
      <c r="BK348">
        <f t="shared" si="389"/>
        <v>-4.9414752942272822E-4</v>
      </c>
      <c r="BM348">
        <f t="shared" si="390"/>
        <v>0</v>
      </c>
      <c r="BN348">
        <f t="shared" si="391"/>
        <v>5.1070259132757201E-15</v>
      </c>
      <c r="BO348">
        <f t="shared" si="392"/>
        <v>0</v>
      </c>
      <c r="BP348">
        <f t="shared" si="393"/>
        <v>0</v>
      </c>
    </row>
    <row r="349" spans="1:68" x14ac:dyDescent="0.2">
      <c r="A349">
        <f t="shared" si="334"/>
        <v>0.312</v>
      </c>
      <c r="B349">
        <f t="shared" si="335"/>
        <v>0.97522896121011726</v>
      </c>
      <c r="C349">
        <f t="shared" si="336"/>
        <v>2.1505048888223097</v>
      </c>
      <c r="D349">
        <f t="shared" si="337"/>
        <v>0.97522896121011726</v>
      </c>
      <c r="E349">
        <f t="shared" si="343"/>
        <v>0.83662232937505976</v>
      </c>
      <c r="F349">
        <f t="shared" si="344"/>
        <v>0.83662232937505976</v>
      </c>
      <c r="G349">
        <f t="shared" si="338"/>
        <v>0.96547667159801609</v>
      </c>
      <c r="H349">
        <f t="shared" si="339"/>
        <v>0.82232024786060798</v>
      </c>
      <c r="I349">
        <f t="shared" si="340"/>
        <v>0.82232024786060798</v>
      </c>
      <c r="J349">
        <f t="shared" si="330"/>
        <v>26.544853587426115</v>
      </c>
      <c r="K349">
        <f t="shared" si="331"/>
        <v>25.688605593845935</v>
      </c>
      <c r="L349">
        <f t="shared" si="345"/>
        <v>1.1908768781094576E+17</v>
      </c>
      <c r="M349">
        <f t="shared" si="341"/>
        <v>2.5608293422038863E-2</v>
      </c>
      <c r="N349" s="17">
        <f t="shared" si="332"/>
        <v>3049632452414860</v>
      </c>
      <c r="O349">
        <f t="shared" si="333"/>
        <v>0</v>
      </c>
      <c r="P349" s="18" t="e">
        <f t="shared" si="342"/>
        <v>#N/A</v>
      </c>
      <c r="R349">
        <f t="shared" si="346"/>
        <v>3.2460475314799728</v>
      </c>
      <c r="S349">
        <f t="shared" si="347"/>
        <v>39.318636489025934</v>
      </c>
      <c r="T349">
        <f t="shared" si="369"/>
        <v>-3.6648390181625201</v>
      </c>
      <c r="U349" s="9">
        <f t="shared" si="348"/>
        <v>35.653797470863417</v>
      </c>
      <c r="V349">
        <f t="shared" si="370"/>
        <v>-3049632452414750.5</v>
      </c>
      <c r="W349">
        <f t="shared" si="371"/>
        <v>0</v>
      </c>
      <c r="X349">
        <f t="shared" si="372"/>
        <v>-2.1316282072803006E-14</v>
      </c>
      <c r="Y349">
        <f t="shared" si="349"/>
        <v>2.1505048888223097</v>
      </c>
      <c r="Z349">
        <f t="shared" si="350"/>
        <v>31.415926535897931</v>
      </c>
      <c r="AA349">
        <f t="shared" si="351"/>
        <v>2.56188409156238</v>
      </c>
      <c r="AB349">
        <f t="shared" si="373"/>
        <v>-1.6773987117121421</v>
      </c>
      <c r="AC349">
        <f t="shared" si="352"/>
        <v>29.738527824185788</v>
      </c>
      <c r="AD349">
        <f t="shared" si="374"/>
        <v>-0.20398692478689054</v>
      </c>
      <c r="AE349">
        <f t="shared" si="353"/>
        <v>0.18561188495657785</v>
      </c>
      <c r="AF349" s="9">
        <f t="shared" si="375"/>
        <v>29.720152784355477</v>
      </c>
      <c r="AG349" s="9">
        <f t="shared" si="376"/>
        <v>0</v>
      </c>
      <c r="AH349">
        <f t="shared" si="377"/>
        <v>0</v>
      </c>
      <c r="AI349">
        <f t="shared" si="394"/>
        <v>3.1257338500325638E-3</v>
      </c>
      <c r="AJ349">
        <f t="shared" si="354"/>
        <v>37.337604695554134</v>
      </c>
      <c r="AK349">
        <f t="shared" si="355"/>
        <v>-1.707040581233336</v>
      </c>
      <c r="AL349">
        <f t="shared" si="356"/>
        <v>-0.15514917316475607</v>
      </c>
      <c r="AM349">
        <f t="shared" si="357"/>
        <v>0.17838252970739712</v>
      </c>
      <c r="AN349" s="9">
        <f t="shared" si="378"/>
        <v>35.653797470863438</v>
      </c>
      <c r="AO349">
        <f t="shared" si="358"/>
        <v>0</v>
      </c>
      <c r="AP349">
        <f t="shared" si="379"/>
        <v>0</v>
      </c>
      <c r="AQ349">
        <f t="shared" si="359"/>
        <v>5.9216781596562029</v>
      </c>
      <c r="AR349">
        <f t="shared" si="360"/>
        <v>-2.9641869521193964E-2</v>
      </c>
      <c r="AS349">
        <f t="shared" si="361"/>
        <v>4.8837751622134468E-2</v>
      </c>
      <c r="AT349">
        <f t="shared" si="380"/>
        <v>1.7364478529138264E-2</v>
      </c>
      <c r="AU349">
        <f t="shared" si="362"/>
        <v>5.9336446865079608</v>
      </c>
      <c r="AV349">
        <f t="shared" si="381"/>
        <v>0.16642391855613645</v>
      </c>
      <c r="AW349">
        <f t="shared" si="382"/>
        <v>0</v>
      </c>
      <c r="AX349">
        <f t="shared" si="363"/>
        <v>2.5611093169467448E-2</v>
      </c>
      <c r="AY349" t="b">
        <f t="shared" si="383"/>
        <v>0</v>
      </c>
      <c r="AZ349">
        <f t="shared" si="364"/>
        <v>37.337604695554134</v>
      </c>
      <c r="BA349">
        <f t="shared" si="365"/>
        <v>-1.7070405812333387</v>
      </c>
      <c r="BB349">
        <f t="shared" si="366"/>
        <v>-0.20448096946266386</v>
      </c>
      <c r="BC349">
        <f t="shared" si="367"/>
        <v>0.17838252970739712</v>
      </c>
      <c r="BD349">
        <f t="shared" si="368"/>
        <v>4.9331796297907987E-2</v>
      </c>
      <c r="BF349" s="15">
        <f t="shared" si="384"/>
        <v>35.653797470863438</v>
      </c>
      <c r="BG349" s="10">
        <f t="shared" si="385"/>
        <v>0</v>
      </c>
      <c r="BH349">
        <f t="shared" si="386"/>
        <v>5.9336446865079608</v>
      </c>
      <c r="BI349">
        <f t="shared" si="387"/>
        <v>5.9216781596562029</v>
      </c>
      <c r="BJ349">
        <f t="shared" si="388"/>
        <v>-2.9641869521196629E-2</v>
      </c>
      <c r="BK349">
        <f t="shared" si="389"/>
        <v>-4.9404467577332523E-4</v>
      </c>
      <c r="BM349">
        <f t="shared" si="390"/>
        <v>0</v>
      </c>
      <c r="BN349">
        <f t="shared" si="391"/>
        <v>-2.6645352591003757E-15</v>
      </c>
      <c r="BO349">
        <f t="shared" si="392"/>
        <v>0</v>
      </c>
      <c r="BP349">
        <f t="shared" si="393"/>
        <v>0</v>
      </c>
    </row>
    <row r="350" spans="1:68" x14ac:dyDescent="0.2">
      <c r="A350">
        <f t="shared" si="334"/>
        <v>0.313</v>
      </c>
      <c r="B350">
        <f t="shared" si="335"/>
        <v>0.9783546950601496</v>
      </c>
      <c r="C350">
        <f t="shared" si="336"/>
        <v>2.1473791549722776</v>
      </c>
      <c r="D350">
        <f t="shared" si="337"/>
        <v>0.9783546950601496</v>
      </c>
      <c r="E350">
        <f t="shared" si="343"/>
        <v>0.8383304545166359</v>
      </c>
      <c r="F350">
        <f t="shared" si="344"/>
        <v>0.83833045451663579</v>
      </c>
      <c r="G350">
        <f t="shared" si="338"/>
        <v>0.96857114810954814</v>
      </c>
      <c r="H350">
        <f t="shared" si="339"/>
        <v>0.8240771422590224</v>
      </c>
      <c r="I350">
        <f t="shared" si="340"/>
        <v>0.8240771422590224</v>
      </c>
      <c r="J350">
        <f t="shared" si="330"/>
        <v>26.488261185837793</v>
      </c>
      <c r="K350">
        <f t="shared" si="331"/>
        <v>25.634385764249121</v>
      </c>
      <c r="L350">
        <f t="shared" si="345"/>
        <v>1.1996352867389259E+17</v>
      </c>
      <c r="M350">
        <f t="shared" si="341"/>
        <v>2.5639540497301282E-2</v>
      </c>
      <c r="N350" s="17">
        <f t="shared" si="332"/>
        <v>3075809751633432.5</v>
      </c>
      <c r="O350">
        <f t="shared" si="333"/>
        <v>0</v>
      </c>
      <c r="P350" s="18" t="e">
        <f t="shared" si="342"/>
        <v>#N/A</v>
      </c>
      <c r="R350">
        <f t="shared" si="346"/>
        <v>3.2439346441235206</v>
      </c>
      <c r="S350">
        <f t="shared" si="347"/>
        <v>39.325964163779759</v>
      </c>
      <c r="T350">
        <f t="shared" si="369"/>
        <v>-3.6636195684123596</v>
      </c>
      <c r="U350" s="9">
        <f t="shared" si="348"/>
        <v>35.662344595367401</v>
      </c>
      <c r="V350">
        <f t="shared" si="370"/>
        <v>-3075809751633335</v>
      </c>
      <c r="W350">
        <f t="shared" si="371"/>
        <v>0</v>
      </c>
      <c r="X350">
        <f t="shared" si="372"/>
        <v>-2.1316282072803006E-14</v>
      </c>
      <c r="Y350">
        <f t="shared" si="349"/>
        <v>2.1473791549722776</v>
      </c>
      <c r="Z350">
        <f t="shared" si="350"/>
        <v>31.415926535897931</v>
      </c>
      <c r="AA350">
        <f t="shared" si="351"/>
        <v>2.5650098254124121</v>
      </c>
      <c r="AB350">
        <f t="shared" si="373"/>
        <v>-1.6680139920604917</v>
      </c>
      <c r="AC350">
        <f t="shared" si="352"/>
        <v>29.74791254383744</v>
      </c>
      <c r="AD350">
        <f t="shared" si="374"/>
        <v>-0.20276757666386275</v>
      </c>
      <c r="AE350">
        <f t="shared" si="353"/>
        <v>0.1835127373591153</v>
      </c>
      <c r="AF350" s="9">
        <f t="shared" si="375"/>
        <v>29.728657704532694</v>
      </c>
      <c r="AG350" s="9">
        <f t="shared" si="376"/>
        <v>0</v>
      </c>
      <c r="AH350">
        <f t="shared" si="377"/>
        <v>0</v>
      </c>
      <c r="AI350">
        <f t="shared" si="394"/>
        <v>3.1257338500323417E-3</v>
      </c>
      <c r="AJ350">
        <f t="shared" si="354"/>
        <v>37.337604695554134</v>
      </c>
      <c r="AK350">
        <f t="shared" si="355"/>
        <v>-1.6976732958706149</v>
      </c>
      <c r="AL350">
        <f t="shared" si="356"/>
        <v>-0.15392972341459554</v>
      </c>
      <c r="AM350">
        <f t="shared" si="357"/>
        <v>0.1763429190984831</v>
      </c>
      <c r="AN350" s="9">
        <f t="shared" si="378"/>
        <v>35.662344595367408</v>
      </c>
      <c r="AO350">
        <f t="shared" si="358"/>
        <v>0</v>
      </c>
      <c r="AP350">
        <f t="shared" si="379"/>
        <v>0</v>
      </c>
      <c r="AQ350">
        <f t="shared" si="359"/>
        <v>5.9216781596562029</v>
      </c>
      <c r="AR350">
        <f t="shared" si="360"/>
        <v>-2.9659303810123161E-2</v>
      </c>
      <c r="AS350">
        <f t="shared" si="361"/>
        <v>4.8837853249267205E-2</v>
      </c>
      <c r="AT350">
        <f t="shared" si="380"/>
        <v>1.7470560373580614E-2</v>
      </c>
      <c r="AU350">
        <f t="shared" si="362"/>
        <v>5.9336868908347142</v>
      </c>
      <c r="AV350">
        <f t="shared" si="381"/>
        <v>0.16638521550278298</v>
      </c>
      <c r="AW350">
        <f t="shared" si="382"/>
        <v>0</v>
      </c>
      <c r="AX350">
        <f t="shared" si="363"/>
        <v>2.564235050796777E-2</v>
      </c>
      <c r="AY350" t="b">
        <f t="shared" si="383"/>
        <v>0</v>
      </c>
      <c r="AZ350">
        <f t="shared" si="364"/>
        <v>37.337604695554134</v>
      </c>
      <c r="BA350">
        <f t="shared" si="365"/>
        <v>-1.6976732958706124</v>
      </c>
      <c r="BB350">
        <f t="shared" si="366"/>
        <v>-0.20326151971250345</v>
      </c>
      <c r="BC350">
        <f t="shared" si="367"/>
        <v>0.17634291909848324</v>
      </c>
      <c r="BD350">
        <f t="shared" si="368"/>
        <v>4.9331796297907987E-2</v>
      </c>
      <c r="BF350" s="15">
        <f t="shared" si="384"/>
        <v>35.662344595367401</v>
      </c>
      <c r="BG350" s="10">
        <f t="shared" si="385"/>
        <v>0</v>
      </c>
      <c r="BH350">
        <f t="shared" si="386"/>
        <v>5.9336868908347071</v>
      </c>
      <c r="BI350">
        <f t="shared" si="387"/>
        <v>5.9216781596562029</v>
      </c>
      <c r="BJ350">
        <f t="shared" si="388"/>
        <v>-2.9659303810120718E-2</v>
      </c>
      <c r="BK350">
        <f t="shared" si="389"/>
        <v>-4.9394304864069927E-4</v>
      </c>
      <c r="BM350">
        <f t="shared" si="390"/>
        <v>0</v>
      </c>
      <c r="BN350">
        <f t="shared" si="391"/>
        <v>2.4424906541753444E-15</v>
      </c>
      <c r="BO350">
        <f t="shared" si="392"/>
        <v>0</v>
      </c>
      <c r="BP350">
        <f t="shared" si="393"/>
        <v>0</v>
      </c>
    </row>
    <row r="351" spans="1:68" x14ac:dyDescent="0.2">
      <c r="A351">
        <f t="shared" si="334"/>
        <v>0.314</v>
      </c>
      <c r="B351">
        <f t="shared" si="335"/>
        <v>0.98148042891018206</v>
      </c>
      <c r="C351">
        <f t="shared" si="336"/>
        <v>2.144253421122245</v>
      </c>
      <c r="D351">
        <f t="shared" si="337"/>
        <v>0.98148042891018206</v>
      </c>
      <c r="E351">
        <f t="shared" si="343"/>
        <v>0.84003038899852933</v>
      </c>
      <c r="F351">
        <f t="shared" si="344"/>
        <v>0.84003038899852933</v>
      </c>
      <c r="G351">
        <f t="shared" si="338"/>
        <v>0.97166562462108019</v>
      </c>
      <c r="H351">
        <f t="shared" si="339"/>
        <v>0.82582614547829469</v>
      </c>
      <c r="I351">
        <f t="shared" si="340"/>
        <v>0.82582614547829458</v>
      </c>
      <c r="J351">
        <f t="shared" si="330"/>
        <v>26.432162145694029</v>
      </c>
      <c r="K351">
        <f t="shared" si="331"/>
        <v>25.580637469166987</v>
      </c>
      <c r="L351">
        <f t="shared" si="345"/>
        <v>1.2084511308736563E+17</v>
      </c>
      <c r="M351">
        <f t="shared" si="341"/>
        <v>2.567078754751333E-2</v>
      </c>
      <c r="N351" s="17">
        <f t="shared" si="332"/>
        <v>3102189224220986</v>
      </c>
      <c r="O351">
        <f t="shared" si="333"/>
        <v>0</v>
      </c>
      <c r="P351" s="18" t="e">
        <f t="shared" si="342"/>
        <v>#N/A</v>
      </c>
      <c r="R351">
        <f t="shared" si="346"/>
        <v>3.2418357164487444</v>
      </c>
      <c r="S351">
        <f t="shared" si="347"/>
        <v>39.333286063405247</v>
      </c>
      <c r="T351">
        <f t="shared" si="369"/>
        <v>-3.6624016048847241</v>
      </c>
      <c r="U351" s="9">
        <f t="shared" si="348"/>
        <v>35.670884458520526</v>
      </c>
      <c r="V351">
        <f t="shared" si="370"/>
        <v>-3102189224220876.5</v>
      </c>
      <c r="W351">
        <f t="shared" si="371"/>
        <v>0</v>
      </c>
      <c r="X351">
        <f t="shared" si="372"/>
        <v>-2.1316282072803006E-14</v>
      </c>
      <c r="Y351">
        <f t="shared" si="349"/>
        <v>2.144253421122245</v>
      </c>
      <c r="Z351">
        <f t="shared" si="350"/>
        <v>31.415926535897931</v>
      </c>
      <c r="AA351">
        <f t="shared" si="351"/>
        <v>2.5681355592624446</v>
      </c>
      <c r="AB351">
        <f t="shared" si="373"/>
        <v>-1.6586478459965317</v>
      </c>
      <c r="AC351">
        <f t="shared" si="352"/>
        <v>29.757278689901398</v>
      </c>
      <c r="AD351">
        <f t="shared" si="374"/>
        <v>-0.20154971354013246</v>
      </c>
      <c r="AE351">
        <f t="shared" si="353"/>
        <v>0.18142783594562786</v>
      </c>
      <c r="AF351" s="9">
        <f t="shared" si="375"/>
        <v>29.737156812306893</v>
      </c>
      <c r="AG351" s="9">
        <f t="shared" si="376"/>
        <v>0</v>
      </c>
      <c r="AH351">
        <f t="shared" si="377"/>
        <v>0</v>
      </c>
      <c r="AI351">
        <f t="shared" si="394"/>
        <v>3.1257338500323417E-3</v>
      </c>
      <c r="AJ351">
        <f t="shared" si="354"/>
        <v>37.337604695554134</v>
      </c>
      <c r="AK351">
        <f t="shared" si="355"/>
        <v>-1.6883256875666146</v>
      </c>
      <c r="AL351">
        <f t="shared" si="356"/>
        <v>-0.15271175988696006</v>
      </c>
      <c r="AM351">
        <f t="shared" si="357"/>
        <v>0.17431721041996176</v>
      </c>
      <c r="AN351" s="9">
        <f t="shared" si="378"/>
        <v>35.670884458520518</v>
      </c>
      <c r="AO351">
        <f t="shared" si="358"/>
        <v>0</v>
      </c>
      <c r="AP351">
        <f t="shared" si="379"/>
        <v>0</v>
      </c>
      <c r="AQ351">
        <f t="shared" si="359"/>
        <v>5.9216781596562029</v>
      </c>
      <c r="AR351">
        <f t="shared" si="360"/>
        <v>-2.9677841570082908E-2</v>
      </c>
      <c r="AS351">
        <f t="shared" si="361"/>
        <v>4.8837953653172395E-2</v>
      </c>
      <c r="AT351">
        <f t="shared" si="380"/>
        <v>1.7578268096398869E-2</v>
      </c>
      <c r="AU351">
        <f t="shared" si="362"/>
        <v>5.9337276462136259</v>
      </c>
      <c r="AV351">
        <f t="shared" si="381"/>
        <v>0.16634652423921795</v>
      </c>
      <c r="AW351">
        <f t="shared" si="382"/>
        <v>0</v>
      </c>
      <c r="AX351">
        <f t="shared" si="363"/>
        <v>2.5673607846468095E-2</v>
      </c>
      <c r="AY351" t="b">
        <f t="shared" si="383"/>
        <v>0</v>
      </c>
      <c r="AZ351">
        <f t="shared" si="364"/>
        <v>37.337604695554134</v>
      </c>
      <c r="BA351">
        <f t="shared" si="365"/>
        <v>-1.6883256875666226</v>
      </c>
      <c r="BB351">
        <f t="shared" si="366"/>
        <v>-0.20204355618486808</v>
      </c>
      <c r="BC351">
        <f t="shared" si="367"/>
        <v>0.17431721041996176</v>
      </c>
      <c r="BD351">
        <f t="shared" si="368"/>
        <v>4.9331796297907987E-2</v>
      </c>
      <c r="BF351" s="15">
        <f t="shared" si="384"/>
        <v>35.670884458520511</v>
      </c>
      <c r="BG351" s="10">
        <f t="shared" si="385"/>
        <v>0</v>
      </c>
      <c r="BH351">
        <f t="shared" si="386"/>
        <v>5.9337276462136188</v>
      </c>
      <c r="BI351">
        <f t="shared" si="387"/>
        <v>5.9216781596562029</v>
      </c>
      <c r="BJ351">
        <f t="shared" si="388"/>
        <v>-2.9677841570090902E-2</v>
      </c>
      <c r="BK351">
        <f t="shared" si="389"/>
        <v>-4.9384264473562034E-4</v>
      </c>
      <c r="BM351">
        <f t="shared" si="390"/>
        <v>0</v>
      </c>
      <c r="BN351">
        <f t="shared" si="391"/>
        <v>-7.9936057773011271E-15</v>
      </c>
      <c r="BO351">
        <f t="shared" si="392"/>
        <v>0</v>
      </c>
      <c r="BP351">
        <f t="shared" si="393"/>
        <v>0</v>
      </c>
    </row>
    <row r="352" spans="1:68" x14ac:dyDescent="0.2">
      <c r="A352">
        <f t="shared" si="334"/>
        <v>0.315</v>
      </c>
      <c r="B352">
        <f t="shared" si="335"/>
        <v>0.98460616276021451</v>
      </c>
      <c r="C352">
        <f t="shared" si="336"/>
        <v>2.1411276872722125</v>
      </c>
      <c r="D352">
        <f t="shared" si="337"/>
        <v>0.98460616276021451</v>
      </c>
      <c r="E352">
        <f t="shared" si="343"/>
        <v>0.84172211621203308</v>
      </c>
      <c r="F352">
        <f t="shared" si="344"/>
        <v>0.84172211621203297</v>
      </c>
      <c r="G352">
        <f t="shared" si="338"/>
        <v>0.97476010113261236</v>
      </c>
      <c r="H352">
        <f t="shared" si="339"/>
        <v>0.8275672407703597</v>
      </c>
      <c r="I352">
        <f t="shared" si="340"/>
        <v>0.8275672407703597</v>
      </c>
      <c r="J352">
        <f t="shared" si="330"/>
        <v>26.376552267965995</v>
      </c>
      <c r="K352">
        <f t="shared" si="331"/>
        <v>25.527356713021728</v>
      </c>
      <c r="L352">
        <f t="shared" si="345"/>
        <v>1.217325078400507E+17</v>
      </c>
      <c r="M352">
        <f t="shared" si="341"/>
        <v>2.5702034572644472E-2</v>
      </c>
      <c r="N352" s="17">
        <f t="shared" si="332"/>
        <v>3128773125119697.5</v>
      </c>
      <c r="O352">
        <f t="shared" si="333"/>
        <v>0</v>
      </c>
      <c r="P352" s="18" t="e">
        <f t="shared" si="342"/>
        <v>#N/A</v>
      </c>
      <c r="R352">
        <f t="shared" si="346"/>
        <v>3.2397506893878982</v>
      </c>
      <c r="S352">
        <f t="shared" si="347"/>
        <v>39.340602473779775</v>
      </c>
      <c r="T352">
        <f t="shared" si="369"/>
        <v>-3.6611851239636874</v>
      </c>
      <c r="U352" s="9">
        <f t="shared" si="348"/>
        <v>35.679417349816084</v>
      </c>
      <c r="V352">
        <f t="shared" si="370"/>
        <v>-3128773125119556.5</v>
      </c>
      <c r="W352">
        <f t="shared" si="371"/>
        <v>0</v>
      </c>
      <c r="X352">
        <f t="shared" si="372"/>
        <v>-3.5527136788005009E-14</v>
      </c>
      <c r="Y352">
        <f t="shared" si="349"/>
        <v>2.1411276872722125</v>
      </c>
      <c r="Z352">
        <f t="shared" si="350"/>
        <v>31.415926535897931</v>
      </c>
      <c r="AA352">
        <f t="shared" si="351"/>
        <v>2.5712612931124772</v>
      </c>
      <c r="AB352">
        <f t="shared" si="373"/>
        <v>-1.6492999390582028</v>
      </c>
      <c r="AC352">
        <f t="shared" si="352"/>
        <v>29.766626596839728</v>
      </c>
      <c r="AD352">
        <f t="shared" si="374"/>
        <v>-0.20033333180304705</v>
      </c>
      <c r="AE352">
        <f t="shared" si="353"/>
        <v>0.17935712143559596</v>
      </c>
      <c r="AF352" s="9">
        <f t="shared" si="375"/>
        <v>29.745650386472278</v>
      </c>
      <c r="AG352" s="9">
        <f t="shared" si="376"/>
        <v>0</v>
      </c>
      <c r="AH352">
        <f t="shared" si="377"/>
        <v>0</v>
      </c>
      <c r="AI352">
        <f t="shared" si="394"/>
        <v>3.1257338500325638E-3</v>
      </c>
      <c r="AJ352">
        <f t="shared" si="354"/>
        <v>37.337604695554134</v>
      </c>
      <c r="AK352">
        <f t="shared" si="355"/>
        <v>-1.678997414234958</v>
      </c>
      <c r="AL352">
        <f t="shared" si="356"/>
        <v>-0.15149527896592341</v>
      </c>
      <c r="AM352">
        <f t="shared" si="357"/>
        <v>0.17230534746286102</v>
      </c>
      <c r="AN352" s="9">
        <f t="shared" si="378"/>
        <v>35.679417349816113</v>
      </c>
      <c r="AO352">
        <f t="shared" si="358"/>
        <v>0</v>
      </c>
      <c r="AP352">
        <f t="shared" si="379"/>
        <v>0</v>
      </c>
      <c r="AQ352">
        <f t="shared" si="359"/>
        <v>5.9216781596562029</v>
      </c>
      <c r="AR352">
        <f t="shared" si="360"/>
        <v>-2.9697475176755139E-2</v>
      </c>
      <c r="AS352">
        <f t="shared" si="361"/>
        <v>4.8838052837123641E-2</v>
      </c>
      <c r="AT352">
        <f t="shared" si="380"/>
        <v>1.7687624129121674E-2</v>
      </c>
      <c r="AU352">
        <f t="shared" si="362"/>
        <v>5.9337669633438352</v>
      </c>
      <c r="AV352">
        <f t="shared" si="381"/>
        <v>0.1663078436838436</v>
      </c>
      <c r="AW352">
        <f t="shared" si="382"/>
        <v>0</v>
      </c>
      <c r="AX352">
        <f t="shared" si="363"/>
        <v>2.5704865184968423E-2</v>
      </c>
      <c r="AY352" t="b">
        <f t="shared" si="383"/>
        <v>0</v>
      </c>
      <c r="AZ352">
        <f t="shared" si="364"/>
        <v>37.337604695554134</v>
      </c>
      <c r="BA352">
        <f t="shared" si="365"/>
        <v>-1.6789974142349482</v>
      </c>
      <c r="BB352">
        <f t="shared" si="366"/>
        <v>-0.20082707526383137</v>
      </c>
      <c r="BC352">
        <f t="shared" si="367"/>
        <v>0.17230534746286116</v>
      </c>
      <c r="BD352">
        <f t="shared" si="368"/>
        <v>4.9331796297907987E-2</v>
      </c>
      <c r="BF352" s="15">
        <f t="shared" si="384"/>
        <v>35.67941734981612</v>
      </c>
      <c r="BG352" s="10">
        <f t="shared" si="385"/>
        <v>0</v>
      </c>
      <c r="BH352">
        <f t="shared" si="386"/>
        <v>5.9337669633438423</v>
      </c>
      <c r="BI352">
        <f t="shared" si="387"/>
        <v>5.9216781596562029</v>
      </c>
      <c r="BJ352">
        <f t="shared" si="388"/>
        <v>-2.9697475176745369E-2</v>
      </c>
      <c r="BK352">
        <f t="shared" si="389"/>
        <v>-4.937434607843183E-4</v>
      </c>
      <c r="BM352">
        <f t="shared" si="390"/>
        <v>0</v>
      </c>
      <c r="BN352">
        <f t="shared" si="391"/>
        <v>9.7699626167013776E-15</v>
      </c>
      <c r="BO352">
        <f t="shared" si="392"/>
        <v>0</v>
      </c>
      <c r="BP352">
        <f t="shared" si="393"/>
        <v>0</v>
      </c>
    </row>
    <row r="353" spans="1:68" x14ac:dyDescent="0.2">
      <c r="A353">
        <f t="shared" si="334"/>
        <v>0.316</v>
      </c>
      <c r="B353">
        <f t="shared" si="335"/>
        <v>0.98773189661024696</v>
      </c>
      <c r="C353">
        <f t="shared" si="336"/>
        <v>2.1380019534221799</v>
      </c>
      <c r="D353">
        <f t="shared" si="337"/>
        <v>0.98773189661024696</v>
      </c>
      <c r="E353">
        <f t="shared" si="343"/>
        <v>0.84340561962862659</v>
      </c>
      <c r="F353">
        <f t="shared" si="344"/>
        <v>0.8434056196286267</v>
      </c>
      <c r="G353">
        <f t="shared" si="338"/>
        <v>0.97785457764414452</v>
      </c>
      <c r="H353">
        <f t="shared" si="339"/>
        <v>0.8293004114628767</v>
      </c>
      <c r="I353">
        <f t="shared" si="340"/>
        <v>0.82930041146287681</v>
      </c>
      <c r="J353">
        <f t="shared" si="330"/>
        <v>26.321427410039252</v>
      </c>
      <c r="K353">
        <f t="shared" si="331"/>
        <v>25.474539553805077</v>
      </c>
      <c r="L353">
        <f t="shared" si="345"/>
        <v>1.2262578051467869E+17</v>
      </c>
      <c r="M353">
        <f t="shared" si="341"/>
        <v>2.573328157266418E-2</v>
      </c>
      <c r="N353" s="17">
        <f t="shared" si="332"/>
        <v>3155563738051943.5</v>
      </c>
      <c r="O353">
        <f t="shared" si="333"/>
        <v>0</v>
      </c>
      <c r="P353" s="18" t="e">
        <f t="shared" si="342"/>
        <v>#N/A</v>
      </c>
      <c r="R353">
        <f t="shared" si="346"/>
        <v>3.2376795045118847</v>
      </c>
      <c r="S353">
        <f t="shared" si="347"/>
        <v>39.347913677829368</v>
      </c>
      <c r="T353">
        <f t="shared" si="369"/>
        <v>-3.6599701220465062</v>
      </c>
      <c r="U353" s="9">
        <f t="shared" si="348"/>
        <v>35.687943555782859</v>
      </c>
      <c r="V353">
        <f t="shared" si="370"/>
        <v>-3155563738051795.5</v>
      </c>
      <c r="W353">
        <f t="shared" si="371"/>
        <v>0</v>
      </c>
      <c r="X353">
        <f t="shared" si="372"/>
        <v>-3.5527136788005009E-14</v>
      </c>
      <c r="Y353">
        <f t="shared" si="349"/>
        <v>2.1380019534221799</v>
      </c>
      <c r="Z353">
        <f t="shared" si="350"/>
        <v>31.415926535897931</v>
      </c>
      <c r="AA353">
        <f t="shared" si="351"/>
        <v>2.5743870269625098</v>
      </c>
      <c r="AB353">
        <f t="shared" si="373"/>
        <v>-1.6399699401833787</v>
      </c>
      <c r="AC353">
        <f t="shared" si="352"/>
        <v>29.775956595714554</v>
      </c>
      <c r="AD353">
        <f t="shared" si="374"/>
        <v>-0.19911842785312076</v>
      </c>
      <c r="AE353">
        <f t="shared" si="353"/>
        <v>0.1773005351960466</v>
      </c>
      <c r="AF353" s="9">
        <f t="shared" si="375"/>
        <v>29.754138703057478</v>
      </c>
      <c r="AG353" s="9">
        <f t="shared" si="376"/>
        <v>0</v>
      </c>
      <c r="AH353">
        <f t="shared" si="377"/>
        <v>0</v>
      </c>
      <c r="AI353">
        <f t="shared" si="394"/>
        <v>3.1257338500325638E-3</v>
      </c>
      <c r="AJ353">
        <f t="shared" si="354"/>
        <v>37.337604695554134</v>
      </c>
      <c r="AK353">
        <f t="shared" si="355"/>
        <v>-1.669688137349872</v>
      </c>
      <c r="AL353">
        <f t="shared" si="356"/>
        <v>-0.15028027704874214</v>
      </c>
      <c r="AM353">
        <f t="shared" si="357"/>
        <v>0.17030727462734332</v>
      </c>
      <c r="AN353" s="9">
        <f t="shared" si="378"/>
        <v>35.687943555782859</v>
      </c>
      <c r="AO353">
        <f t="shared" si="358"/>
        <v>0</v>
      </c>
      <c r="AP353">
        <f t="shared" si="379"/>
        <v>0</v>
      </c>
      <c r="AQ353">
        <f t="shared" si="359"/>
        <v>5.9216781596562029</v>
      </c>
      <c r="AR353">
        <f t="shared" si="360"/>
        <v>-2.9718197166493265E-2</v>
      </c>
      <c r="AS353">
        <f t="shared" si="361"/>
        <v>4.8838150804378616E-2</v>
      </c>
      <c r="AT353">
        <f t="shared" si="380"/>
        <v>1.7798651437784047E-2</v>
      </c>
      <c r="AU353">
        <f t="shared" si="362"/>
        <v>5.9338048527253804</v>
      </c>
      <c r="AV353">
        <f t="shared" si="381"/>
        <v>0.1662691727655983</v>
      </c>
      <c r="AW353">
        <f t="shared" si="382"/>
        <v>0</v>
      </c>
      <c r="AX353">
        <f t="shared" si="363"/>
        <v>2.5736122523468748E-2</v>
      </c>
      <c r="AY353" t="b">
        <f t="shared" si="383"/>
        <v>0</v>
      </c>
      <c r="AZ353">
        <f t="shared" si="364"/>
        <v>37.337604695554134</v>
      </c>
      <c r="BA353">
        <f t="shared" si="365"/>
        <v>-1.669688137349866</v>
      </c>
      <c r="BB353">
        <f t="shared" si="366"/>
        <v>-0.19961207334665015</v>
      </c>
      <c r="BC353">
        <f t="shared" si="367"/>
        <v>0.17030727462734319</v>
      </c>
      <c r="BD353">
        <f t="shared" si="368"/>
        <v>4.9331796297907987E-2</v>
      </c>
      <c r="BF353" s="15">
        <f t="shared" si="384"/>
        <v>35.687943555782866</v>
      </c>
      <c r="BG353" s="10">
        <f t="shared" si="385"/>
        <v>0</v>
      </c>
      <c r="BH353">
        <f t="shared" si="386"/>
        <v>5.9338048527253875</v>
      </c>
      <c r="BI353">
        <f t="shared" si="387"/>
        <v>5.9216781596562029</v>
      </c>
      <c r="BJ353">
        <f t="shared" si="388"/>
        <v>-2.971819716648727E-2</v>
      </c>
      <c r="BK353">
        <f t="shared" si="389"/>
        <v>-4.9364549352939879E-4</v>
      </c>
      <c r="BM353">
        <f t="shared" si="390"/>
        <v>0</v>
      </c>
      <c r="BN353">
        <f t="shared" si="391"/>
        <v>5.9952043329758453E-15</v>
      </c>
      <c r="BO353">
        <f t="shared" si="392"/>
        <v>0</v>
      </c>
      <c r="BP353">
        <f t="shared" si="393"/>
        <v>0</v>
      </c>
    </row>
    <row r="354" spans="1:68" x14ac:dyDescent="0.2">
      <c r="A354">
        <f t="shared" si="334"/>
        <v>0.317</v>
      </c>
      <c r="B354">
        <f t="shared" si="335"/>
        <v>0.99085763046027941</v>
      </c>
      <c r="C354">
        <f t="shared" si="336"/>
        <v>2.1348762195721473</v>
      </c>
      <c r="D354">
        <f t="shared" si="337"/>
        <v>0.99085763046027941</v>
      </c>
      <c r="E354">
        <f t="shared" si="343"/>
        <v>0.84508088280013827</v>
      </c>
      <c r="F354">
        <f t="shared" si="344"/>
        <v>0.84508088280013838</v>
      </c>
      <c r="G354">
        <f t="shared" si="338"/>
        <v>0.98094905415567657</v>
      </c>
      <c r="H354">
        <f t="shared" si="339"/>
        <v>0.83102564095938913</v>
      </c>
      <c r="I354">
        <f t="shared" si="340"/>
        <v>0.83102564095938924</v>
      </c>
      <c r="J354">
        <f t="shared" si="330"/>
        <v>26.266783484846176</v>
      </c>
      <c r="K354">
        <f t="shared" si="331"/>
        <v>25.422182102256432</v>
      </c>
      <c r="L354">
        <f t="shared" si="345"/>
        <v>1.2352499949845474E+17</v>
      </c>
      <c r="M354">
        <f t="shared" si="341"/>
        <v>2.5764528547541927E-2</v>
      </c>
      <c r="N354" s="17">
        <f t="shared" si="332"/>
        <v>3182563375913039</v>
      </c>
      <c r="O354">
        <f t="shared" si="333"/>
        <v>0</v>
      </c>
      <c r="P354" s="18" t="e">
        <f t="shared" si="342"/>
        <v>#N/A</v>
      </c>
      <c r="R354">
        <f t="shared" si="346"/>
        <v>3.2356221040226707</v>
      </c>
      <c r="S354">
        <f t="shared" si="347"/>
        <v>39.355219955582221</v>
      </c>
      <c r="T354">
        <f t="shared" si="369"/>
        <v>-3.6587565955435557</v>
      </c>
      <c r="U354" s="9">
        <f t="shared" si="348"/>
        <v>35.696463360038663</v>
      </c>
      <c r="V354">
        <f t="shared" si="370"/>
        <v>-3182563375912983</v>
      </c>
      <c r="W354">
        <f t="shared" si="371"/>
        <v>0</v>
      </c>
      <c r="X354">
        <f t="shared" si="372"/>
        <v>-7.1054273576010019E-15</v>
      </c>
      <c r="Y354">
        <f t="shared" si="349"/>
        <v>2.1348762195721473</v>
      </c>
      <c r="Z354">
        <f t="shared" si="350"/>
        <v>31.415926535897931</v>
      </c>
      <c r="AA354">
        <f t="shared" si="351"/>
        <v>2.5775127608125423</v>
      </c>
      <c r="AB354">
        <f t="shared" si="373"/>
        <v>-1.6306575216515065</v>
      </c>
      <c r="AC354">
        <f t="shared" si="352"/>
        <v>29.785269014246424</v>
      </c>
      <c r="AD354">
        <f t="shared" si="374"/>
        <v>-0.19790499810397061</v>
      </c>
      <c r="AE354">
        <f t="shared" si="353"/>
        <v>0.1752580192339073</v>
      </c>
      <c r="AF354" s="9">
        <f t="shared" si="375"/>
        <v>29.76262203537636</v>
      </c>
      <c r="AG354" s="9">
        <f t="shared" si="376"/>
        <v>0</v>
      </c>
      <c r="AH354">
        <f t="shared" si="377"/>
        <v>0</v>
      </c>
      <c r="AI354">
        <f t="shared" si="394"/>
        <v>3.1257338500325638E-3</v>
      </c>
      <c r="AJ354">
        <f t="shared" si="354"/>
        <v>37.337604695554134</v>
      </c>
      <c r="AK354">
        <f t="shared" si="355"/>
        <v>-1.66039752188531</v>
      </c>
      <c r="AL354">
        <f t="shared" si="356"/>
        <v>-0.14906675054579166</v>
      </c>
      <c r="AM354">
        <f t="shared" si="357"/>
        <v>0.16832293691565769</v>
      </c>
      <c r="AN354" s="9">
        <f t="shared" si="378"/>
        <v>35.696463360038692</v>
      </c>
      <c r="AO354">
        <f t="shared" si="358"/>
        <v>0</v>
      </c>
      <c r="AP354">
        <f t="shared" si="379"/>
        <v>0</v>
      </c>
      <c r="AQ354">
        <f t="shared" si="359"/>
        <v>5.9216781596562029</v>
      </c>
      <c r="AR354">
        <f t="shared" si="360"/>
        <v>-2.9740000233803521E-2</v>
      </c>
      <c r="AS354">
        <f t="shared" si="361"/>
        <v>4.8838247558178949E-2</v>
      </c>
      <c r="AT354">
        <f t="shared" si="380"/>
        <v>1.7911373536642617E-2</v>
      </c>
      <c r="AU354">
        <f t="shared" si="362"/>
        <v>5.9338413246623318</v>
      </c>
      <c r="AV354">
        <f t="shared" si="381"/>
        <v>0.1662305104237615</v>
      </c>
      <c r="AW354">
        <f t="shared" si="382"/>
        <v>0</v>
      </c>
      <c r="AX354">
        <f t="shared" si="363"/>
        <v>2.5767379861969072E-2</v>
      </c>
      <c r="AY354" t="b">
        <f t="shared" si="383"/>
        <v>0</v>
      </c>
      <c r="AZ354">
        <f t="shared" si="364"/>
        <v>37.337604695554134</v>
      </c>
      <c r="BA354">
        <f t="shared" si="365"/>
        <v>-1.6603975218853191</v>
      </c>
      <c r="BB354">
        <f t="shared" si="366"/>
        <v>-0.19839854684369954</v>
      </c>
      <c r="BC354">
        <f t="shared" si="367"/>
        <v>0.16832293691565756</v>
      </c>
      <c r="BD354">
        <f t="shared" si="368"/>
        <v>4.9331796297907987E-2</v>
      </c>
      <c r="BF354" s="15">
        <f t="shared" si="384"/>
        <v>35.696463360038678</v>
      </c>
      <c r="BG354" s="10">
        <f t="shared" si="385"/>
        <v>0</v>
      </c>
      <c r="BH354">
        <f t="shared" si="386"/>
        <v>5.9338413246623176</v>
      </c>
      <c r="BI354">
        <f t="shared" si="387"/>
        <v>5.9216781596562029</v>
      </c>
      <c r="BJ354">
        <f t="shared" si="388"/>
        <v>-2.9740000233812625E-2</v>
      </c>
      <c r="BK354">
        <f t="shared" si="389"/>
        <v>-4.9354873972892732E-4</v>
      </c>
      <c r="BM354">
        <f t="shared" si="390"/>
        <v>0</v>
      </c>
      <c r="BN354">
        <f t="shared" si="391"/>
        <v>-9.1038288019262836E-15</v>
      </c>
      <c r="BO354">
        <f t="shared" si="392"/>
        <v>0</v>
      </c>
      <c r="BP354">
        <f t="shared" si="393"/>
        <v>0</v>
      </c>
    </row>
    <row r="355" spans="1:68" x14ac:dyDescent="0.2">
      <c r="A355">
        <f t="shared" si="334"/>
        <v>0.318</v>
      </c>
      <c r="B355">
        <f t="shared" si="335"/>
        <v>0.99398336431031176</v>
      </c>
      <c r="C355">
        <f t="shared" si="336"/>
        <v>2.1317504857221152</v>
      </c>
      <c r="D355">
        <f t="shared" si="337"/>
        <v>0.99398336431031176</v>
      </c>
      <c r="E355">
        <f t="shared" si="343"/>
        <v>0.84674788935890455</v>
      </c>
      <c r="F355">
        <f t="shared" si="344"/>
        <v>0.84674788935890455</v>
      </c>
      <c r="G355">
        <f t="shared" si="338"/>
        <v>0.98404353066720862</v>
      </c>
      <c r="H355">
        <f t="shared" si="339"/>
        <v>0.83274291273948375</v>
      </c>
      <c r="I355">
        <f t="shared" si="340"/>
        <v>0.83274291273948386</v>
      </c>
      <c r="J355">
        <f t="shared" si="330"/>
        <v>26.212616460014956</v>
      </c>
      <c r="K355">
        <f t="shared" si="331"/>
        <v>25.370280521056483</v>
      </c>
      <c r="L355">
        <f t="shared" si="345"/>
        <v>1.244302339938041E+17</v>
      </c>
      <c r="M355">
        <f t="shared" si="341"/>
        <v>2.5795775497247181E-2</v>
      </c>
      <c r="N355" s="17">
        <f t="shared" si="332"/>
        <v>3209774381174105</v>
      </c>
      <c r="O355">
        <f t="shared" si="333"/>
        <v>0</v>
      </c>
      <c r="P355" s="18" t="e">
        <f t="shared" si="342"/>
        <v>#N/A</v>
      </c>
      <c r="R355">
        <f t="shared" si="346"/>
        <v>3.2335784307458222</v>
      </c>
      <c r="S355">
        <f t="shared" si="347"/>
        <v>39.362521584222065</v>
      </c>
      <c r="T355">
        <f t="shared" si="369"/>
        <v>-3.6575445408782667</v>
      </c>
      <c r="U355" s="9">
        <f t="shared" si="348"/>
        <v>35.704977043343796</v>
      </c>
      <c r="V355">
        <f t="shared" si="370"/>
        <v>-3209774381173992</v>
      </c>
      <c r="W355">
        <f t="shared" si="371"/>
        <v>0</v>
      </c>
      <c r="X355">
        <f t="shared" si="372"/>
        <v>-2.1316282072803006E-14</v>
      </c>
      <c r="Y355">
        <f t="shared" si="349"/>
        <v>2.1317504857221152</v>
      </c>
      <c r="Z355">
        <f t="shared" si="350"/>
        <v>31.415926535897931</v>
      </c>
      <c r="AA355">
        <f t="shared" si="351"/>
        <v>2.5806384946625744</v>
      </c>
      <c r="AB355">
        <f t="shared" si="373"/>
        <v>-1.6213623590262791</v>
      </c>
      <c r="AC355">
        <f t="shared" si="352"/>
        <v>29.794564176871653</v>
      </c>
      <c r="AD355">
        <f t="shared" si="374"/>
        <v>-0.1966930389822539</v>
      </c>
      <c r="AE355">
        <f t="shared" si="353"/>
        <v>0.17322951618848284</v>
      </c>
      <c r="AF355" s="9">
        <f t="shared" si="375"/>
        <v>29.77110065407788</v>
      </c>
      <c r="AG355" s="9">
        <f t="shared" si="376"/>
        <v>0</v>
      </c>
      <c r="AH355">
        <f t="shared" si="377"/>
        <v>0</v>
      </c>
      <c r="AI355">
        <f t="shared" si="394"/>
        <v>3.1257338500323417E-3</v>
      </c>
      <c r="AJ355">
        <f t="shared" si="354"/>
        <v>37.337604695554134</v>
      </c>
      <c r="AK355">
        <f t="shared" si="355"/>
        <v>-1.6511252362550113</v>
      </c>
      <c r="AL355">
        <f t="shared" si="356"/>
        <v>-0.14785469588050271</v>
      </c>
      <c r="AM355">
        <f t="shared" si="357"/>
        <v>0.16635227992520782</v>
      </c>
      <c r="AN355" s="9">
        <f t="shared" si="378"/>
        <v>35.704977043343824</v>
      </c>
      <c r="AO355">
        <f t="shared" si="358"/>
        <v>0</v>
      </c>
      <c r="AP355">
        <f t="shared" si="379"/>
        <v>0</v>
      </c>
      <c r="AQ355">
        <f t="shared" si="359"/>
        <v>5.9216781596562029</v>
      </c>
      <c r="AR355">
        <f t="shared" si="360"/>
        <v>-2.9762877228732165E-2</v>
      </c>
      <c r="AS355">
        <f t="shared" si="361"/>
        <v>4.8838343101751197E-2</v>
      </c>
      <c r="AT355">
        <f t="shared" si="380"/>
        <v>1.8025814502259464E-2</v>
      </c>
      <c r="AU355">
        <f t="shared" si="362"/>
        <v>5.9338763892659436</v>
      </c>
      <c r="AV355">
        <f t="shared" si="381"/>
        <v>0.1661918556077645</v>
      </c>
      <c r="AW355">
        <f t="shared" si="382"/>
        <v>0</v>
      </c>
      <c r="AX355">
        <f t="shared" si="363"/>
        <v>2.5798637200469394E-2</v>
      </c>
      <c r="AY355" t="b">
        <f t="shared" si="383"/>
        <v>0</v>
      </c>
      <c r="AZ355">
        <f t="shared" si="364"/>
        <v>37.337604695554134</v>
      </c>
      <c r="BA355">
        <f t="shared" si="365"/>
        <v>-1.6511252362550217</v>
      </c>
      <c r="BB355">
        <f t="shared" si="366"/>
        <v>-0.19718649217841069</v>
      </c>
      <c r="BC355">
        <f t="shared" si="367"/>
        <v>0.16635227992520782</v>
      </c>
      <c r="BD355">
        <f t="shared" si="368"/>
        <v>4.9331796297907987E-2</v>
      </c>
      <c r="BF355" s="15">
        <f t="shared" si="384"/>
        <v>35.704977043343817</v>
      </c>
      <c r="BG355" s="10">
        <f t="shared" si="385"/>
        <v>0</v>
      </c>
      <c r="BH355">
        <f t="shared" si="386"/>
        <v>5.9338763892659365</v>
      </c>
      <c r="BI355">
        <f t="shared" si="387"/>
        <v>5.9216781596562029</v>
      </c>
      <c r="BJ355">
        <f t="shared" si="388"/>
        <v>-2.9762877228742601E-2</v>
      </c>
      <c r="BK355">
        <f t="shared" si="389"/>
        <v>-4.9345319615679006E-4</v>
      </c>
      <c r="BM355">
        <f t="shared" si="390"/>
        <v>0</v>
      </c>
      <c r="BN355">
        <f t="shared" si="391"/>
        <v>-1.0436096431476471E-14</v>
      </c>
      <c r="BO355">
        <f t="shared" si="392"/>
        <v>0</v>
      </c>
      <c r="BP355">
        <f t="shared" si="393"/>
        <v>0</v>
      </c>
    </row>
    <row r="356" spans="1:68" x14ac:dyDescent="0.2">
      <c r="A356">
        <f t="shared" si="334"/>
        <v>0.31900000000000001</v>
      </c>
      <c r="B356">
        <f t="shared" si="335"/>
        <v>0.99710909816034421</v>
      </c>
      <c r="C356">
        <f t="shared" si="336"/>
        <v>2.1286247518720827</v>
      </c>
      <c r="D356">
        <f t="shared" si="337"/>
        <v>0.99710909816034421</v>
      </c>
      <c r="E356">
        <f t="shared" si="343"/>
        <v>0.84840662301793113</v>
      </c>
      <c r="F356">
        <f t="shared" si="344"/>
        <v>0.84840662301793124</v>
      </c>
      <c r="G356">
        <f t="shared" si="338"/>
        <v>0.98713800717874078</v>
      </c>
      <c r="H356">
        <f t="shared" si="339"/>
        <v>0.83445221035894857</v>
      </c>
      <c r="I356">
        <f t="shared" si="340"/>
        <v>0.83445221035894879</v>
      </c>
      <c r="J356">
        <f t="shared" si="330"/>
        <v>26.158922357034783</v>
      </c>
      <c r="K356">
        <f t="shared" si="331"/>
        <v>25.318831024036296</v>
      </c>
      <c r="L356">
        <f t="shared" si="345"/>
        <v>1.2534155402920475E+17</v>
      </c>
      <c r="M356">
        <f t="shared" si="341"/>
        <v>2.5827022421749418E-2</v>
      </c>
      <c r="N356" s="17">
        <f t="shared" si="332"/>
        <v>3237199126289187.5</v>
      </c>
      <c r="O356">
        <f t="shared" si="333"/>
        <v>0</v>
      </c>
      <c r="P356" s="18" t="e">
        <f t="shared" si="342"/>
        <v>#N/A</v>
      </c>
      <c r="R356">
        <f t="shared" si="346"/>
        <v>3.2315484281231623</v>
      </c>
      <c r="S356">
        <f t="shared" si="347"/>
        <v>39.369818838140034</v>
      </c>
      <c r="T356">
        <f t="shared" si="369"/>
        <v>-3.6563339544870623</v>
      </c>
      <c r="U356" s="9">
        <f t="shared" si="348"/>
        <v>35.713484883652974</v>
      </c>
      <c r="V356">
        <f t="shared" si="370"/>
        <v>-3237199126289122.5</v>
      </c>
      <c r="W356">
        <f t="shared" si="371"/>
        <v>0</v>
      </c>
      <c r="X356">
        <f t="shared" si="372"/>
        <v>-7.1054273576010019E-15</v>
      </c>
      <c r="Y356">
        <f t="shared" si="349"/>
        <v>2.1286247518720827</v>
      </c>
      <c r="Z356">
        <f t="shared" si="350"/>
        <v>31.415926535897931</v>
      </c>
      <c r="AA356">
        <f t="shared" si="351"/>
        <v>2.583764228512607</v>
      </c>
      <c r="AB356">
        <f t="shared" si="373"/>
        <v>-1.6120841310993139</v>
      </c>
      <c r="AC356">
        <f t="shared" si="352"/>
        <v>29.803842404798615</v>
      </c>
      <c r="AD356">
        <f t="shared" si="374"/>
        <v>-0.19548254692760395</v>
      </c>
      <c r="AE356">
        <f t="shared" si="353"/>
        <v>0.17121496932405433</v>
      </c>
      <c r="AF356" s="9">
        <f t="shared" si="375"/>
        <v>29.779574827195066</v>
      </c>
      <c r="AG356" s="9">
        <f t="shared" si="376"/>
        <v>0</v>
      </c>
      <c r="AH356">
        <f t="shared" si="377"/>
        <v>0</v>
      </c>
      <c r="AI356">
        <f t="shared" si="394"/>
        <v>3.1257338500323417E-3</v>
      </c>
      <c r="AJ356">
        <f t="shared" si="354"/>
        <v>37.337604695554134</v>
      </c>
      <c r="AK356">
        <f t="shared" si="355"/>
        <v>-1.6418709522535941</v>
      </c>
      <c r="AL356">
        <f t="shared" si="356"/>
        <v>-0.14664410948929829</v>
      </c>
      <c r="AM356">
        <f t="shared" si="357"/>
        <v>0.16439524984172751</v>
      </c>
      <c r="AN356" s="9">
        <f t="shared" si="378"/>
        <v>35.71348488365296</v>
      </c>
      <c r="AO356">
        <f t="shared" si="358"/>
        <v>0</v>
      </c>
      <c r="AP356">
        <f t="shared" si="379"/>
        <v>0</v>
      </c>
      <c r="AQ356">
        <f t="shared" si="359"/>
        <v>5.9216781596562029</v>
      </c>
      <c r="AR356">
        <f t="shared" si="360"/>
        <v>-2.9786821154280219E-2</v>
      </c>
      <c r="AS356">
        <f t="shared" si="361"/>
        <v>4.8838437438305654E-2</v>
      </c>
      <c r="AT356">
        <f t="shared" si="380"/>
        <v>1.8141998988041974E-2</v>
      </c>
      <c r="AU356">
        <f t="shared" si="362"/>
        <v>5.9339100564578935</v>
      </c>
      <c r="AV356">
        <f t="shared" si="381"/>
        <v>0.16615320727700833</v>
      </c>
      <c r="AW356">
        <f t="shared" si="382"/>
        <v>0</v>
      </c>
      <c r="AX356">
        <f t="shared" si="363"/>
        <v>2.5829894538969719E-2</v>
      </c>
      <c r="AY356" t="b">
        <f t="shared" si="383"/>
        <v>0</v>
      </c>
      <c r="AZ356">
        <f t="shared" si="364"/>
        <v>37.337604695554134</v>
      </c>
      <c r="BA356">
        <f t="shared" si="365"/>
        <v>-1.641870952253591</v>
      </c>
      <c r="BB356">
        <f t="shared" si="366"/>
        <v>-0.19597590578720619</v>
      </c>
      <c r="BC356">
        <f t="shared" si="367"/>
        <v>0.16439524984172738</v>
      </c>
      <c r="BD356">
        <f t="shared" si="368"/>
        <v>4.9331796297907987E-2</v>
      </c>
      <c r="BF356" s="15">
        <f t="shared" si="384"/>
        <v>35.713484883652967</v>
      </c>
      <c r="BG356" s="10">
        <f t="shared" si="385"/>
        <v>0</v>
      </c>
      <c r="BH356">
        <f t="shared" si="386"/>
        <v>5.9339100564579006</v>
      </c>
      <c r="BI356">
        <f t="shared" si="387"/>
        <v>5.9216781596562029</v>
      </c>
      <c r="BJ356">
        <f t="shared" si="388"/>
        <v>-2.978682115427711E-2</v>
      </c>
      <c r="BK356">
        <f t="shared" si="389"/>
        <v>-4.9335885960224979E-4</v>
      </c>
      <c r="BM356">
        <f t="shared" si="390"/>
        <v>0</v>
      </c>
      <c r="BN356">
        <f t="shared" si="391"/>
        <v>3.1086244689504383E-15</v>
      </c>
      <c r="BO356">
        <f t="shared" si="392"/>
        <v>0</v>
      </c>
      <c r="BP356">
        <f t="shared" si="393"/>
        <v>0</v>
      </c>
    </row>
    <row r="357" spans="1:68" x14ac:dyDescent="0.2">
      <c r="A357">
        <f t="shared" si="334"/>
        <v>0.32</v>
      </c>
      <c r="B357">
        <f t="shared" si="335"/>
        <v>1.0002348320103767</v>
      </c>
      <c r="C357">
        <f t="shared" si="336"/>
        <v>2.1254990180220501</v>
      </c>
      <c r="D357">
        <f t="shared" si="337"/>
        <v>1.0002348320103767</v>
      </c>
      <c r="E357">
        <f t="shared" si="343"/>
        <v>0.85005706757105182</v>
      </c>
      <c r="F357">
        <f t="shared" si="344"/>
        <v>0.85005706757105182</v>
      </c>
      <c r="G357">
        <f t="shared" si="338"/>
        <v>0.99023248369027284</v>
      </c>
      <c r="H357">
        <f t="shared" si="339"/>
        <v>0.83615351744993027</v>
      </c>
      <c r="I357">
        <f t="shared" si="340"/>
        <v>0.83615351744993038</v>
      </c>
      <c r="J357">
        <f t="shared" ref="J357:J420" si="395">x_m_zeta/H357</f>
        <v>26.105697250436904</v>
      </c>
      <c r="K357">
        <f t="shared" ref="K357:K420" si="396">(J357)^alpha</f>
        <v>25.26782987540129</v>
      </c>
      <c r="L357">
        <f t="shared" si="345"/>
        <v>1.2625903047029798E+17</v>
      </c>
      <c r="M357">
        <f t="shared" si="341"/>
        <v>2.5858269321018104E-2</v>
      </c>
      <c r="N357" s="17">
        <f t="shared" si="332"/>
        <v>3264840014111596.5</v>
      </c>
      <c r="O357">
        <f t="shared" si="333"/>
        <v>0</v>
      </c>
      <c r="P357" s="18" t="e">
        <f t="shared" si="342"/>
        <v>#N/A</v>
      </c>
      <c r="R357">
        <f t="shared" si="346"/>
        <v>3.2295320402055445</v>
      </c>
      <c r="S357">
        <f t="shared" si="347"/>
        <v>39.377111988985725</v>
      </c>
      <c r="T357">
        <f t="shared" si="369"/>
        <v>-3.6551248328192947</v>
      </c>
      <c r="U357" s="9">
        <f t="shared" si="348"/>
        <v>35.721987156166428</v>
      </c>
      <c r="V357">
        <f t="shared" si="370"/>
        <v>-3264840014111560</v>
      </c>
      <c r="W357">
        <f t="shared" si="371"/>
        <v>0</v>
      </c>
      <c r="X357">
        <f t="shared" si="372"/>
        <v>0</v>
      </c>
      <c r="Y357">
        <f t="shared" si="349"/>
        <v>2.1254990180220501</v>
      </c>
      <c r="Z357">
        <f t="shared" si="350"/>
        <v>31.415926535897931</v>
      </c>
      <c r="AA357">
        <f t="shared" si="351"/>
        <v>2.5868899623626396</v>
      </c>
      <c r="AB357">
        <f t="shared" si="373"/>
        <v>-1.6028225198348383</v>
      </c>
      <c r="AC357">
        <f t="shared" si="352"/>
        <v>29.813104016063093</v>
      </c>
      <c r="AD357">
        <f t="shared" si="374"/>
        <v>-0.19427351839256785</v>
      </c>
      <c r="AE357">
        <f t="shared" si="353"/>
        <v>0.16921432252259819</v>
      </c>
      <c r="AF357" s="9">
        <f t="shared" si="375"/>
        <v>29.788044820193125</v>
      </c>
      <c r="AG357" s="9">
        <f t="shared" si="376"/>
        <v>0</v>
      </c>
      <c r="AH357">
        <f t="shared" si="377"/>
        <v>0</v>
      </c>
      <c r="AI357">
        <f t="shared" si="394"/>
        <v>3.1257338500325638E-3</v>
      </c>
      <c r="AJ357">
        <f t="shared" si="354"/>
        <v>37.337604695554134</v>
      </c>
      <c r="AK357">
        <f t="shared" si="355"/>
        <v>-1.6326343449987333</v>
      </c>
      <c r="AL357">
        <f t="shared" si="356"/>
        <v>-0.14543498782153064</v>
      </c>
      <c r="AM357">
        <f t="shared" si="357"/>
        <v>0.16245179343256649</v>
      </c>
      <c r="AN357" s="9">
        <f t="shared" si="378"/>
        <v>35.721987156166435</v>
      </c>
      <c r="AO357">
        <f t="shared" si="358"/>
        <v>0</v>
      </c>
      <c r="AP357">
        <f t="shared" si="379"/>
        <v>0</v>
      </c>
      <c r="AQ357">
        <f t="shared" si="359"/>
        <v>5.9216781596562029</v>
      </c>
      <c r="AR357">
        <f t="shared" si="360"/>
        <v>-2.9811825163895023E-2</v>
      </c>
      <c r="AS357">
        <f t="shared" si="361"/>
        <v>4.8838530571037209E-2</v>
      </c>
      <c r="AT357">
        <f t="shared" si="380"/>
        <v>1.8259952239286104E-2</v>
      </c>
      <c r="AU357">
        <f t="shared" si="362"/>
        <v>5.9339423359733097</v>
      </c>
      <c r="AV357">
        <f t="shared" si="381"/>
        <v>0.16611456440068104</v>
      </c>
      <c r="AW357">
        <f t="shared" si="382"/>
        <v>0</v>
      </c>
      <c r="AX357">
        <f t="shared" si="363"/>
        <v>2.5861151877470043E-2</v>
      </c>
      <c r="AY357" t="b">
        <f t="shared" si="383"/>
        <v>0</v>
      </c>
      <c r="AZ357">
        <f t="shared" si="364"/>
        <v>37.337604695554134</v>
      </c>
      <c r="BA357">
        <f t="shared" si="365"/>
        <v>-1.6326343449987291</v>
      </c>
      <c r="BB357">
        <f t="shared" si="366"/>
        <v>-0.19476678411943865</v>
      </c>
      <c r="BC357">
        <f t="shared" si="367"/>
        <v>0.16245179343256649</v>
      </c>
      <c r="BD357">
        <f t="shared" si="368"/>
        <v>4.9331796297907987E-2</v>
      </c>
      <c r="BF357" s="15">
        <f t="shared" si="384"/>
        <v>35.721987156166442</v>
      </c>
      <c r="BG357" s="10">
        <f t="shared" si="385"/>
        <v>0</v>
      </c>
      <c r="BH357">
        <f t="shared" si="386"/>
        <v>5.9339423359733168</v>
      </c>
      <c r="BI357">
        <f t="shared" si="387"/>
        <v>5.9216781596562029</v>
      </c>
      <c r="BJ357">
        <f t="shared" si="388"/>
        <v>-2.9811825163890804E-2</v>
      </c>
      <c r="BK357">
        <f t="shared" si="389"/>
        <v>-4.9326572687080628E-4</v>
      </c>
      <c r="BM357">
        <f t="shared" si="390"/>
        <v>0</v>
      </c>
      <c r="BN357">
        <f t="shared" si="391"/>
        <v>4.2188474935755949E-15</v>
      </c>
      <c r="BO357">
        <f t="shared" si="392"/>
        <v>0</v>
      </c>
      <c r="BP357">
        <f t="shared" si="393"/>
        <v>0</v>
      </c>
    </row>
    <row r="358" spans="1:68" x14ac:dyDescent="0.2">
      <c r="A358">
        <f t="shared" si="334"/>
        <v>0.32100000000000001</v>
      </c>
      <c r="B358">
        <f t="shared" si="335"/>
        <v>1.003360565860409</v>
      </c>
      <c r="C358">
        <f t="shared" si="336"/>
        <v>2.122373284172018</v>
      </c>
      <c r="D358">
        <f t="shared" si="337"/>
        <v>1.003360565860409</v>
      </c>
      <c r="E358">
        <f t="shared" si="343"/>
        <v>0.85169920689308598</v>
      </c>
      <c r="F358">
        <f t="shared" si="344"/>
        <v>0.85169920689308587</v>
      </c>
      <c r="G358">
        <f t="shared" si="338"/>
        <v>0.99332696020180489</v>
      </c>
      <c r="H358">
        <f t="shared" si="339"/>
        <v>0.83784681772109115</v>
      </c>
      <c r="I358">
        <f t="shared" si="340"/>
        <v>0.83784681772109126</v>
      </c>
      <c r="J358">
        <f t="shared" si="395"/>
        <v>26.05293726699119</v>
      </c>
      <c r="K358">
        <f t="shared" si="396"/>
        <v>25.217273388969975</v>
      </c>
      <c r="L358">
        <f t="shared" si="345"/>
        <v>1.2718273503118346E+17</v>
      </c>
      <c r="M358">
        <f t="shared" si="341"/>
        <v>2.5889516195022711E-2</v>
      </c>
      <c r="N358" s="17">
        <f t="shared" ref="N358:N421" si="397">L358*M358</f>
        <v>3292699478317106.5</v>
      </c>
      <c r="O358">
        <f t="shared" ref="O358:O421" si="398">N358*EXP(-N358)</f>
        <v>0</v>
      </c>
      <c r="P358" s="18" t="e">
        <f t="shared" si="342"/>
        <v>#N/A</v>
      </c>
      <c r="R358">
        <f t="shared" si="346"/>
        <v>3.2275292116457441</v>
      </c>
      <c r="S358">
        <f t="shared" si="347"/>
        <v>39.384401305717496</v>
      </c>
      <c r="T358">
        <f t="shared" si="369"/>
        <v>-3.6539171723371831</v>
      </c>
      <c r="U358" s="9">
        <f t="shared" si="348"/>
        <v>35.730484133380315</v>
      </c>
      <c r="V358">
        <f t="shared" si="370"/>
        <v>-3292699478317019</v>
      </c>
      <c r="W358">
        <f t="shared" si="371"/>
        <v>0</v>
      </c>
      <c r="X358">
        <f t="shared" si="372"/>
        <v>-1.4210854715202004E-14</v>
      </c>
      <c r="Y358">
        <f t="shared" si="349"/>
        <v>2.122373284172018</v>
      </c>
      <c r="Z358">
        <f t="shared" si="350"/>
        <v>31.415926535897931</v>
      </c>
      <c r="AA358">
        <f t="shared" si="351"/>
        <v>2.5900156962126717</v>
      </c>
      <c r="AB358">
        <f t="shared" si="373"/>
        <v>-1.5935772103153303</v>
      </c>
      <c r="AC358">
        <f t="shared" si="352"/>
        <v>29.8223493255826</v>
      </c>
      <c r="AD358">
        <f t="shared" si="374"/>
        <v>-0.19306594984254449</v>
      </c>
      <c r="AE358">
        <f t="shared" si="353"/>
        <v>0.16722752027662105</v>
      </c>
      <c r="AF358" s="9">
        <f t="shared" si="375"/>
        <v>29.796510896016677</v>
      </c>
      <c r="AG358" s="9">
        <f t="shared" si="376"/>
        <v>0</v>
      </c>
      <c r="AH358">
        <f t="shared" si="377"/>
        <v>0</v>
      </c>
      <c r="AI358">
        <f t="shared" si="394"/>
        <v>3.1257338500323417E-3</v>
      </c>
      <c r="AJ358">
        <f t="shared" si="354"/>
        <v>37.337604695554134</v>
      </c>
      <c r="AK358">
        <f t="shared" si="355"/>
        <v>-1.6234150928744768</v>
      </c>
      <c r="AL358">
        <f t="shared" si="356"/>
        <v>-0.14422732733941901</v>
      </c>
      <c r="AM358">
        <f t="shared" si="357"/>
        <v>0.16052185804008401</v>
      </c>
      <c r="AN358" s="9">
        <f t="shared" si="378"/>
        <v>35.730484133380322</v>
      </c>
      <c r="AO358">
        <f t="shared" si="358"/>
        <v>0</v>
      </c>
      <c r="AP358">
        <f t="shared" si="379"/>
        <v>0</v>
      </c>
      <c r="AQ358">
        <f t="shared" si="359"/>
        <v>5.9216781596562029</v>
      </c>
      <c r="AR358">
        <f t="shared" si="360"/>
        <v>-2.9837882559146545E-2</v>
      </c>
      <c r="AS358">
        <f t="shared" si="361"/>
        <v>4.8838622503125484E-2</v>
      </c>
      <c r="AT358">
        <f t="shared" si="380"/>
        <v>1.83797001088086E-2</v>
      </c>
      <c r="AU358">
        <f t="shared" si="362"/>
        <v>5.9339732373636451</v>
      </c>
      <c r="AV358">
        <f t="shared" si="381"/>
        <v>0.16607592595757686</v>
      </c>
      <c r="AW358">
        <f t="shared" si="382"/>
        <v>0</v>
      </c>
      <c r="AX358">
        <f t="shared" si="363"/>
        <v>2.5892409215970365E-2</v>
      </c>
      <c r="AY358" t="b">
        <f t="shared" si="383"/>
        <v>0</v>
      </c>
      <c r="AZ358">
        <f t="shared" si="364"/>
        <v>37.337604695554134</v>
      </c>
      <c r="BA358">
        <f t="shared" si="365"/>
        <v>-1.623415092874479</v>
      </c>
      <c r="BB358">
        <f t="shared" si="366"/>
        <v>-0.19355912363732683</v>
      </c>
      <c r="BC358">
        <f t="shared" si="367"/>
        <v>0.16052185804008412</v>
      </c>
      <c r="BD358">
        <f t="shared" si="368"/>
        <v>4.9331796297907987E-2</v>
      </c>
      <c r="BF358" s="15">
        <f t="shared" si="384"/>
        <v>35.730484133380315</v>
      </c>
      <c r="BG358" s="10">
        <f t="shared" si="385"/>
        <v>0</v>
      </c>
      <c r="BH358">
        <f t="shared" si="386"/>
        <v>5.933973237363638</v>
      </c>
      <c r="BI358">
        <f t="shared" si="387"/>
        <v>5.9216781596562029</v>
      </c>
      <c r="BJ358">
        <f t="shared" si="388"/>
        <v>-2.9837882559148765E-2</v>
      </c>
      <c r="BK358">
        <f t="shared" si="389"/>
        <v>-4.9317379478233669E-4</v>
      </c>
      <c r="BM358">
        <f t="shared" si="390"/>
        <v>0</v>
      </c>
      <c r="BN358">
        <f t="shared" si="391"/>
        <v>-2.2204460492503131E-15</v>
      </c>
      <c r="BO358">
        <f t="shared" si="392"/>
        <v>0</v>
      </c>
      <c r="BP358">
        <f t="shared" si="393"/>
        <v>0</v>
      </c>
    </row>
    <row r="359" spans="1:68" x14ac:dyDescent="0.2">
      <c r="A359">
        <f t="shared" ref="A359:A422" si="399">ROUND(A358+1/1000,3)</f>
        <v>0.32200000000000001</v>
      </c>
      <c r="B359">
        <f t="shared" si="335"/>
        <v>1.0064862997104416</v>
      </c>
      <c r="C359">
        <f t="shared" si="336"/>
        <v>2.1192475503219854</v>
      </c>
      <c r="D359">
        <f t="shared" si="337"/>
        <v>1.0064862997104416</v>
      </c>
      <c r="E359">
        <f t="shared" si="343"/>
        <v>0.85333302493999752</v>
      </c>
      <c r="F359">
        <f t="shared" si="344"/>
        <v>0.85333302493999741</v>
      </c>
      <c r="G359">
        <f t="shared" si="338"/>
        <v>0.99642143671333716</v>
      </c>
      <c r="H359">
        <f t="shared" si="339"/>
        <v>0.83953209495776515</v>
      </c>
      <c r="I359">
        <f t="shared" si="340"/>
        <v>0.83953209495776526</v>
      </c>
      <c r="J359">
        <f t="shared" si="395"/>
        <v>26.000638584917859</v>
      </c>
      <c r="K359">
        <f t="shared" si="396"/>
        <v>25.167157927426988</v>
      </c>
      <c r="L359">
        <f t="shared" si="345"/>
        <v>1.2811274028589024E+17</v>
      </c>
      <c r="M359">
        <f t="shared" si="341"/>
        <v>2.5920763043732715E-2</v>
      </c>
      <c r="N359" s="17">
        <f t="shared" si="397"/>
        <v>3320779983833831</v>
      </c>
      <c r="O359">
        <f t="shared" si="398"/>
        <v>0</v>
      </c>
      <c r="P359" s="18" t="e">
        <f t="shared" si="342"/>
        <v>#N/A</v>
      </c>
      <c r="R359">
        <f t="shared" si="346"/>
        <v>3.2255398876914629</v>
      </c>
      <c r="S359">
        <f t="shared" si="347"/>
        <v>39.391687054651655</v>
      </c>
      <c r="T359">
        <f t="shared" si="369"/>
        <v>-3.6527109695157507</v>
      </c>
      <c r="U359" s="9">
        <f t="shared" si="348"/>
        <v>35.738976085135903</v>
      </c>
      <c r="V359">
        <f t="shared" si="370"/>
        <v>-3320779983833768.5</v>
      </c>
      <c r="W359">
        <f t="shared" si="371"/>
        <v>0</v>
      </c>
      <c r="X359">
        <f t="shared" si="372"/>
        <v>-7.1054273576010019E-15</v>
      </c>
      <c r="Y359">
        <f t="shared" si="349"/>
        <v>2.1192475503219854</v>
      </c>
      <c r="Z359">
        <f t="shared" si="350"/>
        <v>31.415926535897931</v>
      </c>
      <c r="AA359">
        <f t="shared" si="351"/>
        <v>2.5931414300627043</v>
      </c>
      <c r="AB359">
        <f t="shared" si="373"/>
        <v>-1.584347890688107</v>
      </c>
      <c r="AC359">
        <f t="shared" si="352"/>
        <v>29.831578645209824</v>
      </c>
      <c r="AD359">
        <f t="shared" si="374"/>
        <v>-0.19185983775572163</v>
      </c>
      <c r="AE359">
        <f t="shared" si="353"/>
        <v>0.1652545076821117</v>
      </c>
      <c r="AF359" s="9">
        <f t="shared" si="375"/>
        <v>29.804973315136213</v>
      </c>
      <c r="AG359" s="9">
        <f t="shared" si="376"/>
        <v>0</v>
      </c>
      <c r="AH359">
        <f t="shared" si="377"/>
        <v>0</v>
      </c>
      <c r="AI359">
        <f t="shared" si="394"/>
        <v>3.1257338500323417E-3</v>
      </c>
      <c r="AJ359">
        <f t="shared" si="354"/>
        <v>37.337604695554134</v>
      </c>
      <c r="AK359">
        <f t="shared" si="355"/>
        <v>-1.614212877475419</v>
      </c>
      <c r="AL359">
        <f t="shared" si="356"/>
        <v>-0.14302112451798665</v>
      </c>
      <c r="AM359">
        <f t="shared" si="357"/>
        <v>0.15860539157514431</v>
      </c>
      <c r="AN359" s="9">
        <f t="shared" si="378"/>
        <v>35.738976085135874</v>
      </c>
      <c r="AO359">
        <f t="shared" si="358"/>
        <v>0</v>
      </c>
      <c r="AP359">
        <f t="shared" si="379"/>
        <v>0</v>
      </c>
      <c r="AQ359">
        <f t="shared" si="359"/>
        <v>5.9216781596562029</v>
      </c>
      <c r="AR359">
        <f t="shared" si="360"/>
        <v>-2.9864986787311976E-2</v>
      </c>
      <c r="AS359">
        <f t="shared" si="361"/>
        <v>4.8838713237734976E-2</v>
      </c>
      <c r="AT359">
        <f t="shared" si="380"/>
        <v>1.8501269073023335E-2</v>
      </c>
      <c r="AU359">
        <f t="shared" si="362"/>
        <v>5.9340027699996618</v>
      </c>
      <c r="AV359">
        <f t="shared" si="381"/>
        <v>0.16603729093592196</v>
      </c>
      <c r="AW359">
        <f t="shared" si="382"/>
        <v>0</v>
      </c>
      <c r="AX359">
        <f t="shared" si="363"/>
        <v>2.5923666554470693E-2</v>
      </c>
      <c r="AY359" t="b">
        <f t="shared" si="383"/>
        <v>0</v>
      </c>
      <c r="AZ359">
        <f t="shared" si="364"/>
        <v>37.337604695554134</v>
      </c>
      <c r="BA359">
        <f t="shared" si="365"/>
        <v>-1.6142128774754196</v>
      </c>
      <c r="BB359">
        <f t="shared" si="366"/>
        <v>-0.19235292081589447</v>
      </c>
      <c r="BC359">
        <f t="shared" si="367"/>
        <v>0.15860539157514442</v>
      </c>
      <c r="BD359">
        <f t="shared" si="368"/>
        <v>4.9331796297907987E-2</v>
      </c>
      <c r="BF359" s="15">
        <f t="shared" si="384"/>
        <v>35.738976085135874</v>
      </c>
      <c r="BG359" s="10">
        <f t="shared" si="385"/>
        <v>0</v>
      </c>
      <c r="BH359">
        <f t="shared" si="386"/>
        <v>5.9340027699996618</v>
      </c>
      <c r="BI359">
        <f t="shared" si="387"/>
        <v>5.9216781596562029</v>
      </c>
      <c r="BJ359">
        <f t="shared" si="388"/>
        <v>-2.9864986787312642E-2</v>
      </c>
      <c r="BK359">
        <f t="shared" si="389"/>
        <v>-4.930830601728442E-4</v>
      </c>
      <c r="BM359">
        <f t="shared" si="390"/>
        <v>0</v>
      </c>
      <c r="BN359">
        <f t="shared" si="391"/>
        <v>0</v>
      </c>
      <c r="BO359">
        <f t="shared" si="392"/>
        <v>0</v>
      </c>
      <c r="BP359">
        <f t="shared" si="393"/>
        <v>0</v>
      </c>
    </row>
    <row r="360" spans="1:68" x14ac:dyDescent="0.2">
      <c r="A360">
        <f t="shared" si="399"/>
        <v>0.32300000000000001</v>
      </c>
      <c r="B360">
        <f t="shared" si="335"/>
        <v>1.0096120335604739</v>
      </c>
      <c r="C360">
        <f t="shared" si="336"/>
        <v>2.1161218164719529</v>
      </c>
      <c r="D360">
        <f t="shared" si="337"/>
        <v>1.0096120335604739</v>
      </c>
      <c r="E360">
        <f t="shared" si="343"/>
        <v>0.8549585057490503</v>
      </c>
      <c r="F360">
        <f t="shared" si="344"/>
        <v>0.85495850574905041</v>
      </c>
      <c r="G360">
        <f t="shared" si="338"/>
        <v>0.99951591322486921</v>
      </c>
      <c r="H360">
        <f t="shared" si="339"/>
        <v>0.84120933302211265</v>
      </c>
      <c r="I360">
        <f t="shared" si="340"/>
        <v>0.84120933302211276</v>
      </c>
      <c r="J360">
        <f t="shared" si="395"/>
        <v>25.948797433114066</v>
      </c>
      <c r="K360">
        <f t="shared" si="396"/>
        <v>25.117479901590229</v>
      </c>
      <c r="L360">
        <f t="shared" si="345"/>
        <v>1.2904911968009166E+17</v>
      </c>
      <c r="M360">
        <f t="shared" si="341"/>
        <v>2.5952009867117584E-2</v>
      </c>
      <c r="N360" s="17">
        <f t="shared" si="397"/>
        <v>3349084027280577</v>
      </c>
      <c r="O360">
        <f t="shared" si="398"/>
        <v>0</v>
      </c>
      <c r="P360" s="18" t="e">
        <f t="shared" si="342"/>
        <v>#N/A</v>
      </c>
      <c r="R360">
        <f t="shared" si="346"/>
        <v>3.2235640141784465</v>
      </c>
      <c r="S360">
        <f t="shared" si="347"/>
        <v>39.398969499510713</v>
      </c>
      <c r="T360">
        <f t="shared" si="369"/>
        <v>-3.6515062208427649</v>
      </c>
      <c r="U360" s="9">
        <f t="shared" si="348"/>
        <v>35.747463278667951</v>
      </c>
      <c r="V360">
        <f t="shared" si="370"/>
        <v>-3349084027280548</v>
      </c>
      <c r="W360">
        <f t="shared" si="371"/>
        <v>0</v>
      </c>
      <c r="X360">
        <f t="shared" si="372"/>
        <v>0</v>
      </c>
      <c r="Y360">
        <f t="shared" si="349"/>
        <v>2.1161218164719529</v>
      </c>
      <c r="Z360">
        <f t="shared" si="350"/>
        <v>31.415926535897931</v>
      </c>
      <c r="AA360">
        <f t="shared" si="351"/>
        <v>2.5962671639127368</v>
      </c>
      <c r="AB360">
        <f t="shared" si="373"/>
        <v>-1.5751342521128546</v>
      </c>
      <c r="AC360">
        <f t="shared" si="352"/>
        <v>29.840792283785078</v>
      </c>
      <c r="AD360">
        <f t="shared" si="374"/>
        <v>-0.19065517862301529</v>
      </c>
      <c r="AE360">
        <f t="shared" si="353"/>
        <v>0.16329523043160382</v>
      </c>
      <c r="AF360" s="9">
        <f t="shared" si="375"/>
        <v>29.813432335593667</v>
      </c>
      <c r="AG360" s="9">
        <f t="shared" si="376"/>
        <v>0</v>
      </c>
      <c r="AH360">
        <f t="shared" si="377"/>
        <v>0</v>
      </c>
      <c r="AI360">
        <f t="shared" si="394"/>
        <v>3.1257338500325638E-3</v>
      </c>
      <c r="AJ360">
        <f t="shared" si="354"/>
        <v>37.337604695554134</v>
      </c>
      <c r="AK360">
        <f t="shared" si="355"/>
        <v>-1.6050273835518967</v>
      </c>
      <c r="AL360">
        <f t="shared" si="356"/>
        <v>-0.14181637584500084</v>
      </c>
      <c r="AM360">
        <f t="shared" si="357"/>
        <v>0.15670234251071835</v>
      </c>
      <c r="AN360" s="9">
        <f t="shared" si="378"/>
        <v>35.747463278667951</v>
      </c>
      <c r="AO360">
        <f t="shared" si="358"/>
        <v>0</v>
      </c>
      <c r="AP360">
        <f t="shared" si="379"/>
        <v>0</v>
      </c>
      <c r="AQ360">
        <f t="shared" si="359"/>
        <v>5.9216781596562029</v>
      </c>
      <c r="AR360">
        <f t="shared" si="360"/>
        <v>-2.9893131439042042E-2</v>
      </c>
      <c r="AS360">
        <f t="shared" si="361"/>
        <v>4.8838802778014445E-2</v>
      </c>
      <c r="AT360">
        <f t="shared" si="380"/>
        <v>1.8624686248585418E-2</v>
      </c>
      <c r="AU360">
        <f t="shared" si="362"/>
        <v>5.9340309430742835</v>
      </c>
      <c r="AV360">
        <f t="shared" si="381"/>
        <v>0.16599865833320193</v>
      </c>
      <c r="AW360">
        <f t="shared" si="382"/>
        <v>0</v>
      </c>
      <c r="AX360">
        <f t="shared" si="363"/>
        <v>2.5954923892971018E-2</v>
      </c>
      <c r="AY360" t="b">
        <f t="shared" si="383"/>
        <v>0</v>
      </c>
      <c r="AZ360">
        <f t="shared" si="364"/>
        <v>37.337604695554134</v>
      </c>
      <c r="BA360">
        <f t="shared" si="365"/>
        <v>-1.6050273835518976</v>
      </c>
      <c r="BB360">
        <f t="shared" si="366"/>
        <v>-0.19114817214290861</v>
      </c>
      <c r="BC360">
        <f t="shared" si="367"/>
        <v>0.15670234251071821</v>
      </c>
      <c r="BD360">
        <f t="shared" si="368"/>
        <v>4.9331796297907987E-2</v>
      </c>
      <c r="BF360" s="15">
        <f t="shared" si="384"/>
        <v>35.747463278667951</v>
      </c>
      <c r="BG360" s="10">
        <f t="shared" si="385"/>
        <v>0</v>
      </c>
      <c r="BH360">
        <f t="shared" si="386"/>
        <v>5.9340309430742835</v>
      </c>
      <c r="BI360">
        <f t="shared" si="387"/>
        <v>5.9216781596562029</v>
      </c>
      <c r="BJ360">
        <f t="shared" si="388"/>
        <v>-2.989313143904293E-2</v>
      </c>
      <c r="BK360">
        <f t="shared" si="389"/>
        <v>-4.9299351989331996E-4</v>
      </c>
      <c r="BM360">
        <f t="shared" si="390"/>
        <v>0</v>
      </c>
      <c r="BN360">
        <f t="shared" si="391"/>
        <v>0</v>
      </c>
      <c r="BO360">
        <f t="shared" si="392"/>
        <v>2.2204460492503131E-16</v>
      </c>
      <c r="BP360">
        <f t="shared" si="393"/>
        <v>0</v>
      </c>
    </row>
    <row r="361" spans="1:68" x14ac:dyDescent="0.2">
      <c r="A361">
        <f t="shared" si="399"/>
        <v>0.32400000000000001</v>
      </c>
      <c r="B361">
        <f t="shared" si="335"/>
        <v>1.0127377674105065</v>
      </c>
      <c r="C361">
        <f t="shared" si="336"/>
        <v>2.1129960826219207</v>
      </c>
      <c r="D361">
        <f t="shared" si="337"/>
        <v>1.0127377674105065</v>
      </c>
      <c r="E361">
        <f t="shared" si="343"/>
        <v>0.85657563343896537</v>
      </c>
      <c r="F361">
        <f t="shared" si="344"/>
        <v>0.85657563343896514</v>
      </c>
      <c r="G361">
        <f t="shared" si="338"/>
        <v>1.0026103897364014</v>
      </c>
      <c r="H361">
        <f t="shared" si="339"/>
        <v>0.84287851585327567</v>
      </c>
      <c r="I361">
        <f t="shared" si="340"/>
        <v>0.84287851585327567</v>
      </c>
      <c r="J361">
        <f t="shared" si="395"/>
        <v>25.89741009039501</v>
      </c>
      <c r="K361">
        <f t="shared" si="396"/>
        <v>25.068235769691608</v>
      </c>
      <c r="L361">
        <f t="shared" si="345"/>
        <v>1.2999194754306094E+17</v>
      </c>
      <c r="M361">
        <f t="shared" si="341"/>
        <v>2.5983256665146788E-2</v>
      </c>
      <c r="N361" s="17">
        <f t="shared" si="397"/>
        <v>3377614137413650</v>
      </c>
      <c r="O361">
        <f t="shared" si="398"/>
        <v>0</v>
      </c>
      <c r="P361" s="18" t="e">
        <f t="shared" si="342"/>
        <v>#N/A</v>
      </c>
      <c r="R361">
        <f t="shared" si="346"/>
        <v>3.2216015375237057</v>
      </c>
      <c r="S361">
        <f t="shared" si="347"/>
        <v>39.406248901471308</v>
      </c>
      <c r="T361">
        <f t="shared" si="369"/>
        <v>-3.6503029228186739</v>
      </c>
      <c r="U361" s="9">
        <f t="shared" si="348"/>
        <v>35.755945978652633</v>
      </c>
      <c r="V361">
        <f t="shared" si="370"/>
        <v>-3377614137413536.5</v>
      </c>
      <c r="W361">
        <f t="shared" si="371"/>
        <v>0</v>
      </c>
      <c r="X361">
        <f t="shared" si="372"/>
        <v>-2.1316282072803006E-14</v>
      </c>
      <c r="Y361">
        <f t="shared" si="349"/>
        <v>2.1129960826219207</v>
      </c>
      <c r="Z361">
        <f t="shared" si="350"/>
        <v>31.415926535897931</v>
      </c>
      <c r="AA361">
        <f t="shared" si="351"/>
        <v>2.5993928977627689</v>
      </c>
      <c r="AB361">
        <f t="shared" si="373"/>
        <v>-1.5659359887100488</v>
      </c>
      <c r="AC361">
        <f t="shared" si="352"/>
        <v>29.849990547187883</v>
      </c>
      <c r="AD361">
        <f t="shared" si="374"/>
        <v>-0.18945196894800759</v>
      </c>
      <c r="AE361">
        <f t="shared" si="353"/>
        <v>0.16134963480735198</v>
      </c>
      <c r="AF361" s="9">
        <f t="shared" si="375"/>
        <v>29.821888213047227</v>
      </c>
      <c r="AG361" s="9">
        <f t="shared" si="376"/>
        <v>0</v>
      </c>
      <c r="AH361">
        <f t="shared" si="377"/>
        <v>0</v>
      </c>
      <c r="AI361">
        <f t="shared" si="394"/>
        <v>3.1257338500323417E-3</v>
      </c>
      <c r="AJ361">
        <f t="shared" si="354"/>
        <v>37.337604695554134</v>
      </c>
      <c r="AK361">
        <f t="shared" si="355"/>
        <v>-1.5958582989561749</v>
      </c>
      <c r="AL361">
        <f t="shared" si="356"/>
        <v>-0.14061307782090982</v>
      </c>
      <c r="AM361">
        <f t="shared" si="357"/>
        <v>0.15481265987558368</v>
      </c>
      <c r="AN361" s="9">
        <f t="shared" si="378"/>
        <v>35.755945978652633</v>
      </c>
      <c r="AO361">
        <f t="shared" si="358"/>
        <v>0</v>
      </c>
      <c r="AP361">
        <f t="shared" si="379"/>
        <v>0</v>
      </c>
      <c r="AQ361">
        <f t="shared" si="359"/>
        <v>5.9216781596562029</v>
      </c>
      <c r="AR361">
        <f t="shared" si="360"/>
        <v>-2.9922310246126127E-2</v>
      </c>
      <c r="AS361">
        <f t="shared" si="361"/>
        <v>4.8838891127097772E-2</v>
      </c>
      <c r="AT361">
        <f t="shared" si="380"/>
        <v>1.87499794096367E-2</v>
      </c>
      <c r="AU361">
        <f t="shared" si="362"/>
        <v>5.9340577656054059</v>
      </c>
      <c r="AV361">
        <f t="shared" si="381"/>
        <v>0.1659600271559929</v>
      </c>
      <c r="AW361">
        <f t="shared" si="382"/>
        <v>0</v>
      </c>
      <c r="AX361">
        <f t="shared" si="363"/>
        <v>2.5986181231471339E-2</v>
      </c>
      <c r="AY361" t="b">
        <f t="shared" si="383"/>
        <v>0</v>
      </c>
      <c r="AZ361">
        <f t="shared" si="364"/>
        <v>37.337604695554134</v>
      </c>
      <c r="BA361">
        <f t="shared" si="365"/>
        <v>-1.5958582989561749</v>
      </c>
      <c r="BB361">
        <f t="shared" si="366"/>
        <v>-0.18994487411881764</v>
      </c>
      <c r="BC361">
        <f t="shared" si="367"/>
        <v>0.15481265987558393</v>
      </c>
      <c r="BD361">
        <f t="shared" si="368"/>
        <v>4.9331796297907987E-2</v>
      </c>
      <c r="BF361" s="15">
        <f t="shared" si="384"/>
        <v>35.755945978652633</v>
      </c>
      <c r="BG361" s="10">
        <f t="shared" si="385"/>
        <v>0</v>
      </c>
      <c r="BH361">
        <f t="shared" si="386"/>
        <v>5.9340577656054059</v>
      </c>
      <c r="BI361">
        <f t="shared" si="387"/>
        <v>5.9216781596562029</v>
      </c>
      <c r="BJ361">
        <f t="shared" si="388"/>
        <v>-2.9922310246126127E-2</v>
      </c>
      <c r="BK361">
        <f t="shared" si="389"/>
        <v>-4.9290517081004848E-4</v>
      </c>
      <c r="BM361">
        <f t="shared" si="390"/>
        <v>0</v>
      </c>
      <c r="BN361">
        <f t="shared" si="391"/>
        <v>0</v>
      </c>
      <c r="BO361">
        <f t="shared" si="392"/>
        <v>0</v>
      </c>
      <c r="BP361">
        <f t="shared" si="393"/>
        <v>2.4980018054066022E-16</v>
      </c>
    </row>
    <row r="362" spans="1:68" x14ac:dyDescent="0.2">
      <c r="A362">
        <f t="shared" si="399"/>
        <v>0.32500000000000001</v>
      </c>
      <c r="B362">
        <f t="shared" si="335"/>
        <v>1.0158635012605388</v>
      </c>
      <c r="C362">
        <f t="shared" si="336"/>
        <v>2.1098703487718882</v>
      </c>
      <c r="D362">
        <f t="shared" si="337"/>
        <v>1.0158635012605388</v>
      </c>
      <c r="E362">
        <f t="shared" si="343"/>
        <v>0.85818439221007459</v>
      </c>
      <c r="F362">
        <f t="shared" si="344"/>
        <v>0.85818439221007459</v>
      </c>
      <c r="G362">
        <f t="shared" si="338"/>
        <v>1.0057048662479333</v>
      </c>
      <c r="H362">
        <f t="shared" si="339"/>
        <v>0.8445396274675312</v>
      </c>
      <c r="I362">
        <f t="shared" si="340"/>
        <v>0.84453962746753131</v>
      </c>
      <c r="J362">
        <f t="shared" si="395"/>
        <v>25.846472884749264</v>
      </c>
      <c r="K362">
        <f t="shared" si="396"/>
        <v>25.019422036671497</v>
      </c>
      <c r="L362">
        <f t="shared" si="345"/>
        <v>1.309412990997456E+17</v>
      </c>
      <c r="M362">
        <f t="shared" si="341"/>
        <v>2.6014503437789802E-2</v>
      </c>
      <c r="N362" s="17">
        <f t="shared" si="397"/>
        <v>3406372875578994.5</v>
      </c>
      <c r="O362">
        <f t="shared" si="398"/>
        <v>0</v>
      </c>
      <c r="P362" s="18" t="e">
        <f t="shared" si="342"/>
        <v>#N/A</v>
      </c>
      <c r="R362">
        <f t="shared" si="346"/>
        <v>3.2196524047188571</v>
      </c>
      <c r="S362">
        <f t="shared" si="347"/>
        <v>39.413525519210467</v>
      </c>
      <c r="T362">
        <f t="shared" si="369"/>
        <v>-3.6491010719565464</v>
      </c>
      <c r="U362" s="9">
        <f t="shared" si="348"/>
        <v>35.764424447253923</v>
      </c>
      <c r="V362">
        <f t="shared" si="370"/>
        <v>-3406372875578891.5</v>
      </c>
      <c r="W362">
        <f t="shared" si="371"/>
        <v>0</v>
      </c>
      <c r="X362">
        <f t="shared" si="372"/>
        <v>-2.1316282072803006E-14</v>
      </c>
      <c r="Y362">
        <f t="shared" si="349"/>
        <v>2.1098703487718882</v>
      </c>
      <c r="Z362">
        <f t="shared" si="350"/>
        <v>31.415926535897931</v>
      </c>
      <c r="AA362">
        <f t="shared" si="351"/>
        <v>2.6025186316128015</v>
      </c>
      <c r="AB362">
        <f t="shared" si="373"/>
        <v>-1.5567527975102669</v>
      </c>
      <c r="AC362">
        <f t="shared" si="352"/>
        <v>29.859173738387664</v>
      </c>
      <c r="AD362">
        <f t="shared" si="374"/>
        <v>-0.18825020524688624</v>
      </c>
      <c r="AE362">
        <f t="shared" si="353"/>
        <v>0.15941766767461499</v>
      </c>
      <c r="AF362" s="9">
        <f t="shared" si="375"/>
        <v>29.83034120081539</v>
      </c>
      <c r="AG362" s="9">
        <f t="shared" si="376"/>
        <v>0</v>
      </c>
      <c r="AH362">
        <f t="shared" si="377"/>
        <v>0</v>
      </c>
      <c r="AI362">
        <f t="shared" si="394"/>
        <v>3.1257338500323417E-3</v>
      </c>
      <c r="AJ362">
        <f t="shared" si="354"/>
        <v>37.337604695554134</v>
      </c>
      <c r="AK362">
        <f t="shared" si="355"/>
        <v>-1.5867053145895547</v>
      </c>
      <c r="AL362">
        <f t="shared" si="356"/>
        <v>-0.13941122695878239</v>
      </c>
      <c r="AM362">
        <f t="shared" si="357"/>
        <v>0.15293629324812674</v>
      </c>
      <c r="AN362" s="9">
        <f t="shared" si="378"/>
        <v>35.764424447253923</v>
      </c>
      <c r="AO362">
        <f t="shared" si="358"/>
        <v>0</v>
      </c>
      <c r="AP362">
        <f t="shared" si="379"/>
        <v>0</v>
      </c>
      <c r="AQ362">
        <f t="shared" si="359"/>
        <v>5.9216781596562029</v>
      </c>
      <c r="AR362">
        <f t="shared" si="360"/>
        <v>-2.995251707928781E-2</v>
      </c>
      <c r="AS362">
        <f t="shared" si="361"/>
        <v>4.8838978288103851E-2</v>
      </c>
      <c r="AT362">
        <f t="shared" si="380"/>
        <v>1.8877177005634384E-2</v>
      </c>
      <c r="AU362">
        <f t="shared" si="362"/>
        <v>5.9340832464385329</v>
      </c>
      <c r="AV362">
        <f t="shared" si="381"/>
        <v>0.16592139641979239</v>
      </c>
      <c r="AW362">
        <f t="shared" si="382"/>
        <v>0</v>
      </c>
      <c r="AX362">
        <f t="shared" si="363"/>
        <v>2.6017438569971664E-2</v>
      </c>
      <c r="AY362" t="b">
        <f t="shared" si="383"/>
        <v>0</v>
      </c>
      <c r="AZ362">
        <f t="shared" si="364"/>
        <v>37.337604695554134</v>
      </c>
      <c r="BA362">
        <f t="shared" si="365"/>
        <v>-1.5867053145895531</v>
      </c>
      <c r="BB362">
        <f t="shared" si="366"/>
        <v>-0.18874302325669029</v>
      </c>
      <c r="BC362">
        <f t="shared" si="367"/>
        <v>0.15293629324812674</v>
      </c>
      <c r="BD362">
        <f t="shared" si="368"/>
        <v>4.9331796297907987E-2</v>
      </c>
      <c r="BF362" s="15">
        <f t="shared" si="384"/>
        <v>35.764424447253923</v>
      </c>
      <c r="BG362" s="10">
        <f t="shared" si="385"/>
        <v>0</v>
      </c>
      <c r="BH362">
        <f t="shared" si="386"/>
        <v>5.9340832464385329</v>
      </c>
      <c r="BI362">
        <f t="shared" si="387"/>
        <v>5.9216781596562029</v>
      </c>
      <c r="BJ362">
        <f t="shared" si="388"/>
        <v>-2.9952517079286256E-2</v>
      </c>
      <c r="BK362">
        <f t="shared" si="389"/>
        <v>-4.9281800980405244E-4</v>
      </c>
      <c r="BM362">
        <f t="shared" si="390"/>
        <v>0</v>
      </c>
      <c r="BN362">
        <f t="shared" si="391"/>
        <v>0</v>
      </c>
      <c r="BO362">
        <f t="shared" si="392"/>
        <v>0</v>
      </c>
      <c r="BP362">
        <f t="shared" si="393"/>
        <v>0</v>
      </c>
    </row>
    <row r="363" spans="1:68" x14ac:dyDescent="0.2">
      <c r="A363">
        <f t="shared" si="399"/>
        <v>0.32600000000000001</v>
      </c>
      <c r="B363">
        <f t="shared" si="335"/>
        <v>1.0189892351105712</v>
      </c>
      <c r="C363">
        <f t="shared" si="336"/>
        <v>2.1067446149218556</v>
      </c>
      <c r="D363">
        <f t="shared" si="337"/>
        <v>1.0189892351105712</v>
      </c>
      <c r="E363">
        <f t="shared" si="343"/>
        <v>0.85978476634447665</v>
      </c>
      <c r="F363">
        <f t="shared" si="344"/>
        <v>0.85978476634447676</v>
      </c>
      <c r="G363">
        <f t="shared" si="338"/>
        <v>1.0087993427594655</v>
      </c>
      <c r="H363">
        <f t="shared" si="339"/>
        <v>0.84619265195844451</v>
      </c>
      <c r="I363">
        <f t="shared" si="340"/>
        <v>0.84619265195844451</v>
      </c>
      <c r="J363">
        <f t="shared" si="395"/>
        <v>25.795982192608022</v>
      </c>
      <c r="K363">
        <f t="shared" si="396"/>
        <v>24.971035253486075</v>
      </c>
      <c r="L363">
        <f t="shared" si="345"/>
        <v>1.3189725048317272E+17</v>
      </c>
      <c r="M363">
        <f t="shared" si="341"/>
        <v>2.6045750185016092E-2</v>
      </c>
      <c r="N363" s="17">
        <f t="shared" si="397"/>
        <v>3435362836175209.5</v>
      </c>
      <c r="O363">
        <f t="shared" si="398"/>
        <v>0</v>
      </c>
      <c r="P363" s="18" t="e">
        <f t="shared" si="342"/>
        <v>#N/A</v>
      </c>
      <c r="R363">
        <f t="shared" si="346"/>
        <v>3.2177165633235569</v>
      </c>
      <c r="S363">
        <f t="shared" si="347"/>
        <v>39.420799608951725</v>
      </c>
      <c r="T363">
        <f t="shared" si="369"/>
        <v>-3.647900664782012</v>
      </c>
      <c r="U363" s="9">
        <f t="shared" si="348"/>
        <v>35.772898944169711</v>
      </c>
      <c r="V363">
        <f t="shared" si="370"/>
        <v>-3435362836175144.5</v>
      </c>
      <c r="W363">
        <f t="shared" si="371"/>
        <v>0</v>
      </c>
      <c r="X363">
        <f t="shared" si="372"/>
        <v>-7.1054273576010019E-15</v>
      </c>
      <c r="Y363">
        <f t="shared" si="349"/>
        <v>2.1067446149218556</v>
      </c>
      <c r="Z363">
        <f t="shared" si="350"/>
        <v>31.415926535897931</v>
      </c>
      <c r="AA363">
        <f t="shared" si="351"/>
        <v>2.6056443654628341</v>
      </c>
      <c r="AB363">
        <f t="shared" si="373"/>
        <v>-1.5475843784043775</v>
      </c>
      <c r="AC363">
        <f t="shared" si="352"/>
        <v>29.868342157493554</v>
      </c>
      <c r="AD363">
        <f t="shared" si="374"/>
        <v>-0.18704988404838449</v>
      </c>
      <c r="AE363">
        <f t="shared" si="353"/>
        <v>0.15749927647504625</v>
      </c>
      <c r="AF363" s="9">
        <f t="shared" si="375"/>
        <v>29.838791549920217</v>
      </c>
      <c r="AG363" s="9">
        <f t="shared" si="376"/>
        <v>0</v>
      </c>
      <c r="AH363">
        <f t="shared" si="377"/>
        <v>0</v>
      </c>
      <c r="AI363">
        <f t="shared" si="394"/>
        <v>3.1257338500325638E-3</v>
      </c>
      <c r="AJ363">
        <f t="shared" si="354"/>
        <v>37.337604695554134</v>
      </c>
      <c r="AK363">
        <f t="shared" si="355"/>
        <v>-1.5775681243503932</v>
      </c>
      <c r="AL363">
        <f t="shared" si="356"/>
        <v>-0.13821081978424798</v>
      </c>
      <c r="AM363">
        <f t="shared" si="357"/>
        <v>0.15107319275023898</v>
      </c>
      <c r="AN363" s="9">
        <f t="shared" si="378"/>
        <v>35.772898944169732</v>
      </c>
      <c r="AO363">
        <f t="shared" si="358"/>
        <v>0</v>
      </c>
      <c r="AP363">
        <f t="shared" si="379"/>
        <v>0</v>
      </c>
      <c r="AQ363">
        <f t="shared" si="359"/>
        <v>5.9216781596562029</v>
      </c>
      <c r="AR363">
        <f t="shared" si="360"/>
        <v>-2.9983745946015716E-2</v>
      </c>
      <c r="AS363">
        <f t="shared" si="361"/>
        <v>4.8839064264136506E-2</v>
      </c>
      <c r="AT363">
        <f t="shared" si="380"/>
        <v>1.9006308179789284E-2</v>
      </c>
      <c r="AU363">
        <f t="shared" si="362"/>
        <v>5.9341073942495157</v>
      </c>
      <c r="AV363">
        <f t="shared" si="381"/>
        <v>0.16588276514885739</v>
      </c>
      <c r="AW363">
        <f t="shared" si="382"/>
        <v>0</v>
      </c>
      <c r="AX363">
        <f t="shared" si="363"/>
        <v>2.6048695908471989E-2</v>
      </c>
      <c r="AY363" t="b">
        <f t="shared" si="383"/>
        <v>0</v>
      </c>
      <c r="AZ363">
        <f t="shared" si="364"/>
        <v>37.337604695554134</v>
      </c>
      <c r="BA363">
        <f t="shared" si="365"/>
        <v>-1.5775681243503912</v>
      </c>
      <c r="BB363">
        <f t="shared" si="366"/>
        <v>-0.18754261608215603</v>
      </c>
      <c r="BC363">
        <f t="shared" si="367"/>
        <v>0.15107319275023887</v>
      </c>
      <c r="BD363">
        <f t="shared" si="368"/>
        <v>4.9331796297907987E-2</v>
      </c>
      <c r="BF363" s="15">
        <f t="shared" si="384"/>
        <v>35.772898944169732</v>
      </c>
      <c r="BG363" s="10">
        <f t="shared" si="385"/>
        <v>0</v>
      </c>
      <c r="BH363">
        <f t="shared" si="386"/>
        <v>5.9341073942495157</v>
      </c>
      <c r="BI363">
        <f t="shared" si="387"/>
        <v>5.9216781596562029</v>
      </c>
      <c r="BJ363">
        <f t="shared" si="388"/>
        <v>-2.9983745946013718E-2</v>
      </c>
      <c r="BK363">
        <f t="shared" si="389"/>
        <v>-4.9273203377153685E-4</v>
      </c>
      <c r="BM363">
        <f t="shared" si="390"/>
        <v>0</v>
      </c>
      <c r="BN363">
        <f t="shared" si="391"/>
        <v>1.9984014443252818E-15</v>
      </c>
      <c r="BO363">
        <f t="shared" si="392"/>
        <v>0</v>
      </c>
      <c r="BP363">
        <f t="shared" si="393"/>
        <v>0</v>
      </c>
    </row>
    <row r="364" spans="1:68" x14ac:dyDescent="0.2">
      <c r="A364">
        <f t="shared" si="399"/>
        <v>0.32700000000000001</v>
      </c>
      <c r="B364">
        <f t="shared" si="335"/>
        <v>1.0221149689606037</v>
      </c>
      <c r="C364">
        <f t="shared" si="336"/>
        <v>2.1036188810718235</v>
      </c>
      <c r="D364">
        <f t="shared" si="337"/>
        <v>1.0221149689606037</v>
      </c>
      <c r="E364">
        <f t="shared" si="343"/>
        <v>0.8613767402061896</v>
      </c>
      <c r="F364">
        <f t="shared" si="344"/>
        <v>0.86137674020618948</v>
      </c>
      <c r="G364">
        <f t="shared" si="338"/>
        <v>1.0118938192709976</v>
      </c>
      <c r="H364">
        <f t="shared" si="339"/>
        <v>0.84783757349702127</v>
      </c>
      <c r="I364">
        <f t="shared" si="340"/>
        <v>0.84783757349702127</v>
      </c>
      <c r="J364">
        <f t="shared" si="395"/>
        <v>25.745934438127943</v>
      </c>
      <c r="K364">
        <f t="shared" si="396"/>
        <v>24.923072016427717</v>
      </c>
      <c r="L364">
        <f t="shared" si="345"/>
        <v>1.3285987874702024E+17</v>
      </c>
      <c r="M364">
        <f t="shared" si="341"/>
        <v>2.607699690679513E-2</v>
      </c>
      <c r="N364" s="17">
        <f t="shared" si="397"/>
        <v>3464586647123223</v>
      </c>
      <c r="O364">
        <f t="shared" si="398"/>
        <v>0</v>
      </c>
      <c r="P364" s="18" t="e">
        <f t="shared" si="342"/>
        <v>#N/A</v>
      </c>
      <c r="R364">
        <f t="shared" si="346"/>
        <v>3.2157939614590458</v>
      </c>
      <c r="S364">
        <f t="shared" si="347"/>
        <v>39.428071424510144</v>
      </c>
      <c r="T364">
        <f t="shared" si="369"/>
        <v>-3.6467016978331999</v>
      </c>
      <c r="U364" s="9">
        <f t="shared" si="348"/>
        <v>35.781369726676942</v>
      </c>
      <c r="V364">
        <f t="shared" si="370"/>
        <v>-3464586647123147.5</v>
      </c>
      <c r="W364">
        <f t="shared" si="371"/>
        <v>0</v>
      </c>
      <c r="X364">
        <f t="shared" si="372"/>
        <v>-1.4210854715202004E-14</v>
      </c>
      <c r="Y364">
        <f t="shared" si="349"/>
        <v>2.1036188810718235</v>
      </c>
      <c r="Z364">
        <f t="shared" si="350"/>
        <v>31.415926535897931</v>
      </c>
      <c r="AA364">
        <f t="shared" si="351"/>
        <v>2.6087700993128662</v>
      </c>
      <c r="AB364">
        <f t="shared" si="373"/>
        <v>-1.5384304340945667</v>
      </c>
      <c r="AC364">
        <f t="shared" si="352"/>
        <v>29.877496101803363</v>
      </c>
      <c r="AD364">
        <f t="shared" si="374"/>
        <v>-0.18585100189372006</v>
      </c>
      <c r="AE364">
        <f t="shared" si="353"/>
        <v>0.15559440922019016</v>
      </c>
      <c r="AF364" s="9">
        <f t="shared" si="375"/>
        <v>29.847239509129832</v>
      </c>
      <c r="AG364" s="9">
        <f t="shared" si="376"/>
        <v>0</v>
      </c>
      <c r="AH364">
        <f t="shared" si="377"/>
        <v>0</v>
      </c>
      <c r="AI364">
        <f t="shared" si="394"/>
        <v>3.1257338500323417E-3</v>
      </c>
      <c r="AJ364">
        <f t="shared" si="354"/>
        <v>37.337604695554134</v>
      </c>
      <c r="AK364">
        <f t="shared" si="355"/>
        <v>-1.5684464250830308</v>
      </c>
      <c r="AL364">
        <f t="shared" si="356"/>
        <v>-0.13701185283543582</v>
      </c>
      <c r="AM364">
        <f t="shared" si="357"/>
        <v>0.14922330904131212</v>
      </c>
      <c r="AN364" s="9">
        <f t="shared" si="378"/>
        <v>35.781369726676978</v>
      </c>
      <c r="AO364">
        <f t="shared" si="358"/>
        <v>0</v>
      </c>
      <c r="AP364">
        <f t="shared" si="379"/>
        <v>0</v>
      </c>
      <c r="AQ364">
        <f t="shared" si="359"/>
        <v>5.9216781596562029</v>
      </c>
      <c r="AR364">
        <f t="shared" si="360"/>
        <v>-3.0015990988464081E-2</v>
      </c>
      <c r="AS364">
        <f t="shared" si="361"/>
        <v>4.8839149058284237E-2</v>
      </c>
      <c r="AT364">
        <f t="shared" si="380"/>
        <v>1.913740278816032E-2</v>
      </c>
      <c r="AU364">
        <f t="shared" si="362"/>
        <v>5.9341302175471462</v>
      </c>
      <c r="AV364">
        <f t="shared" si="381"/>
        <v>0.16584413237604279</v>
      </c>
      <c r="AW364">
        <f t="shared" si="382"/>
        <v>0</v>
      </c>
      <c r="AX364">
        <f t="shared" si="363"/>
        <v>2.607995324697231E-2</v>
      </c>
      <c r="AY364" t="b">
        <f t="shared" si="383"/>
        <v>0</v>
      </c>
      <c r="AZ364">
        <f t="shared" si="364"/>
        <v>37.337604695554134</v>
      </c>
      <c r="BA364">
        <f t="shared" si="365"/>
        <v>-1.5684464250830283</v>
      </c>
      <c r="BB364">
        <f t="shared" si="366"/>
        <v>-0.186343649133344</v>
      </c>
      <c r="BC364">
        <f t="shared" si="367"/>
        <v>0.14922330904131226</v>
      </c>
      <c r="BD364">
        <f t="shared" si="368"/>
        <v>4.9331796297907987E-2</v>
      </c>
      <c r="BF364" s="15">
        <f t="shared" si="384"/>
        <v>35.781369726676978</v>
      </c>
      <c r="BG364" s="10">
        <f t="shared" si="385"/>
        <v>0</v>
      </c>
      <c r="BH364">
        <f t="shared" si="386"/>
        <v>5.9341302175471462</v>
      </c>
      <c r="BI364">
        <f t="shared" si="387"/>
        <v>5.9216781596562029</v>
      </c>
      <c r="BJ364">
        <f t="shared" si="388"/>
        <v>-3.0015990988461638E-2</v>
      </c>
      <c r="BK364">
        <f t="shared" si="389"/>
        <v>-4.9264723962394452E-4</v>
      </c>
      <c r="BM364">
        <f t="shared" si="390"/>
        <v>0</v>
      </c>
      <c r="BN364">
        <f t="shared" si="391"/>
        <v>2.4424906541753444E-15</v>
      </c>
      <c r="BO364">
        <f t="shared" si="392"/>
        <v>0</v>
      </c>
      <c r="BP364">
        <f t="shared" si="393"/>
        <v>0</v>
      </c>
    </row>
    <row r="365" spans="1:68" x14ac:dyDescent="0.2">
      <c r="A365">
        <f t="shared" si="399"/>
        <v>0.32800000000000001</v>
      </c>
      <c r="B365">
        <f t="shared" si="335"/>
        <v>1.0252407028106361</v>
      </c>
      <c r="C365">
        <f t="shared" si="336"/>
        <v>2.1004931472217909</v>
      </c>
      <c r="D365">
        <f t="shared" si="337"/>
        <v>1.0252407028106361</v>
      </c>
      <c r="E365">
        <f t="shared" si="343"/>
        <v>0.8629602982413036</v>
      </c>
      <c r="F365">
        <f t="shared" si="344"/>
        <v>0.86296029824130349</v>
      </c>
      <c r="G365">
        <f t="shared" si="338"/>
        <v>1.0149882957825296</v>
      </c>
      <c r="H365">
        <f t="shared" si="339"/>
        <v>0.84947437633185929</v>
      </c>
      <c r="I365">
        <f t="shared" si="340"/>
        <v>0.8494743763318594</v>
      </c>
      <c r="J365">
        <f t="shared" si="395"/>
        <v>25.696326092487372</v>
      </c>
      <c r="K365">
        <f t="shared" si="396"/>
        <v>24.875528966457978</v>
      </c>
      <c r="L365">
        <f t="shared" si="345"/>
        <v>1.3382926187841374E+17</v>
      </c>
      <c r="M365">
        <f t="shared" si="341"/>
        <v>2.6108243603096392E-2</v>
      </c>
      <c r="N365" s="17">
        <f t="shared" si="397"/>
        <v>3494046970344207.5</v>
      </c>
      <c r="O365">
        <f t="shared" si="398"/>
        <v>0</v>
      </c>
      <c r="P365" s="18" t="e">
        <f t="shared" si="342"/>
        <v>#N/A</v>
      </c>
      <c r="R365">
        <f t="shared" si="346"/>
        <v>3.2138845478017952</v>
      </c>
      <c r="S365">
        <f t="shared" si="347"/>
        <v>39.435341217336585</v>
      </c>
      <c r="T365">
        <f t="shared" si="369"/>
        <v>-3.6455041676606781</v>
      </c>
      <c r="U365" s="9">
        <f t="shared" si="348"/>
        <v>35.78983704967591</v>
      </c>
      <c r="V365">
        <f t="shared" si="370"/>
        <v>-3494046970344115</v>
      </c>
      <c r="W365">
        <f t="shared" si="371"/>
        <v>0</v>
      </c>
      <c r="X365">
        <f t="shared" si="372"/>
        <v>-1.4210854715202004E-14</v>
      </c>
      <c r="Y365">
        <f t="shared" si="349"/>
        <v>2.1004931472217909</v>
      </c>
      <c r="Z365">
        <f t="shared" si="350"/>
        <v>31.415926535897931</v>
      </c>
      <c r="AA365">
        <f t="shared" si="351"/>
        <v>2.6118958331628988</v>
      </c>
      <c r="AB365">
        <f t="shared" si="373"/>
        <v>-1.5292906700461979</v>
      </c>
      <c r="AC365">
        <f t="shared" si="352"/>
        <v>29.886635865851733</v>
      </c>
      <c r="AD365">
        <f t="shared" si="374"/>
        <v>-0.1846535553365358</v>
      </c>
      <c r="AE365">
        <f t="shared" si="353"/>
        <v>0.15370301448508059</v>
      </c>
      <c r="AF365" s="9">
        <f t="shared" si="375"/>
        <v>29.85568532500028</v>
      </c>
      <c r="AG365" s="9">
        <f t="shared" si="376"/>
        <v>0</v>
      </c>
      <c r="AH365">
        <f t="shared" si="377"/>
        <v>0</v>
      </c>
      <c r="AI365">
        <f t="shared" si="394"/>
        <v>3.1257338500323417E-3</v>
      </c>
      <c r="AJ365">
        <f t="shared" si="354"/>
        <v>37.337604695554134</v>
      </c>
      <c r="AK365">
        <f t="shared" si="355"/>
        <v>-1.5593399165275965</v>
      </c>
      <c r="AL365">
        <f t="shared" si="356"/>
        <v>-0.13581432266291404</v>
      </c>
      <c r="AM365">
        <f t="shared" si="357"/>
        <v>0.14738659331232593</v>
      </c>
      <c r="AN365" s="9">
        <f t="shared" si="378"/>
        <v>35.789837049675945</v>
      </c>
      <c r="AO365">
        <f t="shared" si="358"/>
        <v>0</v>
      </c>
      <c r="AP365">
        <f t="shared" si="379"/>
        <v>0</v>
      </c>
      <c r="AQ365">
        <f t="shared" si="359"/>
        <v>5.9216781596562029</v>
      </c>
      <c r="AR365">
        <f t="shared" si="360"/>
        <v>-3.0049246481398617E-2</v>
      </c>
      <c r="AS365">
        <f t="shared" si="361"/>
        <v>4.8839232673621752E-2</v>
      </c>
      <c r="AT365">
        <f t="shared" si="380"/>
        <v>1.9270491419416454E-2</v>
      </c>
      <c r="AU365">
        <f t="shared" si="362"/>
        <v>5.9341517246756652</v>
      </c>
      <c r="AV365">
        <f t="shared" si="381"/>
        <v>0.16580549714264192</v>
      </c>
      <c r="AW365">
        <f t="shared" si="382"/>
        <v>0</v>
      </c>
      <c r="AX365">
        <f t="shared" si="363"/>
        <v>2.6111210585472638E-2</v>
      </c>
      <c r="AY365" t="b">
        <f t="shared" si="383"/>
        <v>0</v>
      </c>
      <c r="AZ365">
        <f t="shared" si="364"/>
        <v>37.337604695554134</v>
      </c>
      <c r="BA365">
        <f t="shared" si="365"/>
        <v>-1.5593399165275985</v>
      </c>
      <c r="BB365">
        <f t="shared" si="366"/>
        <v>-0.18514611896082223</v>
      </c>
      <c r="BC365">
        <f t="shared" si="367"/>
        <v>0.14738659331232606</v>
      </c>
      <c r="BD365">
        <f t="shared" si="368"/>
        <v>4.9331796297907987E-2</v>
      </c>
      <c r="BF365" s="15">
        <f t="shared" si="384"/>
        <v>35.789837049675945</v>
      </c>
      <c r="BG365" s="10">
        <f t="shared" si="385"/>
        <v>0</v>
      </c>
      <c r="BH365">
        <f t="shared" si="386"/>
        <v>5.9341517246756652</v>
      </c>
      <c r="BI365">
        <f t="shared" si="387"/>
        <v>5.9216781596562029</v>
      </c>
      <c r="BJ365">
        <f t="shared" si="388"/>
        <v>-3.0049246481400615E-2</v>
      </c>
      <c r="BK365">
        <f t="shared" si="389"/>
        <v>-4.9256362428642952E-4</v>
      </c>
      <c r="BM365">
        <f t="shared" si="390"/>
        <v>0</v>
      </c>
      <c r="BN365">
        <f t="shared" si="391"/>
        <v>-1.9984014443252818E-15</v>
      </c>
      <c r="BO365">
        <f t="shared" si="392"/>
        <v>0</v>
      </c>
      <c r="BP365">
        <f t="shared" si="393"/>
        <v>0</v>
      </c>
    </row>
    <row r="366" spans="1:68" x14ac:dyDescent="0.2">
      <c r="A366">
        <f t="shared" si="399"/>
        <v>0.32900000000000001</v>
      </c>
      <c r="B366">
        <f t="shared" si="335"/>
        <v>1.0283664366606686</v>
      </c>
      <c r="C366">
        <f t="shared" si="336"/>
        <v>2.0973674133717584</v>
      </c>
      <c r="D366">
        <f t="shared" si="337"/>
        <v>1.0283664366606686</v>
      </c>
      <c r="E366">
        <f t="shared" si="343"/>
        <v>0.86453542497813352</v>
      </c>
      <c r="F366">
        <f t="shared" si="344"/>
        <v>0.86453542497813352</v>
      </c>
      <c r="G366">
        <f t="shared" si="338"/>
        <v>1.018082772294062</v>
      </c>
      <c r="H366">
        <f t="shared" si="339"/>
        <v>0.85110304478929932</v>
      </c>
      <c r="I366">
        <f t="shared" si="340"/>
        <v>0.85110304478929921</v>
      </c>
      <c r="J366">
        <f t="shared" si="395"/>
        <v>25.647153673195547</v>
      </c>
      <c r="K366">
        <f t="shared" si="396"/>
        <v>24.828402788552882</v>
      </c>
      <c r="L366">
        <f t="shared" si="345"/>
        <v>1.3480547881097278E+17</v>
      </c>
      <c r="M366">
        <f t="shared" si="341"/>
        <v>2.6139490273889343E-2</v>
      </c>
      <c r="N366" s="17">
        <f t="shared" si="397"/>
        <v>3523746502246419</v>
      </c>
      <c r="O366">
        <f t="shared" si="398"/>
        <v>0</v>
      </c>
      <c r="P366" s="18" t="e">
        <f t="shared" si="342"/>
        <v>#N/A</v>
      </c>
      <c r="R366">
        <f t="shared" si="346"/>
        <v>3.2119882715772508</v>
      </c>
      <c r="S366">
        <f t="shared" si="347"/>
        <v>39.442609236561267</v>
      </c>
      <c r="T366">
        <f t="shared" si="369"/>
        <v>-3.6443080708273969</v>
      </c>
      <c r="U366" s="9">
        <f t="shared" si="348"/>
        <v>35.798301165733868</v>
      </c>
      <c r="V366">
        <f t="shared" si="370"/>
        <v>-3523746502246394.5</v>
      </c>
      <c r="W366">
        <f t="shared" si="371"/>
        <v>0</v>
      </c>
      <c r="X366">
        <f t="shared" si="372"/>
        <v>0</v>
      </c>
      <c r="Y366">
        <f t="shared" si="349"/>
        <v>2.0973674133717584</v>
      </c>
      <c r="Z366">
        <f t="shared" si="350"/>
        <v>31.415926535897931</v>
      </c>
      <c r="AA366">
        <f t="shared" si="351"/>
        <v>2.6150215670129313</v>
      </c>
      <c r="AB366">
        <f t="shared" si="373"/>
        <v>-1.5201647944404917</v>
      </c>
      <c r="AC366">
        <f t="shared" si="352"/>
        <v>29.895761741457438</v>
      </c>
      <c r="AD366">
        <f t="shared" si="374"/>
        <v>-0.18345754094284067</v>
      </c>
      <c r="AE366">
        <f t="shared" si="353"/>
        <v>0.15182504140194159</v>
      </c>
      <c r="AF366" s="9">
        <f t="shared" si="375"/>
        <v>29.86412924191654</v>
      </c>
      <c r="AG366" s="9">
        <f t="shared" si="376"/>
        <v>0</v>
      </c>
      <c r="AH366">
        <f t="shared" si="377"/>
        <v>0</v>
      </c>
      <c r="AI366">
        <f t="shared" si="394"/>
        <v>3.1257338500325638E-3</v>
      </c>
      <c r="AJ366">
        <f t="shared" si="354"/>
        <v>37.337604695554134</v>
      </c>
      <c r="AK366">
        <f t="shared" si="355"/>
        <v>-1.5502483012706658</v>
      </c>
      <c r="AL366">
        <f t="shared" si="356"/>
        <v>-0.1346182258296329</v>
      </c>
      <c r="AM366">
        <f t="shared" si="357"/>
        <v>0.14556299728002811</v>
      </c>
      <c r="AN366" s="9">
        <f t="shared" si="378"/>
        <v>35.798301165733868</v>
      </c>
      <c r="AO366">
        <f t="shared" si="358"/>
        <v>0</v>
      </c>
      <c r="AP366">
        <f t="shared" si="379"/>
        <v>0</v>
      </c>
      <c r="AQ366">
        <f t="shared" si="359"/>
        <v>5.9216781596562029</v>
      </c>
      <c r="AR366">
        <f t="shared" si="360"/>
        <v>-3.0083506830174134E-2</v>
      </c>
      <c r="AS366">
        <f t="shared" si="361"/>
        <v>4.8839315113207771E-2</v>
      </c>
      <c r="AT366">
        <f t="shared" si="380"/>
        <v>1.9405605415284827E-2</v>
      </c>
      <c r="AU366">
        <f t="shared" si="362"/>
        <v>5.9341719238173276</v>
      </c>
      <c r="AV366">
        <f t="shared" si="381"/>
        <v>0.16576685849823278</v>
      </c>
      <c r="AW366">
        <f t="shared" si="382"/>
        <v>0</v>
      </c>
      <c r="AX366">
        <f t="shared" si="363"/>
        <v>2.6142467923972963E-2</v>
      </c>
      <c r="AY366" t="b">
        <f t="shared" si="383"/>
        <v>0</v>
      </c>
      <c r="AZ366">
        <f t="shared" si="364"/>
        <v>37.337604695554134</v>
      </c>
      <c r="BA366">
        <f t="shared" si="365"/>
        <v>-1.5502483012706627</v>
      </c>
      <c r="BB366">
        <f t="shared" si="366"/>
        <v>-0.18395002212754061</v>
      </c>
      <c r="BC366">
        <f t="shared" si="367"/>
        <v>0.14556299728002811</v>
      </c>
      <c r="BD366">
        <f t="shared" si="368"/>
        <v>4.9331796297907987E-2</v>
      </c>
      <c r="BF366" s="15">
        <f t="shared" si="384"/>
        <v>35.798301165733868</v>
      </c>
      <c r="BG366" s="10">
        <f t="shared" si="385"/>
        <v>0</v>
      </c>
      <c r="BH366">
        <f t="shared" si="386"/>
        <v>5.9341719238173276</v>
      </c>
      <c r="BI366">
        <f t="shared" si="387"/>
        <v>5.9216781596562029</v>
      </c>
      <c r="BJ366">
        <f t="shared" si="388"/>
        <v>-3.0083506830171025E-2</v>
      </c>
      <c r="BK366">
        <f t="shared" si="389"/>
        <v>-4.9248118469993885E-4</v>
      </c>
      <c r="BM366">
        <f t="shared" si="390"/>
        <v>0</v>
      </c>
      <c r="BN366">
        <f t="shared" si="391"/>
        <v>3.1086244689504383E-15</v>
      </c>
      <c r="BO366">
        <f t="shared" si="392"/>
        <v>2.7755575615628914E-16</v>
      </c>
      <c r="BP366">
        <f t="shared" si="393"/>
        <v>0</v>
      </c>
    </row>
    <row r="367" spans="1:68" x14ac:dyDescent="0.2">
      <c r="A367">
        <f t="shared" si="399"/>
        <v>0.33</v>
      </c>
      <c r="B367">
        <f t="shared" si="335"/>
        <v>1.031492170510701</v>
      </c>
      <c r="C367">
        <f t="shared" si="336"/>
        <v>2.0942416795217262</v>
      </c>
      <c r="D367">
        <f t="shared" si="337"/>
        <v>1.031492170510701</v>
      </c>
      <c r="E367">
        <f t="shared" si="343"/>
        <v>0.86610210502736951</v>
      </c>
      <c r="F367">
        <f t="shared" si="344"/>
        <v>0.86610210502736928</v>
      </c>
      <c r="G367">
        <f t="shared" si="338"/>
        <v>1.0211772488055939</v>
      </c>
      <c r="H367">
        <f t="shared" si="339"/>
        <v>0.85272356327357468</v>
      </c>
      <c r="I367">
        <f t="shared" si="340"/>
        <v>0.85272356327357468</v>
      </c>
      <c r="J367">
        <f t="shared" si="395"/>
        <v>25.598413743414657</v>
      </c>
      <c r="K367">
        <f t="shared" si="396"/>
        <v>24.781690211060365</v>
      </c>
      <c r="L367">
        <f t="shared" si="345"/>
        <v>1.3578860943807362E+17</v>
      </c>
      <c r="M367">
        <f t="shared" si="341"/>
        <v>2.6170736919143459E-2</v>
      </c>
      <c r="N367" s="17">
        <f t="shared" si="397"/>
        <v>3553687974220145</v>
      </c>
      <c r="O367">
        <f t="shared" si="398"/>
        <v>0</v>
      </c>
      <c r="P367" s="18" t="e">
        <f t="shared" si="342"/>
        <v>#N/A</v>
      </c>
      <c r="R367">
        <f t="shared" si="346"/>
        <v>3.2101050825536781</v>
      </c>
      <c r="S367">
        <f t="shared" si="347"/>
        <v>39.449875729036286</v>
      </c>
      <c r="T367">
        <f t="shared" si="369"/>
        <v>-3.6431134039086257</v>
      </c>
      <c r="U367" s="9">
        <f t="shared" si="348"/>
        <v>35.806762325127657</v>
      </c>
      <c r="V367">
        <f t="shared" si="370"/>
        <v>-3553687974219977.5</v>
      </c>
      <c r="W367">
        <f t="shared" si="371"/>
        <v>0</v>
      </c>
      <c r="X367">
        <f t="shared" si="372"/>
        <v>-3.5527136788005009E-14</v>
      </c>
      <c r="Y367">
        <f t="shared" si="349"/>
        <v>2.0942416795217262</v>
      </c>
      <c r="Z367">
        <f t="shared" si="350"/>
        <v>31.415926535897931</v>
      </c>
      <c r="AA367">
        <f t="shared" si="351"/>
        <v>2.6181473008629634</v>
      </c>
      <c r="AB367">
        <f t="shared" si="373"/>
        <v>-1.5110525181279937</v>
      </c>
      <c r="AC367">
        <f t="shared" si="352"/>
        <v>29.904874017769938</v>
      </c>
      <c r="AD367">
        <f t="shared" si="374"/>
        <v>-0.18226295529094982</v>
      </c>
      <c r="AE367">
        <f t="shared" si="353"/>
        <v>0.14996043965398653</v>
      </c>
      <c r="AF367" s="9">
        <f t="shared" si="375"/>
        <v>29.872571502132978</v>
      </c>
      <c r="AG367" s="9">
        <f t="shared" si="376"/>
        <v>0</v>
      </c>
      <c r="AH367">
        <f t="shared" si="377"/>
        <v>0</v>
      </c>
      <c r="AI367">
        <f t="shared" si="394"/>
        <v>3.1257338500323417E-3</v>
      </c>
      <c r="AJ367">
        <f t="shared" si="354"/>
        <v>37.337604695554134</v>
      </c>
      <c r="AK367">
        <f t="shared" si="355"/>
        <v>-1.5411712846967729</v>
      </c>
      <c r="AL367">
        <f t="shared" si="356"/>
        <v>-0.13342355891086166</v>
      </c>
      <c r="AM367">
        <f t="shared" si="357"/>
        <v>0.14375247318120607</v>
      </c>
      <c r="AN367" s="9">
        <f t="shared" si="378"/>
        <v>35.806762325127707</v>
      </c>
      <c r="AO367">
        <f t="shared" si="358"/>
        <v>0</v>
      </c>
      <c r="AP367">
        <f t="shared" si="379"/>
        <v>0</v>
      </c>
      <c r="AQ367">
        <f t="shared" si="359"/>
        <v>5.9216781596562029</v>
      </c>
      <c r="AR367">
        <f t="shared" si="360"/>
        <v>-3.0118766568779209E-2</v>
      </c>
      <c r="AS367">
        <f t="shared" si="361"/>
        <v>4.8839396380088163E-2</v>
      </c>
      <c r="AT367">
        <f t="shared" si="380"/>
        <v>1.954277689173602E-2</v>
      </c>
      <c r="AU367">
        <f t="shared" si="362"/>
        <v>5.9341908229947293</v>
      </c>
      <c r="AV367">
        <f t="shared" si="381"/>
        <v>0.1657282155005218</v>
      </c>
      <c r="AW367">
        <f t="shared" si="382"/>
        <v>0</v>
      </c>
      <c r="AX367">
        <f t="shared" si="363"/>
        <v>2.6173725262473285E-2</v>
      </c>
      <c r="AY367" t="b">
        <f t="shared" si="383"/>
        <v>0</v>
      </c>
      <c r="AZ367">
        <f t="shared" si="364"/>
        <v>37.337604695554134</v>
      </c>
      <c r="BA367">
        <f t="shared" si="365"/>
        <v>-1.5411712846967685</v>
      </c>
      <c r="BB367">
        <f t="shared" si="366"/>
        <v>-0.18275535520876968</v>
      </c>
      <c r="BC367">
        <f t="shared" si="367"/>
        <v>0.14375247318120632</v>
      </c>
      <c r="BD367">
        <f t="shared" si="368"/>
        <v>4.9331796297907987E-2</v>
      </c>
      <c r="BF367" s="15">
        <f t="shared" si="384"/>
        <v>35.806762325127714</v>
      </c>
      <c r="BG367" s="10">
        <f t="shared" si="385"/>
        <v>0</v>
      </c>
      <c r="BH367">
        <f t="shared" si="386"/>
        <v>5.9341908229947364</v>
      </c>
      <c r="BI367">
        <f t="shared" si="387"/>
        <v>5.9216781596562029</v>
      </c>
      <c r="BJ367">
        <f t="shared" si="388"/>
        <v>-3.0118766568774769E-2</v>
      </c>
      <c r="BK367">
        <f t="shared" si="389"/>
        <v>-4.9239991781985237E-4</v>
      </c>
      <c r="BM367">
        <f t="shared" si="390"/>
        <v>0</v>
      </c>
      <c r="BN367">
        <f t="shared" si="391"/>
        <v>4.4408920985006262E-15</v>
      </c>
      <c r="BO367">
        <f t="shared" si="392"/>
        <v>0</v>
      </c>
      <c r="BP367">
        <f t="shared" si="393"/>
        <v>2.4980018054066022E-16</v>
      </c>
    </row>
    <row r="368" spans="1:68" x14ac:dyDescent="0.2">
      <c r="A368">
        <f t="shared" si="399"/>
        <v>0.33100000000000002</v>
      </c>
      <c r="B368">
        <f t="shared" si="335"/>
        <v>1.0346179043607333</v>
      </c>
      <c r="C368">
        <f t="shared" si="336"/>
        <v>2.0911159456716937</v>
      </c>
      <c r="D368">
        <f t="shared" si="337"/>
        <v>1.0346179043607333</v>
      </c>
      <c r="E368">
        <f t="shared" si="343"/>
        <v>0.86766032308222762</v>
      </c>
      <c r="F368">
        <f t="shared" si="344"/>
        <v>0.86766032308222751</v>
      </c>
      <c r="G368">
        <f t="shared" si="338"/>
        <v>1.0242717253171261</v>
      </c>
      <c r="H368">
        <f t="shared" si="339"/>
        <v>0.85433591626696181</v>
      </c>
      <c r="I368">
        <f t="shared" si="340"/>
        <v>0.85433591626696181</v>
      </c>
      <c r="J368">
        <f t="shared" si="395"/>
        <v>25.55010291129431</v>
      </c>
      <c r="K368">
        <f t="shared" si="396"/>
        <v>24.735388005069439</v>
      </c>
      <c r="L368">
        <f t="shared" si="345"/>
        <v>1.3677873462638805E+17</v>
      </c>
      <c r="M368">
        <f t="shared" si="341"/>
        <v>2.6201983538828209E-2</v>
      </c>
      <c r="N368" s="17">
        <f t="shared" si="397"/>
        <v>3583874153142371.5</v>
      </c>
      <c r="O368">
        <f t="shared" si="398"/>
        <v>0</v>
      </c>
      <c r="P368" s="18" t="e">
        <f t="shared" si="342"/>
        <v>#N/A</v>
      </c>
      <c r="R368">
        <f t="shared" si="346"/>
        <v>3.2082349310361002</v>
      </c>
      <c r="S368">
        <f t="shared" si="347"/>
        <v>39.457140939378199</v>
      </c>
      <c r="T368">
        <f t="shared" si="369"/>
        <v>-3.6419201634918976</v>
      </c>
      <c r="U368" s="9">
        <f t="shared" si="348"/>
        <v>35.815220775886303</v>
      </c>
      <c r="V368">
        <f t="shared" si="370"/>
        <v>-3583874153142232.5</v>
      </c>
      <c r="W368">
        <f t="shared" si="371"/>
        <v>0</v>
      </c>
      <c r="X368">
        <f t="shared" si="372"/>
        <v>-2.8421709430404007E-14</v>
      </c>
      <c r="Y368">
        <f t="shared" si="349"/>
        <v>2.0911159456716937</v>
      </c>
      <c r="Z368">
        <f t="shared" si="350"/>
        <v>31.415926535897931</v>
      </c>
      <c r="AA368">
        <f t="shared" si="351"/>
        <v>2.621273034712996</v>
      </c>
      <c r="AB368">
        <f t="shared" si="373"/>
        <v>-1.5019535545828173</v>
      </c>
      <c r="AC368">
        <f t="shared" si="352"/>
        <v>29.913972981315112</v>
      </c>
      <c r="AD368">
        <f t="shared" si="374"/>
        <v>-0.18106979497142625</v>
      </c>
      <c r="AE368">
        <f t="shared" si="353"/>
        <v>0.14810915946931569</v>
      </c>
      <c r="AF368" s="9">
        <f t="shared" si="375"/>
        <v>29.881012345813001</v>
      </c>
      <c r="AG368" s="9">
        <f t="shared" si="376"/>
        <v>0</v>
      </c>
      <c r="AH368">
        <f t="shared" si="377"/>
        <v>0</v>
      </c>
      <c r="AI368">
        <f t="shared" si="394"/>
        <v>3.1257338500323417E-3</v>
      </c>
      <c r="AJ368">
        <f t="shared" si="354"/>
        <v>37.337604695554134</v>
      </c>
      <c r="AK368">
        <f t="shared" si="355"/>
        <v>-1.5321085749407308</v>
      </c>
      <c r="AL368">
        <f t="shared" si="356"/>
        <v>-0.13223031849413358</v>
      </c>
      <c r="AM368">
        <f t="shared" si="357"/>
        <v>0.14195497376704716</v>
      </c>
      <c r="AN368" s="9">
        <f t="shared" si="378"/>
        <v>35.815220775886324</v>
      </c>
      <c r="AO368">
        <f t="shared" si="358"/>
        <v>0</v>
      </c>
      <c r="AP368">
        <f t="shared" si="379"/>
        <v>0</v>
      </c>
      <c r="AQ368">
        <f t="shared" si="359"/>
        <v>5.9216781596562029</v>
      </c>
      <c r="AR368">
        <f t="shared" si="360"/>
        <v>-3.0155020357913509E-2</v>
      </c>
      <c r="AS368">
        <f t="shared" si="361"/>
        <v>4.883947647729267E-2</v>
      </c>
      <c r="AT368">
        <f t="shared" si="380"/>
        <v>1.9682038760914872E-2</v>
      </c>
      <c r="AU368">
        <f t="shared" si="362"/>
        <v>5.9342084300733227</v>
      </c>
      <c r="AV368">
        <f t="shared" si="381"/>
        <v>0.16568956721519659</v>
      </c>
      <c r="AW368">
        <f t="shared" si="382"/>
        <v>0</v>
      </c>
      <c r="AX368">
        <f t="shared" si="363"/>
        <v>2.6204982600973609E-2</v>
      </c>
      <c r="AY368" t="b">
        <f t="shared" si="383"/>
        <v>0</v>
      </c>
      <c r="AZ368">
        <f t="shared" si="364"/>
        <v>37.337604695554134</v>
      </c>
      <c r="BA368">
        <f t="shared" si="365"/>
        <v>-1.5321085749407313</v>
      </c>
      <c r="BB368">
        <f t="shared" si="366"/>
        <v>-0.18156211479204162</v>
      </c>
      <c r="BC368">
        <f t="shared" si="367"/>
        <v>0.1419549737670473</v>
      </c>
      <c r="BD368">
        <f t="shared" si="368"/>
        <v>4.9331796297907987E-2</v>
      </c>
      <c r="BF368" s="15">
        <f t="shared" si="384"/>
        <v>35.815220775886317</v>
      </c>
      <c r="BG368" s="10">
        <f t="shared" si="385"/>
        <v>0</v>
      </c>
      <c r="BH368">
        <f t="shared" si="386"/>
        <v>5.9342084300733156</v>
      </c>
      <c r="BI368">
        <f t="shared" si="387"/>
        <v>5.9216781596562029</v>
      </c>
      <c r="BJ368">
        <f t="shared" si="388"/>
        <v>-3.0155020357913953E-2</v>
      </c>
      <c r="BK368">
        <f t="shared" si="389"/>
        <v>-4.9231982061537227E-4</v>
      </c>
      <c r="BM368">
        <f t="shared" si="390"/>
        <v>0</v>
      </c>
      <c r="BN368">
        <f t="shared" si="391"/>
        <v>0</v>
      </c>
      <c r="BO368">
        <f t="shared" si="392"/>
        <v>0</v>
      </c>
      <c r="BP368">
        <f t="shared" si="393"/>
        <v>0</v>
      </c>
    </row>
    <row r="369" spans="1:68" x14ac:dyDescent="0.2">
      <c r="A369">
        <f t="shared" si="399"/>
        <v>0.33200000000000002</v>
      </c>
      <c r="B369">
        <f t="shared" si="335"/>
        <v>1.0377436382107659</v>
      </c>
      <c r="C369">
        <f t="shared" si="336"/>
        <v>2.0879902118216611</v>
      </c>
      <c r="D369">
        <f t="shared" si="337"/>
        <v>1.0377436382107659</v>
      </c>
      <c r="E369">
        <f t="shared" si="343"/>
        <v>0.86921006391859945</v>
      </c>
      <c r="F369">
        <f t="shared" si="344"/>
        <v>0.86921006391859945</v>
      </c>
      <c r="G369">
        <f t="shared" si="338"/>
        <v>1.0273662018286582</v>
      </c>
      <c r="H369">
        <f t="shared" si="339"/>
        <v>0.8559400883299273</v>
      </c>
      <c r="I369">
        <f t="shared" si="340"/>
        <v>0.85594008832992718</v>
      </c>
      <c r="J369">
        <f t="shared" si="395"/>
        <v>25.502217829318347</v>
      </c>
      <c r="K369">
        <f t="shared" si="396"/>
        <v>24.689492983791091</v>
      </c>
      <c r="L369">
        <f t="shared" si="345"/>
        <v>1.3777593622960066E+17</v>
      </c>
      <c r="M369">
        <f t="shared" si="341"/>
        <v>2.6233230132913066E-2</v>
      </c>
      <c r="N369" s="17">
        <f t="shared" si="397"/>
        <v>3614307841888669</v>
      </c>
      <c r="O369">
        <f t="shared" si="398"/>
        <v>0</v>
      </c>
      <c r="P369" s="18" t="e">
        <f t="shared" si="342"/>
        <v>#N/A</v>
      </c>
      <c r="R369">
        <f t="shared" si="346"/>
        <v>3.2063777678603347</v>
      </c>
      <c r="S369">
        <f t="shared" si="347"/>
        <v>39.464405110008727</v>
      </c>
      <c r="T369">
        <f t="shared" si="369"/>
        <v>-3.64072834617695</v>
      </c>
      <c r="U369" s="9">
        <f t="shared" si="348"/>
        <v>35.823676763831777</v>
      </c>
      <c r="V369">
        <f t="shared" si="370"/>
        <v>-3614307841888577.5</v>
      </c>
      <c r="W369">
        <f t="shared" si="371"/>
        <v>0</v>
      </c>
      <c r="X369">
        <f t="shared" si="372"/>
        <v>-1.4210854715202004E-14</v>
      </c>
      <c r="Y369">
        <f t="shared" si="349"/>
        <v>2.0879902118216611</v>
      </c>
      <c r="Z369">
        <f t="shared" si="350"/>
        <v>31.415926535897931</v>
      </c>
      <c r="AA369">
        <f t="shared" si="351"/>
        <v>2.6243987685630286</v>
      </c>
      <c r="AB369">
        <f t="shared" si="373"/>
        <v>-1.4928676198576611</v>
      </c>
      <c r="AC369">
        <f t="shared" si="352"/>
        <v>29.923058916040269</v>
      </c>
      <c r="AD369">
        <f t="shared" si="374"/>
        <v>-0.1798780565870228</v>
      </c>
      <c r="AE369">
        <f t="shared" si="353"/>
        <v>0.14627115161491003</v>
      </c>
      <c r="AF369" s="9">
        <f t="shared" si="375"/>
        <v>29.889452011068158</v>
      </c>
      <c r="AG369" s="9">
        <f t="shared" si="376"/>
        <v>0</v>
      </c>
      <c r="AH369">
        <f t="shared" si="377"/>
        <v>0</v>
      </c>
      <c r="AI369">
        <f t="shared" si="394"/>
        <v>3.1257338500325638E-3</v>
      </c>
      <c r="AJ369">
        <f t="shared" si="354"/>
        <v>37.337604695554134</v>
      </c>
      <c r="AK369">
        <f t="shared" si="355"/>
        <v>-1.5230598828407711</v>
      </c>
      <c r="AL369">
        <f t="shared" si="356"/>
        <v>-0.13103850117918592</v>
      </c>
      <c r="AM369">
        <f t="shared" si="357"/>
        <v>0.14017045229758679</v>
      </c>
      <c r="AN369" s="9">
        <f t="shared" si="378"/>
        <v>35.82367676383177</v>
      </c>
      <c r="AO369">
        <f t="shared" si="358"/>
        <v>0</v>
      </c>
      <c r="AP369">
        <f t="shared" si="379"/>
        <v>0</v>
      </c>
      <c r="AQ369">
        <f t="shared" si="359"/>
        <v>5.9216781596562029</v>
      </c>
      <c r="AR369">
        <f t="shared" si="360"/>
        <v>-3.0192262983109952E-2</v>
      </c>
      <c r="AS369">
        <f t="shared" si="361"/>
        <v>4.8839555407836882E-2</v>
      </c>
      <c r="AT369">
        <f t="shared" si="380"/>
        <v>1.982342475385547E-2</v>
      </c>
      <c r="AU369">
        <f t="shared" si="362"/>
        <v>5.9342247527636118</v>
      </c>
      <c r="AV369">
        <f t="shared" si="381"/>
        <v>0.1656509127157744</v>
      </c>
      <c r="AW369">
        <f t="shared" si="382"/>
        <v>0</v>
      </c>
      <c r="AX369">
        <f t="shared" si="363"/>
        <v>2.6236239939473934E-2</v>
      </c>
      <c r="AY369" t="b">
        <f t="shared" si="383"/>
        <v>0</v>
      </c>
      <c r="AZ369">
        <f t="shared" si="364"/>
        <v>37.337604695554134</v>
      </c>
      <c r="BA369">
        <f t="shared" si="365"/>
        <v>-1.5230598828407695</v>
      </c>
      <c r="BB369">
        <f t="shared" si="366"/>
        <v>-0.18037029747709382</v>
      </c>
      <c r="BC369">
        <f t="shared" si="367"/>
        <v>0.14017045229758679</v>
      </c>
      <c r="BD369">
        <f t="shared" si="368"/>
        <v>4.9331796297907987E-2</v>
      </c>
      <c r="BF369" s="15">
        <f t="shared" si="384"/>
        <v>35.823676763831763</v>
      </c>
      <c r="BG369" s="10">
        <f t="shared" si="385"/>
        <v>0</v>
      </c>
      <c r="BH369">
        <f t="shared" si="386"/>
        <v>5.9342247527636047</v>
      </c>
      <c r="BI369">
        <f t="shared" si="387"/>
        <v>5.9216781596562029</v>
      </c>
      <c r="BJ369">
        <f t="shared" si="388"/>
        <v>-3.0192262983108398E-2</v>
      </c>
      <c r="BK369">
        <f t="shared" si="389"/>
        <v>-4.9224089007102179E-4</v>
      </c>
      <c r="BM369">
        <f t="shared" si="390"/>
        <v>0</v>
      </c>
      <c r="BN369">
        <f t="shared" si="391"/>
        <v>0</v>
      </c>
      <c r="BO369">
        <f t="shared" si="392"/>
        <v>0</v>
      </c>
      <c r="BP369">
        <f t="shared" si="393"/>
        <v>0</v>
      </c>
    </row>
    <row r="370" spans="1:68" x14ac:dyDescent="0.2">
      <c r="A370">
        <f t="shared" si="399"/>
        <v>0.33300000000000002</v>
      </c>
      <c r="B370">
        <f t="shared" si="335"/>
        <v>1.0408693720607982</v>
      </c>
      <c r="C370">
        <f t="shared" si="336"/>
        <v>2.084864477971629</v>
      </c>
      <c r="D370">
        <f t="shared" si="337"/>
        <v>1.0408693720607982</v>
      </c>
      <c r="E370">
        <f t="shared" si="343"/>
        <v>0.87075131239520065</v>
      </c>
      <c r="F370">
        <f t="shared" si="344"/>
        <v>0.87075131239520043</v>
      </c>
      <c r="G370">
        <f t="shared" si="338"/>
        <v>1.0304606783401902</v>
      </c>
      <c r="H370">
        <f t="shared" si="339"/>
        <v>0.85753606410127681</v>
      </c>
      <c r="I370">
        <f t="shared" si="340"/>
        <v>0.8575360641012767</v>
      </c>
      <c r="J370">
        <f t="shared" si="395"/>
        <v>25.454755193663569</v>
      </c>
      <c r="K370">
        <f t="shared" si="396"/>
        <v>24.644002001950419</v>
      </c>
      <c r="L370">
        <f t="shared" si="345"/>
        <v>1.3878029710242866E+17</v>
      </c>
      <c r="M370">
        <f t="shared" si="341"/>
        <v>2.6264476701367501E-2</v>
      </c>
      <c r="N370" s="17">
        <f t="shared" si="397"/>
        <v>3644991879855597</v>
      </c>
      <c r="O370">
        <f t="shared" si="398"/>
        <v>0</v>
      </c>
      <c r="P370" s="18" t="e">
        <f t="shared" si="342"/>
        <v>#N/A</v>
      </c>
      <c r="R370">
        <f t="shared" si="346"/>
        <v>3.2045335443871212</v>
      </c>
      <c r="S370">
        <f t="shared" si="347"/>
        <v>39.471668481195678</v>
      </c>
      <c r="T370">
        <f t="shared" si="369"/>
        <v>-3.6395379485756645</v>
      </c>
      <c r="U370" s="9">
        <f t="shared" si="348"/>
        <v>35.832130532620013</v>
      </c>
      <c r="V370">
        <f t="shared" si="370"/>
        <v>-3644991879855544</v>
      </c>
      <c r="W370">
        <f t="shared" si="371"/>
        <v>0</v>
      </c>
      <c r="X370">
        <f t="shared" si="372"/>
        <v>-7.1054273576010019E-15</v>
      </c>
      <c r="Y370">
        <f t="shared" si="349"/>
        <v>2.084864477971629</v>
      </c>
      <c r="Z370">
        <f t="shared" si="350"/>
        <v>31.415926535897931</v>
      </c>
      <c r="AA370">
        <f t="shared" si="351"/>
        <v>2.6275245024130607</v>
      </c>
      <c r="AB370">
        <f t="shared" si="373"/>
        <v>-1.4837944325395596</v>
      </c>
      <c r="AC370">
        <f t="shared" si="352"/>
        <v>29.93213210335837</v>
      </c>
      <c r="AD370">
        <f t="shared" si="374"/>
        <v>-0.17868773675262345</v>
      </c>
      <c r="AE370">
        <f t="shared" si="353"/>
        <v>0.14444636739071814</v>
      </c>
      <c r="AF370" s="9">
        <f t="shared" si="375"/>
        <v>29.897890733996462</v>
      </c>
      <c r="AG370" s="9">
        <f t="shared" si="376"/>
        <v>0</v>
      </c>
      <c r="AH370">
        <f t="shared" si="377"/>
        <v>0</v>
      </c>
      <c r="AI370">
        <f t="shared" si="394"/>
        <v>3.1257338500323417E-3</v>
      </c>
      <c r="AJ370">
        <f t="shared" si="354"/>
        <v>37.337604695554134</v>
      </c>
      <c r="AK370">
        <f t="shared" si="355"/>
        <v>-1.5140249218924644</v>
      </c>
      <c r="AL370">
        <f t="shared" si="356"/>
        <v>-0.12984810357790044</v>
      </c>
      <c r="AM370">
        <f t="shared" si="357"/>
        <v>0.13839886253624281</v>
      </c>
      <c r="AN370" s="9">
        <f t="shared" si="378"/>
        <v>35.832130532620013</v>
      </c>
      <c r="AO370">
        <f t="shared" si="358"/>
        <v>0</v>
      </c>
      <c r="AP370">
        <f t="shared" si="379"/>
        <v>0</v>
      </c>
      <c r="AQ370">
        <f t="shared" si="359"/>
        <v>5.9216781596562029</v>
      </c>
      <c r="AR370">
        <f t="shared" si="360"/>
        <v>-3.0230489352904844E-2</v>
      </c>
      <c r="AS370">
        <f t="shared" si="361"/>
        <v>4.8839633174723007E-2</v>
      </c>
      <c r="AT370">
        <f t="shared" si="380"/>
        <v>1.9966969444015534E-2</v>
      </c>
      <c r="AU370">
        <f t="shared" si="362"/>
        <v>5.9342397986235511</v>
      </c>
      <c r="AV370">
        <f t="shared" si="381"/>
        <v>0.16561225108345923</v>
      </c>
      <c r="AW370">
        <f t="shared" si="382"/>
        <v>0</v>
      </c>
      <c r="AX370">
        <f t="shared" si="363"/>
        <v>2.6267497277974255E-2</v>
      </c>
      <c r="AY370" t="b">
        <f t="shared" si="383"/>
        <v>0</v>
      </c>
      <c r="AZ370">
        <f t="shared" si="364"/>
        <v>37.337604695554134</v>
      </c>
      <c r="BA370">
        <f t="shared" si="365"/>
        <v>-1.5140249218924637</v>
      </c>
      <c r="BB370">
        <f t="shared" si="366"/>
        <v>-0.17917989987580862</v>
      </c>
      <c r="BC370">
        <f t="shared" si="367"/>
        <v>0.13839886253624306</v>
      </c>
      <c r="BD370">
        <f t="shared" si="368"/>
        <v>4.9331796297907987E-2</v>
      </c>
      <c r="BF370" s="15">
        <f t="shared" si="384"/>
        <v>35.832130532620013</v>
      </c>
      <c r="BG370" s="10">
        <f t="shared" si="385"/>
        <v>0</v>
      </c>
      <c r="BH370">
        <f t="shared" si="386"/>
        <v>5.9342397986235511</v>
      </c>
      <c r="BI370">
        <f t="shared" si="387"/>
        <v>5.9216781596562029</v>
      </c>
      <c r="BJ370">
        <f t="shared" si="388"/>
        <v>-3.0230489352904177E-2</v>
      </c>
      <c r="BK370">
        <f t="shared" si="389"/>
        <v>-4.9216312318517419E-4</v>
      </c>
      <c r="BM370">
        <f t="shared" si="390"/>
        <v>0</v>
      </c>
      <c r="BN370">
        <f t="shared" si="391"/>
        <v>0</v>
      </c>
      <c r="BO370">
        <f t="shared" si="392"/>
        <v>0</v>
      </c>
      <c r="BP370">
        <f t="shared" si="393"/>
        <v>2.4980018054066022E-16</v>
      </c>
    </row>
    <row r="371" spans="1:68" x14ac:dyDescent="0.2">
      <c r="A371">
        <f t="shared" si="399"/>
        <v>0.33400000000000002</v>
      </c>
      <c r="B371">
        <f t="shared" si="335"/>
        <v>1.0439951059108308</v>
      </c>
      <c r="C371">
        <f t="shared" si="336"/>
        <v>2.081738744121596</v>
      </c>
      <c r="D371">
        <f t="shared" si="337"/>
        <v>1.0439951059108308</v>
      </c>
      <c r="E371">
        <f t="shared" si="343"/>
        <v>0.87228405345371895</v>
      </c>
      <c r="F371">
        <f t="shared" si="344"/>
        <v>0.87228405345371907</v>
      </c>
      <c r="G371">
        <f t="shared" si="338"/>
        <v>1.0335551548517226</v>
      </c>
      <c r="H371">
        <f t="shared" si="339"/>
        <v>0.85912382829830214</v>
      </c>
      <c r="I371">
        <f t="shared" si="340"/>
        <v>0.85912382829830236</v>
      </c>
      <c r="J371">
        <f t="shared" si="395"/>
        <v>25.407711743570239</v>
      </c>
      <c r="K371">
        <f t="shared" si="396"/>
        <v>24.598911955189902</v>
      </c>
      <c r="L371">
        <f t="shared" si="345"/>
        <v>1.3979190111488037E+17</v>
      </c>
      <c r="M371">
        <f t="shared" si="341"/>
        <v>2.6295723244160987E-2</v>
      </c>
      <c r="N371" s="17">
        <f t="shared" si="397"/>
        <v>3675929143492014</v>
      </c>
      <c r="O371">
        <f t="shared" si="398"/>
        <v>0</v>
      </c>
      <c r="P371" s="18" t="e">
        <f t="shared" si="342"/>
        <v>#N/A</v>
      </c>
      <c r="R371">
        <f t="shared" si="346"/>
        <v>3.2027022124963405</v>
      </c>
      <c r="S371">
        <f t="shared" si="347"/>
        <v>39.478931291092898</v>
      </c>
      <c r="T371">
        <f t="shared" si="369"/>
        <v>-3.6383489673120124</v>
      </c>
      <c r="U371" s="9">
        <f t="shared" si="348"/>
        <v>35.840582323780886</v>
      </c>
      <c r="V371">
        <f t="shared" si="370"/>
        <v>-3675929143491838</v>
      </c>
      <c r="W371">
        <f t="shared" si="371"/>
        <v>0</v>
      </c>
      <c r="X371">
        <f t="shared" si="372"/>
        <v>-3.5527136788005009E-14</v>
      </c>
      <c r="Y371">
        <f t="shared" si="349"/>
        <v>2.081738744121596</v>
      </c>
      <c r="Z371">
        <f t="shared" si="350"/>
        <v>31.415926535897931</v>
      </c>
      <c r="AA371">
        <f t="shared" si="351"/>
        <v>2.6306502362630937</v>
      </c>
      <c r="AB371">
        <f t="shared" si="373"/>
        <v>-1.4747337137063603</v>
      </c>
      <c r="AC371">
        <f t="shared" si="352"/>
        <v>29.941192822191571</v>
      </c>
      <c r="AD371">
        <f t="shared" si="374"/>
        <v>-0.17749883209518566</v>
      </c>
      <c r="AE371">
        <f t="shared" si="353"/>
        <v>0.14263475862383712</v>
      </c>
      <c r="AF371" s="9">
        <f t="shared" si="375"/>
        <v>29.906328748720224</v>
      </c>
      <c r="AG371" s="9">
        <f t="shared" si="376"/>
        <v>0</v>
      </c>
      <c r="AH371">
        <f t="shared" si="377"/>
        <v>0</v>
      </c>
      <c r="AI371">
        <f t="shared" si="394"/>
        <v>3.1257338500325638E-3</v>
      </c>
      <c r="AJ371">
        <f t="shared" si="354"/>
        <v>37.337604695554134</v>
      </c>
      <c r="AK371">
        <f t="shared" si="355"/>
        <v>-1.5050034082034087</v>
      </c>
      <c r="AL371">
        <f t="shared" si="356"/>
        <v>-0.12865912231424836</v>
      </c>
      <c r="AM371">
        <f t="shared" si="357"/>
        <v>0.13664015874443447</v>
      </c>
      <c r="AN371" s="9">
        <f t="shared" si="378"/>
        <v>35.840582323780914</v>
      </c>
      <c r="AO371">
        <f t="shared" si="358"/>
        <v>0</v>
      </c>
      <c r="AP371">
        <f t="shared" si="379"/>
        <v>0</v>
      </c>
      <c r="AQ371">
        <f t="shared" si="359"/>
        <v>5.9216781596562029</v>
      </c>
      <c r="AR371">
        <f t="shared" si="360"/>
        <v>-3.0269694497048416E-2</v>
      </c>
      <c r="AS371">
        <f t="shared" si="361"/>
        <v>4.8839709780937296E-2</v>
      </c>
      <c r="AT371">
        <f t="shared" si="380"/>
        <v>2.0112708271659487E-2</v>
      </c>
      <c r="AU371">
        <f t="shared" si="362"/>
        <v>5.9342535750606906</v>
      </c>
      <c r="AV371">
        <f t="shared" si="381"/>
        <v>0.16557358140699627</v>
      </c>
      <c r="AW371">
        <f t="shared" si="382"/>
        <v>0</v>
      </c>
      <c r="AX371">
        <f t="shared" si="363"/>
        <v>2.6298754616474587E-2</v>
      </c>
      <c r="AY371" t="b">
        <f t="shared" si="383"/>
        <v>0</v>
      </c>
      <c r="AZ371">
        <f t="shared" si="364"/>
        <v>37.337604695554134</v>
      </c>
      <c r="BA371">
        <f t="shared" si="365"/>
        <v>-1.5050034082034078</v>
      </c>
      <c r="BB371">
        <f t="shared" si="366"/>
        <v>-0.17799091861215596</v>
      </c>
      <c r="BC371">
        <f t="shared" si="367"/>
        <v>0.13664015874443433</v>
      </c>
      <c r="BD371">
        <f t="shared" si="368"/>
        <v>4.9331796297907987E-2</v>
      </c>
      <c r="BF371" s="15">
        <f t="shared" si="384"/>
        <v>35.840582323780914</v>
      </c>
      <c r="BG371" s="10">
        <f t="shared" si="385"/>
        <v>0</v>
      </c>
      <c r="BH371">
        <f t="shared" si="386"/>
        <v>5.9342535750606906</v>
      </c>
      <c r="BI371">
        <f t="shared" si="387"/>
        <v>5.9216781596562029</v>
      </c>
      <c r="BJ371">
        <f t="shared" si="388"/>
        <v>-3.0269694497047528E-2</v>
      </c>
      <c r="BK371">
        <f t="shared" si="389"/>
        <v>-4.9208651697030259E-4</v>
      </c>
      <c r="BM371">
        <f t="shared" si="390"/>
        <v>0</v>
      </c>
      <c r="BN371">
        <f t="shared" si="391"/>
        <v>0</v>
      </c>
      <c r="BO371">
        <f t="shared" si="392"/>
        <v>3.8857805861880479E-16</v>
      </c>
      <c r="BP371">
        <f t="shared" si="393"/>
        <v>0</v>
      </c>
    </row>
    <row r="372" spans="1:68" x14ac:dyDescent="0.2">
      <c r="A372">
        <f t="shared" si="399"/>
        <v>0.33500000000000002</v>
      </c>
      <c r="B372">
        <f t="shared" si="335"/>
        <v>1.0471208397608631</v>
      </c>
      <c r="C372">
        <f t="shared" si="336"/>
        <v>2.0786130102715639</v>
      </c>
      <c r="D372">
        <f t="shared" si="337"/>
        <v>1.0471208397608631</v>
      </c>
      <c r="E372">
        <f t="shared" si="343"/>
        <v>0.87380827211896117</v>
      </c>
      <c r="F372">
        <f t="shared" si="344"/>
        <v>0.87380827211896117</v>
      </c>
      <c r="G372">
        <f t="shared" si="338"/>
        <v>1.0366496313632545</v>
      </c>
      <c r="H372">
        <f t="shared" si="339"/>
        <v>0.86070336571692674</v>
      </c>
      <c r="I372">
        <f t="shared" si="340"/>
        <v>0.86070336571692663</v>
      </c>
      <c r="J372">
        <f t="shared" si="395"/>
        <v>25.361084260724081</v>
      </c>
      <c r="K372">
        <f t="shared" si="396"/>
        <v>24.554219779483606</v>
      </c>
      <c r="L372">
        <f t="shared" si="345"/>
        <v>1.4081083316673267E+17</v>
      </c>
      <c r="M372">
        <f t="shared" si="341"/>
        <v>2.6326969761262989E-2</v>
      </c>
      <c r="N372" s="17">
        <f t="shared" si="397"/>
        <v>3707122546838818.5</v>
      </c>
      <c r="O372">
        <f t="shared" si="398"/>
        <v>0</v>
      </c>
      <c r="P372" s="18" t="e">
        <f t="shared" si="342"/>
        <v>#N/A</v>
      </c>
      <c r="R372">
        <f t="shared" si="346"/>
        <v>3.2008837245813249</v>
      </c>
      <c r="S372">
        <f t="shared" si="347"/>
        <v>39.486193775779512</v>
      </c>
      <c r="T372">
        <f t="shared" si="369"/>
        <v>-3.6371613990219944</v>
      </c>
      <c r="U372" s="9">
        <f t="shared" si="348"/>
        <v>35.849032376757521</v>
      </c>
      <c r="V372">
        <f t="shared" si="370"/>
        <v>-3707122546838745.5</v>
      </c>
      <c r="W372">
        <f t="shared" si="371"/>
        <v>0</v>
      </c>
      <c r="X372">
        <f t="shared" si="372"/>
        <v>-7.1054273576010019E-15</v>
      </c>
      <c r="Y372">
        <f t="shared" si="349"/>
        <v>2.0786130102715639</v>
      </c>
      <c r="Z372">
        <f t="shared" si="350"/>
        <v>31.415926535897931</v>
      </c>
      <c r="AA372">
        <f t="shared" si="351"/>
        <v>2.6337759701131258</v>
      </c>
      <c r="AB372">
        <f t="shared" si="373"/>
        <v>-1.4656851868839362</v>
      </c>
      <c r="AC372">
        <f t="shared" si="352"/>
        <v>29.950241349013996</v>
      </c>
      <c r="AD372">
        <f t="shared" si="374"/>
        <v>-0.17631133925368417</v>
      </c>
      <c r="AE372">
        <f t="shared" si="353"/>
        <v>0.14083627766278378</v>
      </c>
      <c r="AF372" s="9">
        <f t="shared" si="375"/>
        <v>29.914766287423099</v>
      </c>
      <c r="AG372" s="9">
        <f t="shared" si="376"/>
        <v>0</v>
      </c>
      <c r="AH372">
        <f t="shared" si="377"/>
        <v>0</v>
      </c>
      <c r="AI372">
        <f t="shared" si="394"/>
        <v>3.1257338500325638E-3</v>
      </c>
      <c r="AJ372">
        <f t="shared" si="354"/>
        <v>37.337604695554134</v>
      </c>
      <c r="AK372">
        <f t="shared" si="355"/>
        <v>-1.4959950604486845</v>
      </c>
      <c r="AL372">
        <f t="shared" si="356"/>
        <v>-0.12747155402423038</v>
      </c>
      <c r="AM372">
        <f t="shared" si="357"/>
        <v>0.13489429567628469</v>
      </c>
      <c r="AN372" s="9">
        <f t="shared" si="378"/>
        <v>35.849032376757499</v>
      </c>
      <c r="AO372">
        <f t="shared" si="358"/>
        <v>0</v>
      </c>
      <c r="AP372">
        <f t="shared" si="379"/>
        <v>0</v>
      </c>
      <c r="AQ372">
        <f t="shared" si="359"/>
        <v>5.9216781596562029</v>
      </c>
      <c r="AR372">
        <f t="shared" si="360"/>
        <v>-3.0309873564748235E-2</v>
      </c>
      <c r="AS372">
        <f t="shared" si="361"/>
        <v>4.8839785229453786E-2</v>
      </c>
      <c r="AT372">
        <f t="shared" si="380"/>
        <v>2.0260677569120839E-2</v>
      </c>
      <c r="AU372">
        <f t="shared" si="362"/>
        <v>5.9342660893344004</v>
      </c>
      <c r="AV372">
        <f t="shared" si="381"/>
        <v>0.16553490278253216</v>
      </c>
      <c r="AW372">
        <f t="shared" si="382"/>
        <v>0</v>
      </c>
      <c r="AX372">
        <f t="shared" si="363"/>
        <v>2.6330011954974909E-2</v>
      </c>
      <c r="AY372" t="b">
        <f t="shared" si="383"/>
        <v>0</v>
      </c>
      <c r="AZ372">
        <f t="shared" si="364"/>
        <v>37.337604695554134</v>
      </c>
      <c r="BA372">
        <f t="shared" si="365"/>
        <v>-1.4959950604486854</v>
      </c>
      <c r="BB372">
        <f t="shared" si="366"/>
        <v>-0.17680335032213795</v>
      </c>
      <c r="BC372">
        <f t="shared" si="367"/>
        <v>0.13489429567628469</v>
      </c>
      <c r="BD372">
        <f t="shared" si="368"/>
        <v>4.9331796297907987E-2</v>
      </c>
      <c r="BF372" s="15">
        <f t="shared" si="384"/>
        <v>35.849032376757499</v>
      </c>
      <c r="BG372" s="10">
        <f t="shared" si="385"/>
        <v>0</v>
      </c>
      <c r="BH372">
        <f t="shared" si="386"/>
        <v>5.9342660893344004</v>
      </c>
      <c r="BI372">
        <f t="shared" si="387"/>
        <v>5.9216781596562029</v>
      </c>
      <c r="BJ372">
        <f t="shared" si="388"/>
        <v>-3.0309873564749124E-2</v>
      </c>
      <c r="BK372">
        <f t="shared" si="389"/>
        <v>-4.9201106845378484E-4</v>
      </c>
      <c r="BM372">
        <f t="shared" si="390"/>
        <v>0</v>
      </c>
      <c r="BN372">
        <f t="shared" si="391"/>
        <v>0</v>
      </c>
      <c r="BO372">
        <f t="shared" si="392"/>
        <v>4.163336342344337E-16</v>
      </c>
      <c r="BP372">
        <f t="shared" si="393"/>
        <v>0</v>
      </c>
    </row>
    <row r="373" spans="1:68" x14ac:dyDescent="0.2">
      <c r="A373">
        <f t="shared" si="399"/>
        <v>0.33600000000000002</v>
      </c>
      <c r="B373">
        <f t="shared" si="335"/>
        <v>1.0502465736108955</v>
      </c>
      <c r="C373">
        <f t="shared" si="336"/>
        <v>2.0754872764215317</v>
      </c>
      <c r="D373">
        <f t="shared" si="337"/>
        <v>1.0502465736108955</v>
      </c>
      <c r="E373">
        <f t="shared" si="343"/>
        <v>0.87532395349899994</v>
      </c>
      <c r="F373">
        <f t="shared" si="344"/>
        <v>0.87532395349899983</v>
      </c>
      <c r="G373">
        <f t="shared" si="338"/>
        <v>1.0397441078747864</v>
      </c>
      <c r="H373">
        <f t="shared" si="339"/>
        <v>0.86227466123185215</v>
      </c>
      <c r="I373">
        <f t="shared" si="340"/>
        <v>0.86227466123185215</v>
      </c>
      <c r="J373">
        <f t="shared" si="395"/>
        <v>25.314869568649524</v>
      </c>
      <c r="K373">
        <f t="shared" si="396"/>
        <v>24.509922450561973</v>
      </c>
      <c r="L373">
        <f t="shared" si="345"/>
        <v>1.4183717920230248E+17</v>
      </c>
      <c r="M373">
        <f t="shared" si="341"/>
        <v>2.6358216252642987E-2</v>
      </c>
      <c r="N373" s="17">
        <f t="shared" si="397"/>
        <v>3738575042079165</v>
      </c>
      <c r="O373">
        <f t="shared" si="398"/>
        <v>0</v>
      </c>
      <c r="P373" s="18" t="e">
        <f t="shared" si="342"/>
        <v>#N/A</v>
      </c>
      <c r="R373">
        <f t="shared" si="346"/>
        <v>3.1990780335432563</v>
      </c>
      <c r="S373">
        <f t="shared" si="347"/>
        <v>39.493456169298248</v>
      </c>
      <c r="T373">
        <f t="shared" si="369"/>
        <v>-3.6359752403535848</v>
      </c>
      <c r="U373" s="9">
        <f t="shared" si="348"/>
        <v>35.857480928944661</v>
      </c>
      <c r="V373">
        <f t="shared" si="370"/>
        <v>-3738575042079012.5</v>
      </c>
      <c r="W373">
        <f t="shared" si="371"/>
        <v>0</v>
      </c>
      <c r="X373">
        <f t="shared" si="372"/>
        <v>-2.8421709430404007E-14</v>
      </c>
      <c r="Y373">
        <f t="shared" si="349"/>
        <v>2.0754872764215317</v>
      </c>
      <c r="Z373">
        <f t="shared" si="350"/>
        <v>31.415926535897931</v>
      </c>
      <c r="AA373">
        <f t="shared" si="351"/>
        <v>2.6369017039631579</v>
      </c>
      <c r="AB373">
        <f t="shared" si="373"/>
        <v>-1.4566485780040643</v>
      </c>
      <c r="AC373">
        <f t="shared" si="352"/>
        <v>29.959277957893867</v>
      </c>
      <c r="AD373">
        <f t="shared" si="374"/>
        <v>-0.17512525487905242</v>
      </c>
      <c r="AE373">
        <f t="shared" si="353"/>
        <v>0.13905087737185495</v>
      </c>
      <c r="AF373" s="9">
        <f t="shared" si="375"/>
        <v>29.923203580386669</v>
      </c>
      <c r="AG373" s="9">
        <f t="shared" si="376"/>
        <v>0</v>
      </c>
      <c r="AH373">
        <f t="shared" si="377"/>
        <v>0</v>
      </c>
      <c r="AI373">
        <f t="shared" si="394"/>
        <v>3.1257338500321197E-3</v>
      </c>
      <c r="AJ373">
        <f t="shared" si="354"/>
        <v>37.337604695554134</v>
      </c>
      <c r="AK373">
        <f t="shared" si="355"/>
        <v>-1.4869995998270342</v>
      </c>
      <c r="AL373">
        <f t="shared" si="356"/>
        <v>-0.12628539535582073</v>
      </c>
      <c r="AM373">
        <f t="shared" si="357"/>
        <v>0.13316122857340354</v>
      </c>
      <c r="AN373" s="9">
        <f t="shared" si="378"/>
        <v>35.857480928944682</v>
      </c>
      <c r="AO373">
        <f t="shared" si="358"/>
        <v>0</v>
      </c>
      <c r="AP373">
        <f t="shared" si="379"/>
        <v>0</v>
      </c>
      <c r="AQ373">
        <f t="shared" si="359"/>
        <v>5.9216781596562029</v>
      </c>
      <c r="AR373">
        <f t="shared" si="360"/>
        <v>-3.0351021822969892E-2</v>
      </c>
      <c r="AS373">
        <f t="shared" si="361"/>
        <v>4.8839859523231693E-2</v>
      </c>
      <c r="AT373">
        <f t="shared" si="380"/>
        <v>2.041091458699806E-2</v>
      </c>
      <c r="AU373">
        <f t="shared" si="362"/>
        <v>5.9342773485580125</v>
      </c>
      <c r="AV373">
        <f t="shared" si="381"/>
        <v>0.16549621431347614</v>
      </c>
      <c r="AW373">
        <f t="shared" si="382"/>
        <v>0</v>
      </c>
      <c r="AX373">
        <f t="shared" si="363"/>
        <v>2.636126929347523E-2</v>
      </c>
      <c r="AY373" t="b">
        <f t="shared" si="383"/>
        <v>0</v>
      </c>
      <c r="AZ373">
        <f t="shared" si="364"/>
        <v>37.337604695554134</v>
      </c>
      <c r="BA373">
        <f t="shared" si="365"/>
        <v>-1.4869995998270356</v>
      </c>
      <c r="BB373">
        <f t="shared" si="366"/>
        <v>-0.17561719165372869</v>
      </c>
      <c r="BC373">
        <f t="shared" si="367"/>
        <v>0.13316122857340365</v>
      </c>
      <c r="BD373">
        <f t="shared" si="368"/>
        <v>4.9331796297907987E-2</v>
      </c>
      <c r="BF373" s="15">
        <f t="shared" si="384"/>
        <v>35.857480928944682</v>
      </c>
      <c r="BG373" s="10">
        <f t="shared" si="385"/>
        <v>0</v>
      </c>
      <c r="BH373">
        <f t="shared" si="386"/>
        <v>5.9342773485580125</v>
      </c>
      <c r="BI373">
        <f t="shared" si="387"/>
        <v>5.9216781596562029</v>
      </c>
      <c r="BJ373">
        <f t="shared" si="388"/>
        <v>-3.0351021822971225E-2</v>
      </c>
      <c r="BK373">
        <f t="shared" si="389"/>
        <v>-4.9193677467626595E-4</v>
      </c>
      <c r="BM373">
        <f t="shared" si="390"/>
        <v>0</v>
      </c>
      <c r="BN373">
        <f t="shared" si="391"/>
        <v>0</v>
      </c>
      <c r="BO373">
        <f t="shared" si="392"/>
        <v>0</v>
      </c>
      <c r="BP373">
        <f t="shared" si="393"/>
        <v>0</v>
      </c>
    </row>
    <row r="374" spans="1:68" x14ac:dyDescent="0.2">
      <c r="A374">
        <f t="shared" si="399"/>
        <v>0.33700000000000002</v>
      </c>
      <c r="B374">
        <f t="shared" si="335"/>
        <v>1.053372307460928</v>
      </c>
      <c r="C374">
        <f t="shared" si="336"/>
        <v>2.0723615425714987</v>
      </c>
      <c r="D374">
        <f t="shared" si="337"/>
        <v>1.053372307460928</v>
      </c>
      <c r="E374">
        <f t="shared" si="343"/>
        <v>0.87683108278531885</v>
      </c>
      <c r="F374">
        <f t="shared" si="344"/>
        <v>0.87683108278531885</v>
      </c>
      <c r="G374">
        <f t="shared" si="338"/>
        <v>1.0428385843863188</v>
      </c>
      <c r="H374">
        <f t="shared" si="339"/>
        <v>0.863837699796703</v>
      </c>
      <c r="I374">
        <f t="shared" si="340"/>
        <v>0.86383769979670322</v>
      </c>
      <c r="J374">
        <f t="shared" si="395"/>
        <v>25.26906453211398</v>
      </c>
      <c r="K374">
        <f t="shared" si="396"/>
        <v>24.466016983347078</v>
      </c>
      <c r="L374">
        <f t="shared" si="345"/>
        <v>1.4287102622548528E+17</v>
      </c>
      <c r="M374">
        <f t="shared" si="341"/>
        <v>2.6389462718270446E-2</v>
      </c>
      <c r="N374" s="17">
        <f t="shared" si="397"/>
        <v>3770289620098483</v>
      </c>
      <c r="O374">
        <f t="shared" si="398"/>
        <v>0</v>
      </c>
      <c r="P374" s="18" t="e">
        <f t="shared" si="342"/>
        <v>#N/A</v>
      </c>
      <c r="R374">
        <f t="shared" si="346"/>
        <v>3.1972850927856493</v>
      </c>
      <c r="S374">
        <f t="shared" si="347"/>
        <v>39.500718703693849</v>
      </c>
      <c r="T374">
        <f t="shared" si="369"/>
        <v>-3.6347904879666757</v>
      </c>
      <c r="U374" s="9">
        <f t="shared" si="348"/>
        <v>35.865928215727173</v>
      </c>
      <c r="V374">
        <f t="shared" si="370"/>
        <v>-3770289620098300</v>
      </c>
      <c r="W374">
        <f t="shared" si="371"/>
        <v>0</v>
      </c>
      <c r="X374">
        <f t="shared" si="372"/>
        <v>-3.5527136788005009E-14</v>
      </c>
      <c r="Y374">
        <f t="shared" si="349"/>
        <v>2.0723615425714987</v>
      </c>
      <c r="Z374">
        <f t="shared" si="350"/>
        <v>31.415926535897931</v>
      </c>
      <c r="AA374">
        <f t="shared" si="351"/>
        <v>2.6400274378131909</v>
      </c>
      <c r="AB374">
        <f t="shared" si="373"/>
        <v>-1.4476236153630109</v>
      </c>
      <c r="AC374">
        <f t="shared" si="352"/>
        <v>29.968302920534921</v>
      </c>
      <c r="AD374">
        <f t="shared" si="374"/>
        <v>-0.17394057563412618</v>
      </c>
      <c r="AE374">
        <f t="shared" si="353"/>
        <v>0.13727851112557657</v>
      </c>
      <c r="AF374" s="9">
        <f t="shared" si="375"/>
        <v>29.93164085602637</v>
      </c>
      <c r="AG374" s="9">
        <f t="shared" si="376"/>
        <v>0</v>
      </c>
      <c r="AH374">
        <f t="shared" si="377"/>
        <v>0</v>
      </c>
      <c r="AI374">
        <f t="shared" si="394"/>
        <v>3.1257338500325638E-3</v>
      </c>
      <c r="AJ374">
        <f t="shared" si="354"/>
        <v>37.337604695554134</v>
      </c>
      <c r="AK374">
        <f t="shared" si="355"/>
        <v>-1.4780167500177757</v>
      </c>
      <c r="AL374">
        <f t="shared" si="356"/>
        <v>-0.12510064296891166</v>
      </c>
      <c r="AM374">
        <f t="shared" si="357"/>
        <v>0.13144091315975287</v>
      </c>
      <c r="AN374" s="9">
        <f t="shared" si="378"/>
        <v>35.865928215727202</v>
      </c>
      <c r="AO374">
        <f t="shared" si="358"/>
        <v>0</v>
      </c>
      <c r="AP374">
        <f t="shared" si="379"/>
        <v>0</v>
      </c>
      <c r="AQ374">
        <f t="shared" si="359"/>
        <v>5.9216781596562029</v>
      </c>
      <c r="AR374">
        <f t="shared" si="360"/>
        <v>-3.0393134654764786E-2</v>
      </c>
      <c r="AS374">
        <f t="shared" si="361"/>
        <v>4.8839932665214525E-2</v>
      </c>
      <c r="AT374">
        <f t="shared" si="380"/>
        <v>2.0563457521302959E-2</v>
      </c>
      <c r="AU374">
        <f t="shared" si="362"/>
        <v>5.9342873597008321</v>
      </c>
      <c r="AV374">
        <f t="shared" si="381"/>
        <v>0.16545751511036172</v>
      </c>
      <c r="AW374">
        <f t="shared" si="382"/>
        <v>0</v>
      </c>
      <c r="AX374">
        <f t="shared" si="363"/>
        <v>2.6392526631975558E-2</v>
      </c>
      <c r="AY374" t="b">
        <f t="shared" si="383"/>
        <v>0</v>
      </c>
      <c r="AZ374">
        <f t="shared" si="364"/>
        <v>37.337604695554134</v>
      </c>
      <c r="BA374">
        <f t="shared" si="365"/>
        <v>-1.4780167500177748</v>
      </c>
      <c r="BB374">
        <f t="shared" si="366"/>
        <v>-0.17443243926681951</v>
      </c>
      <c r="BC374">
        <f t="shared" si="367"/>
        <v>0.13144091315975287</v>
      </c>
      <c r="BD374">
        <f t="shared" si="368"/>
        <v>4.9331796297907987E-2</v>
      </c>
      <c r="BF374" s="15">
        <f t="shared" si="384"/>
        <v>35.865928215727202</v>
      </c>
      <c r="BG374" s="10">
        <f t="shared" si="385"/>
        <v>0</v>
      </c>
      <c r="BH374">
        <f t="shared" si="386"/>
        <v>5.9342873597008321</v>
      </c>
      <c r="BI374">
        <f t="shared" si="387"/>
        <v>5.9216781596562029</v>
      </c>
      <c r="BJ374">
        <f t="shared" si="388"/>
        <v>-3.0393134654763898E-2</v>
      </c>
      <c r="BK374">
        <f t="shared" si="389"/>
        <v>-4.9186363269332345E-4</v>
      </c>
      <c r="BM374">
        <f t="shared" si="390"/>
        <v>0</v>
      </c>
      <c r="BN374">
        <f t="shared" si="391"/>
        <v>0</v>
      </c>
      <c r="BO374">
        <f t="shared" si="392"/>
        <v>0</v>
      </c>
      <c r="BP374">
        <f t="shared" si="393"/>
        <v>0</v>
      </c>
    </row>
    <row r="375" spans="1:68" x14ac:dyDescent="0.2">
      <c r="A375">
        <f t="shared" si="399"/>
        <v>0.33800000000000002</v>
      </c>
      <c r="B375">
        <f t="shared" si="335"/>
        <v>1.0564980413109604</v>
      </c>
      <c r="C375">
        <f t="shared" si="336"/>
        <v>2.0692358087214666</v>
      </c>
      <c r="D375">
        <f t="shared" si="337"/>
        <v>1.0564980413109604</v>
      </c>
      <c r="E375">
        <f t="shared" si="343"/>
        <v>0.87832964525295676</v>
      </c>
      <c r="F375">
        <f t="shared" si="344"/>
        <v>0.87832964525295676</v>
      </c>
      <c r="G375">
        <f t="shared" si="338"/>
        <v>1.0459330608978508</v>
      </c>
      <c r="H375">
        <f t="shared" si="339"/>
        <v>0.86539246644416956</v>
      </c>
      <c r="I375">
        <f t="shared" si="340"/>
        <v>0.86539246644416956</v>
      </c>
      <c r="J375">
        <f t="shared" si="395"/>
        <v>25.22366605654296</v>
      </c>
      <c r="K375">
        <f t="shared" si="396"/>
        <v>24.42250043139817</v>
      </c>
      <c r="L375">
        <f t="shared" si="345"/>
        <v>1.4391246231501907E+17</v>
      </c>
      <c r="M375">
        <f t="shared" si="341"/>
        <v>2.6420709158114845E-2</v>
      </c>
      <c r="N375" s="17">
        <f t="shared" si="397"/>
        <v>3802269311053282</v>
      </c>
      <c r="O375">
        <f t="shared" si="398"/>
        <v>0</v>
      </c>
      <c r="P375" s="18" t="e">
        <f t="shared" si="342"/>
        <v>#N/A</v>
      </c>
      <c r="R375">
        <f t="shared" si="346"/>
        <v>3.1955048562089248</v>
      </c>
      <c r="S375">
        <f t="shared" si="347"/>
        <v>39.507981609050049</v>
      </c>
      <c r="T375">
        <f t="shared" si="369"/>
        <v>-3.633607138533018</v>
      </c>
      <c r="U375" s="9">
        <f t="shared" si="348"/>
        <v>35.874374470517033</v>
      </c>
      <c r="V375">
        <f t="shared" si="370"/>
        <v>-3802269311053208.5</v>
      </c>
      <c r="W375">
        <f t="shared" si="371"/>
        <v>0</v>
      </c>
      <c r="X375">
        <f t="shared" si="372"/>
        <v>-7.1054273576010019E-15</v>
      </c>
      <c r="Y375">
        <f t="shared" si="349"/>
        <v>2.0692358087214666</v>
      </c>
      <c r="Z375">
        <f t="shared" si="350"/>
        <v>31.415926535897931</v>
      </c>
      <c r="AA375">
        <f t="shared" si="351"/>
        <v>2.6431531716632231</v>
      </c>
      <c r="AB375">
        <f t="shared" si="373"/>
        <v>-1.4386100295807878</v>
      </c>
      <c r="AC375">
        <f t="shared" si="352"/>
        <v>29.977316506317145</v>
      </c>
      <c r="AD375">
        <f t="shared" si="374"/>
        <v>-0.17275729819358873</v>
      </c>
      <c r="AE375">
        <f t="shared" si="353"/>
        <v>0.13551913280323802</v>
      </c>
      <c r="AF375" s="9">
        <f t="shared" si="375"/>
        <v>29.940078340926796</v>
      </c>
      <c r="AG375" s="9">
        <f t="shared" si="376"/>
        <v>0</v>
      </c>
      <c r="AH375">
        <f t="shared" si="377"/>
        <v>0</v>
      </c>
      <c r="AI375">
        <f t="shared" si="394"/>
        <v>3.1257338500325638E-3</v>
      </c>
      <c r="AJ375">
        <f t="shared" si="354"/>
        <v>37.337604695554134</v>
      </c>
      <c r="AK375">
        <f t="shared" si="355"/>
        <v>-1.4690462371384168</v>
      </c>
      <c r="AL375">
        <f t="shared" si="356"/>
        <v>-0.12391729353525394</v>
      </c>
      <c r="AM375">
        <f t="shared" si="357"/>
        <v>0.12973330563659008</v>
      </c>
      <c r="AN375" s="9">
        <f t="shared" si="378"/>
        <v>35.874374470517054</v>
      </c>
      <c r="AO375">
        <f t="shared" si="358"/>
        <v>0</v>
      </c>
      <c r="AP375">
        <f t="shared" si="379"/>
        <v>0</v>
      </c>
      <c r="AQ375">
        <f t="shared" si="359"/>
        <v>5.9216781596562029</v>
      </c>
      <c r="AR375">
        <f t="shared" si="360"/>
        <v>-3.0436207557628991E-2</v>
      </c>
      <c r="AS375">
        <f t="shared" si="361"/>
        <v>4.8840004658334796E-2</v>
      </c>
      <c r="AT375">
        <f t="shared" si="380"/>
        <v>2.0718345541605458E-2</v>
      </c>
      <c r="AU375">
        <f t="shared" si="362"/>
        <v>5.9342961295902583</v>
      </c>
      <c r="AV375">
        <f t="shared" si="381"/>
        <v>0.16541880429071432</v>
      </c>
      <c r="AW375">
        <f t="shared" si="382"/>
        <v>0</v>
      </c>
      <c r="AX375">
        <f t="shared" si="363"/>
        <v>2.642378397047588E-2</v>
      </c>
      <c r="AY375" t="b">
        <f t="shared" si="383"/>
        <v>0</v>
      </c>
      <c r="AZ375">
        <f t="shared" si="364"/>
        <v>37.337604695554134</v>
      </c>
      <c r="BA375">
        <f t="shared" si="365"/>
        <v>-1.4690462371384183</v>
      </c>
      <c r="BB375">
        <f t="shared" si="366"/>
        <v>-0.17324908983316203</v>
      </c>
      <c r="BC375">
        <f t="shared" si="367"/>
        <v>0.12973330563659008</v>
      </c>
      <c r="BD375">
        <f t="shared" si="368"/>
        <v>4.9331796297907987E-2</v>
      </c>
      <c r="BF375" s="15">
        <f t="shared" si="384"/>
        <v>35.874374470517047</v>
      </c>
      <c r="BG375" s="10">
        <f t="shared" si="385"/>
        <v>0</v>
      </c>
      <c r="BH375">
        <f t="shared" si="386"/>
        <v>5.9342961295902512</v>
      </c>
      <c r="BI375">
        <f t="shared" si="387"/>
        <v>5.9216781596562029</v>
      </c>
      <c r="BJ375">
        <f t="shared" si="388"/>
        <v>-3.0436207557630546E-2</v>
      </c>
      <c r="BK375">
        <f t="shared" si="389"/>
        <v>-4.9179163957330241E-4</v>
      </c>
      <c r="BM375">
        <f t="shared" si="390"/>
        <v>0</v>
      </c>
      <c r="BN375">
        <f t="shared" si="391"/>
        <v>0</v>
      </c>
      <c r="BO375">
        <f t="shared" si="392"/>
        <v>-1.1102230246251565E-16</v>
      </c>
      <c r="BP375">
        <f t="shared" si="393"/>
        <v>0</v>
      </c>
    </row>
    <row r="376" spans="1:68" x14ac:dyDescent="0.2">
      <c r="A376">
        <f t="shared" si="399"/>
        <v>0.33900000000000002</v>
      </c>
      <c r="B376">
        <f t="shared" si="335"/>
        <v>1.0596237751609929</v>
      </c>
      <c r="C376">
        <f t="shared" si="336"/>
        <v>2.0661100748714341</v>
      </c>
      <c r="D376">
        <f t="shared" si="337"/>
        <v>1.0596237751609929</v>
      </c>
      <c r="E376">
        <f t="shared" si="343"/>
        <v>0.8798196262606528</v>
      </c>
      <c r="F376">
        <f t="shared" si="344"/>
        <v>0.8798196262606528</v>
      </c>
      <c r="G376">
        <f t="shared" si="338"/>
        <v>1.0490275374093829</v>
      </c>
      <c r="H376">
        <f t="shared" si="339"/>
        <v>0.8669389462861532</v>
      </c>
      <c r="I376">
        <f t="shared" si="340"/>
        <v>0.8669389462861532</v>
      </c>
      <c r="J376">
        <f t="shared" si="395"/>
        <v>25.178671087445682</v>
      </c>
      <c r="K376">
        <f t="shared" si="396"/>
        <v>24.379369886367087</v>
      </c>
      <c r="L376">
        <f t="shared" si="345"/>
        <v>1.4496157664007456E+17</v>
      </c>
      <c r="M376">
        <f t="shared" si="341"/>
        <v>2.6451955572145646E-2</v>
      </c>
      <c r="N376" s="17">
        <f t="shared" si="397"/>
        <v>3834517184951438.5</v>
      </c>
      <c r="O376">
        <f t="shared" si="398"/>
        <v>0</v>
      </c>
      <c r="P376" s="18" t="e">
        <f t="shared" si="342"/>
        <v>#N/A</v>
      </c>
      <c r="R376">
        <f t="shared" si="346"/>
        <v>3.193737278205059</v>
      </c>
      <c r="S376">
        <f t="shared" si="347"/>
        <v>39.515245113526376</v>
      </c>
      <c r="T376">
        <f t="shared" si="369"/>
        <v>-3.6324251887361685</v>
      </c>
      <c r="U376" s="9">
        <f t="shared" si="348"/>
        <v>35.882819924790205</v>
      </c>
      <c r="V376">
        <f t="shared" si="370"/>
        <v>-3834517184951252.5</v>
      </c>
      <c r="W376">
        <f t="shared" si="371"/>
        <v>0</v>
      </c>
      <c r="X376">
        <f t="shared" si="372"/>
        <v>-4.2632564145606011E-14</v>
      </c>
      <c r="Y376">
        <f t="shared" si="349"/>
        <v>2.0661100748714341</v>
      </c>
      <c r="Z376">
        <f t="shared" si="350"/>
        <v>31.415926535897931</v>
      </c>
      <c r="AA376">
        <f t="shared" si="351"/>
        <v>2.6462789055132556</v>
      </c>
      <c r="AB376">
        <f t="shared" si="373"/>
        <v>-1.4296075535610382</v>
      </c>
      <c r="AC376">
        <f t="shared" si="352"/>
        <v>29.986318982336893</v>
      </c>
      <c r="AD376">
        <f t="shared" si="374"/>
        <v>-0.1715754192439129</v>
      </c>
      <c r="AE376">
        <f t="shared" si="353"/>
        <v>0.13377269678351209</v>
      </c>
      <c r="AF376" s="9">
        <f t="shared" si="375"/>
        <v>29.948516259876495</v>
      </c>
      <c r="AG376" s="9">
        <f t="shared" si="376"/>
        <v>0</v>
      </c>
      <c r="AH376">
        <f t="shared" si="377"/>
        <v>0</v>
      </c>
      <c r="AI376">
        <f t="shared" si="394"/>
        <v>3.1257338500323417E-3</v>
      </c>
      <c r="AJ376">
        <f t="shared" si="354"/>
        <v>37.337604695554134</v>
      </c>
      <c r="AK376">
        <f t="shared" si="355"/>
        <v>-1.460087789702964</v>
      </c>
      <c r="AL376">
        <f t="shared" si="356"/>
        <v>-0.12273534373840445</v>
      </c>
      <c r="AM376">
        <f t="shared" si="357"/>
        <v>0.1280383626774878</v>
      </c>
      <c r="AN376" s="9">
        <f t="shared" si="378"/>
        <v>35.882819924790248</v>
      </c>
      <c r="AO376">
        <f t="shared" si="358"/>
        <v>0</v>
      </c>
      <c r="AP376">
        <f t="shared" si="379"/>
        <v>0</v>
      </c>
      <c r="AQ376">
        <f t="shared" si="359"/>
        <v>5.9216781596562029</v>
      </c>
      <c r="AR376">
        <f t="shared" si="360"/>
        <v>-3.0480236141925854E-2</v>
      </c>
      <c r="AS376">
        <f t="shared" si="361"/>
        <v>4.8840075505508451E-2</v>
      </c>
      <c r="AT376">
        <f t="shared" si="380"/>
        <v>2.0875618820240024E-2</v>
      </c>
      <c r="AU376">
        <f t="shared" si="362"/>
        <v>5.9343036649137524</v>
      </c>
      <c r="AV376">
        <f t="shared" si="381"/>
        <v>0.16538008097891824</v>
      </c>
      <c r="AW376">
        <f t="shared" si="382"/>
        <v>0</v>
      </c>
      <c r="AX376">
        <f t="shared" si="363"/>
        <v>2.6455041308976204E-2</v>
      </c>
      <c r="AY376" t="b">
        <f t="shared" si="383"/>
        <v>0</v>
      </c>
      <c r="AZ376">
        <f t="shared" si="364"/>
        <v>37.337604695554134</v>
      </c>
      <c r="BA376">
        <f t="shared" si="365"/>
        <v>-1.4600877897029654</v>
      </c>
      <c r="BB376">
        <f t="shared" si="366"/>
        <v>-0.17206714003631224</v>
      </c>
      <c r="BC376">
        <f t="shared" si="367"/>
        <v>0.1280383626774878</v>
      </c>
      <c r="BD376">
        <f t="shared" si="368"/>
        <v>4.9331796297907987E-2</v>
      </c>
      <c r="BF376" s="15">
        <f t="shared" si="384"/>
        <v>35.882819924790248</v>
      </c>
      <c r="BG376" s="10">
        <f t="shared" si="385"/>
        <v>0</v>
      </c>
      <c r="BH376">
        <f t="shared" si="386"/>
        <v>5.9343036649137524</v>
      </c>
      <c r="BI376">
        <f t="shared" si="387"/>
        <v>5.9216781596562029</v>
      </c>
      <c r="BJ376">
        <f t="shared" si="388"/>
        <v>-3.0480236141927186E-2</v>
      </c>
      <c r="BK376">
        <f t="shared" si="389"/>
        <v>-4.9172079239934163E-4</v>
      </c>
      <c r="BM376">
        <f t="shared" si="390"/>
        <v>0</v>
      </c>
      <c r="BN376">
        <f t="shared" si="391"/>
        <v>0</v>
      </c>
      <c r="BO376">
        <f t="shared" si="392"/>
        <v>1.9428902930940239E-16</v>
      </c>
      <c r="BP376">
        <f t="shared" si="393"/>
        <v>0</v>
      </c>
    </row>
    <row r="377" spans="1:68" x14ac:dyDescent="0.2">
      <c r="A377">
        <f t="shared" si="399"/>
        <v>0.34</v>
      </c>
      <c r="B377">
        <f t="shared" si="335"/>
        <v>1.0627495090110253</v>
      </c>
      <c r="C377">
        <f t="shared" si="336"/>
        <v>2.0629843410214015</v>
      </c>
      <c r="D377">
        <f t="shared" si="337"/>
        <v>1.0627495090110253</v>
      </c>
      <c r="E377">
        <f t="shared" si="343"/>
        <v>0.88130101125098803</v>
      </c>
      <c r="F377">
        <f t="shared" si="344"/>
        <v>0.88130101125098814</v>
      </c>
      <c r="G377">
        <f t="shared" si="338"/>
        <v>1.0521220139209151</v>
      </c>
      <c r="H377">
        <f t="shared" si="339"/>
        <v>0.86847712451390724</v>
      </c>
      <c r="I377">
        <f t="shared" si="340"/>
        <v>0.86847712451390746</v>
      </c>
      <c r="J377">
        <f t="shared" si="395"/>
        <v>25.134076609851164</v>
      </c>
      <c r="K377">
        <f t="shared" si="396"/>
        <v>24.336622477463639</v>
      </c>
      <c r="L377">
        <f t="shared" si="345"/>
        <v>1.4601845947607158E+17</v>
      </c>
      <c r="M377">
        <f t="shared" si="341"/>
        <v>2.6483201960332329E-2</v>
      </c>
      <c r="N377" s="17">
        <f t="shared" si="397"/>
        <v>3867036352241405.5</v>
      </c>
      <c r="O377">
        <f t="shared" si="398"/>
        <v>0</v>
      </c>
      <c r="P377" s="18" t="e">
        <f t="shared" si="342"/>
        <v>#N/A</v>
      </c>
      <c r="R377">
        <f t="shared" si="346"/>
        <v>3.1919823136523235</v>
      </c>
      <c r="S377">
        <f t="shared" si="347"/>
        <v>39.522509443394412</v>
      </c>
      <c r="T377">
        <f t="shared" si="369"/>
        <v>-3.6312446352714303</v>
      </c>
      <c r="U377" s="9">
        <f t="shared" si="348"/>
        <v>35.891264808122983</v>
      </c>
      <c r="V377">
        <f t="shared" si="370"/>
        <v>-3867036352241292.5</v>
      </c>
      <c r="W377">
        <f t="shared" si="371"/>
        <v>0</v>
      </c>
      <c r="X377">
        <f t="shared" si="372"/>
        <v>-2.1316282072803006E-14</v>
      </c>
      <c r="Y377">
        <f t="shared" si="349"/>
        <v>2.0629843410214015</v>
      </c>
      <c r="Z377">
        <f t="shared" si="350"/>
        <v>31.415926535897931</v>
      </c>
      <c r="AA377">
        <f t="shared" si="351"/>
        <v>2.6494046393632882</v>
      </c>
      <c r="AB377">
        <f t="shared" si="373"/>
        <v>-1.4206159224515944</v>
      </c>
      <c r="AC377">
        <f t="shared" si="352"/>
        <v>29.995310613446335</v>
      </c>
      <c r="AD377">
        <f t="shared" si="374"/>
        <v>-0.1703949354833062</v>
      </c>
      <c r="AE377">
        <f t="shared" si="353"/>
        <v>0.13203915793915805</v>
      </c>
      <c r="AF377" s="9">
        <f t="shared" si="375"/>
        <v>29.956954835902188</v>
      </c>
      <c r="AG377" s="9">
        <f t="shared" si="376"/>
        <v>0</v>
      </c>
      <c r="AH377">
        <f t="shared" si="377"/>
        <v>0</v>
      </c>
      <c r="AI377">
        <f t="shared" si="394"/>
        <v>3.1257338500325638E-3</v>
      </c>
      <c r="AJ377">
        <f t="shared" si="354"/>
        <v>37.337604695554134</v>
      </c>
      <c r="AK377">
        <f t="shared" si="355"/>
        <v>-1.4511411385809114</v>
      </c>
      <c r="AL377">
        <f t="shared" si="356"/>
        <v>-0.12155479027366622</v>
      </c>
      <c r="AM377">
        <f t="shared" si="357"/>
        <v>0.12635604142343268</v>
      </c>
      <c r="AN377" s="9">
        <f t="shared" si="378"/>
        <v>35.891264808122997</v>
      </c>
      <c r="AO377">
        <f t="shared" si="358"/>
        <v>0</v>
      </c>
      <c r="AP377">
        <f t="shared" si="379"/>
        <v>0</v>
      </c>
      <c r="AQ377">
        <f t="shared" si="359"/>
        <v>5.9216781596562029</v>
      </c>
      <c r="AR377">
        <f t="shared" si="360"/>
        <v>-3.0525216129317023E-2</v>
      </c>
      <c r="AS377">
        <f t="shared" si="361"/>
        <v>4.8840145209639974E-2</v>
      </c>
      <c r="AT377">
        <f t="shared" si="380"/>
        <v>2.1035318562581725E-2</v>
      </c>
      <c r="AU377">
        <f t="shared" si="362"/>
        <v>5.9343099722208095</v>
      </c>
      <c r="AV377">
        <f t="shared" si="381"/>
        <v>0.16534134430608705</v>
      </c>
      <c r="AW377">
        <f t="shared" si="382"/>
        <v>0</v>
      </c>
      <c r="AX377">
        <f t="shared" si="363"/>
        <v>2.6486298647476533E-2</v>
      </c>
      <c r="AY377" t="b">
        <f t="shared" si="383"/>
        <v>0</v>
      </c>
      <c r="AZ377">
        <f t="shared" si="364"/>
        <v>37.337604695554134</v>
      </c>
      <c r="BA377">
        <f t="shared" si="365"/>
        <v>-1.4511411385809077</v>
      </c>
      <c r="BB377">
        <f t="shared" si="366"/>
        <v>-0.17088658657157424</v>
      </c>
      <c r="BC377">
        <f t="shared" si="367"/>
        <v>0.12635604142343257</v>
      </c>
      <c r="BD377">
        <f t="shared" si="368"/>
        <v>4.9331796297907987E-2</v>
      </c>
      <c r="BF377" s="15">
        <f t="shared" si="384"/>
        <v>35.89126480812299</v>
      </c>
      <c r="BG377" s="10">
        <f t="shared" si="385"/>
        <v>0</v>
      </c>
      <c r="BH377">
        <f t="shared" si="386"/>
        <v>5.9343099722208024</v>
      </c>
      <c r="BI377">
        <f t="shared" si="387"/>
        <v>5.9216781596562029</v>
      </c>
      <c r="BJ377">
        <f t="shared" si="388"/>
        <v>-3.0525216129313248E-2</v>
      </c>
      <c r="BK377">
        <f t="shared" si="389"/>
        <v>-4.9165108826804138E-4</v>
      </c>
      <c r="BM377">
        <f t="shared" si="390"/>
        <v>0</v>
      </c>
      <c r="BN377">
        <f t="shared" si="391"/>
        <v>3.7747582837255322E-15</v>
      </c>
      <c r="BO377">
        <f t="shared" si="392"/>
        <v>0</v>
      </c>
      <c r="BP377">
        <f t="shared" si="393"/>
        <v>0</v>
      </c>
    </row>
    <row r="378" spans="1:68" x14ac:dyDescent="0.2">
      <c r="A378">
        <f t="shared" si="399"/>
        <v>0.34100000000000003</v>
      </c>
      <c r="B378">
        <f t="shared" si="335"/>
        <v>1.0658752428610576</v>
      </c>
      <c r="C378">
        <f t="shared" si="336"/>
        <v>2.0598586071713694</v>
      </c>
      <c r="D378">
        <f t="shared" si="337"/>
        <v>1.0658752428610576</v>
      </c>
      <c r="E378">
        <f t="shared" si="343"/>
        <v>0.88277378575052889</v>
      </c>
      <c r="F378">
        <f t="shared" si="344"/>
        <v>0.88277378575052889</v>
      </c>
      <c r="G378">
        <f t="shared" si="338"/>
        <v>1.055216490432447</v>
      </c>
      <c r="H378">
        <f t="shared" si="339"/>
        <v>0.87000698639817953</v>
      </c>
      <c r="I378">
        <f t="shared" si="340"/>
        <v>0.87000698639817953</v>
      </c>
      <c r="J378">
        <f t="shared" si="395"/>
        <v>25.089879647754362</v>
      </c>
      <c r="K378">
        <f t="shared" si="396"/>
        <v>24.294255370930539</v>
      </c>
      <c r="L378">
        <f t="shared" si="345"/>
        <v>1.4708320222079437E+17</v>
      </c>
      <c r="M378">
        <f t="shared" si="341"/>
        <v>2.6514448322644359E-2</v>
      </c>
      <c r="N378" s="17">
        <f t="shared" si="397"/>
        <v>3899829964412302</v>
      </c>
      <c r="O378">
        <f t="shared" si="398"/>
        <v>0</v>
      </c>
      <c r="P378" s="18" t="e">
        <f t="shared" si="342"/>
        <v>#N/A</v>
      </c>
      <c r="R378">
        <f t="shared" si="346"/>
        <v>3.1902399179101018</v>
      </c>
      <c r="S378">
        <f t="shared" si="347"/>
        <v>39.529774823073005</v>
      </c>
      <c r="T378">
        <f t="shared" si="369"/>
        <v>-3.6300654748458019</v>
      </c>
      <c r="U378" s="9">
        <f t="shared" si="348"/>
        <v>35.899709348227205</v>
      </c>
      <c r="V378">
        <f t="shared" si="370"/>
        <v>-3899829964412335</v>
      </c>
      <c r="W378">
        <f t="shared" si="371"/>
        <v>0</v>
      </c>
      <c r="X378">
        <f t="shared" si="372"/>
        <v>1.4210854715202004E-14</v>
      </c>
      <c r="Y378">
        <f t="shared" si="349"/>
        <v>2.0598586071713694</v>
      </c>
      <c r="Z378">
        <f t="shared" si="350"/>
        <v>31.415926535897931</v>
      </c>
      <c r="AA378">
        <f t="shared" si="351"/>
        <v>2.6525303732133203</v>
      </c>
      <c r="AB378">
        <f t="shared" si="373"/>
        <v>-1.4116348736056428</v>
      </c>
      <c r="AC378">
        <f t="shared" si="352"/>
        <v>30.004291662292289</v>
      </c>
      <c r="AD378">
        <f t="shared" si="374"/>
        <v>-0.16921584362165604</v>
      </c>
      <c r="AE378">
        <f t="shared" si="353"/>
        <v>0.1303184716318069</v>
      </c>
      <c r="AF378" s="9">
        <f t="shared" si="375"/>
        <v>29.965394290302438</v>
      </c>
      <c r="AG378" s="9">
        <f t="shared" si="376"/>
        <v>0</v>
      </c>
      <c r="AH378">
        <f t="shared" si="377"/>
        <v>0</v>
      </c>
      <c r="AI378">
        <f t="shared" si="394"/>
        <v>3.1257338500323417E-3</v>
      </c>
      <c r="AJ378">
        <f t="shared" si="354"/>
        <v>37.337604695554134</v>
      </c>
      <c r="AK378">
        <f t="shared" si="355"/>
        <v>-1.4422060169568851</v>
      </c>
      <c r="AL378">
        <f t="shared" si="356"/>
        <v>-0.12037562984803785</v>
      </c>
      <c r="AM378">
        <f t="shared" si="357"/>
        <v>0.12468629947799648</v>
      </c>
      <c r="AN378" s="9">
        <f t="shared" si="378"/>
        <v>35.899709348227198</v>
      </c>
      <c r="AO378">
        <f t="shared" si="358"/>
        <v>0</v>
      </c>
      <c r="AP378">
        <f t="shared" si="379"/>
        <v>0</v>
      </c>
      <c r="AQ378">
        <f t="shared" si="359"/>
        <v>5.9216781596562029</v>
      </c>
      <c r="AR378">
        <f t="shared" si="360"/>
        <v>-3.0571143351242336E-2</v>
      </c>
      <c r="AS378">
        <f t="shared" si="361"/>
        <v>4.8840213773618191E-2</v>
      </c>
      <c r="AT378">
        <f t="shared" si="380"/>
        <v>2.1197487038466755E-2</v>
      </c>
      <c r="AU378">
        <f t="shared" si="362"/>
        <v>5.9343150579247599</v>
      </c>
      <c r="AV378">
        <f t="shared" si="381"/>
        <v>0.16530259340993267</v>
      </c>
      <c r="AW378">
        <f t="shared" si="382"/>
        <v>0</v>
      </c>
      <c r="AX378">
        <f t="shared" si="363"/>
        <v>2.6517555985976854E-2</v>
      </c>
      <c r="AY378" t="b">
        <f t="shared" si="383"/>
        <v>0</v>
      </c>
      <c r="AZ378">
        <f t="shared" si="364"/>
        <v>37.337604695554134</v>
      </c>
      <c r="BA378">
        <f t="shared" si="365"/>
        <v>-1.442206016956886</v>
      </c>
      <c r="BB378">
        <f t="shared" si="366"/>
        <v>-0.16970742614594589</v>
      </c>
      <c r="BC378">
        <f t="shared" si="367"/>
        <v>0.12468629947799648</v>
      </c>
      <c r="BD378">
        <f t="shared" si="368"/>
        <v>4.9331796297907987E-2</v>
      </c>
      <c r="BF378" s="15">
        <f t="shared" si="384"/>
        <v>35.899709348227198</v>
      </c>
      <c r="BG378" s="10">
        <f t="shared" si="385"/>
        <v>0</v>
      </c>
      <c r="BH378">
        <f t="shared" si="386"/>
        <v>5.9343150579247599</v>
      </c>
      <c r="BI378">
        <f t="shared" si="387"/>
        <v>5.9216781596562029</v>
      </c>
      <c r="BJ378">
        <f t="shared" si="388"/>
        <v>-3.0571143351243224E-2</v>
      </c>
      <c r="BK378">
        <f t="shared" si="389"/>
        <v>-4.9158252428985194E-4</v>
      </c>
      <c r="BM378">
        <f t="shared" si="390"/>
        <v>0</v>
      </c>
      <c r="BN378">
        <f t="shared" si="391"/>
        <v>0</v>
      </c>
      <c r="BO378">
        <f t="shared" si="392"/>
        <v>0</v>
      </c>
      <c r="BP378">
        <f t="shared" si="393"/>
        <v>0</v>
      </c>
    </row>
    <row r="379" spans="1:68" x14ac:dyDescent="0.2">
      <c r="A379">
        <f t="shared" si="399"/>
        <v>0.34200000000000003</v>
      </c>
      <c r="B379">
        <f t="shared" si="335"/>
        <v>1.0690009767110902</v>
      </c>
      <c r="C379">
        <f t="shared" si="336"/>
        <v>2.0567328733213368</v>
      </c>
      <c r="D379">
        <f t="shared" si="337"/>
        <v>1.0690009767110902</v>
      </c>
      <c r="E379">
        <f t="shared" si="343"/>
        <v>0.88423793536996786</v>
      </c>
      <c r="F379">
        <f t="shared" si="344"/>
        <v>0.88423793536996786</v>
      </c>
      <c r="G379">
        <f t="shared" si="338"/>
        <v>1.0583109669439792</v>
      </c>
      <c r="H379">
        <f t="shared" si="339"/>
        <v>0.87152851728935377</v>
      </c>
      <c r="I379">
        <f t="shared" si="340"/>
        <v>0.87152851728935388</v>
      </c>
      <c r="J379">
        <f t="shared" si="395"/>
        <v>25.046077263572336</v>
      </c>
      <c r="K379">
        <f t="shared" si="396"/>
        <v>24.252265769527682</v>
      </c>
      <c r="L379">
        <f t="shared" si="345"/>
        <v>1.4815589741083322E+17</v>
      </c>
      <c r="M379">
        <f t="shared" si="341"/>
        <v>2.6545694659051211E-2</v>
      </c>
      <c r="N379" s="17">
        <f t="shared" si="397"/>
        <v>3932901214605694.5</v>
      </c>
      <c r="O379">
        <f t="shared" si="398"/>
        <v>0</v>
      </c>
      <c r="P379" s="18" t="e">
        <f t="shared" si="342"/>
        <v>#N/A</v>
      </c>
      <c r="R379">
        <f t="shared" si="346"/>
        <v>3.188510046813783</v>
      </c>
      <c r="S379">
        <f t="shared" si="347"/>
        <v>39.537041475163505</v>
      </c>
      <c r="T379">
        <f t="shared" si="369"/>
        <v>-3.6288877041779179</v>
      </c>
      <c r="U379" s="9">
        <f t="shared" si="348"/>
        <v>35.908153770985585</v>
      </c>
      <c r="V379">
        <f t="shared" si="370"/>
        <v>-3932901214605603.5</v>
      </c>
      <c r="W379">
        <f t="shared" si="371"/>
        <v>0</v>
      </c>
      <c r="X379">
        <f t="shared" si="372"/>
        <v>-1.4210854715202004E-14</v>
      </c>
      <c r="Y379">
        <f t="shared" si="349"/>
        <v>2.0567328733213368</v>
      </c>
      <c r="Z379">
        <f t="shared" si="350"/>
        <v>31.415926535897931</v>
      </c>
      <c r="AA379">
        <f t="shared" si="351"/>
        <v>2.6556561070633529</v>
      </c>
      <c r="AB379">
        <f t="shared" si="373"/>
        <v>-1.402664146543505</v>
      </c>
      <c r="AC379">
        <f t="shared" si="352"/>
        <v>30.013262389354427</v>
      </c>
      <c r="AD379">
        <f t="shared" si="374"/>
        <v>-0.16803814038047368</v>
      </c>
      <c r="AE379">
        <f t="shared" si="353"/>
        <v>0.12861059370682609</v>
      </c>
      <c r="AF379" s="9">
        <f t="shared" si="375"/>
        <v>29.97383484268078</v>
      </c>
      <c r="AG379" s="9">
        <f t="shared" si="376"/>
        <v>0</v>
      </c>
      <c r="AH379">
        <f t="shared" si="377"/>
        <v>0</v>
      </c>
      <c r="AI379">
        <f t="shared" si="394"/>
        <v>3.1257338500323417E-3</v>
      </c>
      <c r="AJ379">
        <f t="shared" si="354"/>
        <v>37.337604695554134</v>
      </c>
      <c r="AK379">
        <f t="shared" si="355"/>
        <v>-1.4332821602909489</v>
      </c>
      <c r="AL379">
        <f t="shared" si="356"/>
        <v>-0.11919785918015391</v>
      </c>
      <c r="AM379">
        <f t="shared" si="357"/>
        <v>0.12302909490258297</v>
      </c>
      <c r="AN379" s="9">
        <f t="shared" si="378"/>
        <v>35.908153770985614</v>
      </c>
      <c r="AO379">
        <f t="shared" si="358"/>
        <v>0</v>
      </c>
      <c r="AP379">
        <f t="shared" si="379"/>
        <v>0</v>
      </c>
      <c r="AQ379">
        <f t="shared" si="359"/>
        <v>5.9216781596562029</v>
      </c>
      <c r="AR379">
        <f t="shared" si="360"/>
        <v>-3.0618013747443884E-2</v>
      </c>
      <c r="AS379">
        <f t="shared" si="361"/>
        <v>4.8840281200319774E-2</v>
      </c>
      <c r="AT379">
        <f t="shared" si="380"/>
        <v>2.1362167614804181E-2</v>
      </c>
      <c r="AU379">
        <f t="shared" si="362"/>
        <v>5.9343189283048332</v>
      </c>
      <c r="AV379">
        <f t="shared" si="381"/>
        <v>0.16526382743464416</v>
      </c>
      <c r="AW379">
        <f t="shared" si="382"/>
        <v>0</v>
      </c>
      <c r="AX379">
        <f t="shared" si="363"/>
        <v>2.6548813324477179E-2</v>
      </c>
      <c r="AY379" t="b">
        <f t="shared" si="383"/>
        <v>0</v>
      </c>
      <c r="AZ379">
        <f t="shared" si="364"/>
        <v>37.337604695554134</v>
      </c>
      <c r="BA379">
        <f t="shared" si="365"/>
        <v>-1.4332821602909478</v>
      </c>
      <c r="BB379">
        <f t="shared" si="366"/>
        <v>-0.16852965547806201</v>
      </c>
      <c r="BC379">
        <f t="shared" si="367"/>
        <v>0.12302909490258297</v>
      </c>
      <c r="BD379">
        <f t="shared" si="368"/>
        <v>4.9331796297907987E-2</v>
      </c>
      <c r="BF379" s="15">
        <f t="shared" si="384"/>
        <v>35.908153770985614</v>
      </c>
      <c r="BG379" s="10">
        <f t="shared" si="385"/>
        <v>0</v>
      </c>
      <c r="BH379">
        <f t="shared" si="386"/>
        <v>5.9343189283048332</v>
      </c>
      <c r="BI379">
        <f t="shared" si="387"/>
        <v>5.9216781596562029</v>
      </c>
      <c r="BJ379">
        <f t="shared" si="388"/>
        <v>-3.0618013747442774E-2</v>
      </c>
      <c r="BK379">
        <f t="shared" si="389"/>
        <v>-4.9151509758832423E-4</v>
      </c>
      <c r="BM379">
        <f t="shared" si="390"/>
        <v>0</v>
      </c>
      <c r="BN379">
        <f t="shared" si="391"/>
        <v>0</v>
      </c>
      <c r="BO379">
        <f t="shared" si="392"/>
        <v>-1.1102230246251565E-16</v>
      </c>
      <c r="BP379">
        <f t="shared" si="393"/>
        <v>0</v>
      </c>
    </row>
    <row r="380" spans="1:68" x14ac:dyDescent="0.2">
      <c r="A380">
        <f t="shared" si="399"/>
        <v>0.34300000000000003</v>
      </c>
      <c r="B380">
        <f t="shared" si="335"/>
        <v>1.0721267105611225</v>
      </c>
      <c r="C380">
        <f t="shared" si="336"/>
        <v>2.0536071394713042</v>
      </c>
      <c r="D380">
        <f t="shared" si="337"/>
        <v>1.0721267105611225</v>
      </c>
      <c r="E380">
        <f t="shared" si="343"/>
        <v>0.88569344580426423</v>
      </c>
      <c r="F380">
        <f t="shared" si="344"/>
        <v>0.88569344580426423</v>
      </c>
      <c r="G380">
        <f t="shared" si="338"/>
        <v>1.0614054434555114</v>
      </c>
      <c r="H380">
        <f t="shared" si="339"/>
        <v>0.87304170261758884</v>
      </c>
      <c r="I380">
        <f t="shared" si="340"/>
        <v>0.87304170261758907</v>
      </c>
      <c r="J380">
        <f t="shared" si="395"/>
        <v>25.002666557610123</v>
      </c>
      <c r="K380">
        <f t="shared" si="396"/>
        <v>24.210650912025791</v>
      </c>
      <c r="L380">
        <f t="shared" si="345"/>
        <v>1.492366387382385E+17</v>
      </c>
      <c r="M380">
        <f t="shared" si="341"/>
        <v>2.6576940969522359E-2</v>
      </c>
      <c r="N380" s="17">
        <f t="shared" si="397"/>
        <v>3966253338236098</v>
      </c>
      <c r="O380">
        <f t="shared" si="398"/>
        <v>0</v>
      </c>
      <c r="P380" s="18" t="e">
        <f t="shared" si="342"/>
        <v>#N/A</v>
      </c>
      <c r="R380">
        <f t="shared" si="346"/>
        <v>3.1867926566697404</v>
      </c>
      <c r="S380">
        <f t="shared" si="347"/>
        <v>39.544309620484121</v>
      </c>
      <c r="T380">
        <f t="shared" si="369"/>
        <v>-3.6277113199979976</v>
      </c>
      <c r="U380" s="9">
        <f t="shared" si="348"/>
        <v>35.916598300486122</v>
      </c>
      <c r="V380">
        <f t="shared" si="370"/>
        <v>-3966253338236011</v>
      </c>
      <c r="W380">
        <f t="shared" si="371"/>
        <v>0</v>
      </c>
      <c r="X380">
        <f t="shared" si="372"/>
        <v>-1.4210854715202004E-14</v>
      </c>
      <c r="Y380">
        <f t="shared" si="349"/>
        <v>2.0536071394713042</v>
      </c>
      <c r="Z380">
        <f t="shared" si="350"/>
        <v>31.415926535897931</v>
      </c>
      <c r="AA380">
        <f t="shared" si="351"/>
        <v>2.6587818409133854</v>
      </c>
      <c r="AB380">
        <f t="shared" si="373"/>
        <v>-1.3937034829150314</v>
      </c>
      <c r="AC380">
        <f t="shared" si="352"/>
        <v>30.022223052982898</v>
      </c>
      <c r="AD380">
        <f t="shared" si="374"/>
        <v>-0.16686182249284007</v>
      </c>
      <c r="AE380">
        <f t="shared" si="353"/>
        <v>0.12691548048826504</v>
      </c>
      <c r="AF380" s="9">
        <f t="shared" si="375"/>
        <v>29.982276710978322</v>
      </c>
      <c r="AG380" s="9">
        <f t="shared" si="376"/>
        <v>0</v>
      </c>
      <c r="AH380">
        <f t="shared" si="377"/>
        <v>0</v>
      </c>
      <c r="AI380">
        <f t="shared" si="394"/>
        <v>3.1257338500325638E-3</v>
      </c>
      <c r="AJ380">
        <f t="shared" si="354"/>
        <v>37.337604695554134</v>
      </c>
      <c r="AK380">
        <f t="shared" si="355"/>
        <v>-1.4243693062795368</v>
      </c>
      <c r="AL380">
        <f t="shared" si="356"/>
        <v>-0.11802147500023352</v>
      </c>
      <c r="AM380">
        <f t="shared" si="357"/>
        <v>0.12138438621174648</v>
      </c>
      <c r="AN380" s="9">
        <f t="shared" si="378"/>
        <v>35.916598300486108</v>
      </c>
      <c r="AO380">
        <f t="shared" si="358"/>
        <v>0</v>
      </c>
      <c r="AP380">
        <f t="shared" si="379"/>
        <v>0</v>
      </c>
      <c r="AQ380">
        <f t="shared" si="359"/>
        <v>5.9216781596562029</v>
      </c>
      <c r="AR380">
        <f t="shared" si="360"/>
        <v>-3.0665823364505407E-2</v>
      </c>
      <c r="AS380">
        <f t="shared" si="361"/>
        <v>4.8840347492606545E-2</v>
      </c>
      <c r="AT380">
        <f t="shared" si="380"/>
        <v>2.1529404789411507E-2</v>
      </c>
      <c r="AU380">
        <f t="shared" si="362"/>
        <v>5.9343215895077854</v>
      </c>
      <c r="AV380">
        <f t="shared" si="381"/>
        <v>0.16522504553075865</v>
      </c>
      <c r="AW380">
        <f t="shared" si="382"/>
        <v>0</v>
      </c>
      <c r="AX380">
        <f t="shared" si="363"/>
        <v>2.6580070662977504E-2</v>
      </c>
      <c r="AY380" t="b">
        <f t="shared" si="383"/>
        <v>0</v>
      </c>
      <c r="AZ380">
        <f t="shared" si="364"/>
        <v>37.337604695554134</v>
      </c>
      <c r="BA380">
        <f t="shared" si="365"/>
        <v>-1.4243693062795391</v>
      </c>
      <c r="BB380">
        <f t="shared" si="366"/>
        <v>-0.16735327129814118</v>
      </c>
      <c r="BC380">
        <f t="shared" si="367"/>
        <v>0.12138438621174648</v>
      </c>
      <c r="BD380">
        <f t="shared" si="368"/>
        <v>4.9331796297907987E-2</v>
      </c>
      <c r="BF380" s="15">
        <f t="shared" si="384"/>
        <v>35.916598300486108</v>
      </c>
      <c r="BG380" s="10">
        <f t="shared" si="385"/>
        <v>0</v>
      </c>
      <c r="BH380">
        <f t="shared" si="386"/>
        <v>5.9343215895077854</v>
      </c>
      <c r="BI380">
        <f t="shared" si="387"/>
        <v>5.9216781596562029</v>
      </c>
      <c r="BJ380">
        <f t="shared" si="388"/>
        <v>-3.0665823364507627E-2</v>
      </c>
      <c r="BK380">
        <f t="shared" si="389"/>
        <v>-4.9144880530110902E-4</v>
      </c>
      <c r="BM380">
        <f t="shared" si="390"/>
        <v>0</v>
      </c>
      <c r="BN380">
        <f t="shared" si="391"/>
        <v>-2.2204460492503131E-15</v>
      </c>
      <c r="BO380">
        <f t="shared" si="392"/>
        <v>3.3306690738754696E-16</v>
      </c>
      <c r="BP380">
        <f t="shared" si="393"/>
        <v>0</v>
      </c>
    </row>
    <row r="381" spans="1:68" x14ac:dyDescent="0.2">
      <c r="A381">
        <f t="shared" si="399"/>
        <v>0.34399999999999997</v>
      </c>
      <c r="B381">
        <f t="shared" si="335"/>
        <v>1.0752524444111549</v>
      </c>
      <c r="C381">
        <f t="shared" si="336"/>
        <v>2.0504814056212721</v>
      </c>
      <c r="D381">
        <f t="shared" si="337"/>
        <v>1.0752524444111549</v>
      </c>
      <c r="E381">
        <f t="shared" si="343"/>
        <v>0.88714030283278378</v>
      </c>
      <c r="F381">
        <f t="shared" si="344"/>
        <v>0.88714030283278367</v>
      </c>
      <c r="G381">
        <f t="shared" si="338"/>
        <v>1.0644999199670433</v>
      </c>
      <c r="H381">
        <f t="shared" si="339"/>
        <v>0.87454652789295917</v>
      </c>
      <c r="I381">
        <f t="shared" si="340"/>
        <v>0.87454652789295928</v>
      </c>
      <c r="J381">
        <f t="shared" si="395"/>
        <v>24.959644667536192</v>
      </c>
      <c r="K381">
        <f t="shared" si="396"/>
        <v>24.169408072709039</v>
      </c>
      <c r="L381">
        <f t="shared" si="345"/>
        <v>1.5032552106751814E+17</v>
      </c>
      <c r="M381">
        <f t="shared" si="341"/>
        <v>2.6608187254027266E-2</v>
      </c>
      <c r="N381" s="17">
        <f t="shared" si="397"/>
        <v>3999889613623743.5</v>
      </c>
      <c r="O381">
        <f t="shared" si="398"/>
        <v>0</v>
      </c>
      <c r="P381" s="18" t="e">
        <f t="shared" si="342"/>
        <v>#N/A</v>
      </c>
      <c r="R381">
        <f t="shared" si="346"/>
        <v>3.1850877042503822</v>
      </c>
      <c r="S381">
        <f t="shared" si="347"/>
        <v>39.551579478103484</v>
      </c>
      <c r="T381">
        <f t="shared" si="369"/>
        <v>-3.6265363190477871</v>
      </c>
      <c r="U381" s="9">
        <f t="shared" si="348"/>
        <v>35.925043159055697</v>
      </c>
      <c r="V381">
        <f t="shared" si="370"/>
        <v>-3999889613623621</v>
      </c>
      <c r="W381">
        <f t="shared" si="371"/>
        <v>0</v>
      </c>
      <c r="X381">
        <f t="shared" si="372"/>
        <v>-2.1316282072803006E-14</v>
      </c>
      <c r="Y381">
        <f t="shared" si="349"/>
        <v>2.0504814056212721</v>
      </c>
      <c r="Z381">
        <f t="shared" si="350"/>
        <v>31.415926535897931</v>
      </c>
      <c r="AA381">
        <f t="shared" si="351"/>
        <v>2.6619075747634175</v>
      </c>
      <c r="AB381">
        <f t="shared" si="373"/>
        <v>-1.3847526264625722</v>
      </c>
      <c r="AC381">
        <f t="shared" si="352"/>
        <v>30.03117390943536</v>
      </c>
      <c r="AD381">
        <f t="shared" si="374"/>
        <v>-0.16568688670335174</v>
      </c>
      <c r="AE381">
        <f t="shared" si="353"/>
        <v>0.12523308877387759</v>
      </c>
      <c r="AF381" s="9">
        <f t="shared" si="375"/>
        <v>29.990720111505887</v>
      </c>
      <c r="AG381" s="9">
        <f t="shared" si="376"/>
        <v>0</v>
      </c>
      <c r="AH381">
        <f t="shared" si="377"/>
        <v>0</v>
      </c>
      <c r="AI381">
        <f t="shared" si="394"/>
        <v>3.1257338500323417E-3</v>
      </c>
      <c r="AJ381">
        <f t="shared" si="354"/>
        <v>37.337604695554134</v>
      </c>
      <c r="AK381">
        <f t="shared" si="355"/>
        <v>-1.4154671948170061</v>
      </c>
      <c r="AL381">
        <f t="shared" si="356"/>
        <v>-0.11684647405002302</v>
      </c>
      <c r="AM381">
        <f t="shared" si="357"/>
        <v>0.11975213236858201</v>
      </c>
      <c r="AN381" s="9">
        <f t="shared" si="378"/>
        <v>35.92504315905569</v>
      </c>
      <c r="AO381">
        <f t="shared" si="358"/>
        <v>0</v>
      </c>
      <c r="AP381">
        <f t="shared" si="379"/>
        <v>0</v>
      </c>
      <c r="AQ381">
        <f t="shared" si="359"/>
        <v>5.9216781596562029</v>
      </c>
      <c r="AR381">
        <f t="shared" si="360"/>
        <v>-3.0714568354433869E-2</v>
      </c>
      <c r="AS381">
        <f t="shared" si="361"/>
        <v>4.8840412653328724E-2</v>
      </c>
      <c r="AT381">
        <f t="shared" si="380"/>
        <v>2.1699244226147323E-2</v>
      </c>
      <c r="AU381">
        <f t="shared" si="362"/>
        <v>5.9343230475498032</v>
      </c>
      <c r="AV381">
        <f t="shared" si="381"/>
        <v>0.16518624685504177</v>
      </c>
      <c r="AW381">
        <f t="shared" si="382"/>
        <v>0</v>
      </c>
      <c r="AX381">
        <f t="shared" si="363"/>
        <v>2.6611328001477825E-2</v>
      </c>
      <c r="AY381" t="b">
        <f t="shared" si="383"/>
        <v>0</v>
      </c>
      <c r="AZ381">
        <f t="shared" si="364"/>
        <v>37.337604695554134</v>
      </c>
      <c r="BA381">
        <f t="shared" si="365"/>
        <v>-1.4154671948170079</v>
      </c>
      <c r="BB381">
        <f t="shared" si="366"/>
        <v>-0.1661782703479309</v>
      </c>
      <c r="BC381">
        <f t="shared" si="367"/>
        <v>0.11975213236858213</v>
      </c>
      <c r="BD381">
        <f t="shared" si="368"/>
        <v>4.9331796297907987E-2</v>
      </c>
      <c r="BF381" s="15">
        <f t="shared" si="384"/>
        <v>35.92504315905569</v>
      </c>
      <c r="BG381" s="10">
        <f t="shared" si="385"/>
        <v>0</v>
      </c>
      <c r="BH381">
        <f t="shared" si="386"/>
        <v>5.9343230475498032</v>
      </c>
      <c r="BI381">
        <f t="shared" si="387"/>
        <v>5.9216781596562029</v>
      </c>
      <c r="BJ381">
        <f t="shared" si="388"/>
        <v>-3.0714568354435645E-2</v>
      </c>
      <c r="BK381">
        <f t="shared" si="389"/>
        <v>-4.9138364457915196E-4</v>
      </c>
      <c r="BM381">
        <f t="shared" si="390"/>
        <v>0</v>
      </c>
      <c r="BN381">
        <f t="shared" si="391"/>
        <v>-1.7763568394002505E-15</v>
      </c>
      <c r="BO381">
        <f t="shared" si="392"/>
        <v>1.1102230246251565E-16</v>
      </c>
      <c r="BP381">
        <f t="shared" si="393"/>
        <v>1.2490009027033011E-16</v>
      </c>
    </row>
    <row r="382" spans="1:68" x14ac:dyDescent="0.2">
      <c r="A382">
        <f t="shared" si="399"/>
        <v>0.34499999999999997</v>
      </c>
      <c r="B382">
        <f t="shared" si="335"/>
        <v>1.0783781782611872</v>
      </c>
      <c r="C382">
        <f t="shared" si="336"/>
        <v>2.04735567177124</v>
      </c>
      <c r="D382">
        <f t="shared" si="337"/>
        <v>1.0783781782611872</v>
      </c>
      <c r="E382">
        <f t="shared" si="343"/>
        <v>0.88857849231943797</v>
      </c>
      <c r="F382">
        <f t="shared" si="344"/>
        <v>0.88857849231943786</v>
      </c>
      <c r="G382">
        <f t="shared" si="338"/>
        <v>1.0675943964785752</v>
      </c>
      <c r="H382">
        <f t="shared" si="339"/>
        <v>0.87604297870559311</v>
      </c>
      <c r="I382">
        <f t="shared" si="340"/>
        <v>0.876042978705593</v>
      </c>
      <c r="J382">
        <f t="shared" si="395"/>
        <v>24.917008767867234</v>
      </c>
      <c r="K382">
        <f t="shared" si="396"/>
        <v>24.128534560886493</v>
      </c>
      <c r="L382">
        <f t="shared" si="345"/>
        <v>1.5142264045294912E+17</v>
      </c>
      <c r="M382">
        <f t="shared" si="341"/>
        <v>2.6639433512535411E-2</v>
      </c>
      <c r="N382" s="17">
        <f t="shared" si="397"/>
        <v>4033813362638893</v>
      </c>
      <c r="O382">
        <f t="shared" si="398"/>
        <v>0</v>
      </c>
      <c r="P382" s="18" t="e">
        <f t="shared" si="342"/>
        <v>#N/A</v>
      </c>
      <c r="R382">
        <f t="shared" si="346"/>
        <v>3.1833951467892776</v>
      </c>
      <c r="S382">
        <f t="shared" si="347"/>
        <v>39.558851265374258</v>
      </c>
      <c r="T382">
        <f t="shared" si="369"/>
        <v>-3.6253626980805089</v>
      </c>
      <c r="U382" s="9">
        <f t="shared" si="348"/>
        <v>35.93348856729375</v>
      </c>
      <c r="V382">
        <f t="shared" si="370"/>
        <v>-4033813362638702</v>
      </c>
      <c r="W382">
        <f t="shared" si="371"/>
        <v>0</v>
      </c>
      <c r="X382">
        <f t="shared" si="372"/>
        <v>-3.5527136788005009E-14</v>
      </c>
      <c r="Y382">
        <f t="shared" si="349"/>
        <v>2.04735567177124</v>
      </c>
      <c r="Z382">
        <f t="shared" si="350"/>
        <v>31.415926535897931</v>
      </c>
      <c r="AA382">
        <f t="shared" si="351"/>
        <v>2.6650333086134497</v>
      </c>
      <c r="AB382">
        <f t="shared" si="373"/>
        <v>-1.3758113229845241</v>
      </c>
      <c r="AC382">
        <f t="shared" si="352"/>
        <v>30.040115212913406</v>
      </c>
      <c r="AD382">
        <f t="shared" si="374"/>
        <v>-0.16451332976806626</v>
      </c>
      <c r="AE382">
        <f t="shared" si="353"/>
        <v>0.12356337583022034</v>
      </c>
      <c r="AF382" s="9">
        <f t="shared" si="375"/>
        <v>29.999165258975559</v>
      </c>
      <c r="AG382" s="9">
        <f t="shared" si="376"/>
        <v>0</v>
      </c>
      <c r="AH382">
        <f t="shared" si="377"/>
        <v>0</v>
      </c>
      <c r="AI382">
        <f t="shared" si="394"/>
        <v>3.1257338500321197E-3</v>
      </c>
      <c r="AJ382">
        <f t="shared" si="354"/>
        <v>37.337604695554134</v>
      </c>
      <c r="AK382">
        <f t="shared" si="355"/>
        <v>-1.4065755679578089</v>
      </c>
      <c r="AL382">
        <f t="shared" si="356"/>
        <v>-0.11567285308274489</v>
      </c>
      <c r="AM382">
        <f t="shared" si="357"/>
        <v>0.11813229278018519</v>
      </c>
      <c r="AN382" s="9">
        <f t="shared" si="378"/>
        <v>35.933488567293772</v>
      </c>
      <c r="AO382">
        <f t="shared" si="358"/>
        <v>0</v>
      </c>
      <c r="AP382">
        <f t="shared" si="379"/>
        <v>0</v>
      </c>
      <c r="AQ382">
        <f t="shared" si="359"/>
        <v>5.9216781596562029</v>
      </c>
      <c r="AR382">
        <f t="shared" si="360"/>
        <v>-3.0764244973284782E-2</v>
      </c>
      <c r="AS382">
        <f t="shared" si="361"/>
        <v>4.8840476685321377E-2</v>
      </c>
      <c r="AT382">
        <f t="shared" si="380"/>
        <v>2.1871732791399926E-2</v>
      </c>
      <c r="AU382">
        <f t="shared" si="362"/>
        <v>5.9343233083182128</v>
      </c>
      <c r="AV382">
        <f t="shared" si="381"/>
        <v>0.16514743057036668</v>
      </c>
      <c r="AW382">
        <f t="shared" si="382"/>
        <v>0</v>
      </c>
      <c r="AX382">
        <f t="shared" si="363"/>
        <v>2.6642585339978146E-2</v>
      </c>
      <c r="AY382" t="b">
        <f t="shared" si="383"/>
        <v>0</v>
      </c>
      <c r="AZ382">
        <f t="shared" si="364"/>
        <v>37.337604695554134</v>
      </c>
      <c r="BA382">
        <f t="shared" si="365"/>
        <v>-1.4065755679578078</v>
      </c>
      <c r="BB382">
        <f t="shared" si="366"/>
        <v>-0.16500464938065276</v>
      </c>
      <c r="BC382">
        <f t="shared" si="367"/>
        <v>0.11813229278018532</v>
      </c>
      <c r="BD382">
        <f t="shared" si="368"/>
        <v>4.9331796297907987E-2</v>
      </c>
      <c r="BF382" s="15">
        <f t="shared" si="384"/>
        <v>35.933488567293765</v>
      </c>
      <c r="BG382" s="10">
        <f t="shared" si="385"/>
        <v>0</v>
      </c>
      <c r="BH382">
        <f t="shared" si="386"/>
        <v>5.9343233083182056</v>
      </c>
      <c r="BI382">
        <f t="shared" si="387"/>
        <v>5.9216781596562029</v>
      </c>
      <c r="BJ382">
        <f t="shared" si="388"/>
        <v>-3.0764244973283672E-2</v>
      </c>
      <c r="BK382">
        <f t="shared" si="389"/>
        <v>-4.9131961258649937E-4</v>
      </c>
      <c r="BM382">
        <f t="shared" si="390"/>
        <v>0</v>
      </c>
      <c r="BN382">
        <f t="shared" si="391"/>
        <v>0</v>
      </c>
      <c r="BO382">
        <f t="shared" si="392"/>
        <v>1.1102230246251565E-16</v>
      </c>
      <c r="BP382">
        <f t="shared" si="393"/>
        <v>1.2490009027033011E-16</v>
      </c>
    </row>
    <row r="383" spans="1:68" x14ac:dyDescent="0.2">
      <c r="A383">
        <f t="shared" si="399"/>
        <v>0.34599999999999997</v>
      </c>
      <c r="B383">
        <f t="shared" si="335"/>
        <v>1.0815039121112198</v>
      </c>
      <c r="C383">
        <f t="shared" si="336"/>
        <v>2.044229937921207</v>
      </c>
      <c r="D383">
        <f t="shared" si="337"/>
        <v>1.0815039121112198</v>
      </c>
      <c r="E383">
        <f t="shared" si="343"/>
        <v>0.89000800021282234</v>
      </c>
      <c r="F383">
        <f t="shared" si="344"/>
        <v>0.89000800021282234</v>
      </c>
      <c r="G383">
        <f t="shared" si="338"/>
        <v>1.0706888729901076</v>
      </c>
      <c r="H383">
        <f t="shared" si="339"/>
        <v>0.87753104072581123</v>
      </c>
      <c r="I383">
        <f t="shared" si="340"/>
        <v>0.87753104072581134</v>
      </c>
      <c r="J383">
        <f t="shared" si="395"/>
        <v>24.87475606946213</v>
      </c>
      <c r="K383">
        <f t="shared" si="396"/>
        <v>24.088027720412292</v>
      </c>
      <c r="L383">
        <f t="shared" si="345"/>
        <v>1.525280941561623E+17</v>
      </c>
      <c r="M383">
        <f t="shared" si="341"/>
        <v>2.667067974501627E-2</v>
      </c>
      <c r="N383" s="17">
        <f t="shared" si="397"/>
        <v>4068027951356692.5</v>
      </c>
      <c r="O383">
        <f t="shared" si="398"/>
        <v>0</v>
      </c>
      <c r="P383" s="18" t="e">
        <f t="shared" si="342"/>
        <v>#N/A</v>
      </c>
      <c r="R383">
        <f t="shared" si="346"/>
        <v>3.1817149419763582</v>
      </c>
      <c r="S383">
        <f t="shared" si="347"/>
        <v>39.566125197965803</v>
      </c>
      <c r="T383">
        <f t="shared" si="369"/>
        <v>-3.624190453860805</v>
      </c>
      <c r="U383" s="9">
        <f t="shared" si="348"/>
        <v>35.941934744104998</v>
      </c>
      <c r="V383">
        <f t="shared" si="370"/>
        <v>-4068027951356531.5</v>
      </c>
      <c r="W383">
        <f t="shared" si="371"/>
        <v>0</v>
      </c>
      <c r="X383">
        <f t="shared" si="372"/>
        <v>-2.8421709430404007E-14</v>
      </c>
      <c r="Y383">
        <f t="shared" si="349"/>
        <v>2.044229937921207</v>
      </c>
      <c r="Z383">
        <f t="shared" si="350"/>
        <v>31.415926535897931</v>
      </c>
      <c r="AA383">
        <f t="shared" si="351"/>
        <v>2.6681590424634827</v>
      </c>
      <c r="AB383">
        <f t="shared" si="373"/>
        <v>-1.3668793202994469</v>
      </c>
      <c r="AC383">
        <f t="shared" si="352"/>
        <v>30.049047215598485</v>
      </c>
      <c r="AD383">
        <f t="shared" si="374"/>
        <v>-0.16334114845444811</v>
      </c>
      <c r="AE383">
        <f t="shared" si="353"/>
        <v>0.12190629938782797</v>
      </c>
      <c r="AF383" s="9">
        <f t="shared" si="375"/>
        <v>30.007612366531863</v>
      </c>
      <c r="AG383" s="9">
        <f t="shared" si="376"/>
        <v>0</v>
      </c>
      <c r="AH383">
        <f t="shared" si="377"/>
        <v>0</v>
      </c>
      <c r="AI383">
        <f t="shared" si="394"/>
        <v>3.1257338500325638E-3</v>
      </c>
      <c r="AJ383">
        <f t="shared" si="354"/>
        <v>37.337604695554134</v>
      </c>
      <c r="AK383">
        <f t="shared" si="355"/>
        <v>-1.3976941698792493</v>
      </c>
      <c r="AL383">
        <f t="shared" si="356"/>
        <v>-0.11450060886304092</v>
      </c>
      <c r="AM383">
        <f t="shared" si="357"/>
        <v>0.11652482729318121</v>
      </c>
      <c r="AN383" s="9">
        <f t="shared" si="378"/>
        <v>35.941934744105026</v>
      </c>
      <c r="AO383">
        <f t="shared" si="358"/>
        <v>0</v>
      </c>
      <c r="AP383">
        <f t="shared" si="379"/>
        <v>0</v>
      </c>
      <c r="AQ383">
        <f t="shared" si="359"/>
        <v>5.9216781596562029</v>
      </c>
      <c r="AR383">
        <f t="shared" si="360"/>
        <v>-3.0814849579802406E-2</v>
      </c>
      <c r="AS383">
        <f t="shared" si="361"/>
        <v>4.8840539591407189E-2</v>
      </c>
      <c r="AT383">
        <f t="shared" si="380"/>
        <v>2.2046918591972511E-2</v>
      </c>
      <c r="AU383">
        <f t="shared" si="362"/>
        <v>5.9343223775731637</v>
      </c>
      <c r="AV383">
        <f t="shared" si="381"/>
        <v>0.1651085958455944</v>
      </c>
      <c r="AW383">
        <f t="shared" si="382"/>
        <v>0</v>
      </c>
      <c r="AX383">
        <f t="shared" si="363"/>
        <v>2.6673842678478474E-2</v>
      </c>
      <c r="AY383" t="b">
        <f t="shared" si="383"/>
        <v>0</v>
      </c>
      <c r="AZ383">
        <f t="shared" si="364"/>
        <v>37.337604695554134</v>
      </c>
      <c r="BA383">
        <f t="shared" si="365"/>
        <v>-1.3976941698792438</v>
      </c>
      <c r="BB383">
        <f t="shared" si="366"/>
        <v>-0.16383240516094894</v>
      </c>
      <c r="BC383">
        <f t="shared" si="367"/>
        <v>0.11652482729318121</v>
      </c>
      <c r="BD383">
        <f t="shared" si="368"/>
        <v>4.9331796297907987E-2</v>
      </c>
      <c r="BF383" s="15">
        <f t="shared" si="384"/>
        <v>35.941934744105033</v>
      </c>
      <c r="BG383" s="10">
        <f t="shared" si="385"/>
        <v>0</v>
      </c>
      <c r="BH383">
        <f t="shared" si="386"/>
        <v>5.9343223775731708</v>
      </c>
      <c r="BI383">
        <f t="shared" si="387"/>
        <v>5.9216781596562029</v>
      </c>
      <c r="BJ383">
        <f t="shared" si="388"/>
        <v>-3.0814849579796855E-2</v>
      </c>
      <c r="BK383">
        <f t="shared" si="389"/>
        <v>-4.9125670650082554E-4</v>
      </c>
      <c r="BM383">
        <f t="shared" si="390"/>
        <v>0</v>
      </c>
      <c r="BN383">
        <f t="shared" si="391"/>
        <v>5.5511151231257827E-15</v>
      </c>
      <c r="BO383">
        <f t="shared" si="392"/>
        <v>0</v>
      </c>
      <c r="BP383">
        <f t="shared" si="393"/>
        <v>0</v>
      </c>
    </row>
    <row r="384" spans="1:68" x14ac:dyDescent="0.2">
      <c r="A384">
        <f t="shared" si="399"/>
        <v>0.34699999999999998</v>
      </c>
      <c r="B384">
        <f t="shared" si="335"/>
        <v>1.0846296459612521</v>
      </c>
      <c r="C384">
        <f t="shared" si="336"/>
        <v>2.0411042040711749</v>
      </c>
      <c r="D384">
        <f t="shared" si="337"/>
        <v>1.0846296459612521</v>
      </c>
      <c r="E384">
        <f t="shared" si="343"/>
        <v>0.89142881254635231</v>
      </c>
      <c r="F384">
        <f t="shared" si="344"/>
        <v>0.89142881254635231</v>
      </c>
      <c r="G384">
        <f t="shared" si="338"/>
        <v>1.0737833495016396</v>
      </c>
      <c r="H384">
        <f t="shared" si="339"/>
        <v>0.87901069970426271</v>
      </c>
      <c r="I384">
        <f t="shared" si="340"/>
        <v>0.87901069970426293</v>
      </c>
      <c r="J384">
        <f t="shared" si="395"/>
        <v>24.832883819024957</v>
      </c>
      <c r="K384">
        <f t="shared" si="396"/>
        <v>24.04788492921438</v>
      </c>
      <c r="L384">
        <f t="shared" si="345"/>
        <v>1.5364198066405693E+17</v>
      </c>
      <c r="M384">
        <f t="shared" si="341"/>
        <v>2.6701925951439304E-2</v>
      </c>
      <c r="N384" s="17">
        <f t="shared" si="397"/>
        <v>4102536790724117.5</v>
      </c>
      <c r="O384">
        <f t="shared" si="398"/>
        <v>0</v>
      </c>
      <c r="P384" s="18" t="e">
        <f t="shared" si="342"/>
        <v>#N/A</v>
      </c>
      <c r="R384">
        <f t="shared" si="346"/>
        <v>3.1800470479531948</v>
      </c>
      <c r="S384">
        <f t="shared" si="347"/>
        <v>39.573401489896384</v>
      </c>
      <c r="T384">
        <f t="shared" si="369"/>
        <v>-3.6230195831646856</v>
      </c>
      <c r="U384" s="9">
        <f t="shared" si="348"/>
        <v>35.9503819067317</v>
      </c>
      <c r="V384">
        <f t="shared" si="370"/>
        <v>-4102536790724040</v>
      </c>
      <c r="W384">
        <f t="shared" si="371"/>
        <v>0</v>
      </c>
      <c r="X384">
        <f t="shared" si="372"/>
        <v>-7.1054273576010019E-15</v>
      </c>
      <c r="Y384">
        <f t="shared" si="349"/>
        <v>2.0411042040711749</v>
      </c>
      <c r="Z384">
        <f t="shared" si="350"/>
        <v>31.415926535897931</v>
      </c>
      <c r="AA384">
        <f t="shared" si="351"/>
        <v>2.6712847763135148</v>
      </c>
      <c r="AB384">
        <f t="shared" si="373"/>
        <v>-1.3579563682107381</v>
      </c>
      <c r="AC384">
        <f t="shared" si="352"/>
        <v>30.057970167687195</v>
      </c>
      <c r="AD384">
        <f t="shared" si="374"/>
        <v>-0.16217033954131693</v>
      </c>
      <c r="AE384">
        <f t="shared" si="353"/>
        <v>0.1202618176364606</v>
      </c>
      <c r="AF384" s="9">
        <f t="shared" si="375"/>
        <v>30.01606164578234</v>
      </c>
      <c r="AG384" s="9">
        <f t="shared" si="376"/>
        <v>0</v>
      </c>
      <c r="AH384">
        <f t="shared" si="377"/>
        <v>0</v>
      </c>
      <c r="AI384">
        <f t="shared" si="394"/>
        <v>3.1257338500325638E-3</v>
      </c>
      <c r="AJ384">
        <f t="shared" si="354"/>
        <v>37.337604695554134</v>
      </c>
      <c r="AK384">
        <f t="shared" si="355"/>
        <v>-1.3888227468448353</v>
      </c>
      <c r="AL384">
        <f t="shared" si="356"/>
        <v>-0.1133297381669216</v>
      </c>
      <c r="AM384">
        <f t="shared" si="357"/>
        <v>0.1149296961893235</v>
      </c>
      <c r="AN384" s="9">
        <f t="shared" si="378"/>
        <v>35.950381906731693</v>
      </c>
      <c r="AO384">
        <f t="shared" si="358"/>
        <v>0</v>
      </c>
      <c r="AP384">
        <f t="shared" si="379"/>
        <v>0</v>
      </c>
      <c r="AQ384">
        <f t="shared" si="359"/>
        <v>5.9216781596562029</v>
      </c>
      <c r="AR384">
        <f t="shared" si="360"/>
        <v>-3.0866378634097247E-2</v>
      </c>
      <c r="AS384">
        <f t="shared" si="361"/>
        <v>4.8840601374395332E-2</v>
      </c>
      <c r="AT384">
        <f t="shared" si="380"/>
        <v>2.2224851014443932E-2</v>
      </c>
      <c r="AU384">
        <f t="shared" si="362"/>
        <v>5.9343202609493524</v>
      </c>
      <c r="AV384">
        <f t="shared" si="381"/>
        <v>0.16506974185545867</v>
      </c>
      <c r="AW384">
        <f t="shared" si="382"/>
        <v>0</v>
      </c>
      <c r="AX384">
        <f t="shared" si="363"/>
        <v>2.6705100016978796E-2</v>
      </c>
      <c r="AY384" t="b">
        <f t="shared" si="383"/>
        <v>0</v>
      </c>
      <c r="AZ384">
        <f t="shared" si="364"/>
        <v>37.337604695554134</v>
      </c>
      <c r="BA384">
        <f t="shared" si="365"/>
        <v>-1.3888227468448382</v>
      </c>
      <c r="BB384">
        <f t="shared" si="366"/>
        <v>-0.16266153446482973</v>
      </c>
      <c r="BC384">
        <f t="shared" si="367"/>
        <v>0.1149296961893235</v>
      </c>
      <c r="BD384">
        <f t="shared" si="368"/>
        <v>4.9331796297907987E-2</v>
      </c>
      <c r="BF384" s="15">
        <f t="shared" si="384"/>
        <v>35.950381906731693</v>
      </c>
      <c r="BG384" s="10">
        <f t="shared" si="385"/>
        <v>0</v>
      </c>
      <c r="BH384">
        <f t="shared" si="386"/>
        <v>5.9343202609493524</v>
      </c>
      <c r="BI384">
        <f t="shared" si="387"/>
        <v>5.9216781596562029</v>
      </c>
      <c r="BJ384">
        <f t="shared" si="388"/>
        <v>-3.0866378634100133E-2</v>
      </c>
      <c r="BK384">
        <f t="shared" si="389"/>
        <v>-4.9119492351279437E-4</v>
      </c>
      <c r="BM384">
        <f t="shared" si="390"/>
        <v>0</v>
      </c>
      <c r="BN384">
        <f t="shared" si="391"/>
        <v>-2.886579864025407E-15</v>
      </c>
      <c r="BO384">
        <f t="shared" si="392"/>
        <v>-1.3877787807814457E-16</v>
      </c>
      <c r="BP384">
        <f t="shared" si="393"/>
        <v>0</v>
      </c>
    </row>
    <row r="385" spans="1:68" x14ac:dyDescent="0.2">
      <c r="A385">
        <f t="shared" si="399"/>
        <v>0.34799999999999998</v>
      </c>
      <c r="B385">
        <f t="shared" si="335"/>
        <v>1.0877553798112845</v>
      </c>
      <c r="C385">
        <f t="shared" si="336"/>
        <v>2.0379784702211428</v>
      </c>
      <c r="D385">
        <f t="shared" si="337"/>
        <v>1.0877553798112845</v>
      </c>
      <c r="E385">
        <f t="shared" si="343"/>
        <v>0.89284091543840183</v>
      </c>
      <c r="F385">
        <f t="shared" si="344"/>
        <v>0.89284091543840161</v>
      </c>
      <c r="G385">
        <f t="shared" si="338"/>
        <v>1.0768778260131715</v>
      </c>
      <c r="H385">
        <f t="shared" si="339"/>
        <v>0.88048194147206305</v>
      </c>
      <c r="I385">
        <f t="shared" si="340"/>
        <v>0.88048194147206305</v>
      </c>
      <c r="J385">
        <f t="shared" si="395"/>
        <v>24.791389298616735</v>
      </c>
      <c r="K385">
        <f t="shared" si="396"/>
        <v>24.008103598831511</v>
      </c>
      <c r="L385">
        <f t="shared" si="345"/>
        <v>1.5476439970700912E+17</v>
      </c>
      <c r="M385">
        <f t="shared" si="341"/>
        <v>2.6733172131773994E-2</v>
      </c>
      <c r="N385" s="17">
        <f t="shared" si="397"/>
        <v>4137343337238147.5</v>
      </c>
      <c r="O385">
        <f t="shared" si="398"/>
        <v>0</v>
      </c>
      <c r="P385" s="18" t="e">
        <f t="shared" si="342"/>
        <v>#N/A</v>
      </c>
      <c r="R385">
        <f t="shared" si="346"/>
        <v>3.1783914233083421</v>
      </c>
      <c r="S385">
        <f t="shared" si="347"/>
        <v>39.580680353564809</v>
      </c>
      <c r="T385">
        <f t="shared" si="369"/>
        <v>-3.6218500827794746</v>
      </c>
      <c r="U385" s="9">
        <f t="shared" si="348"/>
        <v>35.958830270785334</v>
      </c>
      <c r="V385">
        <f t="shared" si="370"/>
        <v>-4137343337237935.5</v>
      </c>
      <c r="W385">
        <f t="shared" si="371"/>
        <v>0</v>
      </c>
      <c r="X385">
        <f t="shared" si="372"/>
        <v>-4.2632564145606011E-14</v>
      </c>
      <c r="Y385">
        <f t="shared" si="349"/>
        <v>2.0379784702211428</v>
      </c>
      <c r="Z385">
        <f t="shared" si="350"/>
        <v>31.415926535897931</v>
      </c>
      <c r="AA385">
        <f t="shared" si="351"/>
        <v>2.6744105101635469</v>
      </c>
      <c r="AB385">
        <f t="shared" si="373"/>
        <v>-1.3490422184718258</v>
      </c>
      <c r="AC385">
        <f t="shared" si="352"/>
        <v>30.066884317426105</v>
      </c>
      <c r="AD385">
        <f t="shared" si="374"/>
        <v>-0.16100089981879265</v>
      </c>
      <c r="AE385">
        <f t="shared" si="353"/>
        <v>0.1186298892204251</v>
      </c>
      <c r="AF385" s="9">
        <f t="shared" si="375"/>
        <v>30.024513306827739</v>
      </c>
      <c r="AG385" s="9">
        <f t="shared" si="376"/>
        <v>0</v>
      </c>
      <c r="AH385">
        <f t="shared" si="377"/>
        <v>0</v>
      </c>
      <c r="AI385">
        <f t="shared" si="394"/>
        <v>3.1257338500321197E-3</v>
      </c>
      <c r="AJ385">
        <f t="shared" si="354"/>
        <v>37.337604695554134</v>
      </c>
      <c r="AK385">
        <f t="shared" si="355"/>
        <v>-1.3799610471681893</v>
      </c>
      <c r="AL385">
        <f t="shared" si="356"/>
        <v>-0.11216023778171058</v>
      </c>
      <c r="AM385">
        <f t="shared" si="357"/>
        <v>0.11334686018115515</v>
      </c>
      <c r="AN385" s="9">
        <f t="shared" si="378"/>
        <v>35.958830270785391</v>
      </c>
      <c r="AO385">
        <f t="shared" si="358"/>
        <v>5.6843418860808015E-14</v>
      </c>
      <c r="AP385">
        <f t="shared" si="379"/>
        <v>1.5807916562566892E-15</v>
      </c>
      <c r="AQ385">
        <f t="shared" si="359"/>
        <v>5.9216781596562029</v>
      </c>
      <c r="AR385">
        <f t="shared" si="360"/>
        <v>-3.0918828696363532E-2</v>
      </c>
      <c r="AS385">
        <f t="shared" si="361"/>
        <v>4.8840662037082067E-2</v>
      </c>
      <c r="AT385">
        <f t="shared" si="380"/>
        <v>2.2405580766074445E-2</v>
      </c>
      <c r="AU385">
        <f t="shared" si="362"/>
        <v>5.9343169639576523</v>
      </c>
      <c r="AV385">
        <f t="shared" si="381"/>
        <v>0.1650308677804507</v>
      </c>
      <c r="AW385">
        <f t="shared" si="382"/>
        <v>0</v>
      </c>
      <c r="AX385">
        <f t="shared" si="363"/>
        <v>2.6736357355479117E-2</v>
      </c>
      <c r="AY385" t="b">
        <f t="shared" si="383"/>
        <v>0</v>
      </c>
      <c r="AZ385">
        <f t="shared" si="364"/>
        <v>37.337604695554134</v>
      </c>
      <c r="BA385">
        <f t="shared" si="365"/>
        <v>-1.3799610471681856</v>
      </c>
      <c r="BB385">
        <f t="shared" si="366"/>
        <v>-0.16149203407961876</v>
      </c>
      <c r="BC385">
        <f t="shared" si="367"/>
        <v>0.1133468601811554</v>
      </c>
      <c r="BD385">
        <f t="shared" si="368"/>
        <v>4.9331796297907987E-2</v>
      </c>
      <c r="BF385" s="15">
        <f t="shared" si="384"/>
        <v>35.958830270785384</v>
      </c>
      <c r="BG385" s="10">
        <f t="shared" si="385"/>
        <v>0</v>
      </c>
      <c r="BH385">
        <f t="shared" si="386"/>
        <v>5.9343169639576452</v>
      </c>
      <c r="BI385">
        <f t="shared" si="387"/>
        <v>5.9216781596562029</v>
      </c>
      <c r="BJ385">
        <f t="shared" si="388"/>
        <v>-3.0918828696359757E-2</v>
      </c>
      <c r="BK385">
        <f t="shared" si="389"/>
        <v>-4.9113426082611489E-4</v>
      </c>
      <c r="BM385">
        <f t="shared" si="390"/>
        <v>0</v>
      </c>
      <c r="BN385">
        <f t="shared" si="391"/>
        <v>3.7747582837255322E-15</v>
      </c>
      <c r="BO385">
        <f t="shared" si="392"/>
        <v>-1.9428902930940239E-16</v>
      </c>
      <c r="BP385">
        <f t="shared" si="393"/>
        <v>2.4980018054066022E-16</v>
      </c>
    </row>
    <row r="386" spans="1:68" x14ac:dyDescent="0.2">
      <c r="A386">
        <f t="shared" si="399"/>
        <v>0.34899999999999998</v>
      </c>
      <c r="B386">
        <f t="shared" si="335"/>
        <v>1.090881113661317</v>
      </c>
      <c r="C386">
        <f t="shared" si="336"/>
        <v>2.0348527363711097</v>
      </c>
      <c r="D386">
        <f t="shared" si="337"/>
        <v>1.090881113661317</v>
      </c>
      <c r="E386">
        <f t="shared" si="343"/>
        <v>0.89424429509243719</v>
      </c>
      <c r="F386">
        <f t="shared" si="344"/>
        <v>0.89424429509243719</v>
      </c>
      <c r="G386">
        <f t="shared" si="338"/>
        <v>1.0799723025247039</v>
      </c>
      <c r="H386">
        <f t="shared" si="339"/>
        <v>0.88194475194092903</v>
      </c>
      <c r="I386">
        <f t="shared" si="340"/>
        <v>0.88194475194092925</v>
      </c>
      <c r="J386">
        <f t="shared" si="395"/>
        <v>24.750269825175867</v>
      </c>
      <c r="K386">
        <f t="shared" si="396"/>
        <v>23.968681173958426</v>
      </c>
      <c r="L386">
        <f t="shared" si="345"/>
        <v>1.5589545227745162E+17</v>
      </c>
      <c r="M386">
        <f t="shared" si="341"/>
        <v>2.6764418285989806E-2</v>
      </c>
      <c r="N386" s="17">
        <f t="shared" si="397"/>
        <v>4172451093637277</v>
      </c>
      <c r="O386">
        <f t="shared" si="398"/>
        <v>0</v>
      </c>
      <c r="P386" s="18" t="e">
        <f t="shared" si="342"/>
        <v>#N/A</v>
      </c>
      <c r="R386">
        <f t="shared" si="346"/>
        <v>3.1767480270727546</v>
      </c>
      <c r="S386">
        <f t="shared" si="347"/>
        <v>39.587961999782095</v>
      </c>
      <c r="T386">
        <f t="shared" si="369"/>
        <v>-3.6206819495037572</v>
      </c>
      <c r="U386" s="9">
        <f t="shared" si="348"/>
        <v>35.96728005027834</v>
      </c>
      <c r="V386">
        <f t="shared" si="370"/>
        <v>-4172451093637173.5</v>
      </c>
      <c r="W386">
        <f t="shared" si="371"/>
        <v>0</v>
      </c>
      <c r="X386">
        <f t="shared" si="372"/>
        <v>-1.4210854715202004E-14</v>
      </c>
      <c r="Y386">
        <f t="shared" si="349"/>
        <v>2.0348527363711097</v>
      </c>
      <c r="Z386">
        <f t="shared" si="350"/>
        <v>31.415926535897931</v>
      </c>
      <c r="AA386">
        <f t="shared" si="351"/>
        <v>2.6775362440135799</v>
      </c>
      <c r="AB386">
        <f t="shared" si="373"/>
        <v>-1.3401366247519111</v>
      </c>
      <c r="AC386">
        <f t="shared" si="352"/>
        <v>30.075789911146021</v>
      </c>
      <c r="AD386">
        <f t="shared" si="374"/>
        <v>-0.15983282608824279</v>
      </c>
      <c r="AE386">
        <f t="shared" si="353"/>
        <v>0.11701047323396742</v>
      </c>
      <c r="AF386" s="9">
        <f t="shared" si="375"/>
        <v>30.032967558291748</v>
      </c>
      <c r="AG386" s="9">
        <f t="shared" si="376"/>
        <v>0</v>
      </c>
      <c r="AH386">
        <f t="shared" si="377"/>
        <v>0</v>
      </c>
      <c r="AI386">
        <f t="shared" si="394"/>
        <v>3.1257338500325638E-3</v>
      </c>
      <c r="AJ386">
        <f t="shared" si="354"/>
        <v>37.337604695554134</v>
      </c>
      <c r="AK386">
        <f t="shared" si="355"/>
        <v>-1.3711088211775293</v>
      </c>
      <c r="AL386">
        <f t="shared" si="356"/>
        <v>-0.11099210450599317</v>
      </c>
      <c r="AM386">
        <f t="shared" si="357"/>
        <v>0.11177628040774042</v>
      </c>
      <c r="AN386" s="9">
        <f t="shared" si="378"/>
        <v>35.967280050278347</v>
      </c>
      <c r="AO386">
        <f t="shared" si="358"/>
        <v>0</v>
      </c>
      <c r="AP386">
        <f t="shared" si="379"/>
        <v>0</v>
      </c>
      <c r="AQ386">
        <f t="shared" si="359"/>
        <v>5.9216781596562029</v>
      </c>
      <c r="AR386">
        <f t="shared" si="360"/>
        <v>-3.0972196425618215E-2</v>
      </c>
      <c r="AS386">
        <f t="shared" si="361"/>
        <v>4.8840721582249613E-2</v>
      </c>
      <c r="AT386">
        <f t="shared" si="380"/>
        <v>2.2589159917313358E-2</v>
      </c>
      <c r="AU386">
        <f t="shared" si="362"/>
        <v>5.9343124919865993</v>
      </c>
      <c r="AV386">
        <f t="shared" si="381"/>
        <v>0.16499197280670308</v>
      </c>
      <c r="AW386">
        <f t="shared" si="382"/>
        <v>0</v>
      </c>
      <c r="AX386">
        <f t="shared" si="363"/>
        <v>2.6767614693979449E-2</v>
      </c>
      <c r="AY386" t="b">
        <f t="shared" si="383"/>
        <v>0</v>
      </c>
      <c r="AZ386">
        <f t="shared" si="364"/>
        <v>37.337604695554134</v>
      </c>
      <c r="BA386">
        <f t="shared" si="365"/>
        <v>-1.3711088211775331</v>
      </c>
      <c r="BB386">
        <f t="shared" si="366"/>
        <v>-0.16032390080390083</v>
      </c>
      <c r="BC386">
        <f t="shared" si="367"/>
        <v>0.11177628040774042</v>
      </c>
      <c r="BD386">
        <f t="shared" si="368"/>
        <v>4.9331796297907987E-2</v>
      </c>
      <c r="BF386" s="15">
        <f t="shared" si="384"/>
        <v>35.96728005027834</v>
      </c>
      <c r="BG386" s="10">
        <f t="shared" si="385"/>
        <v>0</v>
      </c>
      <c r="BH386">
        <f t="shared" si="386"/>
        <v>5.9343124919865922</v>
      </c>
      <c r="BI386">
        <f t="shared" si="387"/>
        <v>5.9216781596562029</v>
      </c>
      <c r="BJ386">
        <f t="shared" si="388"/>
        <v>-3.0972196425621989E-2</v>
      </c>
      <c r="BK386">
        <f t="shared" si="389"/>
        <v>-4.9107471565804084E-4</v>
      </c>
      <c r="BM386">
        <f t="shared" si="390"/>
        <v>0</v>
      </c>
      <c r="BN386">
        <f t="shared" si="391"/>
        <v>-3.7747582837255322E-15</v>
      </c>
      <c r="BO386">
        <f t="shared" si="392"/>
        <v>3.3306690738754696E-16</v>
      </c>
      <c r="BP386">
        <f t="shared" si="393"/>
        <v>0</v>
      </c>
    </row>
    <row r="387" spans="1:68" x14ac:dyDescent="0.2">
      <c r="A387">
        <f t="shared" si="399"/>
        <v>0.35</v>
      </c>
      <c r="B387">
        <f t="shared" si="335"/>
        <v>1.0940068475113494</v>
      </c>
      <c r="C387">
        <f t="shared" si="336"/>
        <v>2.0317270025210776</v>
      </c>
      <c r="D387">
        <f t="shared" si="337"/>
        <v>1.0940068475113494</v>
      </c>
      <c r="E387">
        <f t="shared" si="343"/>
        <v>0.89563893779715253</v>
      </c>
      <c r="F387">
        <f t="shared" si="344"/>
        <v>0.89563893779715253</v>
      </c>
      <c r="G387">
        <f t="shared" si="338"/>
        <v>1.0830667790362358</v>
      </c>
      <c r="H387">
        <f t="shared" si="339"/>
        <v>0.88339911710331298</v>
      </c>
      <c r="I387">
        <f t="shared" si="340"/>
        <v>0.8833991171033132</v>
      </c>
      <c r="J387">
        <f t="shared" si="395"/>
        <v>24.70952275004705</v>
      </c>
      <c r="K387">
        <f t="shared" si="396"/>
        <v>23.929615131999185</v>
      </c>
      <c r="L387">
        <f t="shared" si="345"/>
        <v>1.5703524064871434E+17</v>
      </c>
      <c r="M387">
        <f t="shared" si="341"/>
        <v>2.6795664414056213E-2</v>
      </c>
      <c r="N387" s="17">
        <f t="shared" si="397"/>
        <v>4207863609603508.5</v>
      </c>
      <c r="O387">
        <f t="shared" si="398"/>
        <v>0</v>
      </c>
      <c r="P387" s="18" t="e">
        <f t="shared" si="342"/>
        <v>#N/A</v>
      </c>
      <c r="R387">
        <f t="shared" si="346"/>
        <v>3.1751168187152765</v>
      </c>
      <c r="S387">
        <f t="shared" si="347"/>
        <v>39.595246637801651</v>
      </c>
      <c r="T387">
        <f t="shared" si="369"/>
        <v>-3.6195151801473266</v>
      </c>
      <c r="U387" s="9">
        <f t="shared" si="348"/>
        <v>35.975731457654327</v>
      </c>
      <c r="V387">
        <f t="shared" si="370"/>
        <v>-4207863609603408.5</v>
      </c>
      <c r="W387">
        <f t="shared" si="371"/>
        <v>0</v>
      </c>
      <c r="X387">
        <f t="shared" si="372"/>
        <v>-1.4210854715202004E-14</v>
      </c>
      <c r="Y387">
        <f t="shared" si="349"/>
        <v>2.0317270025210776</v>
      </c>
      <c r="Z387">
        <f t="shared" si="350"/>
        <v>31.415926535897931</v>
      </c>
      <c r="AA387">
        <f t="shared" si="351"/>
        <v>2.680661977863612</v>
      </c>
      <c r="AB387">
        <f t="shared" si="373"/>
        <v>-1.3312393426022302</v>
      </c>
      <c r="AC387">
        <f t="shared" si="352"/>
        <v>30.0846871932957</v>
      </c>
      <c r="AD387">
        <f t="shared" si="374"/>
        <v>-0.15866611516223178</v>
      </c>
      <c r="AE387">
        <f t="shared" si="353"/>
        <v>0.11540352921673537</v>
      </c>
      <c r="AF387" s="9">
        <f t="shared" si="375"/>
        <v>30.041424607350205</v>
      </c>
      <c r="AG387" s="9">
        <f t="shared" si="376"/>
        <v>0</v>
      </c>
      <c r="AH387">
        <f t="shared" si="377"/>
        <v>0</v>
      </c>
      <c r="AI387">
        <f t="shared" si="394"/>
        <v>3.1257338500325638E-3</v>
      </c>
      <c r="AJ387">
        <f t="shared" si="354"/>
        <v>37.337604695554134</v>
      </c>
      <c r="AK387">
        <f t="shared" si="355"/>
        <v>-1.3622658211806939</v>
      </c>
      <c r="AL387">
        <f t="shared" si="356"/>
        <v>-0.10982533514956261</v>
      </c>
      <c r="AM387">
        <f t="shared" si="357"/>
        <v>0.11021791843045801</v>
      </c>
      <c r="AN387" s="9">
        <f t="shared" si="378"/>
        <v>35.975731457654334</v>
      </c>
      <c r="AO387">
        <f t="shared" si="358"/>
        <v>0</v>
      </c>
      <c r="AP387">
        <f t="shared" si="379"/>
        <v>0</v>
      </c>
      <c r="AQ387">
        <f t="shared" si="359"/>
        <v>5.9216781596562029</v>
      </c>
      <c r="AR387">
        <f t="shared" si="360"/>
        <v>-3.1026478578463745E-2</v>
      </c>
      <c r="AS387">
        <f t="shared" si="361"/>
        <v>4.8840780012669172E-2</v>
      </c>
      <c r="AT387">
        <f t="shared" si="380"/>
        <v>2.277564194598429E-2</v>
      </c>
      <c r="AU387">
        <f t="shared" si="362"/>
        <v>5.9343068503041287</v>
      </c>
      <c r="AV387">
        <f t="shared" si="381"/>
        <v>0.1649530561258824</v>
      </c>
      <c r="AW387">
        <f t="shared" si="382"/>
        <v>0</v>
      </c>
      <c r="AX387">
        <f t="shared" si="363"/>
        <v>2.679887203247977E-2</v>
      </c>
      <c r="AY387" t="b">
        <f t="shared" si="383"/>
        <v>0</v>
      </c>
      <c r="AZ387">
        <f t="shared" si="364"/>
        <v>37.337604695554134</v>
      </c>
      <c r="BA387">
        <f t="shared" si="365"/>
        <v>-1.3622658211806959</v>
      </c>
      <c r="BB387">
        <f t="shared" si="366"/>
        <v>-0.15915713144747037</v>
      </c>
      <c r="BC387">
        <f t="shared" si="367"/>
        <v>0.11021791843045801</v>
      </c>
      <c r="BD387">
        <f t="shared" si="368"/>
        <v>4.9331796297907987E-2</v>
      </c>
      <c r="BF387" s="15">
        <f t="shared" si="384"/>
        <v>35.975731457654327</v>
      </c>
      <c r="BG387" s="10">
        <f t="shared" si="385"/>
        <v>0</v>
      </c>
      <c r="BH387">
        <f t="shared" si="386"/>
        <v>5.9343068503041216</v>
      </c>
      <c r="BI387">
        <f t="shared" si="387"/>
        <v>5.9216781596562029</v>
      </c>
      <c r="BJ387">
        <f t="shared" si="388"/>
        <v>-3.1026478578465744E-2</v>
      </c>
      <c r="BK387">
        <f t="shared" si="389"/>
        <v>-4.9101628523859353E-4</v>
      </c>
      <c r="BM387">
        <f t="shared" si="390"/>
        <v>0</v>
      </c>
      <c r="BN387">
        <f t="shared" si="391"/>
        <v>-1.9984014443252818E-15</v>
      </c>
      <c r="BO387">
        <f t="shared" si="392"/>
        <v>2.2204460492503131E-16</v>
      </c>
      <c r="BP387">
        <f t="shared" si="393"/>
        <v>0</v>
      </c>
    </row>
    <row r="388" spans="1:68" x14ac:dyDescent="0.2">
      <c r="A388">
        <f t="shared" si="399"/>
        <v>0.35099999999999998</v>
      </c>
      <c r="B388">
        <f t="shared" si="335"/>
        <v>1.0971325813613817</v>
      </c>
      <c r="C388">
        <f t="shared" si="336"/>
        <v>2.0286012686710455</v>
      </c>
      <c r="D388">
        <f t="shared" si="337"/>
        <v>1.0971325813613817</v>
      </c>
      <c r="E388">
        <f t="shared" si="343"/>
        <v>0.89702482992660404</v>
      </c>
      <c r="F388">
        <f t="shared" si="344"/>
        <v>0.89702482992660393</v>
      </c>
      <c r="G388">
        <f t="shared" si="338"/>
        <v>1.0861612555477678</v>
      </c>
      <c r="H388">
        <f t="shared" si="339"/>
        <v>0.88484502303253831</v>
      </c>
      <c r="I388">
        <f t="shared" si="340"/>
        <v>0.88484502303253831</v>
      </c>
      <c r="J388">
        <f t="shared" si="395"/>
        <v>24.669145458518447</v>
      </c>
      <c r="K388">
        <f t="shared" si="396"/>
        <v>23.890902982628162</v>
      </c>
      <c r="L388">
        <f t="shared" si="345"/>
        <v>1.5818386839426669E+17</v>
      </c>
      <c r="M388">
        <f t="shared" si="341"/>
        <v>2.682691051594269E-2</v>
      </c>
      <c r="N388" s="17">
        <f t="shared" si="397"/>
        <v>4243584482478647.5</v>
      </c>
      <c r="O388">
        <f t="shared" si="398"/>
        <v>0</v>
      </c>
      <c r="P388" s="18" t="e">
        <f t="shared" si="342"/>
        <v>#N/A</v>
      </c>
      <c r="R388">
        <f t="shared" si="346"/>
        <v>3.1734977581381929</v>
      </c>
      <c r="S388">
        <f t="shared" si="347"/>
        <v>39.602534475350069</v>
      </c>
      <c r="T388">
        <f t="shared" si="369"/>
        <v>-3.618349771531133</v>
      </c>
      <c r="U388" s="9">
        <f t="shared" si="348"/>
        <v>35.984184703818933</v>
      </c>
      <c r="V388">
        <f t="shared" si="370"/>
        <v>-4243584482478571.5</v>
      </c>
      <c r="W388">
        <f t="shared" si="371"/>
        <v>0</v>
      </c>
      <c r="X388">
        <f t="shared" si="372"/>
        <v>-7.1054273576010019E-15</v>
      </c>
      <c r="Y388">
        <f t="shared" si="349"/>
        <v>2.0286012686710455</v>
      </c>
      <c r="Z388">
        <f t="shared" si="350"/>
        <v>31.415926535897931</v>
      </c>
      <c r="AA388">
        <f t="shared" si="351"/>
        <v>2.6837877117136442</v>
      </c>
      <c r="AB388">
        <f t="shared" si="373"/>
        <v>-1.3223501294228015</v>
      </c>
      <c r="AC388">
        <f t="shared" si="352"/>
        <v>30.09357640647513</v>
      </c>
      <c r="AD388">
        <f t="shared" si="374"/>
        <v>-0.15750076386446668</v>
      </c>
      <c r="AE388">
        <f t="shared" si="353"/>
        <v>0.11380901714931047</v>
      </c>
      <c r="AF388" s="9">
        <f t="shared" si="375"/>
        <v>30.049884659759975</v>
      </c>
      <c r="AG388" s="9">
        <f t="shared" si="376"/>
        <v>0</v>
      </c>
      <c r="AH388">
        <f t="shared" si="377"/>
        <v>0</v>
      </c>
      <c r="AI388">
        <f t="shared" si="394"/>
        <v>3.1257338500321197E-3</v>
      </c>
      <c r="AJ388">
        <f t="shared" si="354"/>
        <v>37.337604695554134</v>
      </c>
      <c r="AK388">
        <f t="shared" si="355"/>
        <v>-1.3534318014306994</v>
      </c>
      <c r="AL388">
        <f t="shared" si="356"/>
        <v>-0.10865992653336898</v>
      </c>
      <c r="AM388">
        <f t="shared" si="357"/>
        <v>0.10867173622885841</v>
      </c>
      <c r="AN388" s="9">
        <f t="shared" si="378"/>
        <v>35.984184703818919</v>
      </c>
      <c r="AO388">
        <f t="shared" si="358"/>
        <v>0</v>
      </c>
      <c r="AP388">
        <f t="shared" si="379"/>
        <v>0</v>
      </c>
      <c r="AQ388">
        <f t="shared" si="359"/>
        <v>5.9216781596562029</v>
      </c>
      <c r="AR388">
        <f t="shared" si="360"/>
        <v>-3.1081672007897909E-2</v>
      </c>
      <c r="AS388">
        <f t="shared" si="361"/>
        <v>4.8840837331097703E-2</v>
      </c>
      <c r="AT388">
        <f t="shared" si="380"/>
        <v>2.2965081783242997E-2</v>
      </c>
      <c r="AU388">
        <f t="shared" si="362"/>
        <v>5.9343000440589435</v>
      </c>
      <c r="AV388">
        <f t="shared" si="381"/>
        <v>0.16491411693507538</v>
      </c>
      <c r="AW388">
        <f t="shared" si="382"/>
        <v>0</v>
      </c>
      <c r="AX388">
        <f t="shared" si="363"/>
        <v>2.6830129370980092E-2</v>
      </c>
      <c r="AY388" t="b">
        <f t="shared" si="383"/>
        <v>0</v>
      </c>
      <c r="AZ388">
        <f t="shared" si="364"/>
        <v>37.337604695554134</v>
      </c>
      <c r="BA388">
        <f t="shared" si="365"/>
        <v>-1.3534318014306963</v>
      </c>
      <c r="BB388">
        <f t="shared" si="366"/>
        <v>-0.15799172283127683</v>
      </c>
      <c r="BC388">
        <f t="shared" si="367"/>
        <v>0.10867173622885853</v>
      </c>
      <c r="BD388">
        <f t="shared" si="368"/>
        <v>4.9331796297907987E-2</v>
      </c>
      <c r="BF388" s="15">
        <f t="shared" si="384"/>
        <v>35.984184703818926</v>
      </c>
      <c r="BG388" s="10">
        <f t="shared" si="385"/>
        <v>0</v>
      </c>
      <c r="BH388">
        <f t="shared" si="386"/>
        <v>5.9343000440589506</v>
      </c>
      <c r="BI388">
        <f t="shared" si="387"/>
        <v>5.9216781596562029</v>
      </c>
      <c r="BJ388">
        <f t="shared" si="388"/>
        <v>-3.1081672007894801E-2</v>
      </c>
      <c r="BK388">
        <f t="shared" si="389"/>
        <v>-4.909589668101455E-4</v>
      </c>
      <c r="BM388">
        <f t="shared" si="390"/>
        <v>0</v>
      </c>
      <c r="BN388">
        <f t="shared" si="391"/>
        <v>3.1086244689504383E-15</v>
      </c>
      <c r="BO388">
        <f t="shared" si="392"/>
        <v>1.3877787807814457E-16</v>
      </c>
      <c r="BP388">
        <f t="shared" si="393"/>
        <v>1.2490009027033011E-16</v>
      </c>
    </row>
    <row r="389" spans="1:68" x14ac:dyDescent="0.2">
      <c r="A389">
        <f t="shared" si="399"/>
        <v>0.35199999999999998</v>
      </c>
      <c r="B389">
        <f t="shared" si="335"/>
        <v>1.1002583152114143</v>
      </c>
      <c r="C389">
        <f t="shared" si="336"/>
        <v>2.0254755348210125</v>
      </c>
      <c r="D389">
        <f t="shared" si="337"/>
        <v>1.1002583152114143</v>
      </c>
      <c r="E389">
        <f t="shared" si="343"/>
        <v>0.89840195794034294</v>
      </c>
      <c r="F389">
        <f t="shared" si="344"/>
        <v>0.89840195794034294</v>
      </c>
      <c r="G389">
        <f t="shared" si="338"/>
        <v>1.0892557320593002</v>
      </c>
      <c r="H389">
        <f t="shared" si="339"/>
        <v>0.8862824558829322</v>
      </c>
      <c r="I389">
        <f t="shared" si="340"/>
        <v>0.88628245588293231</v>
      </c>
      <c r="J389">
        <f t="shared" si="395"/>
        <v>24.62913536936702</v>
      </c>
      <c r="K389">
        <f t="shared" si="396"/>
        <v>23.852542267358906</v>
      </c>
      <c r="L389">
        <f t="shared" si="345"/>
        <v>1.5934144040724986E+17</v>
      </c>
      <c r="M389">
        <f t="shared" si="341"/>
        <v>2.6858156591618703E-2</v>
      </c>
      <c r="N389" s="17">
        <f t="shared" si="397"/>
        <v>4279617357991996.5</v>
      </c>
      <c r="O389">
        <f t="shared" si="398"/>
        <v>0</v>
      </c>
      <c r="P389" s="18" t="e">
        <f t="shared" si="342"/>
        <v>#N/A</v>
      </c>
      <c r="R389">
        <f t="shared" si="346"/>
        <v>3.1718908056728528</v>
      </c>
      <c r="S389">
        <f t="shared" si="347"/>
        <v>39.609825718656651</v>
      </c>
      <c r="T389">
        <f t="shared" si="369"/>
        <v>-3.6171857204872309</v>
      </c>
      <c r="U389" s="9">
        <f t="shared" si="348"/>
        <v>35.992639998169423</v>
      </c>
      <c r="V389">
        <f t="shared" si="370"/>
        <v>-4279617357991867.5</v>
      </c>
      <c r="W389">
        <f t="shared" si="371"/>
        <v>0</v>
      </c>
      <c r="X389">
        <f t="shared" si="372"/>
        <v>-2.1316282072803006E-14</v>
      </c>
      <c r="Y389">
        <f t="shared" si="349"/>
        <v>2.0254755348210125</v>
      </c>
      <c r="Z389">
        <f t="shared" si="350"/>
        <v>31.415926535897931</v>
      </c>
      <c r="AA389">
        <f t="shared" si="351"/>
        <v>2.6869134455636772</v>
      </c>
      <c r="AB389">
        <f t="shared" si="373"/>
        <v>-1.3134687444296906</v>
      </c>
      <c r="AC389">
        <f t="shared" si="352"/>
        <v>30.10245779146824</v>
      </c>
      <c r="AD389">
        <f t="shared" si="374"/>
        <v>-0.15633676902974578</v>
      </c>
      <c r="AE389">
        <f t="shared" si="353"/>
        <v>0.11222689744880826</v>
      </c>
      <c r="AF389" s="9">
        <f t="shared" si="375"/>
        <v>30.0583479198873</v>
      </c>
      <c r="AG389" s="9">
        <f t="shared" si="376"/>
        <v>0</v>
      </c>
      <c r="AH389">
        <f t="shared" si="377"/>
        <v>0</v>
      </c>
      <c r="AI389">
        <f t="shared" si="394"/>
        <v>3.1257338500325638E-3</v>
      </c>
      <c r="AJ389">
        <f t="shared" si="354"/>
        <v>37.337604695554134</v>
      </c>
      <c r="AK389">
        <f t="shared" si="355"/>
        <v>-1.3446065180918294</v>
      </c>
      <c r="AL389">
        <f t="shared" si="356"/>
        <v>-0.10749587548946682</v>
      </c>
      <c r="AM389">
        <f t="shared" si="357"/>
        <v>0.10713769619658416</v>
      </c>
      <c r="AN389" s="9">
        <f t="shared" si="378"/>
        <v>35.992639998169416</v>
      </c>
      <c r="AO389">
        <f t="shared" si="358"/>
        <v>0</v>
      </c>
      <c r="AP389">
        <f t="shared" si="379"/>
        <v>0</v>
      </c>
      <c r="AQ389">
        <f t="shared" si="359"/>
        <v>5.9216781596562029</v>
      </c>
      <c r="AR389">
        <f t="shared" si="360"/>
        <v>-3.1137773662138768E-2</v>
      </c>
      <c r="AS389">
        <f t="shared" si="361"/>
        <v>4.8840893540278957E-2</v>
      </c>
      <c r="AT389">
        <f t="shared" si="380"/>
        <v>2.3157535861366565E-2</v>
      </c>
      <c r="AU389">
        <f t="shared" si="362"/>
        <v>5.934292078282116</v>
      </c>
      <c r="AV389">
        <f t="shared" si="381"/>
        <v>0.16487515443668299</v>
      </c>
      <c r="AW389">
        <f t="shared" si="382"/>
        <v>0</v>
      </c>
      <c r="AX389">
        <f t="shared" si="363"/>
        <v>2.686138670948042E-2</v>
      </c>
      <c r="AY389" t="b">
        <f t="shared" si="383"/>
        <v>0</v>
      </c>
      <c r="AZ389">
        <f t="shared" si="364"/>
        <v>37.337604695554134</v>
      </c>
      <c r="BA389">
        <f t="shared" si="365"/>
        <v>-1.3446065180918245</v>
      </c>
      <c r="BB389">
        <f t="shared" si="366"/>
        <v>-0.15682767178737461</v>
      </c>
      <c r="BC389">
        <f t="shared" si="367"/>
        <v>0.10713769619658416</v>
      </c>
      <c r="BD389">
        <f t="shared" si="368"/>
        <v>4.9331796297907987E-2</v>
      </c>
      <c r="BF389" s="15">
        <f t="shared" si="384"/>
        <v>35.992639998169423</v>
      </c>
      <c r="BG389" s="10">
        <f t="shared" si="385"/>
        <v>0</v>
      </c>
      <c r="BH389">
        <f t="shared" si="386"/>
        <v>5.9342920782821231</v>
      </c>
      <c r="BI389">
        <f t="shared" si="387"/>
        <v>5.9216781596562029</v>
      </c>
      <c r="BJ389">
        <f t="shared" si="388"/>
        <v>-3.1137773662133883E-2</v>
      </c>
      <c r="BK389">
        <f t="shared" si="389"/>
        <v>-4.9090275762883606E-4</v>
      </c>
      <c r="BM389">
        <f t="shared" si="390"/>
        <v>0</v>
      </c>
      <c r="BN389">
        <f t="shared" si="391"/>
        <v>4.8849813083506888E-15</v>
      </c>
      <c r="BO389">
        <f t="shared" si="392"/>
        <v>1.9428902930940239E-16</v>
      </c>
      <c r="BP389">
        <f t="shared" si="393"/>
        <v>0</v>
      </c>
    </row>
    <row r="390" spans="1:68" x14ac:dyDescent="0.2">
      <c r="A390">
        <f t="shared" si="399"/>
        <v>0.35299999999999998</v>
      </c>
      <c r="B390">
        <f t="shared" si="335"/>
        <v>1.1033840490614466</v>
      </c>
      <c r="C390">
        <f t="shared" si="336"/>
        <v>2.0223498009709804</v>
      </c>
      <c r="D390">
        <f t="shared" si="337"/>
        <v>1.1033840490614466</v>
      </c>
      <c r="E390">
        <f t="shared" si="343"/>
        <v>0.89977030838354688</v>
      </c>
      <c r="F390">
        <f t="shared" si="344"/>
        <v>0.89977030838354688</v>
      </c>
      <c r="G390">
        <f t="shared" si="338"/>
        <v>1.0923502085708321</v>
      </c>
      <c r="H390">
        <f t="shared" si="339"/>
        <v>0.88771140188995734</v>
      </c>
      <c r="I390">
        <f t="shared" si="340"/>
        <v>0.88771140188995745</v>
      </c>
      <c r="J390">
        <f t="shared" si="395"/>
        <v>24.589489934411908</v>
      </c>
      <c r="K390">
        <f t="shared" si="396"/>
        <v>23.814530559120513</v>
      </c>
      <c r="L390">
        <f t="shared" si="345"/>
        <v>1.6050806292037978E+17</v>
      </c>
      <c r="M390">
        <f t="shared" si="341"/>
        <v>2.6889402641053731E-2</v>
      </c>
      <c r="N390" s="17">
        <f t="shared" si="397"/>
        <v>4315965931001678.5</v>
      </c>
      <c r="O390">
        <f t="shared" si="398"/>
        <v>0</v>
      </c>
      <c r="P390" s="18" t="e">
        <f t="shared" si="342"/>
        <v>#N/A</v>
      </c>
      <c r="R390">
        <f t="shared" si="346"/>
        <v>3.1702959220753577</v>
      </c>
      <c r="S390">
        <f t="shared" si="347"/>
        <v>39.617120572482989</v>
      </c>
      <c r="T390">
        <f t="shared" si="369"/>
        <v>-3.6160230238587272</v>
      </c>
      <c r="U390" s="9">
        <f t="shared" si="348"/>
        <v>36.001097548624259</v>
      </c>
      <c r="V390">
        <f t="shared" si="370"/>
        <v>-4315965931001558</v>
      </c>
      <c r="W390">
        <f t="shared" si="371"/>
        <v>0</v>
      </c>
      <c r="X390">
        <f t="shared" si="372"/>
        <v>-2.1316282072803006E-14</v>
      </c>
      <c r="Y390">
        <f t="shared" si="349"/>
        <v>2.0223498009709804</v>
      </c>
      <c r="Z390">
        <f t="shared" si="350"/>
        <v>31.415926535897931</v>
      </c>
      <c r="AA390">
        <f t="shared" si="351"/>
        <v>2.6900391794137093</v>
      </c>
      <c r="AB390">
        <f t="shared" si="373"/>
        <v>-1.304594948622763</v>
      </c>
      <c r="AC390">
        <f t="shared" si="352"/>
        <v>30.111331587275167</v>
      </c>
      <c r="AD390">
        <f t="shared" si="374"/>
        <v>-0.15517412750390847</v>
      </c>
      <c r="AE390">
        <f t="shared" si="353"/>
        <v>0.1106571309645443</v>
      </c>
      <c r="AF390" s="9">
        <f t="shared" si="375"/>
        <v>30.066814590735802</v>
      </c>
      <c r="AG390" s="9">
        <f t="shared" si="376"/>
        <v>0</v>
      </c>
      <c r="AH390">
        <f t="shared" si="377"/>
        <v>0</v>
      </c>
      <c r="AI390">
        <f t="shared" si="394"/>
        <v>3.1257338500325638E-3</v>
      </c>
      <c r="AJ390">
        <f t="shared" si="354"/>
        <v>37.337604695554134</v>
      </c>
      <c r="AK390">
        <f t="shared" si="355"/>
        <v>-1.3357897292062353</v>
      </c>
      <c r="AL390">
        <f t="shared" si="356"/>
        <v>-0.10633317886096316</v>
      </c>
      <c r="AM390">
        <f t="shared" si="357"/>
        <v>0.10561576113735247</v>
      </c>
      <c r="AN390" s="9">
        <f t="shared" si="378"/>
        <v>36.001097548624287</v>
      </c>
      <c r="AO390">
        <f t="shared" si="358"/>
        <v>0</v>
      </c>
      <c r="AP390">
        <f t="shared" si="379"/>
        <v>0</v>
      </c>
      <c r="AQ390">
        <f t="shared" si="359"/>
        <v>5.9216781596562029</v>
      </c>
      <c r="AR390">
        <f t="shared" si="360"/>
        <v>-3.1194780583472248E-2</v>
      </c>
      <c r="AS390">
        <f t="shared" si="361"/>
        <v>4.8840948642945303E-2</v>
      </c>
      <c r="AT390">
        <f t="shared" si="380"/>
        <v>2.3353062163465717E-2</v>
      </c>
      <c r="AU390">
        <f t="shared" si="362"/>
        <v>5.9342829578884846</v>
      </c>
      <c r="AV390">
        <f t="shared" si="381"/>
        <v>0.16483616783831226</v>
      </c>
      <c r="AW390">
        <f t="shared" si="382"/>
        <v>0</v>
      </c>
      <c r="AX390">
        <f t="shared" si="363"/>
        <v>2.6892644047980741E-2</v>
      </c>
      <c r="AY390" t="b">
        <f t="shared" si="383"/>
        <v>0</v>
      </c>
      <c r="AZ390">
        <f t="shared" si="364"/>
        <v>37.337604695554134</v>
      </c>
      <c r="BA390">
        <f t="shared" si="365"/>
        <v>-1.3357897292062353</v>
      </c>
      <c r="BB390">
        <f t="shared" si="366"/>
        <v>-0.15566497515887132</v>
      </c>
      <c r="BC390">
        <f t="shared" si="367"/>
        <v>0.10561576113735247</v>
      </c>
      <c r="BD390">
        <f t="shared" si="368"/>
        <v>4.9331796297907987E-2</v>
      </c>
      <c r="BF390" s="15">
        <f t="shared" si="384"/>
        <v>36.001097548624287</v>
      </c>
      <c r="BG390" s="10">
        <f t="shared" si="385"/>
        <v>0</v>
      </c>
      <c r="BH390">
        <f t="shared" si="386"/>
        <v>5.9342829578884846</v>
      </c>
      <c r="BI390">
        <f t="shared" si="387"/>
        <v>5.9216781596562029</v>
      </c>
      <c r="BJ390">
        <f t="shared" si="388"/>
        <v>-3.1194780583472248E-2</v>
      </c>
      <c r="BK390">
        <f t="shared" si="389"/>
        <v>-4.9084765496285043E-4</v>
      </c>
      <c r="BM390">
        <f t="shared" si="390"/>
        <v>0</v>
      </c>
      <c r="BN390">
        <f t="shared" si="391"/>
        <v>0</v>
      </c>
      <c r="BO390">
        <f t="shared" si="392"/>
        <v>-1.6653345369377348E-16</v>
      </c>
      <c r="BP390">
        <f t="shared" si="393"/>
        <v>0</v>
      </c>
    </row>
    <row r="391" spans="1:68" x14ac:dyDescent="0.2">
      <c r="A391">
        <f t="shared" si="399"/>
        <v>0.35399999999999998</v>
      </c>
      <c r="B391">
        <f t="shared" si="335"/>
        <v>1.1065097829114792</v>
      </c>
      <c r="C391">
        <f t="shared" si="336"/>
        <v>2.0192240671209478</v>
      </c>
      <c r="D391">
        <f t="shared" si="337"/>
        <v>1.1065097829114792</v>
      </c>
      <c r="E391">
        <f t="shared" si="343"/>
        <v>0.90112986788715321</v>
      </c>
      <c r="F391">
        <f t="shared" si="344"/>
        <v>0.9011298678871531</v>
      </c>
      <c r="G391">
        <f t="shared" si="338"/>
        <v>1.0954446850823643</v>
      </c>
      <c r="H391">
        <f t="shared" si="339"/>
        <v>0.88913184737034545</v>
      </c>
      <c r="I391">
        <f t="shared" si="340"/>
        <v>0.88913184737034556</v>
      </c>
      <c r="J391">
        <f t="shared" si="395"/>
        <v>24.550206638075505</v>
      </c>
      <c r="K391">
        <f t="shared" si="396"/>
        <v>23.77686546184135</v>
      </c>
      <c r="L391">
        <f t="shared" si="345"/>
        <v>1.6168384352621587E+17</v>
      </c>
      <c r="M391">
        <f t="shared" si="341"/>
        <v>2.6920648664217242E-2</v>
      </c>
      <c r="N391" s="17">
        <f t="shared" si="397"/>
        <v>4352633946249533</v>
      </c>
      <c r="O391">
        <f t="shared" si="398"/>
        <v>0</v>
      </c>
      <c r="P391" s="18" t="e">
        <f t="shared" si="342"/>
        <v>#N/A</v>
      </c>
      <c r="R391">
        <f t="shared" si="346"/>
        <v>3.1687130685223122</v>
      </c>
      <c r="S391">
        <f t="shared" si="347"/>
        <v>39.624419240151809</v>
      </c>
      <c r="T391">
        <f t="shared" si="369"/>
        <v>-3.6148616784997309</v>
      </c>
      <c r="U391" s="9">
        <f t="shared" si="348"/>
        <v>36.00955756165208</v>
      </c>
      <c r="V391">
        <f t="shared" si="370"/>
        <v>-4352633946249361</v>
      </c>
      <c r="W391">
        <f t="shared" si="371"/>
        <v>0</v>
      </c>
      <c r="X391">
        <f t="shared" si="372"/>
        <v>-2.8421709430404007E-14</v>
      </c>
      <c r="Y391">
        <f t="shared" si="349"/>
        <v>2.0192240671209478</v>
      </c>
      <c r="Z391">
        <f t="shared" si="350"/>
        <v>31.415926535897931</v>
      </c>
      <c r="AA391">
        <f t="shared" si="351"/>
        <v>2.6931649132637419</v>
      </c>
      <c r="AB391">
        <f t="shared" si="373"/>
        <v>-1.2957285047538876</v>
      </c>
      <c r="AC391">
        <f t="shared" si="352"/>
        <v>30.120198031144042</v>
      </c>
      <c r="AD391">
        <f t="shared" si="374"/>
        <v>-0.15401283614378178</v>
      </c>
      <c r="AE391">
        <f t="shared" si="353"/>
        <v>0.10909967897376777</v>
      </c>
      <c r="AF391" s="9">
        <f t="shared" si="375"/>
        <v>30.075284873974027</v>
      </c>
      <c r="AG391" s="9">
        <f t="shared" si="376"/>
        <v>0</v>
      </c>
      <c r="AH391">
        <f t="shared" si="377"/>
        <v>0</v>
      </c>
      <c r="AI391">
        <f t="shared" si="394"/>
        <v>3.1257338500323417E-3</v>
      </c>
      <c r="AJ391">
        <f t="shared" si="354"/>
        <v>37.337604695554134</v>
      </c>
      <c r="AK391">
        <f t="shared" si="355"/>
        <v>-1.3269811946610368</v>
      </c>
      <c r="AL391">
        <f t="shared" si="356"/>
        <v>-0.1051718335019669</v>
      </c>
      <c r="AM391">
        <f t="shared" si="357"/>
        <v>0.10410589426099535</v>
      </c>
      <c r="AN391" s="9">
        <f t="shared" si="378"/>
        <v>36.009557561652123</v>
      </c>
      <c r="AO391">
        <f t="shared" si="358"/>
        <v>0</v>
      </c>
      <c r="AP391">
        <f t="shared" si="379"/>
        <v>0</v>
      </c>
      <c r="AQ391">
        <f t="shared" si="359"/>
        <v>5.9216781596562029</v>
      </c>
      <c r="AR391">
        <f t="shared" si="360"/>
        <v>-3.1252689907149245E-2</v>
      </c>
      <c r="AS391">
        <f t="shared" si="361"/>
        <v>4.8841002641814873E-2</v>
      </c>
      <c r="AT391">
        <f t="shared" si="380"/>
        <v>2.3551720275231489E-2</v>
      </c>
      <c r="AU391">
        <f t="shared" si="362"/>
        <v>5.9342726876780958</v>
      </c>
      <c r="AV391">
        <f t="shared" si="381"/>
        <v>0.16479715635267111</v>
      </c>
      <c r="AW391">
        <f t="shared" si="382"/>
        <v>0</v>
      </c>
      <c r="AX391">
        <f t="shared" si="363"/>
        <v>2.6923901386481069E-2</v>
      </c>
      <c r="AY391" t="b">
        <f t="shared" si="383"/>
        <v>0</v>
      </c>
      <c r="AZ391">
        <f t="shared" si="364"/>
        <v>37.337604695554134</v>
      </c>
      <c r="BA391">
        <f t="shared" si="365"/>
        <v>-1.326981194661039</v>
      </c>
      <c r="BB391">
        <f t="shared" si="366"/>
        <v>-0.15450362979987489</v>
      </c>
      <c r="BC391">
        <f t="shared" si="367"/>
        <v>0.10410589426099548</v>
      </c>
      <c r="BD391">
        <f t="shared" si="368"/>
        <v>4.9331796297907987E-2</v>
      </c>
      <c r="BF391" s="15">
        <f t="shared" si="384"/>
        <v>36.009557561652123</v>
      </c>
      <c r="BG391" s="10">
        <f t="shared" si="385"/>
        <v>0</v>
      </c>
      <c r="BH391">
        <f t="shared" si="386"/>
        <v>5.9342726876780958</v>
      </c>
      <c r="BI391">
        <f t="shared" si="387"/>
        <v>5.9216781596562029</v>
      </c>
      <c r="BJ391">
        <f t="shared" si="388"/>
        <v>-3.1252689907151465E-2</v>
      </c>
      <c r="BK391">
        <f t="shared" si="389"/>
        <v>-4.9079365609311365E-4</v>
      </c>
      <c r="BM391">
        <f t="shared" si="390"/>
        <v>0</v>
      </c>
      <c r="BN391">
        <f t="shared" si="391"/>
        <v>-2.2204460492503131E-15</v>
      </c>
      <c r="BO391">
        <f t="shared" si="392"/>
        <v>0</v>
      </c>
      <c r="BP391">
        <f t="shared" si="393"/>
        <v>1.2490009027033011E-16</v>
      </c>
    </row>
    <row r="392" spans="1:68" x14ac:dyDescent="0.2">
      <c r="A392">
        <f t="shared" si="399"/>
        <v>0.35499999999999998</v>
      </c>
      <c r="B392">
        <f t="shared" si="335"/>
        <v>1.1096355167615115</v>
      </c>
      <c r="C392">
        <f t="shared" si="336"/>
        <v>2.0160983332709153</v>
      </c>
      <c r="D392">
        <f t="shared" si="337"/>
        <v>1.1096355167615115</v>
      </c>
      <c r="E392">
        <f t="shared" si="343"/>
        <v>0.90248062316798761</v>
      </c>
      <c r="F392">
        <f t="shared" si="344"/>
        <v>0.90248062316798761</v>
      </c>
      <c r="G392">
        <f t="shared" si="338"/>
        <v>1.0985391615938964</v>
      </c>
      <c r="H392">
        <f t="shared" si="339"/>
        <v>0.89054377872222701</v>
      </c>
      <c r="I392">
        <f t="shared" si="340"/>
        <v>0.89054377872222712</v>
      </c>
      <c r="J392">
        <f t="shared" si="395"/>
        <v>24.511282996952318</v>
      </c>
      <c r="K392">
        <f t="shared" si="396"/>
        <v>23.739544610040173</v>
      </c>
      <c r="L392">
        <f t="shared" si="345"/>
        <v>1.6286889119774182E+17</v>
      </c>
      <c r="M392">
        <f t="shared" si="341"/>
        <v>2.6951894661078703E-2</v>
      </c>
      <c r="N392" s="17">
        <f t="shared" si="397"/>
        <v>4389625199128226</v>
      </c>
      <c r="O392">
        <f t="shared" si="398"/>
        <v>0</v>
      </c>
      <c r="P392" s="18" t="e">
        <f t="shared" si="342"/>
        <v>#N/A</v>
      </c>
      <c r="R392">
        <f t="shared" si="346"/>
        <v>3.1671422066066435</v>
      </c>
      <c r="S392">
        <f t="shared" si="347"/>
        <v>39.631721923575512</v>
      </c>
      <c r="T392">
        <f t="shared" si="369"/>
        <v>-3.6137016812753009</v>
      </c>
      <c r="U392" s="9">
        <f t="shared" si="348"/>
        <v>36.01802024230021</v>
      </c>
      <c r="V392">
        <f t="shared" si="370"/>
        <v>-4389625199128117</v>
      </c>
      <c r="W392">
        <f t="shared" si="371"/>
        <v>0</v>
      </c>
      <c r="X392">
        <f t="shared" si="372"/>
        <v>-1.4210854715202004E-14</v>
      </c>
      <c r="Y392">
        <f t="shared" si="349"/>
        <v>2.0160983332709153</v>
      </c>
      <c r="Z392">
        <f t="shared" si="350"/>
        <v>31.415926535897931</v>
      </c>
      <c r="AA392">
        <f t="shared" si="351"/>
        <v>2.6962906471137744</v>
      </c>
      <c r="AB392">
        <f t="shared" si="373"/>
        <v>-1.286869177295638</v>
      </c>
      <c r="AC392">
        <f t="shared" si="352"/>
        <v>30.129057358602292</v>
      </c>
      <c r="AD392">
        <f t="shared" si="374"/>
        <v>-0.15285289181713124</v>
      </c>
      <c r="AE392">
        <f t="shared" si="353"/>
        <v>0.10755450317745824</v>
      </c>
      <c r="AF392" s="9">
        <f t="shared" si="375"/>
        <v>30.08375896996262</v>
      </c>
      <c r="AG392" s="9">
        <f t="shared" si="376"/>
        <v>0</v>
      </c>
      <c r="AH392">
        <f t="shared" si="377"/>
        <v>0</v>
      </c>
      <c r="AI392">
        <f t="shared" si="394"/>
        <v>3.1257338500325638E-3</v>
      </c>
      <c r="AJ392">
        <f t="shared" si="354"/>
        <v>37.337604695554134</v>
      </c>
      <c r="AK392">
        <f t="shared" si="355"/>
        <v>-1.3181806761559216</v>
      </c>
      <c r="AL392">
        <f t="shared" si="356"/>
        <v>-0.10401183627753685</v>
      </c>
      <c r="AM392">
        <f t="shared" si="357"/>
        <v>0.1026080591795635</v>
      </c>
      <c r="AN392" s="9">
        <f t="shared" si="378"/>
        <v>36.018020242300246</v>
      </c>
      <c r="AO392">
        <f t="shared" si="358"/>
        <v>0</v>
      </c>
      <c r="AP392">
        <f t="shared" si="379"/>
        <v>0</v>
      </c>
      <c r="AQ392">
        <f t="shared" si="359"/>
        <v>5.9216781596562029</v>
      </c>
      <c r="AR392">
        <f t="shared" si="360"/>
        <v>-3.1311498860283615E-2</v>
      </c>
      <c r="AS392">
        <f t="shared" si="361"/>
        <v>4.8841055539594391E-2</v>
      </c>
      <c r="AT392">
        <f t="shared" si="380"/>
        <v>2.3753571438775909E-2</v>
      </c>
      <c r="AU392">
        <f t="shared" si="362"/>
        <v>5.9342612723376256</v>
      </c>
      <c r="AV392">
        <f t="shared" si="381"/>
        <v>0.16475811919746541</v>
      </c>
      <c r="AW392">
        <f t="shared" si="382"/>
        <v>0</v>
      </c>
      <c r="AX392">
        <f t="shared" si="363"/>
        <v>2.6955158724981394E-2</v>
      </c>
      <c r="AY392" t="b">
        <f t="shared" si="383"/>
        <v>0</v>
      </c>
      <c r="AZ392">
        <f t="shared" si="364"/>
        <v>37.337604695554134</v>
      </c>
      <c r="BA392">
        <f t="shared" si="365"/>
        <v>-1.3181806761559209</v>
      </c>
      <c r="BB392">
        <f t="shared" si="366"/>
        <v>-0.15334363257544487</v>
      </c>
      <c r="BC392">
        <f t="shared" si="367"/>
        <v>0.1026080591795635</v>
      </c>
      <c r="BD392">
        <f t="shared" si="368"/>
        <v>4.9331796297907987E-2</v>
      </c>
      <c r="BF392" s="15">
        <f t="shared" si="384"/>
        <v>36.018020242300246</v>
      </c>
      <c r="BG392" s="10">
        <f t="shared" si="385"/>
        <v>0</v>
      </c>
      <c r="BH392">
        <f t="shared" si="386"/>
        <v>5.9342612723376256</v>
      </c>
      <c r="BI392">
        <f t="shared" si="387"/>
        <v>5.9216781596562029</v>
      </c>
      <c r="BJ392">
        <f t="shared" si="388"/>
        <v>-3.1311498860282949E-2</v>
      </c>
      <c r="BK392">
        <f t="shared" si="389"/>
        <v>-4.9074075831362363E-4</v>
      </c>
      <c r="BM392">
        <f t="shared" si="390"/>
        <v>0</v>
      </c>
      <c r="BN392">
        <f t="shared" si="391"/>
        <v>0</v>
      </c>
      <c r="BO392">
        <f t="shared" si="392"/>
        <v>0</v>
      </c>
      <c r="BP392">
        <f t="shared" si="393"/>
        <v>0</v>
      </c>
    </row>
    <row r="393" spans="1:68" x14ac:dyDescent="0.2">
      <c r="A393">
        <f t="shared" si="399"/>
        <v>0.35599999999999998</v>
      </c>
      <c r="B393">
        <f t="shared" si="335"/>
        <v>1.1127612506115439</v>
      </c>
      <c r="C393">
        <f t="shared" si="336"/>
        <v>2.0129725994208831</v>
      </c>
      <c r="D393">
        <f t="shared" si="337"/>
        <v>1.1127612506115439</v>
      </c>
      <c r="E393">
        <f t="shared" si="343"/>
        <v>0.90382256102889547</v>
      </c>
      <c r="F393">
        <f t="shared" si="344"/>
        <v>0.90382256102889535</v>
      </c>
      <c r="G393">
        <f t="shared" si="338"/>
        <v>1.1016336381054284</v>
      </c>
      <c r="H393">
        <f t="shared" si="339"/>
        <v>0.89194718242526161</v>
      </c>
      <c r="I393">
        <f t="shared" si="340"/>
        <v>0.89194718242526161</v>
      </c>
      <c r="J393">
        <f t="shared" si="395"/>
        <v>24.472716559385333</v>
      </c>
      <c r="K393">
        <f t="shared" si="396"/>
        <v>23.702565668424263</v>
      </c>
      <c r="L393">
        <f t="shared" si="345"/>
        <v>1.6406331630935811E+17</v>
      </c>
      <c r="M393">
        <f t="shared" si="341"/>
        <v>2.6983140631607592E-2</v>
      </c>
      <c r="N393" s="17">
        <f t="shared" si="397"/>
        <v>4426943536463329.5</v>
      </c>
      <c r="O393">
        <f t="shared" si="398"/>
        <v>0</v>
      </c>
      <c r="P393" s="18" t="e">
        <f t="shared" si="342"/>
        <v>#N/A</v>
      </c>
      <c r="R393">
        <f t="shared" si="346"/>
        <v>3.1655832983334786</v>
      </c>
      <c r="S393">
        <f t="shared" si="347"/>
        <v>39.639028823284136</v>
      </c>
      <c r="T393">
        <f t="shared" si="369"/>
        <v>-3.6125430290613956</v>
      </c>
      <c r="U393" s="9">
        <f t="shared" si="348"/>
        <v>36.026485794222737</v>
      </c>
      <c r="V393">
        <f t="shared" si="370"/>
        <v>-4426943536463228.5</v>
      </c>
      <c r="W393">
        <f t="shared" si="371"/>
        <v>0</v>
      </c>
      <c r="X393">
        <f t="shared" si="372"/>
        <v>-1.4210854715202004E-14</v>
      </c>
      <c r="Y393">
        <f t="shared" si="349"/>
        <v>2.0129725994208831</v>
      </c>
      <c r="Z393">
        <f t="shared" si="350"/>
        <v>31.415926535897931</v>
      </c>
      <c r="AA393">
        <f t="shared" si="351"/>
        <v>2.6994163809638065</v>
      </c>
      <c r="AB393">
        <f t="shared" si="373"/>
        <v>-1.2780167324104303</v>
      </c>
      <c r="AC393">
        <f t="shared" si="352"/>
        <v>30.137909803487499</v>
      </c>
      <c r="AD393">
        <f t="shared" si="374"/>
        <v>-0.15169429140260887</v>
      </c>
      <c r="AE393">
        <f t="shared" si="353"/>
        <v>0.10602156569618695</v>
      </c>
      <c r="AF393" s="9">
        <f t="shared" si="375"/>
        <v>30.092237077781078</v>
      </c>
      <c r="AG393" s="9">
        <f t="shared" si="376"/>
        <v>0</v>
      </c>
      <c r="AH393">
        <f t="shared" si="377"/>
        <v>0</v>
      </c>
      <c r="AI393">
        <f t="shared" si="394"/>
        <v>3.1257338500323417E-3</v>
      </c>
      <c r="AJ393">
        <f t="shared" si="354"/>
        <v>37.337604695554134</v>
      </c>
      <c r="AK393">
        <f t="shared" si="355"/>
        <v>-1.3093879371712238</v>
      </c>
      <c r="AL393">
        <f t="shared" si="356"/>
        <v>-0.10285318406363153</v>
      </c>
      <c r="AM393">
        <f t="shared" si="357"/>
        <v>0.10112221990348474</v>
      </c>
      <c r="AN393" s="9">
        <f t="shared" si="378"/>
        <v>36.026485794222765</v>
      </c>
      <c r="AO393">
        <f t="shared" si="358"/>
        <v>0</v>
      </c>
      <c r="AP393">
        <f t="shared" si="379"/>
        <v>0</v>
      </c>
      <c r="AQ393">
        <f t="shared" si="359"/>
        <v>5.9216781596562029</v>
      </c>
      <c r="AR393">
        <f t="shared" si="360"/>
        <v>-3.137120476079347E-2</v>
      </c>
      <c r="AS393">
        <f t="shared" si="361"/>
        <v>4.8841107338977341E-2</v>
      </c>
      <c r="AT393">
        <f t="shared" si="380"/>
        <v>2.3958678608699581E-2</v>
      </c>
      <c r="AU393">
        <f t="shared" si="362"/>
        <v>5.9342487164416866</v>
      </c>
      <c r="AV393">
        <f t="shared" si="381"/>
        <v>0.16471905559529504</v>
      </c>
      <c r="AW393">
        <f t="shared" si="382"/>
        <v>0</v>
      </c>
      <c r="AX393">
        <f t="shared" si="363"/>
        <v>2.6986416063481716E-2</v>
      </c>
      <c r="AY393" t="b">
        <f t="shared" si="383"/>
        <v>0</v>
      </c>
      <c r="AZ393">
        <f t="shared" si="364"/>
        <v>37.337604695554134</v>
      </c>
      <c r="BA393">
        <f t="shared" si="365"/>
        <v>-1.3093879371712189</v>
      </c>
      <c r="BB393">
        <f t="shared" si="366"/>
        <v>-0.15218498036153949</v>
      </c>
      <c r="BC393">
        <f t="shared" si="367"/>
        <v>0.10112221990348487</v>
      </c>
      <c r="BD393">
        <f t="shared" si="368"/>
        <v>4.9331796297907987E-2</v>
      </c>
      <c r="BF393" s="15">
        <f t="shared" si="384"/>
        <v>36.026485794222772</v>
      </c>
      <c r="BG393" s="10">
        <f t="shared" si="385"/>
        <v>0</v>
      </c>
      <c r="BH393">
        <f t="shared" si="386"/>
        <v>5.9342487164416937</v>
      </c>
      <c r="BI393">
        <f t="shared" si="387"/>
        <v>5.9216781596562029</v>
      </c>
      <c r="BJ393">
        <f t="shared" si="388"/>
        <v>-3.1371204760788585E-2</v>
      </c>
      <c r="BK393">
        <f t="shared" si="389"/>
        <v>-4.9068895893061848E-4</v>
      </c>
      <c r="BM393">
        <f t="shared" si="390"/>
        <v>0</v>
      </c>
      <c r="BN393">
        <f t="shared" si="391"/>
        <v>4.8849813083506888E-15</v>
      </c>
      <c r="BO393">
        <f t="shared" si="392"/>
        <v>0</v>
      </c>
      <c r="BP393">
        <f t="shared" si="393"/>
        <v>1.2490009027033011E-16</v>
      </c>
    </row>
    <row r="394" spans="1:68" x14ac:dyDescent="0.2">
      <c r="A394">
        <f t="shared" si="399"/>
        <v>0.35699999999999998</v>
      </c>
      <c r="B394">
        <f t="shared" si="335"/>
        <v>1.1158869844615764</v>
      </c>
      <c r="C394">
        <f t="shared" si="336"/>
        <v>2.0098468655708506</v>
      </c>
      <c r="D394">
        <f t="shared" si="337"/>
        <v>1.1158869844615764</v>
      </c>
      <c r="E394">
        <f t="shared" si="343"/>
        <v>0.90515566835886985</v>
      </c>
      <c r="F394">
        <f t="shared" si="344"/>
        <v>0.90515566835886985</v>
      </c>
      <c r="G394">
        <f t="shared" si="338"/>
        <v>1.1047281146169607</v>
      </c>
      <c r="H394">
        <f t="shared" si="339"/>
        <v>0.89334204504076853</v>
      </c>
      <c r="I394">
        <f t="shared" si="340"/>
        <v>0.89334204504076853</v>
      </c>
      <c r="J394">
        <f t="shared" si="395"/>
        <v>24.434504905049703</v>
      </c>
      <c r="K394">
        <f t="shared" si="396"/>
        <v>23.665926331494575</v>
      </c>
      <c r="L394">
        <f t="shared" si="345"/>
        <v>1.6526723065823786E+17</v>
      </c>
      <c r="M394">
        <f t="shared" si="341"/>
        <v>2.7014386575773385E-2</v>
      </c>
      <c r="N394" s="17">
        <f t="shared" si="397"/>
        <v>4464592857309144.5</v>
      </c>
      <c r="O394">
        <f t="shared" si="398"/>
        <v>0</v>
      </c>
      <c r="P394" s="18" t="e">
        <f t="shared" si="342"/>
        <v>#N/A</v>
      </c>
      <c r="R394">
        <f t="shared" si="346"/>
        <v>3.1640363061160861</v>
      </c>
      <c r="S394">
        <f t="shared" si="347"/>
        <v>39.646340138453205</v>
      </c>
      <c r="T394">
        <f t="shared" si="369"/>
        <v>-3.6113857187448226</v>
      </c>
      <c r="U394" s="9">
        <f t="shared" si="348"/>
        <v>36.034954419708384</v>
      </c>
      <c r="V394">
        <f t="shared" si="370"/>
        <v>-4464592857308964</v>
      </c>
      <c r="W394">
        <f t="shared" si="371"/>
        <v>0</v>
      </c>
      <c r="X394">
        <f t="shared" si="372"/>
        <v>-3.5527136788005009E-14</v>
      </c>
      <c r="Y394">
        <f t="shared" si="349"/>
        <v>2.0098468655708506</v>
      </c>
      <c r="Z394">
        <f t="shared" si="350"/>
        <v>31.415926535897931</v>
      </c>
      <c r="AA394">
        <f t="shared" si="351"/>
        <v>2.7025421148138391</v>
      </c>
      <c r="AB394">
        <f t="shared" si="373"/>
        <v>-1.2691709379201097</v>
      </c>
      <c r="AC394">
        <f t="shared" si="352"/>
        <v>30.146755597977823</v>
      </c>
      <c r="AD394">
        <f t="shared" si="374"/>
        <v>-0.1505370317897034</v>
      </c>
      <c r="AE394">
        <f t="shared" si="353"/>
        <v>0.10450082906604052</v>
      </c>
      <c r="AF394" s="9">
        <f t="shared" si="375"/>
        <v>30.10071939525416</v>
      </c>
      <c r="AG394" s="9">
        <f t="shared" si="376"/>
        <v>0</v>
      </c>
      <c r="AH394">
        <f t="shared" si="377"/>
        <v>0</v>
      </c>
      <c r="AI394">
        <f t="shared" si="394"/>
        <v>3.1257338500323417E-3</v>
      </c>
      <c r="AJ394">
        <f t="shared" si="354"/>
        <v>37.337604695554134</v>
      </c>
      <c r="AK394">
        <f t="shared" si="355"/>
        <v>-1.3006027429364744</v>
      </c>
      <c r="AL394">
        <f t="shared" si="356"/>
        <v>-0.10169587374705857</v>
      </c>
      <c r="AM394">
        <f t="shared" si="357"/>
        <v>9.964834083778315E-2</v>
      </c>
      <c r="AN394" s="9">
        <f t="shared" si="378"/>
        <v>36.034954419708377</v>
      </c>
      <c r="AO394">
        <f t="shared" si="358"/>
        <v>0</v>
      </c>
      <c r="AP394">
        <f t="shared" si="379"/>
        <v>0</v>
      </c>
      <c r="AQ394">
        <f t="shared" si="359"/>
        <v>5.9216781596562029</v>
      </c>
      <c r="AR394">
        <f t="shared" si="360"/>
        <v>-3.1431805016364667E-2</v>
      </c>
      <c r="AS394">
        <f t="shared" si="361"/>
        <v>4.8841158042644828E-2</v>
      </c>
      <c r="AT394">
        <f t="shared" si="380"/>
        <v>2.4167106510477272E-2</v>
      </c>
      <c r="AU394">
        <f t="shared" si="362"/>
        <v>5.9342350244542175</v>
      </c>
      <c r="AV394">
        <f t="shared" si="381"/>
        <v>0.16467996477355448</v>
      </c>
      <c r="AW394">
        <f t="shared" si="382"/>
        <v>0</v>
      </c>
      <c r="AX394">
        <f t="shared" si="363"/>
        <v>2.701767340198204E-2</v>
      </c>
      <c r="AY394" t="b">
        <f t="shared" si="383"/>
        <v>0</v>
      </c>
      <c r="AZ394">
        <f t="shared" si="364"/>
        <v>37.337604695554134</v>
      </c>
      <c r="BA394">
        <f t="shared" si="365"/>
        <v>-1.3006027429364695</v>
      </c>
      <c r="BB394">
        <f t="shared" si="366"/>
        <v>-0.15102767004496631</v>
      </c>
      <c r="BC394">
        <f t="shared" si="367"/>
        <v>9.964834083778315E-2</v>
      </c>
      <c r="BD394">
        <f t="shared" si="368"/>
        <v>4.9331796297907987E-2</v>
      </c>
      <c r="BF394" s="15">
        <f t="shared" si="384"/>
        <v>36.034954419708384</v>
      </c>
      <c r="BG394" s="10">
        <f t="shared" si="385"/>
        <v>0</v>
      </c>
      <c r="BH394">
        <f t="shared" si="386"/>
        <v>5.9342350244542246</v>
      </c>
      <c r="BI394">
        <f t="shared" si="387"/>
        <v>5.9216781596562029</v>
      </c>
      <c r="BJ394">
        <f t="shared" si="388"/>
        <v>-3.1431805016359782E-2</v>
      </c>
      <c r="BK394">
        <f t="shared" si="389"/>
        <v>-4.9063825526290961E-4</v>
      </c>
      <c r="BM394">
        <f t="shared" si="390"/>
        <v>0</v>
      </c>
      <c r="BN394">
        <f t="shared" si="391"/>
        <v>4.8849813083506888E-15</v>
      </c>
      <c r="BO394">
        <f t="shared" si="392"/>
        <v>2.4980018054066022E-16</v>
      </c>
      <c r="BP394">
        <f t="shared" si="393"/>
        <v>0</v>
      </c>
    </row>
    <row r="395" spans="1:68" x14ac:dyDescent="0.2">
      <c r="A395">
        <f t="shared" si="399"/>
        <v>0.35799999999999998</v>
      </c>
      <c r="B395">
        <f t="shared" si="335"/>
        <v>1.1190127183116088</v>
      </c>
      <c r="C395">
        <f t="shared" si="336"/>
        <v>2.006721131720818</v>
      </c>
      <c r="D395">
        <f t="shared" si="337"/>
        <v>1.1190127183116088</v>
      </c>
      <c r="E395">
        <f t="shared" si="343"/>
        <v>0.90647993213318001</v>
      </c>
      <c r="F395">
        <f t="shared" si="344"/>
        <v>0.90647993213318012</v>
      </c>
      <c r="G395">
        <f t="shared" si="338"/>
        <v>1.1078225911284927</v>
      </c>
      <c r="H395">
        <f t="shared" si="339"/>
        <v>0.89472835321185362</v>
      </c>
      <c r="I395">
        <f t="shared" si="340"/>
        <v>0.89472835321185373</v>
      </c>
      <c r="J395">
        <f t="shared" si="395"/>
        <v>24.396645644543774</v>
      </c>
      <c r="K395">
        <f t="shared" si="396"/>
        <v>23.629624323157834</v>
      </c>
      <c r="L395">
        <f t="shared" si="345"/>
        <v>1.6648074748602019E+17</v>
      </c>
      <c r="M395">
        <f t="shared" si="341"/>
        <v>2.7045632493545545E-2</v>
      </c>
      <c r="N395" s="17">
        <f t="shared" si="397"/>
        <v>4502577113757658.5</v>
      </c>
      <c r="O395">
        <f t="shared" si="398"/>
        <v>0</v>
      </c>
      <c r="P395" s="18" t="e">
        <f t="shared" si="342"/>
        <v>#N/A</v>
      </c>
      <c r="R395">
        <f t="shared" si="346"/>
        <v>3.16250119277188</v>
      </c>
      <c r="S395">
        <f t="shared" si="347"/>
        <v>39.653656066930807</v>
      </c>
      <c r="T395">
        <f t="shared" si="369"/>
        <v>-3.6102297472231881</v>
      </c>
      <c r="U395" s="9">
        <f t="shared" si="348"/>
        <v>36.043426319707621</v>
      </c>
      <c r="V395">
        <f t="shared" si="370"/>
        <v>-4502577113757463</v>
      </c>
      <c r="W395">
        <f t="shared" si="371"/>
        <v>0</v>
      </c>
      <c r="X395">
        <f t="shared" si="372"/>
        <v>-3.5527136788005009E-14</v>
      </c>
      <c r="Y395">
        <f t="shared" si="349"/>
        <v>2.006721131720818</v>
      </c>
      <c r="Z395">
        <f t="shared" si="350"/>
        <v>31.415926535897931</v>
      </c>
      <c r="AA395">
        <f t="shared" si="351"/>
        <v>2.7056678486638717</v>
      </c>
      <c r="AB395">
        <f t="shared" si="373"/>
        <v>-1.2603315632759864</v>
      </c>
      <c r="AC395">
        <f t="shared" si="352"/>
        <v>30.155594972621945</v>
      </c>
      <c r="AD395">
        <f t="shared" si="374"/>
        <v>-0.14938110987869047</v>
      </c>
      <c r="AE395">
        <f t="shared" si="353"/>
        <v>0.10299225623460641</v>
      </c>
      <c r="AF395" s="9">
        <f t="shared" si="375"/>
        <v>30.109206118977863</v>
      </c>
      <c r="AG395" s="9">
        <f t="shared" si="376"/>
        <v>0</v>
      </c>
      <c r="AH395">
        <f t="shared" si="377"/>
        <v>0</v>
      </c>
      <c r="AI395">
        <f t="shared" si="394"/>
        <v>3.1257338500325638E-3</v>
      </c>
      <c r="AJ395">
        <f t="shared" si="354"/>
        <v>37.337604695554134</v>
      </c>
      <c r="AK395">
        <f t="shared" si="355"/>
        <v>-1.2918248603994202</v>
      </c>
      <c r="AL395">
        <f t="shared" si="356"/>
        <v>-0.10053990222542408</v>
      </c>
      <c r="AM395">
        <f t="shared" si="357"/>
        <v>9.8186386778353132E-2</v>
      </c>
      <c r="AN395" s="9">
        <f t="shared" si="378"/>
        <v>36.043426319707642</v>
      </c>
      <c r="AO395">
        <f t="shared" si="358"/>
        <v>0</v>
      </c>
      <c r="AP395">
        <f t="shared" si="379"/>
        <v>0</v>
      </c>
      <c r="AQ395">
        <f t="shared" si="359"/>
        <v>5.9216781596562029</v>
      </c>
      <c r="AR395">
        <f t="shared" si="360"/>
        <v>-3.149329712343385E-2</v>
      </c>
      <c r="AS395">
        <f t="shared" si="361"/>
        <v>4.8841207653266383E-2</v>
      </c>
      <c r="AT395">
        <f t="shared" si="380"/>
        <v>2.4378921701271809E-2</v>
      </c>
      <c r="AU395">
        <f t="shared" si="362"/>
        <v>5.9342202007297793</v>
      </c>
      <c r="AV395">
        <f t="shared" si="381"/>
        <v>0.1646408459643332</v>
      </c>
      <c r="AW395">
        <f t="shared" si="382"/>
        <v>0</v>
      </c>
      <c r="AX395">
        <f t="shared" si="363"/>
        <v>2.7048930740482365E-2</v>
      </c>
      <c r="AY395" t="b">
        <f t="shared" si="383"/>
        <v>0</v>
      </c>
      <c r="AZ395">
        <f t="shared" si="364"/>
        <v>37.337604695554134</v>
      </c>
      <c r="BA395">
        <f t="shared" si="365"/>
        <v>-1.2918248603994154</v>
      </c>
      <c r="BB395">
        <f t="shared" si="366"/>
        <v>-0.14987169852333163</v>
      </c>
      <c r="BC395">
        <f t="shared" si="367"/>
        <v>9.8186386778353008E-2</v>
      </c>
      <c r="BD395">
        <f t="shared" si="368"/>
        <v>4.9331796297907987E-2</v>
      </c>
      <c r="BF395" s="15">
        <f t="shared" si="384"/>
        <v>36.043426319707642</v>
      </c>
      <c r="BG395" s="10">
        <f t="shared" si="385"/>
        <v>0</v>
      </c>
      <c r="BH395">
        <f t="shared" si="386"/>
        <v>5.9342202007297793</v>
      </c>
      <c r="BI395">
        <f t="shared" si="387"/>
        <v>5.9216781596562029</v>
      </c>
      <c r="BJ395">
        <f t="shared" si="388"/>
        <v>-3.1493297123428965E-2</v>
      </c>
      <c r="BK395">
        <f t="shared" si="389"/>
        <v>-4.9058864464116003E-4</v>
      </c>
      <c r="BM395">
        <f t="shared" si="390"/>
        <v>0</v>
      </c>
      <c r="BN395">
        <f t="shared" si="391"/>
        <v>4.8849813083506888E-15</v>
      </c>
      <c r="BO395">
        <f t="shared" si="392"/>
        <v>4.4408920985006262E-16</v>
      </c>
      <c r="BP395">
        <f t="shared" si="393"/>
        <v>-1.2490009027033011E-16</v>
      </c>
    </row>
    <row r="396" spans="1:68" x14ac:dyDescent="0.2">
      <c r="A396">
        <f t="shared" si="399"/>
        <v>0.35899999999999999</v>
      </c>
      <c r="B396">
        <f t="shared" si="335"/>
        <v>1.1221384521616413</v>
      </c>
      <c r="C396">
        <f t="shared" si="336"/>
        <v>2.0035953978707859</v>
      </c>
      <c r="D396">
        <f t="shared" si="337"/>
        <v>1.1221384521616413</v>
      </c>
      <c r="E396">
        <f t="shared" si="343"/>
        <v>0.90779533941349866</v>
      </c>
      <c r="F396">
        <f t="shared" si="344"/>
        <v>0.90779533941349855</v>
      </c>
      <c r="G396">
        <f t="shared" si="338"/>
        <v>1.1109170676400248</v>
      </c>
      <c r="H396">
        <f t="shared" si="339"/>
        <v>0.89610609366353888</v>
      </c>
      <c r="I396">
        <f t="shared" si="340"/>
        <v>0.89610609366353877</v>
      </c>
      <c r="J396">
        <f t="shared" si="395"/>
        <v>24.359136418987116</v>
      </c>
      <c r="K396">
        <f t="shared" si="396"/>
        <v>23.593657396345201</v>
      </c>
      <c r="L396">
        <f t="shared" si="345"/>
        <v>1.6770398150098346E+17</v>
      </c>
      <c r="M396">
        <f t="shared" si="341"/>
        <v>2.7076878384893557E-2</v>
      </c>
      <c r="N396" s="17">
        <f t="shared" si="397"/>
        <v>4540900311764568</v>
      </c>
      <c r="O396">
        <f t="shared" si="398"/>
        <v>0</v>
      </c>
      <c r="P396" s="18" t="e">
        <f t="shared" si="342"/>
        <v>#N/A</v>
      </c>
      <c r="R396">
        <f t="shared" si="346"/>
        <v>3.1609779215184783</v>
      </c>
      <c r="S396">
        <f t="shared" si="347"/>
        <v>39.660976805264703</v>
      </c>
      <c r="T396">
        <f t="shared" si="369"/>
        <v>-3.6090751114048474</v>
      </c>
      <c r="U396" s="9">
        <f t="shared" si="348"/>
        <v>36.051901693859854</v>
      </c>
      <c r="V396">
        <f t="shared" si="370"/>
        <v>-4540900311764468</v>
      </c>
      <c r="W396">
        <f t="shared" si="371"/>
        <v>0</v>
      </c>
      <c r="X396">
        <f t="shared" si="372"/>
        <v>-1.4210854715202004E-14</v>
      </c>
      <c r="Y396">
        <f t="shared" si="349"/>
        <v>2.0035953978707859</v>
      </c>
      <c r="Z396">
        <f t="shared" si="350"/>
        <v>31.415926535897931</v>
      </c>
      <c r="AA396">
        <f t="shared" si="351"/>
        <v>2.7087935825139038</v>
      </c>
      <c r="AB396">
        <f t="shared" si="373"/>
        <v>-1.2514983795292876</v>
      </c>
      <c r="AC396">
        <f t="shared" si="352"/>
        <v>30.164428156368643</v>
      </c>
      <c r="AD396">
        <f t="shared" si="374"/>
        <v>-0.14822652258058205</v>
      </c>
      <c r="AE396">
        <f t="shared" si="353"/>
        <v>0.1014958105570188</v>
      </c>
      <c r="AF396" s="9">
        <f t="shared" si="375"/>
        <v>30.11769744434508</v>
      </c>
      <c r="AG396" s="9">
        <f t="shared" si="376"/>
        <v>0</v>
      </c>
      <c r="AH396">
        <f t="shared" si="377"/>
        <v>0</v>
      </c>
      <c r="AI396">
        <f t="shared" si="394"/>
        <v>3.1257338500323417E-3</v>
      </c>
      <c r="AJ396">
        <f t="shared" si="354"/>
        <v>37.337604695554134</v>
      </c>
      <c r="AK396">
        <f t="shared" si="355"/>
        <v>-1.2830540581954879</v>
      </c>
      <c r="AL396">
        <f t="shared" si="356"/>
        <v>-9.9385266407083339E-2</v>
      </c>
      <c r="AM396">
        <f t="shared" si="357"/>
        <v>9.6736322908290165E-2</v>
      </c>
      <c r="AN396" s="9">
        <f t="shared" si="378"/>
        <v>36.051901693859854</v>
      </c>
      <c r="AO396">
        <f t="shared" si="358"/>
        <v>0</v>
      </c>
      <c r="AP396">
        <f t="shared" si="379"/>
        <v>0</v>
      </c>
      <c r="AQ396">
        <f t="shared" si="359"/>
        <v>5.9216781596562029</v>
      </c>
      <c r="AR396">
        <f t="shared" si="360"/>
        <v>-3.1555678666200349E-2</v>
      </c>
      <c r="AS396">
        <f t="shared" si="361"/>
        <v>4.8841256173498715E-2</v>
      </c>
      <c r="AT396">
        <f t="shared" si="380"/>
        <v>2.4594192633302502E-2</v>
      </c>
      <c r="AU396">
        <f t="shared" si="362"/>
        <v>5.9342042495147744</v>
      </c>
      <c r="AV396">
        <f t="shared" si="381"/>
        <v>0.16460169840431615</v>
      </c>
      <c r="AW396">
        <f t="shared" si="382"/>
        <v>0</v>
      </c>
      <c r="AX396">
        <f t="shared" si="363"/>
        <v>2.7080188078982687E-2</v>
      </c>
      <c r="AY396" t="b">
        <f t="shared" si="383"/>
        <v>0</v>
      </c>
      <c r="AZ396">
        <f t="shared" si="364"/>
        <v>37.337604695554134</v>
      </c>
      <c r="BA396">
        <f t="shared" si="365"/>
        <v>-1.2830540581954915</v>
      </c>
      <c r="BB396">
        <f t="shared" si="366"/>
        <v>-0.14871706270499127</v>
      </c>
      <c r="BC396">
        <f t="shared" si="367"/>
        <v>9.673632290829029E-2</v>
      </c>
      <c r="BD396">
        <f t="shared" si="368"/>
        <v>4.9331796297907987E-2</v>
      </c>
      <c r="BF396" s="15">
        <f t="shared" si="384"/>
        <v>36.051901693859854</v>
      </c>
      <c r="BG396" s="10">
        <f t="shared" si="385"/>
        <v>0</v>
      </c>
      <c r="BH396">
        <f t="shared" si="386"/>
        <v>5.9342042495147744</v>
      </c>
      <c r="BI396">
        <f t="shared" si="387"/>
        <v>5.9216781596562029</v>
      </c>
      <c r="BJ396">
        <f t="shared" si="388"/>
        <v>-3.1555678666203901E-2</v>
      </c>
      <c r="BK396">
        <f t="shared" si="389"/>
        <v>-4.9054012440921668E-4</v>
      </c>
      <c r="BM396">
        <f t="shared" si="390"/>
        <v>0</v>
      </c>
      <c r="BN396">
        <f t="shared" si="391"/>
        <v>-3.5527136788005009E-15</v>
      </c>
      <c r="BO396">
        <f t="shared" si="392"/>
        <v>0</v>
      </c>
      <c r="BP396">
        <f t="shared" si="393"/>
        <v>1.2490009027033011E-16</v>
      </c>
    </row>
    <row r="397" spans="1:68" x14ac:dyDescent="0.2">
      <c r="A397">
        <f t="shared" si="399"/>
        <v>0.36</v>
      </c>
      <c r="B397">
        <f t="shared" si="335"/>
        <v>1.1252641860116737</v>
      </c>
      <c r="C397">
        <f t="shared" si="336"/>
        <v>2.0004696640207533</v>
      </c>
      <c r="D397">
        <f t="shared" si="337"/>
        <v>1.1252641860116737</v>
      </c>
      <c r="E397">
        <f t="shared" si="343"/>
        <v>0.90910187734802783</v>
      </c>
      <c r="F397">
        <f t="shared" si="344"/>
        <v>0.90910187734802783</v>
      </c>
      <c r="G397">
        <f t="shared" si="338"/>
        <v>1.114011544151557</v>
      </c>
      <c r="H397">
        <f t="shared" si="339"/>
        <v>0.89747525320288857</v>
      </c>
      <c r="I397">
        <f t="shared" si="340"/>
        <v>0.89747525320288857</v>
      </c>
      <c r="J397">
        <f t="shared" si="395"/>
        <v>24.321974899625605</v>
      </c>
      <c r="K397">
        <f t="shared" si="396"/>
        <v>23.558023332637696</v>
      </c>
      <c r="L397">
        <f t="shared" si="345"/>
        <v>1.6893704890050118E+17</v>
      </c>
      <c r="M397">
        <f t="shared" si="341"/>
        <v>2.7108124249786873E-2</v>
      </c>
      <c r="N397" s="17">
        <f t="shared" si="397"/>
        <v>4579566511987107</v>
      </c>
      <c r="O397">
        <f t="shared" si="398"/>
        <v>0</v>
      </c>
      <c r="P397" s="18" t="e">
        <f t="shared" si="342"/>
        <v>#N/A</v>
      </c>
      <c r="R397">
        <f t="shared" si="346"/>
        <v>3.1594664559698273</v>
      </c>
      <c r="S397">
        <f t="shared" si="347"/>
        <v>39.668302548728462</v>
      </c>
      <c r="T397">
        <f t="shared" si="369"/>
        <v>-3.607921808208856</v>
      </c>
      <c r="U397" s="9">
        <f t="shared" si="348"/>
        <v>36.060380740519605</v>
      </c>
      <c r="V397">
        <f t="shared" si="370"/>
        <v>-4579566511986998</v>
      </c>
      <c r="W397">
        <f t="shared" si="371"/>
        <v>0</v>
      </c>
      <c r="X397">
        <f t="shared" si="372"/>
        <v>-1.4210854715202004E-14</v>
      </c>
      <c r="Y397">
        <f t="shared" si="349"/>
        <v>2.0004696640207533</v>
      </c>
      <c r="Z397">
        <f t="shared" si="350"/>
        <v>31.415926535897931</v>
      </c>
      <c r="AA397">
        <f t="shared" si="351"/>
        <v>2.7119193163639363</v>
      </c>
      <c r="AB397">
        <f t="shared" si="373"/>
        <v>-1.2426711593020296</v>
      </c>
      <c r="AC397">
        <f t="shared" si="352"/>
        <v>30.1732553765959</v>
      </c>
      <c r="AD397">
        <f t="shared" si="374"/>
        <v>-0.14707326681707725</v>
      </c>
      <c r="AE397">
        <f t="shared" si="353"/>
        <v>0.1000114557920643</v>
      </c>
      <c r="AF397" s="9">
        <f t="shared" si="375"/>
        <v>30.126193565570887</v>
      </c>
      <c r="AG397" s="9">
        <f t="shared" si="376"/>
        <v>0</v>
      </c>
      <c r="AH397">
        <f t="shared" si="377"/>
        <v>0</v>
      </c>
      <c r="AI397">
        <f t="shared" si="394"/>
        <v>3.1257338500323417E-3</v>
      </c>
      <c r="AJ397">
        <f t="shared" si="354"/>
        <v>37.337604695554134</v>
      </c>
      <c r="AK397">
        <f t="shared" si="355"/>
        <v>-1.2742901066176979</v>
      </c>
      <c r="AL397">
        <f t="shared" si="356"/>
        <v>-9.8231963211091955E-2</v>
      </c>
      <c r="AM397">
        <f t="shared" si="357"/>
        <v>9.5298114794276773E-2</v>
      </c>
      <c r="AN397" s="9">
        <f t="shared" si="378"/>
        <v>36.060380740519619</v>
      </c>
      <c r="AO397">
        <f t="shared" si="358"/>
        <v>0</v>
      </c>
      <c r="AP397">
        <f t="shared" si="379"/>
        <v>0</v>
      </c>
      <c r="AQ397">
        <f t="shared" si="359"/>
        <v>5.9216781596562029</v>
      </c>
      <c r="AR397">
        <f t="shared" si="360"/>
        <v>-3.1618947315668278E-2</v>
      </c>
      <c r="AS397">
        <f t="shared" si="361"/>
        <v>4.8841303605985292E-2</v>
      </c>
      <c r="AT397">
        <f t="shared" si="380"/>
        <v>2.4812989719894558E-2</v>
      </c>
      <c r="AU397">
        <f t="shared" si="362"/>
        <v>5.9341871749487325</v>
      </c>
      <c r="AV397">
        <f t="shared" si="381"/>
        <v>0.16456252133468802</v>
      </c>
      <c r="AW397">
        <f t="shared" si="382"/>
        <v>0</v>
      </c>
      <c r="AX397">
        <f t="shared" si="363"/>
        <v>2.7111445417483011E-2</v>
      </c>
      <c r="AY397" t="b">
        <f t="shared" si="383"/>
        <v>0</v>
      </c>
      <c r="AZ397">
        <f t="shared" si="364"/>
        <v>37.337604695554134</v>
      </c>
      <c r="BA397">
        <f t="shared" si="365"/>
        <v>-1.2742901066177013</v>
      </c>
      <c r="BB397">
        <f t="shared" si="366"/>
        <v>-0.14756375950900003</v>
      </c>
      <c r="BC397">
        <f t="shared" si="367"/>
        <v>9.5298114794276773E-2</v>
      </c>
      <c r="BD397">
        <f t="shared" si="368"/>
        <v>4.9331796297907987E-2</v>
      </c>
      <c r="BF397" s="15">
        <f t="shared" si="384"/>
        <v>36.060380740519619</v>
      </c>
      <c r="BG397" s="10">
        <f t="shared" si="385"/>
        <v>0</v>
      </c>
      <c r="BH397">
        <f t="shared" si="386"/>
        <v>5.9341871749487325</v>
      </c>
      <c r="BI397">
        <f t="shared" si="387"/>
        <v>5.9216781596562029</v>
      </c>
      <c r="BJ397">
        <f t="shared" si="388"/>
        <v>-3.1618947315671608E-2</v>
      </c>
      <c r="BK397">
        <f t="shared" si="389"/>
        <v>-4.9049269192277811E-4</v>
      </c>
      <c r="BM397">
        <f t="shared" si="390"/>
        <v>0</v>
      </c>
      <c r="BN397">
        <f t="shared" si="391"/>
        <v>-3.3306690738754696E-15</v>
      </c>
      <c r="BO397">
        <f t="shared" si="392"/>
        <v>0</v>
      </c>
      <c r="BP397">
        <f t="shared" si="393"/>
        <v>0</v>
      </c>
    </row>
    <row r="398" spans="1:68" x14ac:dyDescent="0.2">
      <c r="A398">
        <f t="shared" si="399"/>
        <v>0.36099999999999999</v>
      </c>
      <c r="B398">
        <f t="shared" si="335"/>
        <v>1.128389919861706</v>
      </c>
      <c r="C398">
        <f t="shared" si="336"/>
        <v>1.997343930170721</v>
      </c>
      <c r="D398">
        <f t="shared" si="337"/>
        <v>1.128389919861706</v>
      </c>
      <c r="E398">
        <f t="shared" si="343"/>
        <v>0.91039953317162536</v>
      </c>
      <c r="F398">
        <f t="shared" si="344"/>
        <v>0.91039953317162536</v>
      </c>
      <c r="G398">
        <f t="shared" si="338"/>
        <v>1.1171060206630889</v>
      </c>
      <c r="H398">
        <f t="shared" si="339"/>
        <v>0.89883581871913598</v>
      </c>
      <c r="I398">
        <f t="shared" si="340"/>
        <v>0.89883581871913587</v>
      </c>
      <c r="J398">
        <f t="shared" si="395"/>
        <v>24.285158787443269</v>
      </c>
      <c r="K398">
        <f t="shared" si="396"/>
        <v>23.522719941897954</v>
      </c>
      <c r="L398">
        <f t="shared" si="345"/>
        <v>1.7018006739399229E+17</v>
      </c>
      <c r="M398">
        <f t="shared" si="341"/>
        <v>2.7139370088194982E-2</v>
      </c>
      <c r="N398" s="17">
        <f t="shared" si="397"/>
        <v>4618579830639520</v>
      </c>
      <c r="O398">
        <f t="shared" si="398"/>
        <v>0</v>
      </c>
      <c r="P398" s="18" t="e">
        <f t="shared" si="342"/>
        <v>#N/A</v>
      </c>
      <c r="R398">
        <f t="shared" si="346"/>
        <v>3.1579667601323771</v>
      </c>
      <c r="S398">
        <f t="shared" si="347"/>
        <v>39.675633491347952</v>
      </c>
      <c r="T398">
        <f t="shared" si="369"/>
        <v>-3.6067698345649193</v>
      </c>
      <c r="U398" s="9">
        <f t="shared" si="348"/>
        <v>36.06886365678303</v>
      </c>
      <c r="V398">
        <f t="shared" si="370"/>
        <v>-4618579830639454</v>
      </c>
      <c r="W398">
        <f t="shared" si="371"/>
        <v>0</v>
      </c>
      <c r="X398">
        <f t="shared" si="372"/>
        <v>-7.1054273576010019E-15</v>
      </c>
      <c r="Y398">
        <f t="shared" si="349"/>
        <v>1.997343930170721</v>
      </c>
      <c r="Z398">
        <f t="shared" si="350"/>
        <v>31.415926535897931</v>
      </c>
      <c r="AA398">
        <f t="shared" si="351"/>
        <v>2.7150450502139689</v>
      </c>
      <c r="AB398">
        <f t="shared" si="373"/>
        <v>-1.2338496767583136</v>
      </c>
      <c r="AC398">
        <f t="shared" si="352"/>
        <v>30.182076859139617</v>
      </c>
      <c r="AD398">
        <f t="shared" si="374"/>
        <v>-0.14592133952051342</v>
      </c>
      <c r="AE398">
        <f t="shared" si="353"/>
        <v>9.8539156098346792E-2</v>
      </c>
      <c r="AF398" s="9">
        <f t="shared" si="375"/>
        <v>30.134694675717451</v>
      </c>
      <c r="AG398" s="9">
        <f t="shared" si="376"/>
        <v>0</v>
      </c>
      <c r="AH398">
        <f t="shared" si="377"/>
        <v>0</v>
      </c>
      <c r="AI398">
        <f t="shared" si="394"/>
        <v>3.1257338500324527E-3</v>
      </c>
      <c r="AJ398">
        <f t="shared" si="354"/>
        <v>37.337604695554134</v>
      </c>
      <c r="AK398">
        <f t="shared" si="355"/>
        <v>-1.2655327775870111</v>
      </c>
      <c r="AL398">
        <f t="shared" si="356"/>
        <v>-9.7079989567155245E-2</v>
      </c>
      <c r="AM398">
        <f t="shared" si="357"/>
        <v>9.3871728383021283E-2</v>
      </c>
      <c r="AN398" s="9">
        <f t="shared" si="378"/>
        <v>36.068863656782987</v>
      </c>
      <c r="AO398">
        <f t="shared" si="358"/>
        <v>0</v>
      </c>
      <c r="AP398">
        <f t="shared" si="379"/>
        <v>0</v>
      </c>
      <c r="AQ398">
        <f t="shared" si="359"/>
        <v>5.9216781596562029</v>
      </c>
      <c r="AR398">
        <f t="shared" si="360"/>
        <v>-3.1683100828697519E-2</v>
      </c>
      <c r="AS398">
        <f t="shared" si="361"/>
        <v>4.8841349953358176E-2</v>
      </c>
      <c r="AT398">
        <f t="shared" si="380"/>
        <v>2.5035385404325622E-2</v>
      </c>
      <c r="AU398">
        <f t="shared" si="362"/>
        <v>5.934168981065536</v>
      </c>
      <c r="AV398">
        <f t="shared" si="381"/>
        <v>0.16452331400103803</v>
      </c>
      <c r="AW398">
        <f t="shared" si="382"/>
        <v>0</v>
      </c>
      <c r="AX398">
        <f t="shared" si="363"/>
        <v>2.7142702755983336E-2</v>
      </c>
      <c r="AY398" t="b">
        <f t="shared" si="383"/>
        <v>0</v>
      </c>
      <c r="AZ398">
        <f t="shared" si="364"/>
        <v>37.337604695554134</v>
      </c>
      <c r="BA398">
        <f t="shared" si="365"/>
        <v>-1.2655327775870073</v>
      </c>
      <c r="BB398">
        <f t="shared" si="366"/>
        <v>-0.14641178586506295</v>
      </c>
      <c r="BC398">
        <f t="shared" si="367"/>
        <v>9.3871728383021283E-2</v>
      </c>
      <c r="BD398">
        <f t="shared" si="368"/>
        <v>4.9331796297907987E-2</v>
      </c>
      <c r="BF398" s="15">
        <f t="shared" si="384"/>
        <v>36.068863656782995</v>
      </c>
      <c r="BG398" s="10">
        <f t="shared" si="385"/>
        <v>0</v>
      </c>
      <c r="BH398">
        <f t="shared" si="386"/>
        <v>5.9341689810655431</v>
      </c>
      <c r="BI398">
        <f t="shared" si="387"/>
        <v>5.9216781596562029</v>
      </c>
      <c r="BJ398">
        <f t="shared" si="388"/>
        <v>-3.1683100828693744E-2</v>
      </c>
      <c r="BK398">
        <f t="shared" si="389"/>
        <v>-4.9044634454953329E-4</v>
      </c>
      <c r="BM398">
        <f t="shared" si="390"/>
        <v>0</v>
      </c>
      <c r="BN398">
        <f t="shared" si="391"/>
        <v>3.7747582837255322E-15</v>
      </c>
      <c r="BO398">
        <f t="shared" si="392"/>
        <v>2.7755575615628914E-16</v>
      </c>
      <c r="BP398">
        <f t="shared" si="393"/>
        <v>0</v>
      </c>
    </row>
    <row r="399" spans="1:68" x14ac:dyDescent="0.2">
      <c r="A399">
        <f t="shared" si="399"/>
        <v>0.36199999999999999</v>
      </c>
      <c r="B399">
        <f t="shared" si="335"/>
        <v>1.1315156537117386</v>
      </c>
      <c r="C399">
        <f t="shared" si="336"/>
        <v>1.9942181963206884</v>
      </c>
      <c r="D399">
        <f t="shared" si="337"/>
        <v>1.1315156537117386</v>
      </c>
      <c r="E399">
        <f t="shared" si="343"/>
        <v>0.91168829420592912</v>
      </c>
      <c r="F399">
        <f t="shared" si="344"/>
        <v>0.91168829420592912</v>
      </c>
      <c r="G399">
        <f t="shared" si="338"/>
        <v>1.1202004971746211</v>
      </c>
      <c r="H399">
        <f t="shared" si="339"/>
        <v>0.90018777718380882</v>
      </c>
      <c r="I399">
        <f t="shared" si="340"/>
        <v>0.90018777718380882</v>
      </c>
      <c r="J399">
        <f t="shared" si="395"/>
        <v>24.248685812780892</v>
      </c>
      <c r="K399">
        <f t="shared" si="396"/>
        <v>23.487745061908498</v>
      </c>
      <c r="L399">
        <f t="shared" si="345"/>
        <v>1.7143315622618339E+17</v>
      </c>
      <c r="M399">
        <f t="shared" si="341"/>
        <v>2.7170615900087351E-2</v>
      </c>
      <c r="N399" s="17">
        <f t="shared" si="397"/>
        <v>4657944440361297</v>
      </c>
      <c r="O399">
        <f t="shared" si="398"/>
        <v>0</v>
      </c>
      <c r="P399" s="18" t="e">
        <f t="shared" si="342"/>
        <v>#N/A</v>
      </c>
      <c r="R399">
        <f t="shared" si="346"/>
        <v>3.156478798401321</v>
      </c>
      <c r="S399">
        <f t="shared" si="347"/>
        <v>39.682969825926541</v>
      </c>
      <c r="T399">
        <f t="shared" si="369"/>
        <v>-3.6056191874133425</v>
      </c>
      <c r="U399" s="9">
        <f t="shared" si="348"/>
        <v>36.077350638513195</v>
      </c>
      <c r="V399">
        <f t="shared" si="370"/>
        <v>-4657944440361119</v>
      </c>
      <c r="W399">
        <f t="shared" si="371"/>
        <v>0</v>
      </c>
      <c r="X399">
        <f t="shared" si="372"/>
        <v>-2.8421709430404007E-14</v>
      </c>
      <c r="Y399">
        <f t="shared" si="349"/>
        <v>1.9942181963206884</v>
      </c>
      <c r="Z399">
        <f t="shared" si="350"/>
        <v>31.415926535897931</v>
      </c>
      <c r="AA399">
        <f t="shared" si="351"/>
        <v>2.718170784064001</v>
      </c>
      <c r="AB399">
        <f t="shared" si="373"/>
        <v>-1.2250337075760065</v>
      </c>
      <c r="AC399">
        <f t="shared" si="352"/>
        <v>30.190892828321925</v>
      </c>
      <c r="AD399">
        <f t="shared" si="374"/>
        <v>-0.14477073763381701</v>
      </c>
      <c r="AE399">
        <f t="shared" si="353"/>
        <v>9.7078876030509451E-2</v>
      </c>
      <c r="AF399" s="9">
        <f t="shared" si="375"/>
        <v>30.143200966718616</v>
      </c>
      <c r="AG399" s="9">
        <f t="shared" si="376"/>
        <v>0</v>
      </c>
      <c r="AH399">
        <f t="shared" si="377"/>
        <v>0</v>
      </c>
      <c r="AI399">
        <f t="shared" si="394"/>
        <v>3.1257338500324527E-3</v>
      </c>
      <c r="AJ399">
        <f t="shared" si="354"/>
        <v>37.337604695554134</v>
      </c>
      <c r="AK399">
        <f t="shared" si="355"/>
        <v>-1.2567818446230996</v>
      </c>
      <c r="AL399">
        <f t="shared" si="356"/>
        <v>-9.5929342415578489E-2</v>
      </c>
      <c r="AM399">
        <f t="shared" si="357"/>
        <v>9.2457129997751339E-2</v>
      </c>
      <c r="AN399" s="9">
        <f t="shared" si="378"/>
        <v>36.077350638513209</v>
      </c>
      <c r="AO399">
        <f t="shared" si="358"/>
        <v>0</v>
      </c>
      <c r="AP399">
        <f t="shared" si="379"/>
        <v>0</v>
      </c>
      <c r="AQ399">
        <f t="shared" si="359"/>
        <v>5.9216781596562029</v>
      </c>
      <c r="AR399">
        <f t="shared" si="360"/>
        <v>-3.1748137047093117E-2</v>
      </c>
      <c r="AS399">
        <f t="shared" si="361"/>
        <v>4.884139521823852E-2</v>
      </c>
      <c r="AT399">
        <f t="shared" si="380"/>
        <v>2.5261454231632514E-2</v>
      </c>
      <c r="AU399">
        <f t="shared" si="362"/>
        <v>5.934149671794593</v>
      </c>
      <c r="AV399">
        <f t="shared" si="381"/>
        <v>0.1644840756532655</v>
      </c>
      <c r="AW399">
        <f t="shared" si="382"/>
        <v>0</v>
      </c>
      <c r="AX399">
        <f t="shared" si="363"/>
        <v>2.7173960094483661E-2</v>
      </c>
      <c r="AY399" t="b">
        <f t="shared" si="383"/>
        <v>0</v>
      </c>
      <c r="AZ399">
        <f t="shared" si="364"/>
        <v>37.337604695554134</v>
      </c>
      <c r="BA399">
        <f t="shared" si="365"/>
        <v>-1.2567818446230992</v>
      </c>
      <c r="BB399">
        <f t="shared" si="366"/>
        <v>-0.14526113871348625</v>
      </c>
      <c r="BC399">
        <f t="shared" si="367"/>
        <v>9.2457129997751339E-2</v>
      </c>
      <c r="BD399">
        <f t="shared" si="368"/>
        <v>4.9331796297907987E-2</v>
      </c>
      <c r="BF399" s="15">
        <f t="shared" si="384"/>
        <v>36.077350638513209</v>
      </c>
      <c r="BG399" s="10">
        <f t="shared" si="385"/>
        <v>0</v>
      </c>
      <c r="BH399">
        <f t="shared" si="386"/>
        <v>5.934149671794593</v>
      </c>
      <c r="BI399">
        <f t="shared" si="387"/>
        <v>5.9216781596562029</v>
      </c>
      <c r="BJ399">
        <f t="shared" si="388"/>
        <v>-3.1748137047092673E-2</v>
      </c>
      <c r="BK399">
        <f t="shared" si="389"/>
        <v>-4.9040107966924484E-4</v>
      </c>
      <c r="BM399">
        <f t="shared" si="390"/>
        <v>0</v>
      </c>
      <c r="BN399">
        <f t="shared" si="391"/>
        <v>0</v>
      </c>
      <c r="BO399">
        <f t="shared" si="392"/>
        <v>2.2204460492503131E-16</v>
      </c>
      <c r="BP399">
        <f t="shared" si="393"/>
        <v>0</v>
      </c>
    </row>
    <row r="400" spans="1:68" x14ac:dyDescent="0.2">
      <c r="A400">
        <f t="shared" si="399"/>
        <v>0.36299999999999999</v>
      </c>
      <c r="B400">
        <f t="shared" si="335"/>
        <v>1.1346413875617709</v>
      </c>
      <c r="C400">
        <f t="shared" si="336"/>
        <v>1.9910924624706561</v>
      </c>
      <c r="D400">
        <f t="shared" si="337"/>
        <v>1.1346413875617709</v>
      </c>
      <c r="E400">
        <f t="shared" si="343"/>
        <v>0.91296814785948033</v>
      </c>
      <c r="F400">
        <f t="shared" si="344"/>
        <v>0.91296814785948033</v>
      </c>
      <c r="G400">
        <f t="shared" si="338"/>
        <v>1.1232949736861533</v>
      </c>
      <c r="H400">
        <f t="shared" si="339"/>
        <v>0.90153111565085398</v>
      </c>
      <c r="I400">
        <f t="shared" si="340"/>
        <v>0.90153111565085386</v>
      </c>
      <c r="J400">
        <f t="shared" si="395"/>
        <v>24.212553734961165</v>
      </c>
      <c r="K400">
        <f t="shared" si="396"/>
        <v>23.453096558016043</v>
      </c>
      <c r="L400">
        <f t="shared" si="345"/>
        <v>1.7269643620092829E+17</v>
      </c>
      <c r="M400">
        <f t="shared" si="341"/>
        <v>2.7201861685433454E-2</v>
      </c>
      <c r="N400" s="17">
        <f t="shared" si="397"/>
        <v>4697664571104934</v>
      </c>
      <c r="O400">
        <f t="shared" si="398"/>
        <v>0</v>
      </c>
      <c r="P400" s="18" t="e">
        <f t="shared" si="342"/>
        <v>#N/A</v>
      </c>
      <c r="R400">
        <f t="shared" si="346"/>
        <v>3.1550025355568834</v>
      </c>
      <c r="S400">
        <f t="shared" si="347"/>
        <v>39.690311744071138</v>
      </c>
      <c r="T400">
        <f t="shared" si="369"/>
        <v>-3.6044698637049843</v>
      </c>
      <c r="U400" s="9">
        <f t="shared" si="348"/>
        <v>36.085841880366154</v>
      </c>
      <c r="V400">
        <f t="shared" si="370"/>
        <v>-4697664571104724</v>
      </c>
      <c r="W400">
        <f t="shared" si="371"/>
        <v>0</v>
      </c>
      <c r="X400">
        <f t="shared" si="372"/>
        <v>-3.5527136788005009E-14</v>
      </c>
      <c r="Y400">
        <f t="shared" si="349"/>
        <v>1.9910924624706561</v>
      </c>
      <c r="Z400">
        <f t="shared" si="350"/>
        <v>31.415926535897931</v>
      </c>
      <c r="AA400">
        <f t="shared" si="351"/>
        <v>2.7212965179140336</v>
      </c>
      <c r="AB400">
        <f t="shared" si="373"/>
        <v>-1.2162230289188303</v>
      </c>
      <c r="AC400">
        <f t="shared" si="352"/>
        <v>30.199703506979102</v>
      </c>
      <c r="AD400">
        <f t="shared" si="374"/>
        <v>-0.14362145811045396</v>
      </c>
      <c r="AE400">
        <f t="shared" si="353"/>
        <v>9.5630580535513668E-2</v>
      </c>
      <c r="AF400" s="9">
        <f t="shared" si="375"/>
        <v>30.151712629404162</v>
      </c>
      <c r="AG400" s="9">
        <f t="shared" si="376"/>
        <v>0</v>
      </c>
      <c r="AH400">
        <f t="shared" si="377"/>
        <v>0</v>
      </c>
      <c r="AI400">
        <f t="shared" si="394"/>
        <v>3.1257338500324527E-3</v>
      </c>
      <c r="AJ400">
        <f t="shared" si="354"/>
        <v>37.337604695554134</v>
      </c>
      <c r="AK400">
        <f t="shared" si="355"/>
        <v>-1.2480370828155387</v>
      </c>
      <c r="AL400">
        <f t="shared" si="356"/>
        <v>-9.4780018707220304E-2</v>
      </c>
      <c r="AM400">
        <f t="shared" si="357"/>
        <v>9.1054286334759829E-2</v>
      </c>
      <c r="AN400" s="9">
        <f t="shared" si="378"/>
        <v>36.085841880366139</v>
      </c>
      <c r="AO400">
        <f t="shared" si="358"/>
        <v>0</v>
      </c>
      <c r="AP400">
        <f t="shared" si="379"/>
        <v>0</v>
      </c>
      <c r="AQ400">
        <f t="shared" si="359"/>
        <v>5.9216781596562029</v>
      </c>
      <c r="AR400">
        <f t="shared" si="360"/>
        <v>-3.1814053896708439E-2</v>
      </c>
      <c r="AS400">
        <f t="shared" si="361"/>
        <v>4.8841439403233655E-2</v>
      </c>
      <c r="AT400">
        <f t="shared" si="380"/>
        <v>2.5491272923507027E-2</v>
      </c>
      <c r="AU400">
        <f t="shared" si="362"/>
        <v>5.934129250961977</v>
      </c>
      <c r="AV400">
        <f t="shared" si="381"/>
        <v>0.16444480554548635</v>
      </c>
      <c r="AW400">
        <f t="shared" si="382"/>
        <v>0</v>
      </c>
      <c r="AX400">
        <f t="shared" si="363"/>
        <v>2.7205217432983986E-2</v>
      </c>
      <c r="AY400" t="b">
        <f t="shared" si="383"/>
        <v>0</v>
      </c>
      <c r="AZ400">
        <f t="shared" si="364"/>
        <v>37.337604695554134</v>
      </c>
      <c r="BA400">
        <f t="shared" si="365"/>
        <v>-1.2480370828155394</v>
      </c>
      <c r="BB400">
        <f t="shared" si="366"/>
        <v>-0.14411181500512826</v>
      </c>
      <c r="BC400">
        <f t="shared" si="367"/>
        <v>9.1054286334759829E-2</v>
      </c>
      <c r="BD400">
        <f t="shared" si="368"/>
        <v>4.9331796297907987E-2</v>
      </c>
      <c r="BF400" s="15">
        <f t="shared" si="384"/>
        <v>36.085841880366132</v>
      </c>
      <c r="BG400" s="10">
        <f t="shared" si="385"/>
        <v>0</v>
      </c>
      <c r="BH400">
        <f t="shared" si="386"/>
        <v>5.9341292509619699</v>
      </c>
      <c r="BI400">
        <f t="shared" si="387"/>
        <v>5.9216781596562029</v>
      </c>
      <c r="BJ400">
        <f t="shared" si="388"/>
        <v>-3.1814053896709105E-2</v>
      </c>
      <c r="BK400">
        <f t="shared" si="389"/>
        <v>-4.9035689467430421E-4</v>
      </c>
      <c r="BM400">
        <f t="shared" si="390"/>
        <v>0</v>
      </c>
      <c r="BN400">
        <f t="shared" si="391"/>
        <v>0</v>
      </c>
      <c r="BO400">
        <f t="shared" si="392"/>
        <v>0</v>
      </c>
      <c r="BP400">
        <f t="shared" si="393"/>
        <v>0</v>
      </c>
    </row>
    <row r="401" spans="1:68" x14ac:dyDescent="0.2">
      <c r="A401">
        <f t="shared" si="399"/>
        <v>0.36399999999999999</v>
      </c>
      <c r="B401">
        <f t="shared" si="335"/>
        <v>1.1377671214118035</v>
      </c>
      <c r="C401">
        <f t="shared" si="336"/>
        <v>1.9879667286206235</v>
      </c>
      <c r="D401">
        <f t="shared" si="337"/>
        <v>1.1377671214118035</v>
      </c>
      <c r="E401">
        <f t="shared" si="343"/>
        <v>0.91423908162784795</v>
      </c>
      <c r="F401">
        <f t="shared" si="344"/>
        <v>0.91423908162784784</v>
      </c>
      <c r="G401">
        <f t="shared" si="338"/>
        <v>1.1263894501976854</v>
      </c>
      <c r="H401">
        <f t="shared" si="339"/>
        <v>0.90286582125676151</v>
      </c>
      <c r="I401">
        <f t="shared" si="340"/>
        <v>0.90286582125676151</v>
      </c>
      <c r="J401">
        <f t="shared" si="395"/>
        <v>24.176760341920321</v>
      </c>
      <c r="K401">
        <f t="shared" si="396"/>
        <v>23.418772322782129</v>
      </c>
      <c r="L401">
        <f t="shared" si="345"/>
        <v>1.7397002970526218E+17</v>
      </c>
      <c r="M401">
        <f t="shared" si="341"/>
        <v>2.7233107444202757E-2</v>
      </c>
      <c r="N401" s="17">
        <f t="shared" si="397"/>
        <v>4737744511034550</v>
      </c>
      <c r="O401">
        <f t="shared" si="398"/>
        <v>0</v>
      </c>
      <c r="P401" s="18" t="e">
        <f t="shared" si="342"/>
        <v>#N/A</v>
      </c>
      <c r="R401">
        <f t="shared" si="346"/>
        <v>3.1535379367606713</v>
      </c>
      <c r="S401">
        <f t="shared" si="347"/>
        <v>39.697659436216433</v>
      </c>
      <c r="T401">
        <f t="shared" si="369"/>
        <v>-3.6033218604012078</v>
      </c>
      <c r="U401" s="9">
        <f t="shared" si="348"/>
        <v>36.094337575815224</v>
      </c>
      <c r="V401">
        <f t="shared" si="370"/>
        <v>-4737744511034351</v>
      </c>
      <c r="W401">
        <f t="shared" si="371"/>
        <v>0</v>
      </c>
      <c r="X401">
        <f t="shared" si="372"/>
        <v>-3.5527136788005009E-14</v>
      </c>
      <c r="Y401">
        <f t="shared" si="349"/>
        <v>1.9879667286206235</v>
      </c>
      <c r="Z401">
        <f t="shared" si="350"/>
        <v>31.415926535897931</v>
      </c>
      <c r="AA401">
        <f t="shared" si="351"/>
        <v>2.7244222517640662</v>
      </c>
      <c r="AB401">
        <f t="shared" si="373"/>
        <v>-1.2074174194088243</v>
      </c>
      <c r="AC401">
        <f t="shared" si="352"/>
        <v>30.208509116489108</v>
      </c>
      <c r="AD401">
        <f t="shared" si="374"/>
        <v>-0.14247349791438296</v>
      </c>
      <c r="AE401">
        <f t="shared" si="353"/>
        <v>9.4194234948974845E-2</v>
      </c>
      <c r="AF401" s="9">
        <f t="shared" si="375"/>
        <v>30.160229853523699</v>
      </c>
      <c r="AG401" s="9">
        <f t="shared" si="376"/>
        <v>0</v>
      </c>
      <c r="AH401">
        <f t="shared" si="377"/>
        <v>0</v>
      </c>
      <c r="AI401">
        <f t="shared" si="394"/>
        <v>3.1257338500324527E-3</v>
      </c>
      <c r="AJ401">
        <f t="shared" si="354"/>
        <v>37.337604695554134</v>
      </c>
      <c r="AK401">
        <f t="shared" si="355"/>
        <v>-1.2392982687953986</v>
      </c>
      <c r="AL401">
        <f t="shared" si="356"/>
        <v>-9.3632015403443791E-2</v>
      </c>
      <c r="AM401">
        <f t="shared" si="357"/>
        <v>8.9663164460000624E-2</v>
      </c>
      <c r="AN401" s="9">
        <f t="shared" si="378"/>
        <v>36.094337575815288</v>
      </c>
      <c r="AO401">
        <f t="shared" si="358"/>
        <v>6.3948846218409017E-14</v>
      </c>
      <c r="AP401">
        <f t="shared" si="379"/>
        <v>1.7717140835203306E-15</v>
      </c>
      <c r="AQ401">
        <f t="shared" si="359"/>
        <v>5.9216781596562029</v>
      </c>
      <c r="AR401">
        <f t="shared" si="360"/>
        <v>-3.1880849386574317E-2</v>
      </c>
      <c r="AS401">
        <f t="shared" si="361"/>
        <v>4.8841482510939171E-2</v>
      </c>
      <c r="AT401">
        <f t="shared" si="380"/>
        <v>2.5724920456447174E-2</v>
      </c>
      <c r="AU401">
        <f t="shared" si="362"/>
        <v>5.9341077222915892</v>
      </c>
      <c r="AV401">
        <f t="shared" si="381"/>
        <v>0.16440550293594219</v>
      </c>
      <c r="AW401">
        <f t="shared" si="382"/>
        <v>0</v>
      </c>
      <c r="AX401">
        <f t="shared" si="363"/>
        <v>2.7236474771484311E-2</v>
      </c>
      <c r="AY401" t="b">
        <f t="shared" si="383"/>
        <v>0</v>
      </c>
      <c r="AZ401">
        <f t="shared" si="364"/>
        <v>37.337604695554134</v>
      </c>
      <c r="BA401">
        <f t="shared" si="365"/>
        <v>-1.2392982687953999</v>
      </c>
      <c r="BB401">
        <f t="shared" si="366"/>
        <v>-0.14296381170135181</v>
      </c>
      <c r="BC401">
        <f t="shared" si="367"/>
        <v>8.9663164460000749E-2</v>
      </c>
      <c r="BD401">
        <f t="shared" si="368"/>
        <v>4.9331796297907987E-2</v>
      </c>
      <c r="BF401" s="15">
        <f t="shared" si="384"/>
        <v>36.094337575815288</v>
      </c>
      <c r="BG401" s="10">
        <f t="shared" si="385"/>
        <v>0</v>
      </c>
      <c r="BH401">
        <f t="shared" si="386"/>
        <v>5.9341077222915892</v>
      </c>
      <c r="BI401">
        <f t="shared" si="387"/>
        <v>5.9216781596562029</v>
      </c>
      <c r="BJ401">
        <f t="shared" si="388"/>
        <v>-3.1880849386575649E-2</v>
      </c>
      <c r="BK401">
        <f t="shared" si="389"/>
        <v>-4.9031378696884342E-4</v>
      </c>
      <c r="BM401">
        <f t="shared" si="390"/>
        <v>0</v>
      </c>
      <c r="BN401">
        <f t="shared" si="391"/>
        <v>0</v>
      </c>
      <c r="BO401">
        <f t="shared" si="392"/>
        <v>0</v>
      </c>
      <c r="BP401">
        <f t="shared" si="393"/>
        <v>1.2490009027033011E-16</v>
      </c>
    </row>
    <row r="402" spans="1:68" x14ac:dyDescent="0.2">
      <c r="A402">
        <f t="shared" si="399"/>
        <v>0.36499999999999999</v>
      </c>
      <c r="B402">
        <f t="shared" si="335"/>
        <v>1.1408928552618358</v>
      </c>
      <c r="C402">
        <f t="shared" si="336"/>
        <v>1.9848409947705912</v>
      </c>
      <c r="D402">
        <f t="shared" si="337"/>
        <v>1.1408928552618358</v>
      </c>
      <c r="E402">
        <f t="shared" si="343"/>
        <v>0.91550108309374911</v>
      </c>
      <c r="F402">
        <f t="shared" si="344"/>
        <v>0.91550108309374911</v>
      </c>
      <c r="G402">
        <f t="shared" si="338"/>
        <v>1.1294839267092174</v>
      </c>
      <c r="H402">
        <f t="shared" si="339"/>
        <v>0.90419188122068772</v>
      </c>
      <c r="I402">
        <f t="shared" si="340"/>
        <v>0.90419188122068783</v>
      </c>
      <c r="J402">
        <f t="shared" si="395"/>
        <v>24.141303449846063</v>
      </c>
      <c r="K402">
        <f t="shared" si="396"/>
        <v>23.384770275639497</v>
      </c>
      <c r="L402">
        <f t="shared" si="345"/>
        <v>1.7525406073413277E+17</v>
      </c>
      <c r="M402">
        <f t="shared" si="341"/>
        <v>2.726435317636474E-2</v>
      </c>
      <c r="N402" s="17">
        <f t="shared" si="397"/>
        <v>4778188607447472</v>
      </c>
      <c r="O402">
        <f t="shared" si="398"/>
        <v>0</v>
      </c>
      <c r="P402" s="18" t="e">
        <f t="shared" si="342"/>
        <v>#N/A</v>
      </c>
      <c r="R402">
        <f t="shared" si="346"/>
        <v>3.1520849675520695</v>
      </c>
      <c r="S402">
        <f t="shared" si="347"/>
        <v>39.7050130916504</v>
      </c>
      <c r="T402">
        <f t="shared" si="369"/>
        <v>-3.6021751744738304</v>
      </c>
      <c r="U402" s="9">
        <f t="shared" si="348"/>
        <v>36.102837917176572</v>
      </c>
      <c r="V402">
        <f t="shared" si="370"/>
        <v>-4778188607447346</v>
      </c>
      <c r="W402">
        <f t="shared" si="371"/>
        <v>0</v>
      </c>
      <c r="X402">
        <f t="shared" si="372"/>
        <v>-2.1316282072803006E-14</v>
      </c>
      <c r="Y402">
        <f t="shared" si="349"/>
        <v>1.9848409947705912</v>
      </c>
      <c r="Z402">
        <f t="shared" si="350"/>
        <v>31.415926535897931</v>
      </c>
      <c r="AA402">
        <f t="shared" si="351"/>
        <v>2.7275479856140983</v>
      </c>
      <c r="AB402">
        <f t="shared" si="373"/>
        <v>-1.1986166590991987</v>
      </c>
      <c r="AC402">
        <f t="shared" si="352"/>
        <v>30.217309876798733</v>
      </c>
      <c r="AD402">
        <f t="shared" si="374"/>
        <v>-0.14132685402000644</v>
      </c>
      <c r="AE402">
        <f t="shared" si="353"/>
        <v>9.2769804991552629E-2</v>
      </c>
      <c r="AF402" s="9">
        <f t="shared" si="375"/>
        <v>30.168752827770277</v>
      </c>
      <c r="AG402" s="9">
        <f t="shared" si="376"/>
        <v>0</v>
      </c>
      <c r="AH402">
        <f t="shared" si="377"/>
        <v>0</v>
      </c>
      <c r="AI402">
        <f t="shared" si="394"/>
        <v>3.1257338500324527E-3</v>
      </c>
      <c r="AJ402">
        <f t="shared" si="354"/>
        <v>37.337604695554134</v>
      </c>
      <c r="AK402">
        <f t="shared" si="355"/>
        <v>-1.2305651807072489</v>
      </c>
      <c r="AL402">
        <f t="shared" si="356"/>
        <v>-9.2485329476066358E-2</v>
      </c>
      <c r="AM402">
        <f t="shared" si="357"/>
        <v>8.82837318057383E-2</v>
      </c>
      <c r="AN402" s="9">
        <f t="shared" si="378"/>
        <v>36.102837917176551</v>
      </c>
      <c r="AO402">
        <f t="shared" si="358"/>
        <v>0</v>
      </c>
      <c r="AP402">
        <f t="shared" si="379"/>
        <v>0</v>
      </c>
      <c r="AQ402">
        <f t="shared" si="359"/>
        <v>5.9216781596562029</v>
      </c>
      <c r="AR402">
        <f t="shared" si="360"/>
        <v>-3.1948521608050173E-2</v>
      </c>
      <c r="AS402">
        <f t="shared" si="361"/>
        <v>4.8841524543940085E-2</v>
      </c>
      <c r="AT402">
        <f t="shared" si="380"/>
        <v>2.5962478143326174E-2</v>
      </c>
      <c r="AU402">
        <f t="shared" si="362"/>
        <v>5.934085089406274</v>
      </c>
      <c r="AV402">
        <f t="shared" si="381"/>
        <v>0.1643661670869101</v>
      </c>
      <c r="AW402">
        <f t="shared" si="382"/>
        <v>0</v>
      </c>
      <c r="AX402">
        <f t="shared" si="363"/>
        <v>2.7267732109984635E-2</v>
      </c>
      <c r="AY402" t="b">
        <f t="shared" si="383"/>
        <v>0</v>
      </c>
      <c r="AZ402">
        <f t="shared" si="364"/>
        <v>37.337604695554134</v>
      </c>
      <c r="BA402">
        <f t="shared" si="365"/>
        <v>-1.2305651807072535</v>
      </c>
      <c r="BB402">
        <f t="shared" si="366"/>
        <v>-0.14181712577397429</v>
      </c>
      <c r="BC402">
        <f t="shared" si="367"/>
        <v>8.82837318057383E-2</v>
      </c>
      <c r="BD402">
        <f t="shared" si="368"/>
        <v>4.9331796297907987E-2</v>
      </c>
      <c r="BF402" s="15">
        <f t="shared" si="384"/>
        <v>36.102837917176551</v>
      </c>
      <c r="BG402" s="10">
        <f t="shared" si="385"/>
        <v>0</v>
      </c>
      <c r="BH402">
        <f t="shared" si="386"/>
        <v>5.934085089406274</v>
      </c>
      <c r="BI402">
        <f t="shared" si="387"/>
        <v>5.9216781596562029</v>
      </c>
      <c r="BJ402">
        <f t="shared" si="388"/>
        <v>-3.1948521608054836E-2</v>
      </c>
      <c r="BK402">
        <f t="shared" si="389"/>
        <v>-4.9027175396784695E-4</v>
      </c>
      <c r="BM402">
        <f t="shared" si="390"/>
        <v>0</v>
      </c>
      <c r="BN402">
        <f t="shared" si="391"/>
        <v>-4.6629367034256575E-15</v>
      </c>
      <c r="BO402">
        <f t="shared" si="392"/>
        <v>0</v>
      </c>
      <c r="BP402">
        <f t="shared" si="393"/>
        <v>0</v>
      </c>
    </row>
    <row r="403" spans="1:68" x14ac:dyDescent="0.2">
      <c r="A403">
        <f t="shared" si="399"/>
        <v>0.36599999999999999</v>
      </c>
      <c r="B403">
        <f t="shared" si="335"/>
        <v>1.1440185891118682</v>
      </c>
      <c r="C403">
        <f t="shared" si="336"/>
        <v>1.9817152609205588</v>
      </c>
      <c r="D403">
        <f t="shared" si="337"/>
        <v>1.1440185891118682</v>
      </c>
      <c r="E403">
        <f t="shared" si="343"/>
        <v>0.91675413992717225</v>
      </c>
      <c r="F403">
        <f t="shared" si="344"/>
        <v>0.91675413992717214</v>
      </c>
      <c r="G403">
        <f t="shared" si="338"/>
        <v>1.1325784032207495</v>
      </c>
      <c r="H403">
        <f t="shared" si="339"/>
        <v>0.9055092828445781</v>
      </c>
      <c r="I403">
        <f t="shared" si="340"/>
        <v>0.9055092828445781</v>
      </c>
      <c r="J403">
        <f t="shared" si="395"/>
        <v>24.106180902821755</v>
      </c>
      <c r="K403">
        <f t="shared" si="396"/>
        <v>23.351088362554716</v>
      </c>
      <c r="L403">
        <f t="shared" si="345"/>
        <v>1.765486549152537E+17</v>
      </c>
      <c r="M403">
        <f t="shared" si="341"/>
        <v>2.7295598881888872E-2</v>
      </c>
      <c r="N403" s="17">
        <f t="shared" si="397"/>
        <v>4819001267703783</v>
      </c>
      <c r="O403">
        <f t="shared" si="398"/>
        <v>0</v>
      </c>
      <c r="P403" s="18" t="e">
        <f t="shared" si="342"/>
        <v>#N/A</v>
      </c>
      <c r="R403">
        <f t="shared" si="346"/>
        <v>3.1506435938447037</v>
      </c>
      <c r="S403">
        <f t="shared" si="347"/>
        <v>39.712372898537573</v>
      </c>
      <c r="T403">
        <f t="shared" si="369"/>
        <v>-3.601029802905078</v>
      </c>
      <c r="U403" s="9">
        <f t="shared" si="348"/>
        <v>36.111343095632492</v>
      </c>
      <c r="V403">
        <f t="shared" si="370"/>
        <v>-4819001267703672</v>
      </c>
      <c r="W403">
        <f t="shared" si="371"/>
        <v>0</v>
      </c>
      <c r="X403">
        <f t="shared" si="372"/>
        <v>-1.4210854715202004E-14</v>
      </c>
      <c r="Y403">
        <f t="shared" si="349"/>
        <v>1.9817152609205588</v>
      </c>
      <c r="Z403">
        <f t="shared" si="350"/>
        <v>31.415926535897931</v>
      </c>
      <c r="AA403">
        <f t="shared" si="351"/>
        <v>2.7306737194641308</v>
      </c>
      <c r="AB403">
        <f t="shared" si="373"/>
        <v>-1.189820529447545</v>
      </c>
      <c r="AC403">
        <f t="shared" si="352"/>
        <v>30.226106006450387</v>
      </c>
      <c r="AD403">
        <f t="shared" si="374"/>
        <v>-0.14018152341212192</v>
      </c>
      <c r="AE403">
        <f t="shared" si="353"/>
        <v>9.1357256765395106E-2</v>
      </c>
      <c r="AF403" s="9">
        <f t="shared" si="375"/>
        <v>30.177281739803661</v>
      </c>
      <c r="AG403" s="9">
        <f t="shared" si="376"/>
        <v>0</v>
      </c>
      <c r="AH403">
        <f t="shared" si="377"/>
        <v>0</v>
      </c>
      <c r="AI403">
        <f t="shared" si="394"/>
        <v>3.1257338500323417E-3</v>
      </c>
      <c r="AJ403">
        <f t="shared" si="354"/>
        <v>37.337604695554134</v>
      </c>
      <c r="AK403">
        <f t="shared" si="355"/>
        <v>-1.2218375981815393</v>
      </c>
      <c r="AL403">
        <f t="shared" si="356"/>
        <v>-9.1339957907313973E-2</v>
      </c>
      <c r="AM403">
        <f t="shared" si="357"/>
        <v>8.6915956167244249E-2</v>
      </c>
      <c r="AN403" s="9">
        <f t="shared" si="378"/>
        <v>36.111343095632527</v>
      </c>
      <c r="AO403">
        <f t="shared" si="358"/>
        <v>0</v>
      </c>
      <c r="AP403">
        <f t="shared" si="379"/>
        <v>0</v>
      </c>
      <c r="AQ403">
        <f t="shared" si="359"/>
        <v>5.9216781596562029</v>
      </c>
      <c r="AR403">
        <f t="shared" si="360"/>
        <v>-3.2017068733994236E-2</v>
      </c>
      <c r="AS403">
        <f t="shared" si="361"/>
        <v>4.8841565504807949E-2</v>
      </c>
      <c r="AT403">
        <f t="shared" si="380"/>
        <v>2.6204029718552804E-2</v>
      </c>
      <c r="AU403">
        <f t="shared" si="362"/>
        <v>5.9340613558288666</v>
      </c>
      <c r="AV403">
        <f t="shared" si="381"/>
        <v>0.16432679726461238</v>
      </c>
      <c r="AW403">
        <f t="shared" si="382"/>
        <v>0</v>
      </c>
      <c r="AX403">
        <f t="shared" si="363"/>
        <v>2.7298989448484957E-2</v>
      </c>
      <c r="AY403" t="b">
        <f t="shared" si="383"/>
        <v>0</v>
      </c>
      <c r="AZ403">
        <f t="shared" si="364"/>
        <v>37.337604695554134</v>
      </c>
      <c r="BA403">
        <f t="shared" si="365"/>
        <v>-1.2218375981815399</v>
      </c>
      <c r="BB403">
        <f t="shared" si="366"/>
        <v>-0.14067175420522221</v>
      </c>
      <c r="BC403">
        <f t="shared" si="367"/>
        <v>8.691595616724436E-2</v>
      </c>
      <c r="BD403">
        <f t="shared" si="368"/>
        <v>4.9331796297907987E-2</v>
      </c>
      <c r="BF403" s="15">
        <f t="shared" si="384"/>
        <v>36.111343095632527</v>
      </c>
      <c r="BG403" s="10">
        <f t="shared" si="385"/>
        <v>0</v>
      </c>
      <c r="BH403">
        <f t="shared" si="386"/>
        <v>5.9340613558288666</v>
      </c>
      <c r="BI403">
        <f t="shared" si="387"/>
        <v>5.9216781596562029</v>
      </c>
      <c r="BJ403">
        <f t="shared" si="388"/>
        <v>-3.2017068733994902E-2</v>
      </c>
      <c r="BK403">
        <f t="shared" si="389"/>
        <v>-4.9023079310028805E-4</v>
      </c>
      <c r="BM403">
        <f t="shared" si="390"/>
        <v>0</v>
      </c>
      <c r="BN403">
        <f t="shared" si="391"/>
        <v>0</v>
      </c>
      <c r="BO403">
        <f t="shared" si="392"/>
        <v>-2.4980018054066022E-16</v>
      </c>
      <c r="BP403">
        <f t="shared" si="393"/>
        <v>1.1102230246251565E-16</v>
      </c>
    </row>
    <row r="404" spans="1:68" x14ac:dyDescent="0.2">
      <c r="A404">
        <f t="shared" si="399"/>
        <v>0.36699999999999999</v>
      </c>
      <c r="B404">
        <f t="shared" si="335"/>
        <v>1.1471443229619007</v>
      </c>
      <c r="C404">
        <f t="shared" si="336"/>
        <v>1.9785895270705263</v>
      </c>
      <c r="D404">
        <f t="shared" si="337"/>
        <v>1.1471443229619007</v>
      </c>
      <c r="E404">
        <f t="shared" si="343"/>
        <v>0.91799823988549611</v>
      </c>
      <c r="F404">
        <f t="shared" si="344"/>
        <v>0.91799823988549611</v>
      </c>
      <c r="G404">
        <f t="shared" si="338"/>
        <v>1.1356728797322817</v>
      </c>
      <c r="H404">
        <f t="shared" si="339"/>
        <v>0.90681801351328806</v>
      </c>
      <c r="I404">
        <f t="shared" si="340"/>
        <v>0.90681801351328806</v>
      </c>
      <c r="J404">
        <f t="shared" si="395"/>
        <v>24.07139057247668</v>
      </c>
      <c r="K404">
        <f t="shared" si="396"/>
        <v>23.317724555696156</v>
      </c>
      <c r="L404">
        <f t="shared" si="345"/>
        <v>1.7785393953476304E+17</v>
      </c>
      <c r="M404">
        <f t="shared" si="341"/>
        <v>2.7326844560744624E-2</v>
      </c>
      <c r="N404" s="17">
        <f t="shared" si="397"/>
        <v>4860186960182543</v>
      </c>
      <c r="O404">
        <f t="shared" si="398"/>
        <v>0</v>
      </c>
      <c r="P404" s="18" t="e">
        <f t="shared" si="342"/>
        <v>#N/A</v>
      </c>
      <c r="R404">
        <f t="shared" si="346"/>
        <v>3.1492137819229402</v>
      </c>
      <c r="S404">
        <f t="shared" si="347"/>
        <v>39.71973904394406</v>
      </c>
      <c r="T404">
        <f t="shared" si="369"/>
        <v>-3.5998857426875368</v>
      </c>
      <c r="U404" s="9">
        <f t="shared" si="348"/>
        <v>36.119853301256526</v>
      </c>
      <c r="V404">
        <f t="shared" si="370"/>
        <v>-4860186960182486</v>
      </c>
      <c r="W404">
        <f t="shared" si="371"/>
        <v>0</v>
      </c>
      <c r="X404">
        <f t="shared" si="372"/>
        <v>-7.1054273576010019E-15</v>
      </c>
      <c r="Y404">
        <f t="shared" si="349"/>
        <v>1.9785895270705263</v>
      </c>
      <c r="Z404">
        <f t="shared" si="350"/>
        <v>31.415926535897931</v>
      </c>
      <c r="AA404">
        <f t="shared" si="351"/>
        <v>2.7337994533141634</v>
      </c>
      <c r="AB404">
        <f t="shared" si="373"/>
        <v>-1.1810288132894151</v>
      </c>
      <c r="AC404">
        <f t="shared" si="352"/>
        <v>30.234897722608515</v>
      </c>
      <c r="AD404">
        <f t="shared" si="374"/>
        <v>-0.1390375030858762</v>
      </c>
      <c r="AE404">
        <f t="shared" si="353"/>
        <v>8.9956556750637295E-2</v>
      </c>
      <c r="AF404" s="9">
        <f t="shared" si="375"/>
        <v>30.185816776273274</v>
      </c>
      <c r="AG404" s="9">
        <f t="shared" si="376"/>
        <v>0</v>
      </c>
      <c r="AH404">
        <f t="shared" si="377"/>
        <v>0</v>
      </c>
      <c r="AI404">
        <f t="shared" si="394"/>
        <v>3.1257338500324527E-3</v>
      </c>
      <c r="AJ404">
        <f t="shared" si="354"/>
        <v>37.337604695554134</v>
      </c>
      <c r="AK404">
        <f t="shared" si="355"/>
        <v>-1.2131153023073724</v>
      </c>
      <c r="AL404">
        <f t="shared" si="356"/>
        <v>-9.0195897689772764E-2</v>
      </c>
      <c r="AM404">
        <f t="shared" si="357"/>
        <v>8.5559805699545563E-2</v>
      </c>
      <c r="AN404" s="9">
        <f t="shared" si="378"/>
        <v>36.119853301256533</v>
      </c>
      <c r="AO404">
        <f t="shared" si="358"/>
        <v>0</v>
      </c>
      <c r="AP404">
        <f t="shared" si="379"/>
        <v>0</v>
      </c>
      <c r="AQ404">
        <f t="shared" si="359"/>
        <v>5.9216781596562029</v>
      </c>
      <c r="AR404">
        <f t="shared" si="360"/>
        <v>-3.2086489017957298E-2</v>
      </c>
      <c r="AS404">
        <f t="shared" si="361"/>
        <v>4.8841605396103438E-2</v>
      </c>
      <c r="AT404">
        <f t="shared" si="380"/>
        <v>2.6449661427011991E-2</v>
      </c>
      <c r="AU404">
        <f t="shared" si="362"/>
        <v>5.9340365249832594</v>
      </c>
      <c r="AV404">
        <f t="shared" si="381"/>
        <v>0.16428739273912907</v>
      </c>
      <c r="AW404">
        <f t="shared" si="382"/>
        <v>0</v>
      </c>
      <c r="AX404">
        <f t="shared" si="363"/>
        <v>2.7330246786985285E-2</v>
      </c>
      <c r="AY404" t="b">
        <f t="shared" si="383"/>
        <v>0</v>
      </c>
      <c r="AZ404">
        <f t="shared" si="364"/>
        <v>37.337604695554134</v>
      </c>
      <c r="BA404">
        <f t="shared" si="365"/>
        <v>-1.213115302307368</v>
      </c>
      <c r="BB404">
        <f t="shared" si="366"/>
        <v>-0.13952769398768078</v>
      </c>
      <c r="BC404">
        <f t="shared" si="367"/>
        <v>8.5559805699545563E-2</v>
      </c>
      <c r="BD404">
        <f t="shared" si="368"/>
        <v>4.9331796297907987E-2</v>
      </c>
      <c r="BF404" s="15">
        <f t="shared" si="384"/>
        <v>36.119853301256541</v>
      </c>
      <c r="BG404" s="10">
        <f t="shared" si="385"/>
        <v>0</v>
      </c>
      <c r="BH404">
        <f t="shared" si="386"/>
        <v>5.9340365249832665</v>
      </c>
      <c r="BI404">
        <f t="shared" si="387"/>
        <v>5.9216781596562029</v>
      </c>
      <c r="BJ404">
        <f t="shared" si="388"/>
        <v>-3.2086489017952857E-2</v>
      </c>
      <c r="BK404">
        <f t="shared" si="389"/>
        <v>-4.9019090180457692E-4</v>
      </c>
      <c r="BM404">
        <f t="shared" si="390"/>
        <v>0</v>
      </c>
      <c r="BN404">
        <f t="shared" si="391"/>
        <v>4.4408920985006262E-15</v>
      </c>
      <c r="BO404">
        <f t="shared" si="392"/>
        <v>0</v>
      </c>
      <c r="BP404">
        <f t="shared" si="393"/>
        <v>0</v>
      </c>
    </row>
    <row r="405" spans="1:68" x14ac:dyDescent="0.2">
      <c r="A405">
        <f t="shared" si="399"/>
        <v>0.36799999999999999</v>
      </c>
      <c r="B405">
        <f t="shared" si="335"/>
        <v>1.1502700568119331</v>
      </c>
      <c r="C405">
        <f t="shared" si="336"/>
        <v>1.9754637932204939</v>
      </c>
      <c r="D405">
        <f t="shared" si="337"/>
        <v>1.1502700568119331</v>
      </c>
      <c r="E405">
        <f t="shared" si="343"/>
        <v>0.91923337081361023</v>
      </c>
      <c r="F405">
        <f t="shared" si="344"/>
        <v>0.91923337081361012</v>
      </c>
      <c r="G405">
        <f t="shared" si="338"/>
        <v>1.1387673562438136</v>
      </c>
      <c r="H405">
        <f t="shared" si="339"/>
        <v>0.90811806069470402</v>
      </c>
      <c r="I405">
        <f t="shared" si="340"/>
        <v>0.90811806069470402</v>
      </c>
      <c r="J405">
        <f t="shared" si="395"/>
        <v>24.036930357642309</v>
      </c>
      <c r="K405">
        <f t="shared" si="396"/>
        <v>23.284676853108028</v>
      </c>
      <c r="L405">
        <f t="shared" si="345"/>
        <v>1.7917004356303504E+17</v>
      </c>
      <c r="M405">
        <f t="shared" si="341"/>
        <v>2.7358090212901465E-2</v>
      </c>
      <c r="N405" s="17">
        <f t="shared" si="397"/>
        <v>4901750215246998</v>
      </c>
      <c r="O405">
        <f t="shared" si="398"/>
        <v>0</v>
      </c>
      <c r="P405" s="18" t="e">
        <f t="shared" si="342"/>
        <v>#N/A</v>
      </c>
      <c r="R405">
        <f t="shared" si="346"/>
        <v>3.1477954984384509</v>
      </c>
      <c r="S405">
        <f t="shared" si="347"/>
        <v>39.727111713860452</v>
      </c>
      <c r="T405">
        <f t="shared" si="369"/>
        <v>-3.5987429908241055</v>
      </c>
      <c r="U405" s="9">
        <f t="shared" si="348"/>
        <v>36.128368723036346</v>
      </c>
      <c r="V405">
        <f t="shared" si="370"/>
        <v>-4901750215246919</v>
      </c>
      <c r="W405">
        <f t="shared" si="371"/>
        <v>0</v>
      </c>
      <c r="X405">
        <f t="shared" si="372"/>
        <v>-7.1054273576010019E-15</v>
      </c>
      <c r="Y405">
        <f t="shared" si="349"/>
        <v>1.9754637932204939</v>
      </c>
      <c r="Z405">
        <f t="shared" si="350"/>
        <v>31.415926535897931</v>
      </c>
      <c r="AA405">
        <f t="shared" si="351"/>
        <v>2.7369251871641955</v>
      </c>
      <c r="AB405">
        <f t="shared" si="373"/>
        <v>-1.1722412948122576</v>
      </c>
      <c r="AC405">
        <f t="shared" si="352"/>
        <v>30.243685241085675</v>
      </c>
      <c r="AD405">
        <f t="shared" si="374"/>
        <v>-0.13789479004671701</v>
      </c>
      <c r="AE405">
        <f t="shared" si="353"/>
        <v>8.8567671801951839E-2</v>
      </c>
      <c r="AF405" s="9">
        <f t="shared" si="375"/>
        <v>30.19435812284091</v>
      </c>
      <c r="AG405" s="9">
        <f t="shared" si="376"/>
        <v>0</v>
      </c>
      <c r="AH405">
        <f t="shared" si="377"/>
        <v>0</v>
      </c>
      <c r="AI405">
        <f t="shared" si="394"/>
        <v>3.1257338500324527E-3</v>
      </c>
      <c r="AJ405">
        <f t="shared" si="354"/>
        <v>37.337604695554134</v>
      </c>
      <c r="AK405">
        <f t="shared" si="355"/>
        <v>-1.2043980756056576</v>
      </c>
      <c r="AL405">
        <f t="shared" si="356"/>
        <v>-8.9053145826341495E-2</v>
      </c>
      <c r="AM405">
        <f t="shared" si="357"/>
        <v>8.4215248914220081E-2</v>
      </c>
      <c r="AN405" s="9">
        <f t="shared" si="378"/>
        <v>36.128368723036353</v>
      </c>
      <c r="AO405">
        <f t="shared" si="358"/>
        <v>0</v>
      </c>
      <c r="AP405">
        <f t="shared" si="379"/>
        <v>0</v>
      </c>
      <c r="AQ405">
        <f t="shared" si="359"/>
        <v>5.9216781596562029</v>
      </c>
      <c r="AR405">
        <f t="shared" si="360"/>
        <v>-3.2156780793400008E-2</v>
      </c>
      <c r="AS405">
        <f t="shared" si="361"/>
        <v>4.8841644220375513E-2</v>
      </c>
      <c r="AT405">
        <f t="shared" si="380"/>
        <v>2.6699462116982608E-2</v>
      </c>
      <c r="AU405">
        <f t="shared" si="362"/>
        <v>5.9340106001954425</v>
      </c>
      <c r="AV405">
        <f t="shared" si="381"/>
        <v>0.1642479527843107</v>
      </c>
      <c r="AW405">
        <f t="shared" si="382"/>
        <v>0</v>
      </c>
      <c r="AX405">
        <f t="shared" si="363"/>
        <v>2.7361504125485606E-2</v>
      </c>
      <c r="AY405" t="b">
        <f t="shared" si="383"/>
        <v>0</v>
      </c>
      <c r="AZ405">
        <f t="shared" si="364"/>
        <v>37.337604695554134</v>
      </c>
      <c r="BA405">
        <f t="shared" si="365"/>
        <v>-1.2043980756056574</v>
      </c>
      <c r="BB405">
        <f t="shared" si="366"/>
        <v>-0.13838494212424948</v>
      </c>
      <c r="BC405">
        <f t="shared" si="367"/>
        <v>8.4215248914220192E-2</v>
      </c>
      <c r="BD405">
        <f t="shared" si="368"/>
        <v>4.9331796297907987E-2</v>
      </c>
      <c r="BF405" s="15">
        <f t="shared" si="384"/>
        <v>36.128368723036353</v>
      </c>
      <c r="BG405" s="10">
        <f t="shared" si="385"/>
        <v>0</v>
      </c>
      <c r="BH405">
        <f t="shared" si="386"/>
        <v>5.9340106001954425</v>
      </c>
      <c r="BI405">
        <f t="shared" si="387"/>
        <v>5.9216781596562029</v>
      </c>
      <c r="BJ405">
        <f t="shared" si="388"/>
        <v>-3.2156780793399786E-2</v>
      </c>
      <c r="BK405">
        <f t="shared" si="389"/>
        <v>-4.9015207753247414E-4</v>
      </c>
      <c r="BM405">
        <f t="shared" si="390"/>
        <v>0</v>
      </c>
      <c r="BN405">
        <f t="shared" si="391"/>
        <v>0</v>
      </c>
      <c r="BO405">
        <f t="shared" si="392"/>
        <v>0</v>
      </c>
      <c r="BP405">
        <f t="shared" si="393"/>
        <v>1.1102230246251565E-16</v>
      </c>
    </row>
    <row r="406" spans="1:68" x14ac:dyDescent="0.2">
      <c r="A406">
        <f t="shared" si="399"/>
        <v>0.36899999999999999</v>
      </c>
      <c r="B406">
        <f t="shared" si="335"/>
        <v>1.1533957906619656</v>
      </c>
      <c r="C406">
        <f t="shared" si="336"/>
        <v>1.9723380593704614</v>
      </c>
      <c r="D406">
        <f t="shared" si="337"/>
        <v>1.1533957906619656</v>
      </c>
      <c r="E406">
        <f t="shared" si="343"/>
        <v>0.92045952064403325</v>
      </c>
      <c r="F406">
        <f t="shared" si="344"/>
        <v>0.92045952064403314</v>
      </c>
      <c r="G406">
        <f t="shared" si="338"/>
        <v>1.141861832755346</v>
      </c>
      <c r="H406">
        <f t="shared" si="339"/>
        <v>0.90940941193986413</v>
      </c>
      <c r="I406">
        <f t="shared" si="340"/>
        <v>0.90940941193986413</v>
      </c>
      <c r="J406">
        <f t="shared" si="395"/>
        <v>24.00279818401442</v>
      </c>
      <c r="K406">
        <f t="shared" si="396"/>
        <v>23.251943278389735</v>
      </c>
      <c r="L406">
        <f t="shared" si="345"/>
        <v>1.8049709768114166E+17</v>
      </c>
      <c r="M406">
        <f t="shared" si="341"/>
        <v>2.7389335838328879E-2</v>
      </c>
      <c r="N406" s="17">
        <f t="shared" si="397"/>
        <v>4943695626232442</v>
      </c>
      <c r="O406">
        <f t="shared" si="398"/>
        <v>0</v>
      </c>
      <c r="P406" s="18" t="e">
        <f t="shared" si="342"/>
        <v>#N/A</v>
      </c>
      <c r="R406">
        <f t="shared" si="346"/>
        <v>3.1463887104068209</v>
      </c>
      <c r="S406">
        <f t="shared" si="347"/>
        <v>39.734491093225486</v>
      </c>
      <c r="T406">
        <f t="shared" si="369"/>
        <v>-3.5976015443279481</v>
      </c>
      <c r="U406" s="9">
        <f t="shared" si="348"/>
        <v>36.136889548897535</v>
      </c>
      <c r="V406">
        <f t="shared" si="370"/>
        <v>-4943695626232364</v>
      </c>
      <c r="W406">
        <f t="shared" si="371"/>
        <v>0</v>
      </c>
      <c r="X406">
        <f t="shared" si="372"/>
        <v>-7.1054273576010019E-15</v>
      </c>
      <c r="Y406">
        <f t="shared" si="349"/>
        <v>1.9723380593704614</v>
      </c>
      <c r="Z406">
        <f t="shared" si="350"/>
        <v>31.415926535897931</v>
      </c>
      <c r="AA406">
        <f t="shared" si="351"/>
        <v>2.7400509210142285</v>
      </c>
      <c r="AB406">
        <f t="shared" si="373"/>
        <v>-1.1634577595296922</v>
      </c>
      <c r="AC406">
        <f t="shared" si="352"/>
        <v>30.252468776368239</v>
      </c>
      <c r="AD406">
        <f t="shared" si="374"/>
        <v>-0.13675338131034526</v>
      </c>
      <c r="AE406">
        <f t="shared" si="353"/>
        <v>8.7190569145150942E-2</v>
      </c>
      <c r="AF406" s="9">
        <f t="shared" si="375"/>
        <v>30.202905964203044</v>
      </c>
      <c r="AG406" s="9">
        <f t="shared" si="376"/>
        <v>0</v>
      </c>
      <c r="AH406">
        <f t="shared" si="377"/>
        <v>0</v>
      </c>
      <c r="AI406">
        <f t="shared" si="394"/>
        <v>3.1257338500324527E-3</v>
      </c>
      <c r="AJ406">
        <f t="shared" si="354"/>
        <v>37.337604695554134</v>
      </c>
      <c r="AK406">
        <f t="shared" si="355"/>
        <v>-1.1956857020026126</v>
      </c>
      <c r="AL406">
        <f t="shared" si="356"/>
        <v>-8.7911699330184057E-2</v>
      </c>
      <c r="AM406">
        <f t="shared" si="357"/>
        <v>8.2882254676240566E-2</v>
      </c>
      <c r="AN406" s="9">
        <f t="shared" si="378"/>
        <v>36.136889548897578</v>
      </c>
      <c r="AO406">
        <f t="shared" si="358"/>
        <v>0</v>
      </c>
      <c r="AP406">
        <f t="shared" si="379"/>
        <v>0</v>
      </c>
      <c r="AQ406">
        <f t="shared" si="359"/>
        <v>5.9216781596562029</v>
      </c>
      <c r="AR406">
        <f t="shared" si="360"/>
        <v>-3.2227942472920379E-2</v>
      </c>
      <c r="AS406">
        <f t="shared" si="361"/>
        <v>4.88416819801612E-2</v>
      </c>
      <c r="AT406">
        <f t="shared" si="380"/>
        <v>2.6953523337230608E-2</v>
      </c>
      <c r="AU406">
        <f t="shared" si="362"/>
        <v>5.9339835846945341</v>
      </c>
      <c r="AV406">
        <f t="shared" si="381"/>
        <v>0.1642084766776935</v>
      </c>
      <c r="AW406">
        <f t="shared" si="382"/>
        <v>0</v>
      </c>
      <c r="AX406">
        <f t="shared" si="363"/>
        <v>2.7392761463985931E-2</v>
      </c>
      <c r="AY406" t="b">
        <f t="shared" si="383"/>
        <v>0</v>
      </c>
      <c r="AZ406">
        <f t="shared" si="364"/>
        <v>37.337604695554134</v>
      </c>
      <c r="BA406">
        <f t="shared" si="365"/>
        <v>-1.1956857020026144</v>
      </c>
      <c r="BB406">
        <f t="shared" si="366"/>
        <v>-0.13724349562809218</v>
      </c>
      <c r="BC406">
        <f t="shared" si="367"/>
        <v>8.2882254676240677E-2</v>
      </c>
      <c r="BD406">
        <f t="shared" si="368"/>
        <v>4.9331796297907987E-2</v>
      </c>
      <c r="BF406" s="15">
        <f t="shared" si="384"/>
        <v>36.136889548897578</v>
      </c>
      <c r="BG406" s="10">
        <f t="shared" si="385"/>
        <v>0</v>
      </c>
      <c r="BH406">
        <f t="shared" si="386"/>
        <v>5.9339835846945341</v>
      </c>
      <c r="BI406">
        <f t="shared" si="387"/>
        <v>5.9216781596562029</v>
      </c>
      <c r="BJ406">
        <f t="shared" si="388"/>
        <v>-3.2227942472922155E-2</v>
      </c>
      <c r="BK406">
        <f t="shared" si="389"/>
        <v>-4.9011431774692582E-4</v>
      </c>
      <c r="BM406">
        <f t="shared" si="390"/>
        <v>0</v>
      </c>
      <c r="BN406">
        <f t="shared" si="391"/>
        <v>-1.7763568394002505E-15</v>
      </c>
      <c r="BO406">
        <f t="shared" si="392"/>
        <v>-1.3877787807814457E-16</v>
      </c>
      <c r="BP406">
        <f t="shared" si="393"/>
        <v>1.1102230246251565E-16</v>
      </c>
    </row>
    <row r="407" spans="1:68" x14ac:dyDescent="0.2">
      <c r="A407">
        <f t="shared" si="399"/>
        <v>0.37</v>
      </c>
      <c r="B407">
        <f t="shared" si="335"/>
        <v>1.156521524511998</v>
      </c>
      <c r="C407">
        <f t="shared" si="336"/>
        <v>1.969212325520429</v>
      </c>
      <c r="D407">
        <f t="shared" si="337"/>
        <v>1.156521524511998</v>
      </c>
      <c r="E407">
        <f t="shared" si="343"/>
        <v>0.92167667739703085</v>
      </c>
      <c r="F407">
        <f t="shared" si="344"/>
        <v>0.92167667739703085</v>
      </c>
      <c r="G407">
        <f t="shared" si="338"/>
        <v>1.144956309266878</v>
      </c>
      <c r="H407">
        <f t="shared" si="339"/>
        <v>0.91069205488307614</v>
      </c>
      <c r="I407">
        <f t="shared" si="340"/>
        <v>0.91069205488307625</v>
      </c>
      <c r="J407">
        <f t="shared" si="395"/>
        <v>23.968992003821025</v>
      </c>
      <c r="K407">
        <f t="shared" si="396"/>
        <v>23.219521880380775</v>
      </c>
      <c r="L407">
        <f t="shared" si="345"/>
        <v>1.8183523430774506E+17</v>
      </c>
      <c r="M407">
        <f t="shared" si="341"/>
        <v>2.7420581436996324E-2</v>
      </c>
      <c r="N407" s="17">
        <f t="shared" si="397"/>
        <v>4986027850450831</v>
      </c>
      <c r="O407">
        <f t="shared" si="398"/>
        <v>0</v>
      </c>
      <c r="P407" s="18" t="e">
        <f t="shared" si="342"/>
        <v>#N/A</v>
      </c>
      <c r="R407">
        <f t="shared" si="346"/>
        <v>3.1449933852042098</v>
      </c>
      <c r="S407">
        <f t="shared" si="347"/>
        <v>39.741877365949072</v>
      </c>
      <c r="T407">
        <f t="shared" si="369"/>
        <v>-3.5964614002224482</v>
      </c>
      <c r="U407" s="9">
        <f t="shared" si="348"/>
        <v>36.145415965726627</v>
      </c>
      <c r="V407">
        <f t="shared" si="370"/>
        <v>-4986027850450622</v>
      </c>
      <c r="W407">
        <f t="shared" si="371"/>
        <v>0</v>
      </c>
      <c r="X407">
        <f t="shared" si="372"/>
        <v>-3.5527136788005009E-14</v>
      </c>
      <c r="Y407">
        <f t="shared" si="349"/>
        <v>1.969212325520429</v>
      </c>
      <c r="Z407">
        <f t="shared" si="350"/>
        <v>31.415926535897931</v>
      </c>
      <c r="AA407">
        <f t="shared" si="351"/>
        <v>2.7431766548642607</v>
      </c>
      <c r="AB407">
        <f t="shared" si="373"/>
        <v>-1.154677994256134</v>
      </c>
      <c r="AC407">
        <f t="shared" si="352"/>
        <v>30.261248541641798</v>
      </c>
      <c r="AD407">
        <f t="shared" si="374"/>
        <v>-0.13561327390267039</v>
      </c>
      <c r="AE407">
        <f t="shared" si="353"/>
        <v>8.5825216373840732E-2</v>
      </c>
      <c r="AF407" s="9">
        <f t="shared" si="375"/>
        <v>30.211460484112969</v>
      </c>
      <c r="AG407" s="9">
        <f t="shared" si="376"/>
        <v>0</v>
      </c>
      <c r="AH407">
        <f t="shared" si="377"/>
        <v>0</v>
      </c>
      <c r="AI407">
        <f t="shared" si="394"/>
        <v>3.1257338500324527E-3</v>
      </c>
      <c r="AJ407">
        <f t="shared" si="354"/>
        <v>37.337604695554134</v>
      </c>
      <c r="AK407">
        <f t="shared" si="355"/>
        <v>-1.1869779668036493</v>
      </c>
      <c r="AL407">
        <f t="shared" si="356"/>
        <v>-8.677155522468416E-2</v>
      </c>
      <c r="AM407">
        <f t="shared" si="357"/>
        <v>8.1560792200865595E-2</v>
      </c>
      <c r="AN407" s="9">
        <f t="shared" si="378"/>
        <v>36.145415965726663</v>
      </c>
      <c r="AO407">
        <f t="shared" si="358"/>
        <v>0</v>
      </c>
      <c r="AP407">
        <f t="shared" si="379"/>
        <v>0</v>
      </c>
      <c r="AQ407">
        <f t="shared" si="359"/>
        <v>5.9216781596562029</v>
      </c>
      <c r="AR407">
        <f t="shared" si="360"/>
        <v>-3.2299972547515265E-2</v>
      </c>
      <c r="AS407">
        <f t="shared" si="361"/>
        <v>4.8841718677986229E-2</v>
      </c>
      <c r="AT407">
        <f t="shared" si="380"/>
        <v>2.7211939438517269E-2</v>
      </c>
      <c r="AU407">
        <f t="shared" si="362"/>
        <v>5.9339554816136939</v>
      </c>
      <c r="AV407">
        <f t="shared" si="381"/>
        <v>0.16416896370041259</v>
      </c>
      <c r="AW407">
        <f t="shared" si="382"/>
        <v>0</v>
      </c>
      <c r="AX407">
        <f t="shared" si="363"/>
        <v>2.7424018802486256E-2</v>
      </c>
      <c r="AY407" t="b">
        <f t="shared" si="383"/>
        <v>0</v>
      </c>
      <c r="AZ407">
        <f t="shared" si="364"/>
        <v>37.337604695554134</v>
      </c>
      <c r="BA407">
        <f t="shared" si="365"/>
        <v>-1.186977966803648</v>
      </c>
      <c r="BB407">
        <f t="shared" si="366"/>
        <v>-0.13610335152259223</v>
      </c>
      <c r="BC407">
        <f t="shared" si="367"/>
        <v>8.1560792200865595E-2</v>
      </c>
      <c r="BD407">
        <f t="shared" si="368"/>
        <v>4.9331796297907987E-2</v>
      </c>
      <c r="BF407" s="15">
        <f t="shared" si="384"/>
        <v>36.14541596572667</v>
      </c>
      <c r="BG407" s="10">
        <f t="shared" si="385"/>
        <v>0</v>
      </c>
      <c r="BH407">
        <f t="shared" si="386"/>
        <v>5.933955481613701</v>
      </c>
      <c r="BI407">
        <f t="shared" si="387"/>
        <v>5.9216781596562029</v>
      </c>
      <c r="BJ407">
        <f t="shared" si="388"/>
        <v>-3.2299972547513933E-2</v>
      </c>
      <c r="BK407">
        <f t="shared" si="389"/>
        <v>-4.9007761992184151E-4</v>
      </c>
      <c r="BM407">
        <f t="shared" si="390"/>
        <v>0</v>
      </c>
      <c r="BN407">
        <f t="shared" si="391"/>
        <v>0</v>
      </c>
      <c r="BO407">
        <f t="shared" si="392"/>
        <v>0</v>
      </c>
      <c r="BP407">
        <f t="shared" si="393"/>
        <v>0</v>
      </c>
    </row>
    <row r="408" spans="1:68" x14ac:dyDescent="0.2">
      <c r="A408">
        <f t="shared" si="399"/>
        <v>0.371</v>
      </c>
      <c r="B408">
        <f t="shared" ref="B408:B471" si="400">th_max*A408</f>
        <v>1.1596472583620303</v>
      </c>
      <c r="C408">
        <f t="shared" ref="C408:C471" si="401">th_max-B408</f>
        <v>1.9660865916703967</v>
      </c>
      <c r="D408">
        <f t="shared" ref="D408:D471" si="402">IF(use_th_l,B408,C408)</f>
        <v>1.1596472583620303</v>
      </c>
      <c r="E408">
        <f t="shared" si="343"/>
        <v>0.92288482918073333</v>
      </c>
      <c r="F408">
        <f t="shared" si="344"/>
        <v>0.92288482918073333</v>
      </c>
      <c r="G408">
        <f t="shared" ref="G408:G471" si="403">alpha*B408</f>
        <v>1.1480507857784099</v>
      </c>
      <c r="H408">
        <f t="shared" ref="H408:H471" si="404">SIN(G408)</f>
        <v>0.91196597724203721</v>
      </c>
      <c r="I408">
        <f t="shared" ref="I408:I471" si="405">SIN(alpha*C408+add_r)</f>
        <v>0.91196597724203721</v>
      </c>
      <c r="J408">
        <f t="shared" si="395"/>
        <v>23.935509795495921</v>
      </c>
      <c r="K408">
        <f t="shared" si="396"/>
        <v>23.187410732851053</v>
      </c>
      <c r="L408">
        <f t="shared" si="345"/>
        <v>1.8318458762641229E+17</v>
      </c>
      <c r="M408">
        <f t="shared" ref="M408:M471" si="406">-SIN((alpha_m_1)*B408+add_l)</f>
        <v>2.7451827008873279E-2</v>
      </c>
      <c r="N408" s="17">
        <f t="shared" si="397"/>
        <v>5028751610212059</v>
      </c>
      <c r="O408">
        <f t="shared" si="398"/>
        <v>0</v>
      </c>
      <c r="P408" s="18" t="e">
        <f t="shared" ref="P408:P471" si="407">IF($P$19,N408/$N$24,IF($P$20,N408/$N$1044,NA()))</f>
        <v>#N/A</v>
      </c>
      <c r="R408">
        <f t="shared" si="346"/>
        <v>3.1436094905640624</v>
      </c>
      <c r="S408">
        <f t="shared" si="347"/>
        <v>39.749270714934902</v>
      </c>
      <c r="T408">
        <f t="shared" si="369"/>
        <v>-3.5953225555411614</v>
      </c>
      <c r="U408" s="9">
        <f t="shared" si="348"/>
        <v>36.153948159393742</v>
      </c>
      <c r="V408">
        <f t="shared" si="370"/>
        <v>-5028751610211987</v>
      </c>
      <c r="W408">
        <f t="shared" si="371"/>
        <v>0</v>
      </c>
      <c r="X408">
        <f t="shared" si="372"/>
        <v>-7.1054273576010019E-15</v>
      </c>
      <c r="Y408">
        <f t="shared" si="349"/>
        <v>1.9660865916703967</v>
      </c>
      <c r="Z408">
        <f t="shared" si="350"/>
        <v>31.415926535897931</v>
      </c>
      <c r="AA408">
        <f t="shared" si="351"/>
        <v>2.7463023887142928</v>
      </c>
      <c r="AB408">
        <f t="shared" si="373"/>
        <v>-1.1459017870817421</v>
      </c>
      <c r="AC408">
        <f t="shared" si="352"/>
        <v>30.270024748816191</v>
      </c>
      <c r="AD408">
        <f t="shared" si="374"/>
        <v>-0.13447446485976189</v>
      </c>
      <c r="AE408">
        <f t="shared" si="353"/>
        <v>8.4471581446124003E-2</v>
      </c>
      <c r="AF408" s="9">
        <f t="shared" si="375"/>
        <v>30.220021865402554</v>
      </c>
      <c r="AG408" s="9">
        <f t="shared" si="376"/>
        <v>0</v>
      </c>
      <c r="AH408">
        <f t="shared" si="377"/>
        <v>0</v>
      </c>
      <c r="AI408">
        <f t="shared" si="394"/>
        <v>3.1257338500323417E-3</v>
      </c>
      <c r="AJ408">
        <f t="shared" si="354"/>
        <v>37.337604695554134</v>
      </c>
      <c r="AK408">
        <f t="shared" si="355"/>
        <v>-1.1782746566675926</v>
      </c>
      <c r="AL408">
        <f t="shared" si="356"/>
        <v>-8.5632710543397383E-2</v>
      </c>
      <c r="AM408">
        <f t="shared" si="357"/>
        <v>8.0250831050576274E-2</v>
      </c>
      <c r="AN408" s="9">
        <f t="shared" si="378"/>
        <v>36.153948159393721</v>
      </c>
      <c r="AO408">
        <f t="shared" si="358"/>
        <v>0</v>
      </c>
      <c r="AP408">
        <f t="shared" si="379"/>
        <v>0</v>
      </c>
      <c r="AQ408">
        <f t="shared" si="359"/>
        <v>5.9216781596562029</v>
      </c>
      <c r="AR408">
        <f t="shared" si="360"/>
        <v>-3.2372869585850506E-2</v>
      </c>
      <c r="AS408">
        <f t="shared" si="361"/>
        <v>4.8841754316364505E-2</v>
      </c>
      <c r="AT408">
        <f t="shared" si="380"/>
        <v>2.7474807679737218E-2</v>
      </c>
      <c r="AU408">
        <f t="shared" si="362"/>
        <v>5.933926293991167</v>
      </c>
      <c r="AV408">
        <f t="shared" si="381"/>
        <v>0.16412941313712043</v>
      </c>
      <c r="AW408">
        <f t="shared" si="382"/>
        <v>0</v>
      </c>
      <c r="AX408">
        <f t="shared" si="363"/>
        <v>2.7455276140986581E-2</v>
      </c>
      <c r="AY408" t="b">
        <f t="shared" si="383"/>
        <v>0</v>
      </c>
      <c r="AZ408">
        <f t="shared" si="364"/>
        <v>37.337604695554134</v>
      </c>
      <c r="BA408">
        <f t="shared" si="365"/>
        <v>-1.1782746566675941</v>
      </c>
      <c r="BB408">
        <f t="shared" si="366"/>
        <v>-0.13496450684130504</v>
      </c>
      <c r="BC408">
        <f t="shared" si="367"/>
        <v>8.0250831050576274E-2</v>
      </c>
      <c r="BD408">
        <f t="shared" si="368"/>
        <v>4.9331796297907987E-2</v>
      </c>
      <c r="BF408" s="15">
        <f t="shared" si="384"/>
        <v>36.153948159393714</v>
      </c>
      <c r="BG408" s="10">
        <f t="shared" si="385"/>
        <v>0</v>
      </c>
      <c r="BH408">
        <f t="shared" si="386"/>
        <v>5.9339262939911599</v>
      </c>
      <c r="BI408">
        <f t="shared" si="387"/>
        <v>5.9216781596562029</v>
      </c>
      <c r="BJ408">
        <f t="shared" si="388"/>
        <v>-3.237286958585206E-2</v>
      </c>
      <c r="BK408">
        <f t="shared" si="389"/>
        <v>-4.9004198154314893E-4</v>
      </c>
      <c r="BM408">
        <f t="shared" si="390"/>
        <v>0</v>
      </c>
      <c r="BN408">
        <f t="shared" si="391"/>
        <v>0</v>
      </c>
      <c r="BO408">
        <f t="shared" si="392"/>
        <v>3.3306690738754696E-16</v>
      </c>
      <c r="BP408">
        <f t="shared" si="393"/>
        <v>0</v>
      </c>
    </row>
    <row r="409" spans="1:68" x14ac:dyDescent="0.2">
      <c r="A409">
        <f t="shared" si="399"/>
        <v>0.372</v>
      </c>
      <c r="B409">
        <f t="shared" si="400"/>
        <v>1.1627729922120629</v>
      </c>
      <c r="C409">
        <f t="shared" si="401"/>
        <v>1.9629608578203641</v>
      </c>
      <c r="D409">
        <f t="shared" si="402"/>
        <v>1.1627729922120629</v>
      </c>
      <c r="E409">
        <f t="shared" ref="E409:E472" si="408">SIN(B409-add_l)</f>
        <v>0.92408396419125105</v>
      </c>
      <c r="F409">
        <f t="shared" ref="F409:F472" si="409">SIN(C409)</f>
        <v>0.92408396419125105</v>
      </c>
      <c r="G409">
        <f t="shared" si="403"/>
        <v>1.1511452622899423</v>
      </c>
      <c r="H409">
        <f t="shared" si="404"/>
        <v>0.91323116681795069</v>
      </c>
      <c r="I409">
        <f t="shared" si="405"/>
        <v>0.9132311668179508</v>
      </c>
      <c r="J409">
        <f t="shared" si="395"/>
        <v>23.902349563357816</v>
      </c>
      <c r="K409">
        <f t="shared" si="396"/>
        <v>23.155607934196407</v>
      </c>
      <c r="L409">
        <f t="shared" ref="L409:L472" si="410">(cat0*E409*K409)^(1/(alpha_m_1))</f>
        <v>1.845452936135039E+17</v>
      </c>
      <c r="M409">
        <f t="shared" si="406"/>
        <v>2.7483072553929223E-2</v>
      </c>
      <c r="N409" s="17">
        <f t="shared" si="397"/>
        <v>5071871693866099</v>
      </c>
      <c r="O409">
        <f t="shared" si="398"/>
        <v>0</v>
      </c>
      <c r="P409" s="18" t="e">
        <f t="shared" si="407"/>
        <v>#N/A</v>
      </c>
      <c r="R409">
        <f t="shared" ref="R409:R472" si="411">alpha*LN(J409)</f>
        <v>3.1422369945738682</v>
      </c>
      <c r="S409">
        <f t="shared" ref="S409:S472" si="412">(LN(cat0)+LN(E409)+R409)/(alpha_m_1)</f>
        <v>39.756671322102697</v>
      </c>
      <c r="T409">
        <f t="shared" si="369"/>
        <v>-3.5941850073277681</v>
      </c>
      <c r="U409" s="9">
        <f t="shared" ref="U409:U472" si="413">IF(ABS(alpha_m_1)&gt;0.00000000000001,S409+T409,NA())</f>
        <v>36.162486314774931</v>
      </c>
      <c r="V409">
        <f t="shared" si="370"/>
        <v>-5071871693865984</v>
      </c>
      <c r="W409">
        <f t="shared" si="371"/>
        <v>0</v>
      </c>
      <c r="X409">
        <f t="shared" si="372"/>
        <v>-1.4210854715202004E-14</v>
      </c>
      <c r="Y409">
        <f t="shared" ref="Y409:Y472" si="414">C409</f>
        <v>1.9629608578203641</v>
      </c>
      <c r="Z409">
        <f t="shared" ref="Z409:Z472" si="415">ea</f>
        <v>31.415926535897931</v>
      </c>
      <c r="AA409">
        <f t="shared" ref="AA409:AA472" si="416">p2b+PI()/2-Y409</f>
        <v>2.7494281225643258</v>
      </c>
      <c r="AB409">
        <f t="shared" si="373"/>
        <v>-1.1371289273476983</v>
      </c>
      <c r="AC409">
        <f t="shared" ref="AC409:AC472" si="417">$AB$7+AB409</f>
        <v>30.278797608550232</v>
      </c>
      <c r="AD409">
        <f t="shared" si="374"/>
        <v>-0.13333695122780334</v>
      </c>
      <c r="AE409">
        <f t="shared" ref="AE409:AE472" si="418">-LN(SIN(A409*PI()))</f>
        <v>8.3129632681354135E-2</v>
      </c>
      <c r="AF409" s="9">
        <f t="shared" si="375"/>
        <v>30.228590290003783</v>
      </c>
      <c r="AG409" s="9">
        <f t="shared" si="376"/>
        <v>0</v>
      </c>
      <c r="AH409">
        <f t="shared" si="377"/>
        <v>0</v>
      </c>
      <c r="AI409">
        <f t="shared" si="394"/>
        <v>3.1257338500324527E-3</v>
      </c>
      <c r="AJ409">
        <f t="shared" ref="AJ409:AJ472" si="419">IF(use_alpha_near_1,$D$18,NA())</f>
        <v>37.337604695554134</v>
      </c>
      <c r="AK409">
        <f t="shared" ref="AK409:AK472" si="420">IF(use_alpha_near_1,alpha/(alpha_m_1)*(log1p(-SIN(add_l)*_xlfn.COT(B409)-2*SIN(add_l/2)^2)-log1p(SIN(alpha_m_1*B409)*_xlfn.COT(B409)-2*SIN(alpha_m_1*B409/2)^2)),NA())</f>
        <v>-1.1695755595812549</v>
      </c>
      <c r="AL409">
        <f t="shared" ref="AL409:AL472" si="421">IF(use_alpha_near_1,$D$21+LN(M409),NA())</f>
        <v>-8.4495162330004092E-2</v>
      </c>
      <c r="AM409">
        <f t="shared" ref="AM409:AM472" si="422">IF(use_alpha_near_1,-LN(E409),NA())</f>
        <v>7.8952341132060067E-2</v>
      </c>
      <c r="AN409" s="9">
        <f t="shared" si="378"/>
        <v>36.162486314774931</v>
      </c>
      <c r="AO409">
        <f t="shared" ref="AO409:AO472" si="423">AN409-U409</f>
        <v>0</v>
      </c>
      <c r="AP409">
        <f t="shared" si="379"/>
        <v>0</v>
      </c>
      <c r="AQ409">
        <f t="shared" ref="AQ409:AQ472" si="424">AJ409-Z409</f>
        <v>5.9216781596562029</v>
      </c>
      <c r="AR409">
        <f t="shared" ref="AR409:AR472" si="425">AK409-AB409</f>
        <v>-3.2446632233556594E-2</v>
      </c>
      <c r="AS409">
        <f t="shared" ref="AS409:AS472" si="426">AL409-AD409</f>
        <v>4.8841788897799249E-2</v>
      </c>
      <c r="AT409">
        <f t="shared" si="380"/>
        <v>2.774222833894846E-2</v>
      </c>
      <c r="AU409">
        <f t="shared" ref="AU409:AU472" si="427">AN409-AF409</f>
        <v>5.9338960247711476</v>
      </c>
      <c r="AV409">
        <f t="shared" si="381"/>
        <v>0.16408982427590252</v>
      </c>
      <c r="AW409">
        <f t="shared" si="382"/>
        <v>0</v>
      </c>
      <c r="AX409">
        <f t="shared" ref="AX409:AX472" si="428">alpha_m_1*C409+add_r</f>
        <v>2.7486533479486906E-2</v>
      </c>
      <c r="AY409" t="b">
        <f t="shared" si="383"/>
        <v>0</v>
      </c>
      <c r="AZ409">
        <f t="shared" ref="AZ409:AZ472" si="429">IF(use_alpha_near_1,$D$18,NA())</f>
        <v>37.337604695554134</v>
      </c>
      <c r="BA409">
        <f t="shared" ref="BA409:BA472" si="430">-alpha/alpha_m_1*log1p(_xlfn.COT(C409)*SIN(AX409)-2*SIN(AX409/2)^2)</f>
        <v>-1.1695755595812525</v>
      </c>
      <c r="BB409">
        <f t="shared" ref="BB409:BB472" si="431">LN(ABS(zeta)*SIN(AX409))</f>
        <v>-0.13382695862791216</v>
      </c>
      <c r="BC409">
        <f t="shared" ref="BC409:BC472" si="432">-LN(SIN(C409))</f>
        <v>7.8952341132060067E-2</v>
      </c>
      <c r="BD409">
        <f t="shared" ref="BD409:BD472" si="433">-log1p(zeta^-2)/(2*alpha_m_1)</f>
        <v>4.9331796297907987E-2</v>
      </c>
      <c r="BF409" s="15">
        <f t="shared" si="384"/>
        <v>36.162486314774931</v>
      </c>
      <c r="BG409" s="10">
        <f t="shared" si="385"/>
        <v>0</v>
      </c>
      <c r="BH409">
        <f t="shared" si="386"/>
        <v>5.9338960247711476</v>
      </c>
      <c r="BI409">
        <f t="shared" si="387"/>
        <v>5.9216781596562029</v>
      </c>
      <c r="BJ409">
        <f t="shared" si="388"/>
        <v>-3.2446632233554151E-2</v>
      </c>
      <c r="BK409">
        <f t="shared" si="389"/>
        <v>-4.9000740010882171E-4</v>
      </c>
      <c r="BM409">
        <f t="shared" si="390"/>
        <v>0</v>
      </c>
      <c r="BN409">
        <f t="shared" si="391"/>
        <v>2.4424906541753444E-15</v>
      </c>
      <c r="BO409">
        <f t="shared" si="392"/>
        <v>0</v>
      </c>
      <c r="BP409">
        <f t="shared" si="393"/>
        <v>0</v>
      </c>
    </row>
    <row r="410" spans="1:68" x14ac:dyDescent="0.2">
      <c r="A410">
        <f t="shared" si="399"/>
        <v>0.373</v>
      </c>
      <c r="B410">
        <f t="shared" si="400"/>
        <v>1.1658987260620952</v>
      </c>
      <c r="C410">
        <f t="shared" si="401"/>
        <v>1.9598351239703318</v>
      </c>
      <c r="D410">
        <f t="shared" si="402"/>
        <v>1.1658987260620952</v>
      </c>
      <c r="E410">
        <f t="shared" si="408"/>
        <v>0.92527407071279011</v>
      </c>
      <c r="F410">
        <f t="shared" si="409"/>
        <v>0.92527407071279</v>
      </c>
      <c r="G410">
        <f t="shared" si="403"/>
        <v>1.1542397388014742</v>
      </c>
      <c r="H410">
        <f t="shared" si="404"/>
        <v>0.91448761149564273</v>
      </c>
      <c r="I410">
        <f t="shared" si="405"/>
        <v>0.91448761149564284</v>
      </c>
      <c r="J410">
        <f t="shared" si="395"/>
        <v>23.869509337294939</v>
      </c>
      <c r="K410">
        <f t="shared" si="396"/>
        <v>23.124111607139273</v>
      </c>
      <c r="L410">
        <f t="shared" si="410"/>
        <v>1.8591749006656048E+17</v>
      </c>
      <c r="M410">
        <f t="shared" si="406"/>
        <v>2.7514318072133614E-2</v>
      </c>
      <c r="N410" s="17">
        <f t="shared" si="397"/>
        <v>5115392956864087</v>
      </c>
      <c r="O410">
        <f t="shared" si="398"/>
        <v>0</v>
      </c>
      <c r="P410" s="18" t="e">
        <f t="shared" si="407"/>
        <v>#N/A</v>
      </c>
      <c r="R410">
        <f t="shared" si="411"/>
        <v>3.1408758656719655</v>
      </c>
      <c r="S410">
        <f t="shared" si="412"/>
        <v>39.764079368410819</v>
      </c>
      <c r="T410">
        <f t="shared" ref="T410:T473" si="434">LN(M410)</f>
        <v>-3.5930487526360309</v>
      </c>
      <c r="U410" s="9">
        <f t="shared" si="413"/>
        <v>36.171030615774789</v>
      </c>
      <c r="V410">
        <f t="shared" ref="V410:V473" si="435">IFERROR(U410-EXP(U410),-1E+300)</f>
        <v>-5115392956864062</v>
      </c>
      <c r="W410">
        <f t="shared" ref="W410:W473" si="436">EXP(V410)</f>
        <v>0</v>
      </c>
      <c r="X410">
        <f t="shared" ref="X410:X473" si="437">IFERROR(U410-LN(N410),0)</f>
        <v>0</v>
      </c>
      <c r="Y410">
        <f t="shared" si="414"/>
        <v>1.9598351239703318</v>
      </c>
      <c r="Z410">
        <f t="shared" si="415"/>
        <v>31.415926535897931</v>
      </c>
      <c r="AA410">
        <f t="shared" si="416"/>
        <v>2.7525538564143579</v>
      </c>
      <c r="AB410">
        <f t="shared" ref="AB410:AB473" si="438">AA410*TAN(PI()/2-Y410)</f>
        <v>-1.1283592056218064</v>
      </c>
      <c r="AC410">
        <f t="shared" si="417"/>
        <v>30.287567330276126</v>
      </c>
      <c r="AD410">
        <f t="shared" ref="AD410:AD473" si="439">LN(AA410/$AB$6)</f>
        <v>-0.13220073006304811</v>
      </c>
      <c r="AE410">
        <f t="shared" si="418"/>
        <v>8.1799338756936513E-2</v>
      </c>
      <c r="AF410" s="9">
        <f t="shared" ref="AF410:AF473" si="440">AC410+AD410+AE410</f>
        <v>30.237165938970016</v>
      </c>
      <c r="AG410" s="9">
        <f t="shared" ref="AG410:AG473" si="441">IFERROR(EXP(-EXP(AF410)),0)</f>
        <v>0</v>
      </c>
      <c r="AH410">
        <f t="shared" ref="AH410:AH473" si="442">IFERROR(EXP(AF410)*EXP(-EXP(AF410)),0)</f>
        <v>0</v>
      </c>
      <c r="AI410">
        <f t="shared" si="394"/>
        <v>3.1257338500324527E-3</v>
      </c>
      <c r="AJ410">
        <f t="shared" si="419"/>
        <v>37.337604695554134</v>
      </c>
      <c r="AK410">
        <f t="shared" si="420"/>
        <v>-1.1608804648343463</v>
      </c>
      <c r="AL410">
        <f t="shared" si="421"/>
        <v>-8.335890763826681E-2</v>
      </c>
      <c r="AM410">
        <f t="shared" si="422"/>
        <v>7.7665292693238464E-2</v>
      </c>
      <c r="AN410" s="9">
        <f t="shared" ref="AN410:AN473" si="443">SUM(AJ410:AM410)</f>
        <v>36.171030615774761</v>
      </c>
      <c r="AO410">
        <f t="shared" si="423"/>
        <v>0</v>
      </c>
      <c r="AP410">
        <f t="shared" ref="AP410:AP473" si="444">AO410/AN410</f>
        <v>0</v>
      </c>
      <c r="AQ410">
        <f t="shared" si="424"/>
        <v>5.9216781596562029</v>
      </c>
      <c r="AR410">
        <f t="shared" si="425"/>
        <v>-3.2521259212539899E-2</v>
      </c>
      <c r="AS410">
        <f t="shared" si="426"/>
        <v>4.88418224247813E-2</v>
      </c>
      <c r="AT410">
        <f t="shared" ref="AT410:AT473" si="445">AR410/AK410</f>
        <v>2.801430482955071E-2</v>
      </c>
      <c r="AU410">
        <f t="shared" si="427"/>
        <v>5.9338646768047454</v>
      </c>
      <c r="AV410">
        <f t="shared" ref="AV410:AV473" si="446">AU410/AN410</f>
        <v>0.16405019640819671</v>
      </c>
      <c r="AW410">
        <f t="shared" ref="AW410:AW473" si="447">IFERROR(EXP(AN410)*EXP(-EXP(AN410)),0)</f>
        <v>0</v>
      </c>
      <c r="AX410">
        <f t="shared" si="428"/>
        <v>2.7517790817987227E-2</v>
      </c>
      <c r="AY410" t="b">
        <f t="shared" ref="AY410:AY473" si="448">(ABS(_xlfn.COT(C410)*SIN(AX410))&lt;0.00000001)</f>
        <v>0</v>
      </c>
      <c r="AZ410">
        <f t="shared" si="429"/>
        <v>37.337604695554134</v>
      </c>
      <c r="BA410">
        <f t="shared" si="430"/>
        <v>-1.1608804648343456</v>
      </c>
      <c r="BB410">
        <f t="shared" si="431"/>
        <v>-0.13269070393617488</v>
      </c>
      <c r="BC410">
        <f t="shared" si="432"/>
        <v>7.7665292693238588E-2</v>
      </c>
      <c r="BD410">
        <f t="shared" si="433"/>
        <v>4.9331796297907987E-2</v>
      </c>
      <c r="BF410" s="15">
        <f t="shared" ref="BF410:BF473" si="449">SUM(AZ410:BD410)</f>
        <v>36.171030615774761</v>
      </c>
      <c r="BG410" s="10">
        <f t="shared" ref="BG410:BG473" si="450">BF410-AN410</f>
        <v>0</v>
      </c>
      <c r="BH410">
        <f t="shared" ref="BH410:BH473" si="451">BF410-AF410</f>
        <v>5.9338646768047454</v>
      </c>
      <c r="BI410">
        <f t="shared" ref="BI410:BI473" si="452">AZ410-Z410</f>
        <v>5.9216781596562029</v>
      </c>
      <c r="BJ410">
        <f t="shared" ref="BJ410:BJ473" si="453">BA410-AB410</f>
        <v>-3.2521259212539233E-2</v>
      </c>
      <c r="BK410">
        <f t="shared" ref="BK410:BK473" si="454">BB410-AD410</f>
        <v>-4.8997387312676999E-4</v>
      </c>
      <c r="BM410">
        <f t="shared" ref="BM410:BM473" si="455">AZ410-AJ410</f>
        <v>0</v>
      </c>
      <c r="BN410">
        <f t="shared" ref="BN410:BN473" si="456">BA410-AK410</f>
        <v>0</v>
      </c>
      <c r="BO410">
        <f t="shared" ref="BO410:BO473" si="457">BB410+BD410-AL410</f>
        <v>0</v>
      </c>
      <c r="BP410">
        <f t="shared" ref="BP410:BP473" si="458">BC410-AM410</f>
        <v>1.2490009027033011E-16</v>
      </c>
    </row>
    <row r="411" spans="1:68" x14ac:dyDescent="0.2">
      <c r="A411">
        <f t="shared" si="399"/>
        <v>0.374</v>
      </c>
      <c r="B411">
        <f t="shared" si="400"/>
        <v>1.1690244599121278</v>
      </c>
      <c r="C411">
        <f t="shared" si="401"/>
        <v>1.9567093901202992</v>
      </c>
      <c r="D411">
        <f t="shared" si="402"/>
        <v>1.1690244599121278</v>
      </c>
      <c r="E411">
        <f t="shared" si="408"/>
        <v>0.92645513711776684</v>
      </c>
      <c r="F411">
        <f t="shared" si="409"/>
        <v>0.92645513711776684</v>
      </c>
      <c r="G411">
        <f t="shared" si="403"/>
        <v>1.1573342153130064</v>
      </c>
      <c r="H411">
        <f t="shared" si="404"/>
        <v>0.91573529924367925</v>
      </c>
      <c r="I411">
        <f t="shared" si="405"/>
        <v>0.91573529924367925</v>
      </c>
      <c r="J411">
        <f t="shared" si="395"/>
        <v>23.836987172454965</v>
      </c>
      <c r="K411">
        <f t="shared" si="396"/>
        <v>23.092919898434548</v>
      </c>
      <c r="L411">
        <f t="shared" si="410"/>
        <v>1.8730131663312714E+17</v>
      </c>
      <c r="M411">
        <f t="shared" si="406"/>
        <v>2.754556356345594E-2</v>
      </c>
      <c r="N411" s="17">
        <f t="shared" si="397"/>
        <v>5159320322836791</v>
      </c>
      <c r="O411">
        <f t="shared" si="398"/>
        <v>0</v>
      </c>
      <c r="P411" s="18" t="e">
        <f t="shared" si="407"/>
        <v>#N/A</v>
      </c>
      <c r="R411">
        <f t="shared" si="411"/>
        <v>3.1395260726443994</v>
      </c>
      <c r="S411">
        <f t="shared" si="412"/>
        <v>39.771495033877493</v>
      </c>
      <c r="T411">
        <f t="shared" si="434"/>
        <v>-3.591913788529745</v>
      </c>
      <c r="U411" s="9">
        <f t="shared" si="413"/>
        <v>36.179581245347748</v>
      </c>
      <c r="V411">
        <f t="shared" si="435"/>
        <v>-5159320322836495</v>
      </c>
      <c r="W411">
        <f t="shared" si="436"/>
        <v>0</v>
      </c>
      <c r="X411">
        <f t="shared" si="437"/>
        <v>-4.9737991503207013E-14</v>
      </c>
      <c r="Y411">
        <f t="shared" si="414"/>
        <v>1.9567093901202992</v>
      </c>
      <c r="Z411">
        <f t="shared" si="415"/>
        <v>31.415926535897931</v>
      </c>
      <c r="AA411">
        <f t="shared" si="416"/>
        <v>2.7556795902643905</v>
      </c>
      <c r="AB411">
        <f t="shared" si="438"/>
        <v>-1.1195924136743958</v>
      </c>
      <c r="AC411">
        <f t="shared" si="417"/>
        <v>30.296334122223534</v>
      </c>
      <c r="AD411">
        <f t="shared" si="439"/>
        <v>-0.13106579843177132</v>
      </c>
      <c r="AE411">
        <f t="shared" si="418"/>
        <v>8.0480668705178698E-2</v>
      </c>
      <c r="AF411" s="9">
        <f t="shared" si="440"/>
        <v>30.245748992496942</v>
      </c>
      <c r="AG411" s="9">
        <f t="shared" si="441"/>
        <v>0</v>
      </c>
      <c r="AH411">
        <f t="shared" si="442"/>
        <v>0</v>
      </c>
      <c r="AI411">
        <f t="shared" ref="AI411:AI474" si="459">0.5*(C409-C411)</f>
        <v>3.1257338500324527E-3</v>
      </c>
      <c r="AJ411">
        <f t="shared" si="419"/>
        <v>37.337604695554134</v>
      </c>
      <c r="AK411">
        <f t="shared" si="420"/>
        <v>-1.152189162994711</v>
      </c>
      <c r="AL411">
        <f t="shared" si="421"/>
        <v>-8.2223943531980925E-2</v>
      </c>
      <c r="AM411">
        <f t="shared" si="422"/>
        <v>7.638965632033945E-2</v>
      </c>
      <c r="AN411" s="9">
        <f t="shared" si="443"/>
        <v>36.179581245347784</v>
      </c>
      <c r="AO411">
        <f t="shared" si="423"/>
        <v>0</v>
      </c>
      <c r="AP411">
        <f t="shared" si="444"/>
        <v>0</v>
      </c>
      <c r="AQ411">
        <f t="shared" si="424"/>
        <v>5.9216781596562029</v>
      </c>
      <c r="AR411">
        <f t="shared" si="425"/>
        <v>-3.2596749320315199E-2</v>
      </c>
      <c r="AS411">
        <f t="shared" si="426"/>
        <v>4.8841854899790399E-2</v>
      </c>
      <c r="AT411">
        <f t="shared" si="445"/>
        <v>2.8291143821897614E-2</v>
      </c>
      <c r="AU411">
        <f t="shared" si="427"/>
        <v>5.9338322528508414</v>
      </c>
      <c r="AV411">
        <f t="shared" si="446"/>
        <v>0.16401052882871203</v>
      </c>
      <c r="AW411">
        <f t="shared" si="447"/>
        <v>0</v>
      </c>
      <c r="AX411">
        <f t="shared" si="428"/>
        <v>2.7549048156487555E-2</v>
      </c>
      <c r="AY411" t="b">
        <f t="shared" si="448"/>
        <v>0</v>
      </c>
      <c r="AZ411">
        <f t="shared" si="429"/>
        <v>37.337604695554134</v>
      </c>
      <c r="BA411">
        <f t="shared" si="430"/>
        <v>-1.1521891629947163</v>
      </c>
      <c r="BB411">
        <f t="shared" si="431"/>
        <v>-0.13155573982988852</v>
      </c>
      <c r="BC411">
        <f t="shared" si="432"/>
        <v>7.638965632033945E-2</v>
      </c>
      <c r="BD411">
        <f t="shared" si="433"/>
        <v>4.9331796297907987E-2</v>
      </c>
      <c r="BF411" s="15">
        <f t="shared" si="449"/>
        <v>36.179581245347777</v>
      </c>
      <c r="BG411" s="10">
        <f t="shared" si="450"/>
        <v>0</v>
      </c>
      <c r="BH411">
        <f t="shared" si="451"/>
        <v>5.9338322528508343</v>
      </c>
      <c r="BI411">
        <f t="shared" si="452"/>
        <v>5.9216781596562029</v>
      </c>
      <c r="BJ411">
        <f t="shared" si="453"/>
        <v>-3.2596749320320528E-2</v>
      </c>
      <c r="BK411">
        <f t="shared" si="454"/>
        <v>-4.8994139811719961E-4</v>
      </c>
      <c r="BM411">
        <f t="shared" si="455"/>
        <v>0</v>
      </c>
      <c r="BN411">
        <f t="shared" si="456"/>
        <v>-5.3290705182007514E-15</v>
      </c>
      <c r="BO411">
        <f t="shared" si="457"/>
        <v>3.8857805861880479E-16</v>
      </c>
      <c r="BP411">
        <f t="shared" si="458"/>
        <v>0</v>
      </c>
    </row>
    <row r="412" spans="1:68" x14ac:dyDescent="0.2">
      <c r="A412">
        <f t="shared" si="399"/>
        <v>0.375</v>
      </c>
      <c r="B412">
        <f t="shared" si="400"/>
        <v>1.1721501937621601</v>
      </c>
      <c r="C412">
        <f t="shared" si="401"/>
        <v>1.9535836562702669</v>
      </c>
      <c r="D412">
        <f t="shared" si="402"/>
        <v>1.1721501937621601</v>
      </c>
      <c r="E412">
        <f t="shared" si="408"/>
        <v>0.92762715186692135</v>
      </c>
      <c r="F412">
        <f t="shared" si="409"/>
        <v>0.92762715186692135</v>
      </c>
      <c r="G412">
        <f t="shared" si="403"/>
        <v>1.1604286918245386</v>
      </c>
      <c r="H412">
        <f t="shared" si="404"/>
        <v>0.91697421811448021</v>
      </c>
      <c r="I412">
        <f t="shared" si="405"/>
        <v>0.91697421811448032</v>
      </c>
      <c r="J412">
        <f t="shared" si="395"/>
        <v>23.804781148940236</v>
      </c>
      <c r="K412">
        <f t="shared" si="396"/>
        <v>23.062030978580296</v>
      </c>
      <c r="L412">
        <f t="shared" si="410"/>
        <v>1.8869691484019491E+17</v>
      </c>
      <c r="M412">
        <f t="shared" si="406"/>
        <v>2.7576809027865665E-2</v>
      </c>
      <c r="N412" s="17">
        <f t="shared" si="397"/>
        <v>5203658784695486</v>
      </c>
      <c r="O412">
        <f t="shared" si="398"/>
        <v>0</v>
      </c>
      <c r="P412" s="18" t="e">
        <f t="shared" si="407"/>
        <v>#N/A</v>
      </c>
      <c r="R412">
        <f t="shared" si="411"/>
        <v>3.1381875846218188</v>
      </c>
      <c r="S412">
        <f t="shared" si="412"/>
        <v>39.778918497603001</v>
      </c>
      <c r="T412">
        <f t="shared" si="434"/>
        <v>-3.5907801120826939</v>
      </c>
      <c r="U412" s="9">
        <f t="shared" si="413"/>
        <v>36.188138385520304</v>
      </c>
      <c r="V412">
        <f t="shared" si="435"/>
        <v>-5203658784695346</v>
      </c>
      <c r="W412">
        <f t="shared" si="436"/>
        <v>0</v>
      </c>
      <c r="X412">
        <f t="shared" si="437"/>
        <v>-2.1316282072803006E-14</v>
      </c>
      <c r="Y412">
        <f t="shared" si="414"/>
        <v>1.9535836562702669</v>
      </c>
      <c r="Z412">
        <f t="shared" si="415"/>
        <v>31.415926535897931</v>
      </c>
      <c r="AA412">
        <f t="shared" si="416"/>
        <v>2.758805324114423</v>
      </c>
      <c r="AB412">
        <f t="shared" si="438"/>
        <v>-1.1108283444545428</v>
      </c>
      <c r="AC412">
        <f t="shared" si="417"/>
        <v>30.305098191443388</v>
      </c>
      <c r="AD412">
        <f t="shared" si="439"/>
        <v>-0.12993215341022618</v>
      </c>
      <c r="AE412">
        <f t="shared" si="418"/>
        <v>7.9173591910187482E-2</v>
      </c>
      <c r="AF412" s="9">
        <f t="shared" si="440"/>
        <v>30.254339629943349</v>
      </c>
      <c r="AG412" s="9">
        <f t="shared" si="441"/>
        <v>0</v>
      </c>
      <c r="AH412">
        <f t="shared" si="442"/>
        <v>0</v>
      </c>
      <c r="AI412">
        <f t="shared" si="459"/>
        <v>3.1257338500324527E-3</v>
      </c>
      <c r="AJ412">
        <f t="shared" si="419"/>
        <v>37.337604695554134</v>
      </c>
      <c r="AK412">
        <f t="shared" si="420"/>
        <v>-1.1435014458838977</v>
      </c>
      <c r="AL412">
        <f t="shared" si="421"/>
        <v>-8.1090267084929835E-2</v>
      </c>
      <c r="AM412">
        <f t="shared" si="422"/>
        <v>7.5125402935013727E-2</v>
      </c>
      <c r="AN412" s="9">
        <f t="shared" si="443"/>
        <v>36.188138385520318</v>
      </c>
      <c r="AO412">
        <f t="shared" si="423"/>
        <v>0</v>
      </c>
      <c r="AP412">
        <f t="shared" si="444"/>
        <v>0</v>
      </c>
      <c r="AQ412">
        <f t="shared" si="424"/>
        <v>5.9216781596562029</v>
      </c>
      <c r="AR412">
        <f t="shared" si="425"/>
        <v>-3.2673101429354867E-2</v>
      </c>
      <c r="AS412">
        <f t="shared" si="426"/>
        <v>4.8841886325296346E-2</v>
      </c>
      <c r="AT412">
        <f t="shared" si="445"/>
        <v>2.857285537063697E-2</v>
      </c>
      <c r="AU412">
        <f t="shared" si="427"/>
        <v>5.9337987555769693</v>
      </c>
      <c r="AV412">
        <f t="shared" si="446"/>
        <v>0.16397082083534903</v>
      </c>
      <c r="AW412">
        <f t="shared" si="447"/>
        <v>0</v>
      </c>
      <c r="AX412">
        <f t="shared" si="428"/>
        <v>2.7580305494987876E-2</v>
      </c>
      <c r="AY412" t="b">
        <f t="shared" si="448"/>
        <v>0</v>
      </c>
      <c r="AZ412">
        <f t="shared" si="429"/>
        <v>37.337604695554134</v>
      </c>
      <c r="BA412">
        <f t="shared" si="430"/>
        <v>-1.1435014458838921</v>
      </c>
      <c r="BB412">
        <f t="shared" si="431"/>
        <v>-0.13042206338283782</v>
      </c>
      <c r="BC412">
        <f t="shared" si="432"/>
        <v>7.5125402935013727E-2</v>
      </c>
      <c r="BD412">
        <f t="shared" si="433"/>
        <v>4.9331796297907987E-2</v>
      </c>
      <c r="BF412" s="15">
        <f t="shared" si="449"/>
        <v>36.188138385520325</v>
      </c>
      <c r="BG412" s="10">
        <f t="shared" si="450"/>
        <v>0</v>
      </c>
      <c r="BH412">
        <f t="shared" si="451"/>
        <v>5.9337987555769764</v>
      </c>
      <c r="BI412">
        <f t="shared" si="452"/>
        <v>5.9216781596562029</v>
      </c>
      <c r="BJ412">
        <f t="shared" si="453"/>
        <v>-3.2673101429349316E-2</v>
      </c>
      <c r="BK412">
        <f t="shared" si="454"/>
        <v>-4.8990997261164071E-4</v>
      </c>
      <c r="BM412">
        <f t="shared" si="455"/>
        <v>0</v>
      </c>
      <c r="BN412">
        <f t="shared" si="456"/>
        <v>5.5511151231257827E-15</v>
      </c>
      <c r="BO412">
        <f t="shared" si="457"/>
        <v>0</v>
      </c>
      <c r="BP412">
        <f t="shared" si="458"/>
        <v>0</v>
      </c>
    </row>
    <row r="413" spans="1:68" x14ac:dyDescent="0.2">
      <c r="A413">
        <f t="shared" si="399"/>
        <v>0.376</v>
      </c>
      <c r="B413">
        <f t="shared" si="400"/>
        <v>1.1752759276121925</v>
      </c>
      <c r="C413">
        <f t="shared" si="401"/>
        <v>1.9504579224202345</v>
      </c>
      <c r="D413">
        <f t="shared" si="402"/>
        <v>1.1752759276121925</v>
      </c>
      <c r="E413">
        <f t="shared" si="408"/>
        <v>0.92879010350943025</v>
      </c>
      <c r="F413">
        <f t="shared" si="409"/>
        <v>0.92879010350943025</v>
      </c>
      <c r="G413">
        <f t="shared" si="403"/>
        <v>1.1635231683360705</v>
      </c>
      <c r="H413">
        <f t="shared" si="404"/>
        <v>0.91820435624443442</v>
      </c>
      <c r="I413">
        <f t="shared" si="405"/>
        <v>0.91820435624443442</v>
      </c>
      <c r="J413">
        <f t="shared" si="395"/>
        <v>23.772889371508143</v>
      </c>
      <c r="K413">
        <f t="shared" si="396"/>
        <v>23.031443041533475</v>
      </c>
      <c r="L413">
        <f t="shared" si="410"/>
        <v>1.9010442812412051E+17</v>
      </c>
      <c r="M413">
        <f t="shared" si="406"/>
        <v>2.7608054465332262E-2</v>
      </c>
      <c r="N413" s="17">
        <f t="shared" si="397"/>
        <v>5248413405751561</v>
      </c>
      <c r="O413">
        <f t="shared" si="398"/>
        <v>0</v>
      </c>
      <c r="P413" s="18" t="e">
        <f t="shared" si="407"/>
        <v>#N/A</v>
      </c>
      <c r="R413">
        <f t="shared" si="411"/>
        <v>3.1368603710764256</v>
      </c>
      <c r="S413">
        <f t="shared" si="412"/>
        <v>39.786349937790355</v>
      </c>
      <c r="T413">
        <f t="shared" si="434"/>
        <v>-3.5896477203786059</v>
      </c>
      <c r="U413" s="9">
        <f t="shared" si="413"/>
        <v>36.196702217411747</v>
      </c>
      <c r="V413">
        <f t="shared" si="435"/>
        <v>-5248413405751385</v>
      </c>
      <c r="W413">
        <f t="shared" si="436"/>
        <v>0</v>
      </c>
      <c r="X413">
        <f t="shared" si="437"/>
        <v>-2.8421709430404007E-14</v>
      </c>
      <c r="Y413">
        <f t="shared" si="414"/>
        <v>1.9504579224202345</v>
      </c>
      <c r="Z413">
        <f t="shared" si="415"/>
        <v>31.415926535897931</v>
      </c>
      <c r="AA413">
        <f t="shared" si="416"/>
        <v>2.7619310579644551</v>
      </c>
      <c r="AB413">
        <f t="shared" si="438"/>
        <v>-1.1020667920665772</v>
      </c>
      <c r="AC413">
        <f t="shared" si="417"/>
        <v>30.313859743831355</v>
      </c>
      <c r="AD413">
        <f t="shared" si="439"/>
        <v>-0.12879979208459777</v>
      </c>
      <c r="AE413">
        <f t="shared" si="418"/>
        <v>7.7878078104812648E-2</v>
      </c>
      <c r="AF413" s="9">
        <f t="shared" si="440"/>
        <v>30.262938029851572</v>
      </c>
      <c r="AG413" s="9">
        <f t="shared" si="441"/>
        <v>0</v>
      </c>
      <c r="AH413">
        <f t="shared" si="442"/>
        <v>0</v>
      </c>
      <c r="AI413">
        <f t="shared" si="459"/>
        <v>3.1257338500323417E-3</v>
      </c>
      <c r="AJ413">
        <f t="shared" si="419"/>
        <v>37.337604695554134</v>
      </c>
      <c r="AK413">
        <f t="shared" si="420"/>
        <v>-1.1348171065530333</v>
      </c>
      <c r="AL413">
        <f t="shared" si="421"/>
        <v>-7.995787538084187E-2</v>
      </c>
      <c r="AM413">
        <f t="shared" si="422"/>
        <v>7.3872503791494015E-2</v>
      </c>
      <c r="AN413" s="9">
        <f t="shared" si="443"/>
        <v>36.196702217411747</v>
      </c>
      <c r="AO413">
        <f t="shared" si="423"/>
        <v>0</v>
      </c>
      <c r="AP413">
        <f t="shared" si="444"/>
        <v>0</v>
      </c>
      <c r="AQ413">
        <f t="shared" si="424"/>
        <v>5.9216781596562029</v>
      </c>
      <c r="AR413">
        <f t="shared" si="425"/>
        <v>-3.2750314486456045E-2</v>
      </c>
      <c r="AS413">
        <f t="shared" si="426"/>
        <v>4.88419167037559E-2</v>
      </c>
      <c r="AT413">
        <f t="shared" si="445"/>
        <v>2.8859553048097737E-2</v>
      </c>
      <c r="AU413">
        <f t="shared" si="427"/>
        <v>5.9337641875601754</v>
      </c>
      <c r="AV413">
        <f t="shared" si="446"/>
        <v>0.16393107172912147</v>
      </c>
      <c r="AW413">
        <f t="shared" si="447"/>
        <v>0</v>
      </c>
      <c r="AX413">
        <f t="shared" si="428"/>
        <v>2.7611562833488201E-2</v>
      </c>
      <c r="AY413" t="b">
        <f t="shared" si="448"/>
        <v>0</v>
      </c>
      <c r="AZ413">
        <f t="shared" si="429"/>
        <v>37.337604695554134</v>
      </c>
      <c r="BA413">
        <f t="shared" si="430"/>
        <v>-1.1348171065530384</v>
      </c>
      <c r="BB413">
        <f t="shared" si="431"/>
        <v>-0.12928967167874988</v>
      </c>
      <c r="BC413">
        <f t="shared" si="432"/>
        <v>7.3872503791494015E-2</v>
      </c>
      <c r="BD413">
        <f t="shared" si="433"/>
        <v>4.9331796297907987E-2</v>
      </c>
      <c r="BF413" s="15">
        <f t="shared" si="449"/>
        <v>36.196702217411747</v>
      </c>
      <c r="BG413" s="10">
        <f t="shared" si="450"/>
        <v>0</v>
      </c>
      <c r="BH413">
        <f t="shared" si="451"/>
        <v>5.9337641875601754</v>
      </c>
      <c r="BI413">
        <f t="shared" si="452"/>
        <v>5.9216781596562029</v>
      </c>
      <c r="BJ413">
        <f t="shared" si="453"/>
        <v>-3.2750314486461152E-2</v>
      </c>
      <c r="BK413">
        <f t="shared" si="454"/>
        <v>-4.8987959415211502E-4</v>
      </c>
      <c r="BM413">
        <f t="shared" si="455"/>
        <v>0</v>
      </c>
      <c r="BN413">
        <f t="shared" si="456"/>
        <v>-5.1070259132757201E-15</v>
      </c>
      <c r="BO413">
        <f t="shared" si="457"/>
        <v>0</v>
      </c>
      <c r="BP413">
        <f t="shared" si="458"/>
        <v>0</v>
      </c>
    </row>
    <row r="414" spans="1:68" x14ac:dyDescent="0.2">
      <c r="A414">
        <f t="shared" si="399"/>
        <v>0.377</v>
      </c>
      <c r="B414">
        <f t="shared" si="400"/>
        <v>1.178401661462225</v>
      </c>
      <c r="C414">
        <f t="shared" si="401"/>
        <v>1.947332188570202</v>
      </c>
      <c r="D414">
        <f t="shared" si="402"/>
        <v>1.178401661462225</v>
      </c>
      <c r="E414">
        <f t="shared" si="408"/>
        <v>0.92994398068301876</v>
      </c>
      <c r="F414">
        <f t="shared" si="409"/>
        <v>0.92994398068301876</v>
      </c>
      <c r="G414">
        <f t="shared" si="403"/>
        <v>1.1666176448476027</v>
      </c>
      <c r="H414">
        <f t="shared" si="404"/>
        <v>0.91942570185401329</v>
      </c>
      <c r="I414">
        <f t="shared" si="405"/>
        <v>0.91942570185401329</v>
      </c>
      <c r="J414">
        <f t="shared" si="395"/>
        <v>23.741309969276568</v>
      </c>
      <c r="K414">
        <f t="shared" si="396"/>
        <v>23.001154304430411</v>
      </c>
      <c r="L414">
        <f t="shared" si="410"/>
        <v>1.9152400186108096E+17</v>
      </c>
      <c r="M414">
        <f t="shared" si="406"/>
        <v>2.7639299875825203E-2</v>
      </c>
      <c r="N414" s="17">
        <f t="shared" si="397"/>
        <v>5293589320856521</v>
      </c>
      <c r="O414">
        <f t="shared" si="398"/>
        <v>0</v>
      </c>
      <c r="P414" s="18" t="e">
        <f t="shared" si="407"/>
        <v>#N/A</v>
      </c>
      <c r="R414">
        <f t="shared" si="411"/>
        <v>3.1355444018189651</v>
      </c>
      <c r="S414">
        <f t="shared" si="412"/>
        <v>39.793789531766642</v>
      </c>
      <c r="T414">
        <f t="shared" si="434"/>
        <v>-3.5885166105111068</v>
      </c>
      <c r="U414" s="9">
        <f t="shared" si="413"/>
        <v>36.205272921255535</v>
      </c>
      <c r="V414">
        <f t="shared" si="435"/>
        <v>-5293589320856335</v>
      </c>
      <c r="W414">
        <f t="shared" si="436"/>
        <v>0</v>
      </c>
      <c r="X414">
        <f t="shared" si="437"/>
        <v>-2.8421709430404007E-14</v>
      </c>
      <c r="Y414">
        <f t="shared" si="414"/>
        <v>1.947332188570202</v>
      </c>
      <c r="Z414">
        <f t="shared" si="415"/>
        <v>31.415926535897931</v>
      </c>
      <c r="AA414">
        <f t="shared" si="416"/>
        <v>2.7650567918144877</v>
      </c>
      <c r="AB414">
        <f t="shared" si="438"/>
        <v>-1.0933075517468931</v>
      </c>
      <c r="AC414">
        <f t="shared" si="417"/>
        <v>30.322618984151038</v>
      </c>
      <c r="AD414">
        <f t="shared" si="439"/>
        <v>-0.12766871155095838</v>
      </c>
      <c r="AE414">
        <f t="shared" si="418"/>
        <v>7.6594097367636449E-2</v>
      </c>
      <c r="AF414" s="9">
        <f t="shared" si="440"/>
        <v>30.271544369967717</v>
      </c>
      <c r="AG414" s="9">
        <f t="shared" si="441"/>
        <v>0</v>
      </c>
      <c r="AH414">
        <f t="shared" si="442"/>
        <v>0</v>
      </c>
      <c r="AI414">
        <f t="shared" si="459"/>
        <v>3.1257338500324527E-3</v>
      </c>
      <c r="AJ414">
        <f t="shared" si="419"/>
        <v>37.337604695554134</v>
      </c>
      <c r="AK414">
        <f t="shared" si="420"/>
        <v>-1.1261359392590216</v>
      </c>
      <c r="AL414">
        <f t="shared" si="421"/>
        <v>-7.8826765513342778E-2</v>
      </c>
      <c r="AM414">
        <f t="shared" si="422"/>
        <v>7.2630930473796596E-2</v>
      </c>
      <c r="AN414" s="9">
        <f t="shared" si="443"/>
        <v>36.20527292125557</v>
      </c>
      <c r="AO414">
        <f t="shared" si="423"/>
        <v>0</v>
      </c>
      <c r="AP414">
        <f t="shared" si="444"/>
        <v>0</v>
      </c>
      <c r="AQ414">
        <f t="shared" si="424"/>
        <v>5.9216781596562029</v>
      </c>
      <c r="AR414">
        <f t="shared" si="425"/>
        <v>-3.2828387512128465E-2</v>
      </c>
      <c r="AS414">
        <f t="shared" si="426"/>
        <v>4.8841946037615602E-2</v>
      </c>
      <c r="AT414">
        <f t="shared" si="445"/>
        <v>2.9151354084062879E-2</v>
      </c>
      <c r="AU414">
        <f t="shared" si="427"/>
        <v>5.933728551287853</v>
      </c>
      <c r="AV414">
        <f t="shared" si="446"/>
        <v>0.16389128081407861</v>
      </c>
      <c r="AW414">
        <f t="shared" si="447"/>
        <v>0</v>
      </c>
      <c r="AX414">
        <f t="shared" si="428"/>
        <v>2.7642820171988526E-2</v>
      </c>
      <c r="AY414" t="b">
        <f t="shared" si="448"/>
        <v>0</v>
      </c>
      <c r="AZ414">
        <f t="shared" si="429"/>
        <v>37.337604695554134</v>
      </c>
      <c r="BA414">
        <f t="shared" si="430"/>
        <v>-1.126135939259016</v>
      </c>
      <c r="BB414">
        <f t="shared" si="431"/>
        <v>-0.12815856181125085</v>
      </c>
      <c r="BC414">
        <f t="shared" si="432"/>
        <v>7.2630930473796596E-2</v>
      </c>
      <c r="BD414">
        <f t="shared" si="433"/>
        <v>4.9331796297907987E-2</v>
      </c>
      <c r="BF414" s="15">
        <f t="shared" si="449"/>
        <v>36.205272921255578</v>
      </c>
      <c r="BG414" s="10">
        <f t="shared" si="450"/>
        <v>0</v>
      </c>
      <c r="BH414">
        <f t="shared" si="451"/>
        <v>5.9337285512878601</v>
      </c>
      <c r="BI414">
        <f t="shared" si="452"/>
        <v>5.9216781596562029</v>
      </c>
      <c r="BJ414">
        <f t="shared" si="453"/>
        <v>-3.2828387512122914E-2</v>
      </c>
      <c r="BK414">
        <f t="shared" si="454"/>
        <v>-4.8985026029246814E-4</v>
      </c>
      <c r="BM414">
        <f t="shared" si="455"/>
        <v>0</v>
      </c>
      <c r="BN414">
        <f t="shared" si="456"/>
        <v>5.5511151231257827E-15</v>
      </c>
      <c r="BO414">
        <f t="shared" si="457"/>
        <v>0</v>
      </c>
      <c r="BP414">
        <f t="shared" si="458"/>
        <v>0</v>
      </c>
    </row>
    <row r="415" spans="1:68" x14ac:dyDescent="0.2">
      <c r="A415">
        <f t="shared" si="399"/>
        <v>0.378</v>
      </c>
      <c r="B415">
        <f t="shared" si="400"/>
        <v>1.1815273953122574</v>
      </c>
      <c r="C415">
        <f t="shared" si="401"/>
        <v>1.9442064547201696</v>
      </c>
      <c r="D415">
        <f t="shared" si="402"/>
        <v>1.1815273953122574</v>
      </c>
      <c r="E415">
        <f t="shared" si="408"/>
        <v>0.93108877211407115</v>
      </c>
      <c r="F415">
        <f t="shared" si="409"/>
        <v>0.93108877211407104</v>
      </c>
      <c r="G415">
        <f t="shared" si="403"/>
        <v>1.1697121213591348</v>
      </c>
      <c r="H415">
        <f t="shared" si="404"/>
        <v>0.92063824324788335</v>
      </c>
      <c r="I415">
        <f t="shared" si="405"/>
        <v>0.92063824324788335</v>
      </c>
      <c r="J415">
        <f t="shared" si="395"/>
        <v>23.710041095434342</v>
      </c>
      <c r="K415">
        <f t="shared" si="396"/>
        <v>22.971163007311993</v>
      </c>
      <c r="L415">
        <f t="shared" si="410"/>
        <v>1.9295578339814803E+17</v>
      </c>
      <c r="M415">
        <f t="shared" si="406"/>
        <v>2.7670545259313964E-2</v>
      </c>
      <c r="N415" s="17">
        <f t="shared" si="397"/>
        <v>5339191737564837</v>
      </c>
      <c r="O415">
        <f t="shared" si="398"/>
        <v>0</v>
      </c>
      <c r="P415" s="18" t="e">
        <f t="shared" si="407"/>
        <v>#N/A</v>
      </c>
      <c r="R415">
        <f t="shared" si="411"/>
        <v>3.1342396469957627</v>
      </c>
      <c r="S415">
        <f t="shared" si="412"/>
        <v>39.801237456003769</v>
      </c>
      <c r="T415">
        <f t="shared" si="434"/>
        <v>-3.5873867795836767</v>
      </c>
      <c r="U415" s="9">
        <f t="shared" si="413"/>
        <v>36.213850676420094</v>
      </c>
      <c r="V415">
        <f t="shared" si="435"/>
        <v>-5339191737564651</v>
      </c>
      <c r="W415">
        <f t="shared" si="436"/>
        <v>0</v>
      </c>
      <c r="X415">
        <f t="shared" si="437"/>
        <v>-2.8421709430404007E-14</v>
      </c>
      <c r="Y415">
        <f t="shared" si="414"/>
        <v>1.9442064547201696</v>
      </c>
      <c r="Z415">
        <f t="shared" si="415"/>
        <v>31.415926535897931</v>
      </c>
      <c r="AA415">
        <f t="shared" si="416"/>
        <v>2.7681825256645203</v>
      </c>
      <c r="AB415">
        <f t="shared" si="438"/>
        <v>-1.0845504198410418</v>
      </c>
      <c r="AC415">
        <f t="shared" si="417"/>
        <v>30.331376116056891</v>
      </c>
      <c r="AD415">
        <f t="shared" si="439"/>
        <v>-0.12653890891522337</v>
      </c>
      <c r="AE415">
        <f t="shared" si="418"/>
        <v>7.5321620120008162E-2</v>
      </c>
      <c r="AF415" s="9">
        <f t="shared" si="440"/>
        <v>30.280158827261676</v>
      </c>
      <c r="AG415" s="9">
        <f t="shared" si="441"/>
        <v>0</v>
      </c>
      <c r="AH415">
        <f t="shared" si="442"/>
        <v>0</v>
      </c>
      <c r="AI415">
        <f t="shared" si="459"/>
        <v>3.1257338500324527E-3</v>
      </c>
      <c r="AJ415">
        <f t="shared" si="419"/>
        <v>37.337604695554134</v>
      </c>
      <c r="AK415">
        <f t="shared" si="420"/>
        <v>-1.1174577394410361</v>
      </c>
      <c r="AL415">
        <f t="shared" si="421"/>
        <v>-7.7696934585912647E-2</v>
      </c>
      <c r="AM415">
        <f t="shared" si="422"/>
        <v>7.1400654892965404E-2</v>
      </c>
      <c r="AN415" s="9">
        <f t="shared" si="443"/>
        <v>36.213850676420151</v>
      </c>
      <c r="AO415">
        <f t="shared" si="423"/>
        <v>5.6843418860808015E-14</v>
      </c>
      <c r="AP415">
        <f t="shared" si="444"/>
        <v>1.5696596136301062E-15</v>
      </c>
      <c r="AQ415">
        <f t="shared" si="424"/>
        <v>5.9216781596562029</v>
      </c>
      <c r="AR415">
        <f t="shared" si="425"/>
        <v>-3.2907319599994267E-2</v>
      </c>
      <c r="AS415">
        <f t="shared" si="426"/>
        <v>4.8841974329310728E-2</v>
      </c>
      <c r="AT415">
        <f t="shared" si="445"/>
        <v>2.9448379512280121E-2</v>
      </c>
      <c r="AU415">
        <f t="shared" si="427"/>
        <v>5.9336918491584747</v>
      </c>
      <c r="AV415">
        <f t="shared" si="446"/>
        <v>0.1638514473972266</v>
      </c>
      <c r="AW415">
        <f t="shared" si="447"/>
        <v>0</v>
      </c>
      <c r="AX415">
        <f t="shared" si="428"/>
        <v>2.7674077510488851E-2</v>
      </c>
      <c r="AY415" t="b">
        <f t="shared" si="448"/>
        <v>0</v>
      </c>
      <c r="AZ415">
        <f t="shared" si="429"/>
        <v>37.337604695554134</v>
      </c>
      <c r="BA415">
        <f t="shared" si="430"/>
        <v>-1.1174577394410352</v>
      </c>
      <c r="BB415">
        <f t="shared" si="431"/>
        <v>-0.12702873088382041</v>
      </c>
      <c r="BC415">
        <f t="shared" si="432"/>
        <v>7.1400654892965529E-2</v>
      </c>
      <c r="BD415">
        <f t="shared" si="433"/>
        <v>4.9331796297907987E-2</v>
      </c>
      <c r="BF415" s="15">
        <f t="shared" si="449"/>
        <v>36.213850676420151</v>
      </c>
      <c r="BG415" s="10">
        <f t="shared" si="450"/>
        <v>0</v>
      </c>
      <c r="BH415">
        <f t="shared" si="451"/>
        <v>5.9336918491584747</v>
      </c>
      <c r="BI415">
        <f t="shared" si="452"/>
        <v>5.9216781596562029</v>
      </c>
      <c r="BJ415">
        <f t="shared" si="453"/>
        <v>-3.2907319599993379E-2</v>
      </c>
      <c r="BK415">
        <f t="shared" si="454"/>
        <v>-4.898219685970373E-4</v>
      </c>
      <c r="BM415">
        <f t="shared" si="455"/>
        <v>0</v>
      </c>
      <c r="BN415">
        <f t="shared" si="456"/>
        <v>0</v>
      </c>
      <c r="BO415">
        <f t="shared" si="457"/>
        <v>2.2204460492503131E-16</v>
      </c>
      <c r="BP415">
        <f t="shared" si="458"/>
        <v>1.2490009027033011E-16</v>
      </c>
    </row>
    <row r="416" spans="1:68" x14ac:dyDescent="0.2">
      <c r="A416">
        <f t="shared" si="399"/>
        <v>0.379</v>
      </c>
      <c r="B416">
        <f t="shared" si="400"/>
        <v>1.1846531291622899</v>
      </c>
      <c r="C416">
        <f t="shared" si="401"/>
        <v>1.9410807208701371</v>
      </c>
      <c r="D416">
        <f t="shared" si="402"/>
        <v>1.1846531291622899</v>
      </c>
      <c r="E416">
        <f t="shared" si="408"/>
        <v>0.9322244666177415</v>
      </c>
      <c r="F416">
        <f t="shared" si="409"/>
        <v>0.93222446661774139</v>
      </c>
      <c r="G416">
        <f t="shared" si="403"/>
        <v>1.172806597870667</v>
      </c>
      <c r="H416">
        <f t="shared" si="404"/>
        <v>0.92184196881501823</v>
      </c>
      <c r="I416">
        <f t="shared" si="405"/>
        <v>0.92184196881501812</v>
      </c>
      <c r="J416">
        <f t="shared" si="395"/>
        <v>23.679080926956569</v>
      </c>
      <c r="K416">
        <f t="shared" si="396"/>
        <v>22.941467412853513</v>
      </c>
      <c r="L416">
        <f t="shared" si="410"/>
        <v>1.9439992208487968E+17</v>
      </c>
      <c r="M416">
        <f t="shared" si="406"/>
        <v>2.7701790615768013E-2</v>
      </c>
      <c r="N416" s="17">
        <f t="shared" si="397"/>
        <v>5385225937316953</v>
      </c>
      <c r="O416">
        <f t="shared" si="398"/>
        <v>0</v>
      </c>
      <c r="P416" s="18" t="e">
        <f t="shared" si="407"/>
        <v>#N/A</v>
      </c>
      <c r="R416">
        <f t="shared" si="411"/>
        <v>3.1329460770858018</v>
      </c>
      <c r="S416">
        <f t="shared" si="412"/>
        <v>39.808693886138968</v>
      </c>
      <c r="T416">
        <f t="shared" si="434"/>
        <v>-3.5862582247096033</v>
      </c>
      <c r="U416" s="9">
        <f t="shared" si="413"/>
        <v>36.222435661429365</v>
      </c>
      <c r="V416">
        <f t="shared" si="435"/>
        <v>-5385225937316752</v>
      </c>
      <c r="W416">
        <f t="shared" si="436"/>
        <v>0</v>
      </c>
      <c r="X416">
        <f t="shared" si="437"/>
        <v>-2.8421709430404007E-14</v>
      </c>
      <c r="Y416">
        <f t="shared" si="414"/>
        <v>1.9410807208701371</v>
      </c>
      <c r="Z416">
        <f t="shared" si="415"/>
        <v>31.415926535897931</v>
      </c>
      <c r="AA416">
        <f t="shared" si="416"/>
        <v>2.7713082595145524</v>
      </c>
      <c r="AB416">
        <f t="shared" si="438"/>
        <v>-1.0757951937811019</v>
      </c>
      <c r="AC416">
        <f t="shared" si="417"/>
        <v>30.34013134211683</v>
      </c>
      <c r="AD416">
        <f t="shared" si="439"/>
        <v>-0.12541038129310578</v>
      </c>
      <c r="AE416">
        <f t="shared" si="418"/>
        <v>7.4060617123124214E-2</v>
      </c>
      <c r="AF416" s="9">
        <f t="shared" si="440"/>
        <v>30.28878157794685</v>
      </c>
      <c r="AG416" s="9">
        <f t="shared" si="441"/>
        <v>0</v>
      </c>
      <c r="AH416">
        <f t="shared" si="442"/>
        <v>0</v>
      </c>
      <c r="AI416">
        <f t="shared" si="459"/>
        <v>3.1257338500324527E-3</v>
      </c>
      <c r="AJ416">
        <f t="shared" si="419"/>
        <v>37.337604695554134</v>
      </c>
      <c r="AK416">
        <f t="shared" si="420"/>
        <v>-1.1087823036973139</v>
      </c>
      <c r="AL416">
        <f t="shared" si="421"/>
        <v>-7.6568379711839274E-2</v>
      </c>
      <c r="AM416">
        <f t="shared" si="422"/>
        <v>7.0181649284356357E-2</v>
      </c>
      <c r="AN416" s="9">
        <f t="shared" si="443"/>
        <v>36.222435661429344</v>
      </c>
      <c r="AO416">
        <f t="shared" si="423"/>
        <v>0</v>
      </c>
      <c r="AP416">
        <f t="shared" si="444"/>
        <v>0</v>
      </c>
      <c r="AQ416">
        <f t="shared" si="424"/>
        <v>5.9216781596562029</v>
      </c>
      <c r="AR416">
        <f t="shared" si="425"/>
        <v>-3.298710991621201E-2</v>
      </c>
      <c r="AS416">
        <f t="shared" si="426"/>
        <v>4.8842001581266503E-2</v>
      </c>
      <c r="AT416">
        <f t="shared" si="445"/>
        <v>2.9750754324103238E-2</v>
      </c>
      <c r="AU416">
        <f t="shared" si="427"/>
        <v>5.9336540834824945</v>
      </c>
      <c r="AV416">
        <f t="shared" si="446"/>
        <v>0.16381157078845512</v>
      </c>
      <c r="AW416">
        <f t="shared" si="447"/>
        <v>0</v>
      </c>
      <c r="AX416">
        <f t="shared" si="428"/>
        <v>2.7705334848989176E-2</v>
      </c>
      <c r="AY416" t="b">
        <f t="shared" si="448"/>
        <v>0</v>
      </c>
      <c r="AZ416">
        <f t="shared" si="429"/>
        <v>37.337604695554134</v>
      </c>
      <c r="BA416">
        <f t="shared" si="430"/>
        <v>-1.1087823036973157</v>
      </c>
      <c r="BB416">
        <f t="shared" si="431"/>
        <v>-0.12590017600974737</v>
      </c>
      <c r="BC416">
        <f t="shared" si="432"/>
        <v>7.0181649284356482E-2</v>
      </c>
      <c r="BD416">
        <f t="shared" si="433"/>
        <v>4.9331796297907987E-2</v>
      </c>
      <c r="BF416" s="15">
        <f t="shared" si="449"/>
        <v>36.22243566142933</v>
      </c>
      <c r="BG416" s="10">
        <f t="shared" si="450"/>
        <v>0</v>
      </c>
      <c r="BH416">
        <f t="shared" si="451"/>
        <v>5.9336540834824802</v>
      </c>
      <c r="BI416">
        <f t="shared" si="452"/>
        <v>5.9216781596562029</v>
      </c>
      <c r="BJ416">
        <f t="shared" si="453"/>
        <v>-3.2987109916213786E-2</v>
      </c>
      <c r="BK416">
        <f t="shared" si="454"/>
        <v>-4.8979471664159502E-4</v>
      </c>
      <c r="BM416">
        <f t="shared" si="455"/>
        <v>0</v>
      </c>
      <c r="BN416">
        <f t="shared" si="456"/>
        <v>-1.7763568394002505E-15</v>
      </c>
      <c r="BO416">
        <f t="shared" si="457"/>
        <v>-1.1102230246251565E-16</v>
      </c>
      <c r="BP416">
        <f t="shared" si="458"/>
        <v>1.2490009027033011E-16</v>
      </c>
    </row>
    <row r="417" spans="1:68" x14ac:dyDescent="0.2">
      <c r="A417">
        <f t="shared" si="399"/>
        <v>0.38</v>
      </c>
      <c r="B417">
        <f t="shared" si="400"/>
        <v>1.1877788630123223</v>
      </c>
      <c r="C417">
        <f t="shared" si="401"/>
        <v>1.9379549870201047</v>
      </c>
      <c r="D417">
        <f t="shared" si="402"/>
        <v>1.1877788630123223</v>
      </c>
      <c r="E417">
        <f t="shared" si="408"/>
        <v>0.93335105309806254</v>
      </c>
      <c r="F417">
        <f t="shared" si="409"/>
        <v>0.93335105309806254</v>
      </c>
      <c r="G417">
        <f t="shared" si="403"/>
        <v>1.1759010743821989</v>
      </c>
      <c r="H417">
        <f t="shared" si="404"/>
        <v>0.92303686702880994</v>
      </c>
      <c r="I417">
        <f t="shared" si="405"/>
        <v>0.92303686702880983</v>
      </c>
      <c r="J417">
        <f t="shared" si="395"/>
        <v>23.648427664324789</v>
      </c>
      <c r="K417">
        <f t="shared" si="396"/>
        <v>22.912065806099161</v>
      </c>
      <c r="L417">
        <f t="shared" si="410"/>
        <v>1.9585656930541366E+17</v>
      </c>
      <c r="M417">
        <f t="shared" si="406"/>
        <v>2.7733035945156827E-2</v>
      </c>
      <c r="N417" s="17">
        <f t="shared" si="397"/>
        <v>5431697276642137</v>
      </c>
      <c r="O417">
        <f t="shared" si="398"/>
        <v>0</v>
      </c>
      <c r="P417" s="18" t="e">
        <f t="shared" si="407"/>
        <v>#N/A</v>
      </c>
      <c r="R417">
        <f t="shared" si="411"/>
        <v>3.1316636628978518</v>
      </c>
      <c r="S417">
        <f t="shared" si="412"/>
        <v>39.816158996994666</v>
      </c>
      <c r="T417">
        <f t="shared" si="434"/>
        <v>-3.5851309430119414</v>
      </c>
      <c r="U417" s="9">
        <f t="shared" si="413"/>
        <v>36.231028053982726</v>
      </c>
      <c r="V417">
        <f t="shared" si="435"/>
        <v>-5431697276642196</v>
      </c>
      <c r="W417">
        <f t="shared" si="436"/>
        <v>0</v>
      </c>
      <c r="X417">
        <f t="shared" si="437"/>
        <v>1.4210854715202004E-14</v>
      </c>
      <c r="Y417">
        <f t="shared" si="414"/>
        <v>1.9379549870201047</v>
      </c>
      <c r="Z417">
        <f t="shared" si="415"/>
        <v>31.415926535897931</v>
      </c>
      <c r="AA417">
        <f t="shared" si="416"/>
        <v>2.774433993364585</v>
      </c>
      <c r="AB417">
        <f t="shared" si="438"/>
        <v>-1.0670416720633322</v>
      </c>
      <c r="AC417">
        <f t="shared" si="417"/>
        <v>30.348884863834598</v>
      </c>
      <c r="AD417">
        <f t="shared" si="439"/>
        <v>-0.1242831258100727</v>
      </c>
      <c r="AE417">
        <f t="shared" si="418"/>
        <v>7.2811059475150333E-2</v>
      </c>
      <c r="AF417" s="9">
        <f t="shared" si="440"/>
        <v>30.297412797499675</v>
      </c>
      <c r="AG417" s="9">
        <f t="shared" si="441"/>
        <v>0</v>
      </c>
      <c r="AH417">
        <f t="shared" si="442"/>
        <v>0</v>
      </c>
      <c r="AI417">
        <f t="shared" si="459"/>
        <v>3.1257338500324527E-3</v>
      </c>
      <c r="AJ417">
        <f t="shared" si="419"/>
        <v>37.337604695554134</v>
      </c>
      <c r="AK417">
        <f t="shared" si="420"/>
        <v>-1.1001094297622416</v>
      </c>
      <c r="AL417">
        <f t="shared" si="421"/>
        <v>-7.544109801417731E-2</v>
      </c>
      <c r="AM417">
        <f t="shared" si="422"/>
        <v>6.8973886204963183E-2</v>
      </c>
      <c r="AN417" s="9">
        <f t="shared" si="443"/>
        <v>36.231028053982683</v>
      </c>
      <c r="AO417">
        <f t="shared" si="423"/>
        <v>0</v>
      </c>
      <c r="AP417">
        <f t="shared" si="444"/>
        <v>0</v>
      </c>
      <c r="AQ417">
        <f t="shared" si="424"/>
        <v>5.9216781596562029</v>
      </c>
      <c r="AR417">
        <f t="shared" si="425"/>
        <v>-3.306775769890935E-2</v>
      </c>
      <c r="AS417">
        <f t="shared" si="426"/>
        <v>4.8842027795895387E-2</v>
      </c>
      <c r="AT417">
        <f t="shared" si="445"/>
        <v>3.0058607629657386E-2</v>
      </c>
      <c r="AU417">
        <f t="shared" si="427"/>
        <v>5.9336152564830087</v>
      </c>
      <c r="AV417">
        <f t="shared" si="446"/>
        <v>0.16377165030046004</v>
      </c>
      <c r="AW417">
        <f t="shared" si="447"/>
        <v>0</v>
      </c>
      <c r="AX417">
        <f t="shared" si="428"/>
        <v>2.7736592187489501E-2</v>
      </c>
      <c r="AY417" t="b">
        <f t="shared" si="448"/>
        <v>0</v>
      </c>
      <c r="AZ417">
        <f t="shared" si="429"/>
        <v>37.337604695554134</v>
      </c>
      <c r="BA417">
        <f t="shared" si="430"/>
        <v>-1.10010942976224</v>
      </c>
      <c r="BB417">
        <f t="shared" si="431"/>
        <v>-0.12477289431208523</v>
      </c>
      <c r="BC417">
        <f t="shared" si="432"/>
        <v>6.8973886204963183E-2</v>
      </c>
      <c r="BD417">
        <f t="shared" si="433"/>
        <v>4.9331796297907987E-2</v>
      </c>
      <c r="BF417" s="15">
        <f t="shared" si="449"/>
        <v>36.231028053982676</v>
      </c>
      <c r="BG417" s="10">
        <f t="shared" si="450"/>
        <v>0</v>
      </c>
      <c r="BH417">
        <f t="shared" si="451"/>
        <v>5.9336152564830016</v>
      </c>
      <c r="BI417">
        <f t="shared" si="452"/>
        <v>5.9216781596562029</v>
      </c>
      <c r="BJ417">
        <f t="shared" si="453"/>
        <v>-3.3067757698907796E-2</v>
      </c>
      <c r="BK417">
        <f t="shared" si="454"/>
        <v>-4.897685020125303E-4</v>
      </c>
      <c r="BM417">
        <f t="shared" si="455"/>
        <v>0</v>
      </c>
      <c r="BN417">
        <f t="shared" si="456"/>
        <v>0</v>
      </c>
      <c r="BO417">
        <f t="shared" si="457"/>
        <v>0</v>
      </c>
      <c r="BP417">
        <f t="shared" si="458"/>
        <v>0</v>
      </c>
    </row>
    <row r="418" spans="1:68" x14ac:dyDescent="0.2">
      <c r="A418">
        <f t="shared" si="399"/>
        <v>0.38100000000000001</v>
      </c>
      <c r="B418">
        <f t="shared" si="400"/>
        <v>1.1909045968623546</v>
      </c>
      <c r="C418">
        <f t="shared" si="401"/>
        <v>1.9348292531700724</v>
      </c>
      <c r="D418">
        <f t="shared" si="402"/>
        <v>1.1909045968623546</v>
      </c>
      <c r="E418">
        <f t="shared" si="408"/>
        <v>0.93446852054805452</v>
      </c>
      <c r="F418">
        <f t="shared" si="409"/>
        <v>0.9344685205480544</v>
      </c>
      <c r="G418">
        <f t="shared" si="403"/>
        <v>1.1789955508937311</v>
      </c>
      <c r="H418">
        <f t="shared" si="404"/>
        <v>0.92422292644717952</v>
      </c>
      <c r="I418">
        <f t="shared" si="405"/>
        <v>0.92422292644717963</v>
      </c>
      <c r="J418">
        <f t="shared" si="395"/>
        <v>23.618079531251826</v>
      </c>
      <c r="K418">
        <f t="shared" si="396"/>
        <v>22.882956494200798</v>
      </c>
      <c r="L418">
        <f t="shared" si="410"/>
        <v>1.9732587851136224E+17</v>
      </c>
      <c r="M418">
        <f t="shared" si="406"/>
        <v>2.7764281247449871E-2</v>
      </c>
      <c r="N418" s="17">
        <f t="shared" si="397"/>
        <v>5478611188389586</v>
      </c>
      <c r="O418">
        <f t="shared" si="398"/>
        <v>0</v>
      </c>
      <c r="P418" s="18" t="e">
        <f t="shared" si="407"/>
        <v>#N/A</v>
      </c>
      <c r="R418">
        <f t="shared" si="411"/>
        <v>3.1303923755676286</v>
      </c>
      <c r="S418">
        <f t="shared" si="412"/>
        <v>39.8236329625989</v>
      </c>
      <c r="T418">
        <f t="shared" si="434"/>
        <v>-3.5840049316234652</v>
      </c>
      <c r="U418" s="9">
        <f t="shared" si="413"/>
        <v>36.239628030975432</v>
      </c>
      <c r="V418">
        <f t="shared" si="435"/>
        <v>-5478611188389320</v>
      </c>
      <c r="W418">
        <f t="shared" si="436"/>
        <v>0</v>
      </c>
      <c r="X418">
        <f t="shared" si="437"/>
        <v>-4.2632564145606011E-14</v>
      </c>
      <c r="Y418">
        <f t="shared" si="414"/>
        <v>1.9348292531700724</v>
      </c>
      <c r="Z418">
        <f t="shared" si="415"/>
        <v>31.415926535897931</v>
      </c>
      <c r="AA418">
        <f t="shared" si="416"/>
        <v>2.7775597272146175</v>
      </c>
      <c r="AB418">
        <f t="shared" si="438"/>
        <v>-1.058289654226084</v>
      </c>
      <c r="AC418">
        <f t="shared" si="417"/>
        <v>30.357636881671848</v>
      </c>
      <c r="AD418">
        <f t="shared" si="439"/>
        <v>-0.12315713960130167</v>
      </c>
      <c r="AE418">
        <f t="shared" si="418"/>
        <v>7.1572918608388464E-2</v>
      </c>
      <c r="AF418" s="9">
        <f t="shared" si="440"/>
        <v>30.306052660678937</v>
      </c>
      <c r="AG418" s="9">
        <f t="shared" si="441"/>
        <v>0</v>
      </c>
      <c r="AH418">
        <f t="shared" si="442"/>
        <v>0</v>
      </c>
      <c r="AI418">
        <f t="shared" si="459"/>
        <v>3.1257338500323417E-3</v>
      </c>
      <c r="AJ418">
        <f t="shared" si="419"/>
        <v>37.337604695554134</v>
      </c>
      <c r="AK418">
        <f t="shared" si="420"/>
        <v>-1.0914389164837253</v>
      </c>
      <c r="AL418">
        <f t="shared" si="421"/>
        <v>-7.4315086625701188E-2</v>
      </c>
      <c r="AM418">
        <f t="shared" si="422"/>
        <v>6.7777338530782619E-2</v>
      </c>
      <c r="AN418" s="9">
        <f t="shared" si="443"/>
        <v>36.239628030975489</v>
      </c>
      <c r="AO418">
        <f t="shared" si="423"/>
        <v>5.6843418860808015E-14</v>
      </c>
      <c r="AP418">
        <f t="shared" si="444"/>
        <v>1.568543110106473E-15</v>
      </c>
      <c r="AQ418">
        <f t="shared" si="424"/>
        <v>5.9216781596562029</v>
      </c>
      <c r="AR418">
        <f t="shared" si="425"/>
        <v>-3.3149262257641254E-2</v>
      </c>
      <c r="AS418">
        <f t="shared" si="426"/>
        <v>4.8842052975600486E-2</v>
      </c>
      <c r="AT418">
        <f t="shared" si="445"/>
        <v>3.0372072826977625E-2</v>
      </c>
      <c r="AU418">
        <f t="shared" si="427"/>
        <v>5.9335753702965519</v>
      </c>
      <c r="AV418">
        <f t="shared" si="446"/>
        <v>0.16373168524866985</v>
      </c>
      <c r="AW418">
        <f t="shared" si="447"/>
        <v>0</v>
      </c>
      <c r="AX418">
        <f t="shared" si="428"/>
        <v>2.7767849525989822E-2</v>
      </c>
      <c r="AY418" t="b">
        <f t="shared" si="448"/>
        <v>0</v>
      </c>
      <c r="AZ418">
        <f t="shared" si="429"/>
        <v>37.337604695554134</v>
      </c>
      <c r="BA418">
        <f t="shared" si="430"/>
        <v>-1.0914389164837242</v>
      </c>
      <c r="BB418">
        <f t="shared" si="431"/>
        <v>-0.12364688292360915</v>
      </c>
      <c r="BC418">
        <f t="shared" si="432"/>
        <v>6.7777338530782744E-2</v>
      </c>
      <c r="BD418">
        <f t="shared" si="433"/>
        <v>4.9331796297907987E-2</v>
      </c>
      <c r="BF418" s="15">
        <f t="shared" si="449"/>
        <v>36.239628030975489</v>
      </c>
      <c r="BG418" s="10">
        <f t="shared" si="450"/>
        <v>0</v>
      </c>
      <c r="BH418">
        <f t="shared" si="451"/>
        <v>5.9335753702965519</v>
      </c>
      <c r="BI418">
        <f t="shared" si="452"/>
        <v>5.9216781596562029</v>
      </c>
      <c r="BJ418">
        <f t="shared" si="453"/>
        <v>-3.3149262257640144E-2</v>
      </c>
      <c r="BK418">
        <f t="shared" si="454"/>
        <v>-4.8974332230747319E-4</v>
      </c>
      <c r="BM418">
        <f t="shared" si="455"/>
        <v>0</v>
      </c>
      <c r="BN418">
        <f t="shared" si="456"/>
        <v>0</v>
      </c>
      <c r="BO418">
        <f t="shared" si="457"/>
        <v>0</v>
      </c>
      <c r="BP418">
        <f t="shared" si="458"/>
        <v>1.2490009027033011E-16</v>
      </c>
    </row>
    <row r="419" spans="1:68" x14ac:dyDescent="0.2">
      <c r="A419">
        <f t="shared" si="399"/>
        <v>0.38200000000000001</v>
      </c>
      <c r="B419">
        <f t="shared" si="400"/>
        <v>1.1940303307123872</v>
      </c>
      <c r="C419">
        <f t="shared" si="401"/>
        <v>1.9317035193200398</v>
      </c>
      <c r="D419">
        <f t="shared" si="402"/>
        <v>1.1940303307123872</v>
      </c>
      <c r="E419">
        <f t="shared" si="408"/>
        <v>0.93557685804983237</v>
      </c>
      <c r="F419">
        <f t="shared" si="409"/>
        <v>0.93557685804983226</v>
      </c>
      <c r="G419">
        <f t="shared" si="403"/>
        <v>1.1820900274052633</v>
      </c>
      <c r="H419">
        <f t="shared" si="404"/>
        <v>0.9254001357126862</v>
      </c>
      <c r="I419">
        <f t="shared" si="405"/>
        <v>0.9254001357126862</v>
      </c>
      <c r="J419">
        <f t="shared" si="395"/>
        <v>23.588034774411316</v>
      </c>
      <c r="K419">
        <f t="shared" si="396"/>
        <v>22.854137806161273</v>
      </c>
      <c r="L419">
        <f t="shared" si="410"/>
        <v>1.988080052551065E+17</v>
      </c>
      <c r="M419">
        <f t="shared" si="406"/>
        <v>2.7795526522616635E-2</v>
      </c>
      <c r="N419" s="17">
        <f t="shared" si="397"/>
        <v>5525973182976820</v>
      </c>
      <c r="O419">
        <f t="shared" si="398"/>
        <v>0</v>
      </c>
      <c r="P419" s="18" t="e">
        <f t="shared" si="407"/>
        <v>#N/A</v>
      </c>
      <c r="R419">
        <f t="shared" si="411"/>
        <v>3.1291321865550024</v>
      </c>
      <c r="S419">
        <f t="shared" si="412"/>
        <v>39.831115956205252</v>
      </c>
      <c r="T419">
        <f t="shared" si="434"/>
        <v>-3.5828801876866261</v>
      </c>
      <c r="U419" s="9">
        <f t="shared" si="413"/>
        <v>36.248235768518626</v>
      </c>
      <c r="V419">
        <f t="shared" si="435"/>
        <v>-5525973182976746</v>
      </c>
      <c r="W419">
        <f t="shared" si="436"/>
        <v>0</v>
      </c>
      <c r="X419">
        <f t="shared" si="437"/>
        <v>-7.1054273576010019E-15</v>
      </c>
      <c r="Y419">
        <f t="shared" si="414"/>
        <v>1.9317035193200398</v>
      </c>
      <c r="Z419">
        <f t="shared" si="415"/>
        <v>31.415926535897931</v>
      </c>
      <c r="AA419">
        <f t="shared" si="416"/>
        <v>2.7806854610646496</v>
      </c>
      <c r="AB419">
        <f t="shared" si="438"/>
        <v>-1.0495389408279818</v>
      </c>
      <c r="AC419">
        <f t="shared" si="417"/>
        <v>30.366387595069948</v>
      </c>
      <c r="AD419">
        <f t="shared" si="439"/>
        <v>-0.12203241981163619</v>
      </c>
      <c r="AE419">
        <f t="shared" si="418"/>
        <v>7.0346166286485864E-2</v>
      </c>
      <c r="AF419" s="9">
        <f t="shared" si="440"/>
        <v>30.314701341544801</v>
      </c>
      <c r="AG419" s="9">
        <f t="shared" si="441"/>
        <v>0</v>
      </c>
      <c r="AH419">
        <f t="shared" si="442"/>
        <v>0</v>
      </c>
      <c r="AI419">
        <f t="shared" si="459"/>
        <v>3.1257338500324527E-3</v>
      </c>
      <c r="AJ419">
        <f t="shared" si="419"/>
        <v>37.337604695554134</v>
      </c>
      <c r="AK419">
        <f t="shared" si="420"/>
        <v>-1.0827705638008402</v>
      </c>
      <c r="AL419">
        <f t="shared" si="421"/>
        <v>-7.3190342688862042E-2</v>
      </c>
      <c r="AM419">
        <f t="shared" si="422"/>
        <v>6.6591979454219741E-2</v>
      </c>
      <c r="AN419" s="9">
        <f t="shared" si="443"/>
        <v>36.248235768518647</v>
      </c>
      <c r="AO419">
        <f t="shared" si="423"/>
        <v>0</v>
      </c>
      <c r="AP419">
        <f t="shared" si="444"/>
        <v>0</v>
      </c>
      <c r="AQ419">
        <f t="shared" si="424"/>
        <v>5.9216781596562029</v>
      </c>
      <c r="AR419">
        <f t="shared" si="425"/>
        <v>-3.3231622972858421E-2</v>
      </c>
      <c r="AS419">
        <f t="shared" si="426"/>
        <v>4.884207712277415E-2</v>
      </c>
      <c r="AT419">
        <f t="shared" si="445"/>
        <v>3.0691287779569608E-2</v>
      </c>
      <c r="AU419">
        <f t="shared" si="427"/>
        <v>5.9335344269738464</v>
      </c>
      <c r="AV419">
        <f t="shared" si="446"/>
        <v>0.16369167495117326</v>
      </c>
      <c r="AW419">
        <f t="shared" si="447"/>
        <v>0</v>
      </c>
      <c r="AX419">
        <f t="shared" si="428"/>
        <v>2.7799106864490147E-2</v>
      </c>
      <c r="AY419" t="b">
        <f t="shared" si="448"/>
        <v>0</v>
      </c>
      <c r="AZ419">
        <f t="shared" si="429"/>
        <v>37.337604695554134</v>
      </c>
      <c r="BA419">
        <f t="shared" si="430"/>
        <v>-1.0827705638008394</v>
      </c>
      <c r="BB419">
        <f t="shared" si="431"/>
        <v>-0.12252213898677022</v>
      </c>
      <c r="BC419">
        <f t="shared" si="432"/>
        <v>6.6591979454219866E-2</v>
      </c>
      <c r="BD419">
        <f t="shared" si="433"/>
        <v>4.9331796297907987E-2</v>
      </c>
      <c r="BF419" s="15">
        <f t="shared" si="449"/>
        <v>36.248235768518654</v>
      </c>
      <c r="BG419" s="10">
        <f t="shared" si="450"/>
        <v>0</v>
      </c>
      <c r="BH419">
        <f t="shared" si="451"/>
        <v>5.9335344269738535</v>
      </c>
      <c r="BI419">
        <f t="shared" si="452"/>
        <v>5.9216781596562029</v>
      </c>
      <c r="BJ419">
        <f t="shared" si="453"/>
        <v>-3.3231622972857533E-2</v>
      </c>
      <c r="BK419">
        <f t="shared" si="454"/>
        <v>-4.8971917513403185E-4</v>
      </c>
      <c r="BM419">
        <f t="shared" si="455"/>
        <v>0</v>
      </c>
      <c r="BN419">
        <f t="shared" si="456"/>
        <v>0</v>
      </c>
      <c r="BO419">
        <f t="shared" si="457"/>
        <v>-1.9428902930940239E-16</v>
      </c>
      <c r="BP419">
        <f t="shared" si="458"/>
        <v>1.2490009027033011E-16</v>
      </c>
    </row>
    <row r="420" spans="1:68" x14ac:dyDescent="0.2">
      <c r="A420">
        <f t="shared" si="399"/>
        <v>0.38300000000000001</v>
      </c>
      <c r="B420">
        <f t="shared" si="400"/>
        <v>1.1971560645624195</v>
      </c>
      <c r="C420">
        <f t="shared" si="401"/>
        <v>1.9285777854700075</v>
      </c>
      <c r="D420">
        <f t="shared" si="402"/>
        <v>1.1971560645624195</v>
      </c>
      <c r="E420">
        <f t="shared" si="408"/>
        <v>0.93667605477471216</v>
      </c>
      <c r="F420">
        <f t="shared" si="409"/>
        <v>0.93667605477471216</v>
      </c>
      <c r="G420">
        <f t="shared" si="403"/>
        <v>1.1851845039167954</v>
      </c>
      <c r="H420">
        <f t="shared" si="404"/>
        <v>0.92656848355263632</v>
      </c>
      <c r="I420">
        <f t="shared" si="405"/>
        <v>0.92656848355263621</v>
      </c>
      <c r="J420">
        <f t="shared" si="395"/>
        <v>23.558291663171779</v>
      </c>
      <c r="K420">
        <f t="shared" si="396"/>
        <v>22.825608092582094</v>
      </c>
      <c r="L420">
        <f t="shared" si="410"/>
        <v>2.0030310722377142E+17</v>
      </c>
      <c r="M420">
        <f t="shared" si="406"/>
        <v>2.782677177062657E-2</v>
      </c>
      <c r="N420" s="17">
        <f t="shared" si="397"/>
        <v>5573788849663230</v>
      </c>
      <c r="O420">
        <f t="shared" si="398"/>
        <v>0</v>
      </c>
      <c r="P420" s="18" t="e">
        <f t="shared" si="407"/>
        <v>#N/A</v>
      </c>
      <c r="R420">
        <f t="shared" si="411"/>
        <v>3.1278830676412506</v>
      </c>
      <c r="S420">
        <f t="shared" si="412"/>
        <v>39.838608150311707</v>
      </c>
      <c r="T420">
        <f t="shared" si="434"/>
        <v>-3.5817567083535105</v>
      </c>
      <c r="U420" s="9">
        <f t="shared" si="413"/>
        <v>36.256851441958197</v>
      </c>
      <c r="V420">
        <f t="shared" si="435"/>
        <v>-5573788849663139</v>
      </c>
      <c r="W420">
        <f t="shared" si="436"/>
        <v>0</v>
      </c>
      <c r="X420">
        <f t="shared" si="437"/>
        <v>-7.1054273576010019E-15</v>
      </c>
      <c r="Y420">
        <f t="shared" si="414"/>
        <v>1.9285777854700075</v>
      </c>
      <c r="Z420">
        <f t="shared" si="415"/>
        <v>31.415926535897931</v>
      </c>
      <c r="AA420">
        <f t="shared" si="416"/>
        <v>2.7838111949146822</v>
      </c>
      <c r="AB420">
        <f t="shared" si="438"/>
        <v>-1.0407893334263638</v>
      </c>
      <c r="AC420">
        <f t="shared" si="417"/>
        <v>30.375137202471567</v>
      </c>
      <c r="AD420">
        <f t="shared" si="439"/>
        <v>-0.12090896359554269</v>
      </c>
      <c r="AE420">
        <f t="shared" si="418"/>
        <v>6.9130774601686193E-2</v>
      </c>
      <c r="AF420" s="9">
        <f t="shared" si="440"/>
        <v>30.32335901347771</v>
      </c>
      <c r="AG420" s="9">
        <f t="shared" si="441"/>
        <v>0</v>
      </c>
      <c r="AH420">
        <f t="shared" si="442"/>
        <v>0</v>
      </c>
      <c r="AI420">
        <f t="shared" si="459"/>
        <v>3.1257338500324527E-3</v>
      </c>
      <c r="AJ420">
        <f t="shared" si="419"/>
        <v>37.337604695554134</v>
      </c>
      <c r="AK420">
        <f t="shared" si="420"/>
        <v>-1.0741041727217557</v>
      </c>
      <c r="AL420">
        <f t="shared" si="421"/>
        <v>-7.2066863355746413E-2</v>
      </c>
      <c r="AM420">
        <f t="shared" si="422"/>
        <v>6.5417782481532349E-2</v>
      </c>
      <c r="AN420" s="9">
        <f t="shared" si="443"/>
        <v>36.256851441958169</v>
      </c>
      <c r="AO420">
        <f t="shared" si="423"/>
        <v>0</v>
      </c>
      <c r="AP420">
        <f t="shared" si="444"/>
        <v>0</v>
      </c>
      <c r="AQ420">
        <f t="shared" si="424"/>
        <v>5.9216781596562029</v>
      </c>
      <c r="AR420">
        <f t="shared" si="425"/>
        <v>-3.3314839295391918E-2</v>
      </c>
      <c r="AS420">
        <f t="shared" si="426"/>
        <v>4.8842100239796279E-2</v>
      </c>
      <c r="AT420">
        <f t="shared" si="445"/>
        <v>3.101639500289145E-2</v>
      </c>
      <c r="AU420">
        <f t="shared" si="427"/>
        <v>5.9334924284804593</v>
      </c>
      <c r="AV420">
        <f t="shared" si="446"/>
        <v>0.16365161872864495</v>
      </c>
      <c r="AW420">
        <f t="shared" si="447"/>
        <v>0</v>
      </c>
      <c r="AX420">
        <f t="shared" si="428"/>
        <v>2.7830364202990471E-2</v>
      </c>
      <c r="AY420" t="b">
        <f t="shared" si="448"/>
        <v>0</v>
      </c>
      <c r="AZ420">
        <f t="shared" si="429"/>
        <v>37.337604695554134</v>
      </c>
      <c r="BA420">
        <f t="shared" si="430"/>
        <v>-1.074104172721758</v>
      </c>
      <c r="BB420">
        <f t="shared" si="431"/>
        <v>-0.12139865965365434</v>
      </c>
      <c r="BC420">
        <f t="shared" si="432"/>
        <v>6.5417782481532349E-2</v>
      </c>
      <c r="BD420">
        <f t="shared" si="433"/>
        <v>4.9331796297907987E-2</v>
      </c>
      <c r="BF420" s="15">
        <f t="shared" si="449"/>
        <v>36.256851441958155</v>
      </c>
      <c r="BG420" s="10">
        <f t="shared" si="450"/>
        <v>0</v>
      </c>
      <c r="BH420">
        <f t="shared" si="451"/>
        <v>5.9334924284804451</v>
      </c>
      <c r="BI420">
        <f t="shared" si="452"/>
        <v>5.9216781596562029</v>
      </c>
      <c r="BJ420">
        <f t="shared" si="453"/>
        <v>-3.3314839295394139E-2</v>
      </c>
      <c r="BK420">
        <f t="shared" si="454"/>
        <v>-4.8969605811165218E-4</v>
      </c>
      <c r="BM420">
        <f t="shared" si="455"/>
        <v>0</v>
      </c>
      <c r="BN420">
        <f t="shared" si="456"/>
        <v>-2.2204460492503131E-15</v>
      </c>
      <c r="BO420">
        <f t="shared" si="457"/>
        <v>0</v>
      </c>
      <c r="BP420">
        <f t="shared" si="458"/>
        <v>0</v>
      </c>
    </row>
    <row r="421" spans="1:68" x14ac:dyDescent="0.2">
      <c r="A421">
        <f t="shared" si="399"/>
        <v>0.38400000000000001</v>
      </c>
      <c r="B421">
        <f t="shared" si="400"/>
        <v>1.2002817984124521</v>
      </c>
      <c r="C421">
        <f t="shared" si="401"/>
        <v>1.9254520516199749</v>
      </c>
      <c r="D421">
        <f t="shared" si="402"/>
        <v>1.2002817984124521</v>
      </c>
      <c r="E421">
        <f t="shared" si="408"/>
        <v>0.93776609998331784</v>
      </c>
      <c r="F421">
        <f t="shared" si="409"/>
        <v>0.93776609998331784</v>
      </c>
      <c r="G421">
        <f t="shared" si="403"/>
        <v>1.1882789804283276</v>
      </c>
      <c r="H421">
        <f t="shared" si="404"/>
        <v>0.92772795877919112</v>
      </c>
      <c r="I421">
        <f t="shared" si="405"/>
        <v>0.92772795877919101</v>
      </c>
      <c r="J421">
        <f t="shared" ref="J421:J484" si="460">x_m_zeta/H421</f>
        <v>23.528848489335193</v>
      </c>
      <c r="K421">
        <f t="shared" ref="K421:K484" si="461">(J421)^alpha</f>
        <v>22.797365725415258</v>
      </c>
      <c r="L421">
        <f t="shared" si="410"/>
        <v>2.0181134427379875E+17</v>
      </c>
      <c r="M421">
        <f t="shared" si="406"/>
        <v>2.7858016991449162E-2</v>
      </c>
      <c r="N421" s="17">
        <f t="shared" si="397"/>
        <v>5622063857846682</v>
      </c>
      <c r="O421">
        <f t="shared" si="398"/>
        <v>0</v>
      </c>
      <c r="P421" s="18" t="e">
        <f t="shared" si="407"/>
        <v>#N/A</v>
      </c>
      <c r="R421">
        <f t="shared" si="411"/>
        <v>3.1266449909263447</v>
      </c>
      <c r="S421">
        <f t="shared" si="412"/>
        <v>39.846109716680274</v>
      </c>
      <c r="T421">
        <f t="shared" si="434"/>
        <v>-3.5806344907857932</v>
      </c>
      <c r="U421" s="9">
        <f t="shared" si="413"/>
        <v>36.265475225894484</v>
      </c>
      <c r="V421">
        <f t="shared" si="435"/>
        <v>-5622063857846584</v>
      </c>
      <c r="W421">
        <f t="shared" si="436"/>
        <v>0</v>
      </c>
      <c r="X421">
        <f t="shared" si="437"/>
        <v>-1.4210854715202004E-14</v>
      </c>
      <c r="Y421">
        <f t="shared" si="414"/>
        <v>1.9254520516199749</v>
      </c>
      <c r="Z421">
        <f t="shared" si="415"/>
        <v>31.415926535897931</v>
      </c>
      <c r="AA421">
        <f t="shared" si="416"/>
        <v>2.7869369287647148</v>
      </c>
      <c r="AB421">
        <f t="shared" si="438"/>
        <v>-1.032040634555965</v>
      </c>
      <c r="AC421">
        <f t="shared" si="417"/>
        <v>30.383885901341966</v>
      </c>
      <c r="AD421">
        <f t="shared" si="439"/>
        <v>-0.11978676811706775</v>
      </c>
      <c r="AE421">
        <f t="shared" si="418"/>
        <v>6.7926715972121424E-2</v>
      </c>
      <c r="AF421" s="9">
        <f t="shared" si="440"/>
        <v>30.33202584919702</v>
      </c>
      <c r="AG421" s="9">
        <f t="shared" si="441"/>
        <v>0</v>
      </c>
      <c r="AH421">
        <f t="shared" si="442"/>
        <v>0</v>
      </c>
      <c r="AI421">
        <f t="shared" si="459"/>
        <v>3.1257338500324527E-3</v>
      </c>
      <c r="AJ421">
        <f t="shared" si="419"/>
        <v>37.337604695554134</v>
      </c>
      <c r="AK421">
        <f t="shared" si="420"/>
        <v>-1.0654395453019228</v>
      </c>
      <c r="AL421">
        <f t="shared" si="421"/>
        <v>-7.094464578802917E-2</v>
      </c>
      <c r="AM421">
        <f t="shared" si="422"/>
        <v>6.4254721430312314E-2</v>
      </c>
      <c r="AN421" s="9">
        <f t="shared" si="443"/>
        <v>36.265475225894491</v>
      </c>
      <c r="AO421">
        <f t="shared" si="423"/>
        <v>0</v>
      </c>
      <c r="AP421">
        <f t="shared" si="444"/>
        <v>0</v>
      </c>
      <c r="AQ421">
        <f t="shared" si="424"/>
        <v>5.9216781596562029</v>
      </c>
      <c r="AR421">
        <f t="shared" si="425"/>
        <v>-3.3398910745957799E-2</v>
      </c>
      <c r="AS421">
        <f t="shared" si="426"/>
        <v>4.8842122329038576E-2</v>
      </c>
      <c r="AT421">
        <f t="shared" si="445"/>
        <v>3.1347541860287591E-2</v>
      </c>
      <c r="AU421">
        <f t="shared" si="427"/>
        <v>5.933449376697471</v>
      </c>
      <c r="AV421">
        <f t="shared" si="446"/>
        <v>0.16361151590427345</v>
      </c>
      <c r="AW421">
        <f t="shared" si="447"/>
        <v>0</v>
      </c>
      <c r="AX421">
        <f t="shared" si="428"/>
        <v>2.7861621541490796E-2</v>
      </c>
      <c r="AY421" t="b">
        <f t="shared" si="448"/>
        <v>0</v>
      </c>
      <c r="AZ421">
        <f t="shared" si="429"/>
        <v>37.337604695554134</v>
      </c>
      <c r="BA421">
        <f t="shared" si="430"/>
        <v>-1.0654395453019176</v>
      </c>
      <c r="BB421">
        <f t="shared" si="431"/>
        <v>-0.12027644208593734</v>
      </c>
      <c r="BC421">
        <f t="shared" si="432"/>
        <v>6.4254721430312314E-2</v>
      </c>
      <c r="BD421">
        <f t="shared" si="433"/>
        <v>4.9331796297907987E-2</v>
      </c>
      <c r="BF421" s="15">
        <f t="shared" si="449"/>
        <v>36.265475225894491</v>
      </c>
      <c r="BG421" s="10">
        <f t="shared" si="450"/>
        <v>0</v>
      </c>
      <c r="BH421">
        <f t="shared" si="451"/>
        <v>5.933449376697471</v>
      </c>
      <c r="BI421">
        <f t="shared" si="452"/>
        <v>5.9216781596562029</v>
      </c>
      <c r="BJ421">
        <f t="shared" si="453"/>
        <v>-3.3398910745952692E-2</v>
      </c>
      <c r="BK421">
        <f t="shared" si="454"/>
        <v>-4.8967396886959169E-4</v>
      </c>
      <c r="BM421">
        <f t="shared" si="455"/>
        <v>0</v>
      </c>
      <c r="BN421">
        <f t="shared" si="456"/>
        <v>5.1070259132757201E-15</v>
      </c>
      <c r="BO421">
        <f t="shared" si="457"/>
        <v>-1.8041124150158794E-16</v>
      </c>
      <c r="BP421">
        <f t="shared" si="458"/>
        <v>0</v>
      </c>
    </row>
    <row r="422" spans="1:68" x14ac:dyDescent="0.2">
      <c r="A422">
        <f t="shared" si="399"/>
        <v>0.38500000000000001</v>
      </c>
      <c r="B422">
        <f t="shared" si="400"/>
        <v>1.2034075322624844</v>
      </c>
      <c r="C422">
        <f t="shared" si="401"/>
        <v>1.9223263177699426</v>
      </c>
      <c r="D422">
        <f t="shared" si="402"/>
        <v>1.2034075322624844</v>
      </c>
      <c r="E422">
        <f t="shared" si="408"/>
        <v>0.93884698302568492</v>
      </c>
      <c r="F422">
        <f t="shared" si="409"/>
        <v>0.93884698302568492</v>
      </c>
      <c r="G422">
        <f t="shared" si="403"/>
        <v>1.1913734569398595</v>
      </c>
      <c r="H422">
        <f t="shared" si="404"/>
        <v>0.92887855028947397</v>
      </c>
      <c r="I422">
        <f t="shared" si="405"/>
        <v>0.92887855028947397</v>
      </c>
      <c r="J422">
        <f t="shared" si="460"/>
        <v>23.499703566879909</v>
      </c>
      <c r="K422">
        <f t="shared" si="461"/>
        <v>22.769409097719215</v>
      </c>
      <c r="L422">
        <f t="shared" si="410"/>
        <v>2.0333287846628371E+17</v>
      </c>
      <c r="M422">
        <f t="shared" si="406"/>
        <v>2.788926218505388E-2</v>
      </c>
      <c r="N422" s="17">
        <f t="shared" ref="N422:N485" si="462">L422*M422</f>
        <v>5670803958387883</v>
      </c>
      <c r="O422">
        <f t="shared" ref="O422:O485" si="463">N422*EXP(-N422)</f>
        <v>0</v>
      </c>
      <c r="P422" s="18" t="e">
        <f t="shared" si="407"/>
        <v>#N/A</v>
      </c>
      <c r="R422">
        <f t="shared" si="411"/>
        <v>3.1254179288262787</v>
      </c>
      <c r="S422">
        <f t="shared" si="412"/>
        <v>39.853620826356369</v>
      </c>
      <c r="T422">
        <f t="shared" si="434"/>
        <v>-3.5795135321546985</v>
      </c>
      <c r="U422" s="9">
        <f t="shared" si="413"/>
        <v>36.27410729420167</v>
      </c>
      <c r="V422">
        <f t="shared" si="435"/>
        <v>-5670803958387858</v>
      </c>
      <c r="W422">
        <f t="shared" si="436"/>
        <v>0</v>
      </c>
      <c r="X422">
        <f t="shared" si="437"/>
        <v>0</v>
      </c>
      <c r="Y422">
        <f t="shared" si="414"/>
        <v>1.9223263177699426</v>
      </c>
      <c r="Z422">
        <f t="shared" si="415"/>
        <v>31.415926535897931</v>
      </c>
      <c r="AA422">
        <f t="shared" si="416"/>
        <v>2.7900626626147469</v>
      </c>
      <c r="AB422">
        <f t="shared" si="438"/>
        <v>-1.0232926477078572</v>
      </c>
      <c r="AC422">
        <f t="shared" si="417"/>
        <v>30.392633888190073</v>
      </c>
      <c r="AD422">
        <f t="shared" si="439"/>
        <v>-0.11866583054979431</v>
      </c>
      <c r="AE422">
        <f t="shared" si="418"/>
        <v>6.6733963139145536E-2</v>
      </c>
      <c r="AF422" s="9">
        <f t="shared" si="440"/>
        <v>30.340702020779425</v>
      </c>
      <c r="AG422" s="9">
        <f t="shared" si="441"/>
        <v>0</v>
      </c>
      <c r="AH422">
        <f t="shared" si="442"/>
        <v>0</v>
      </c>
      <c r="AI422">
        <f t="shared" si="459"/>
        <v>3.1257338500324527E-3</v>
      </c>
      <c r="AJ422">
        <f t="shared" si="419"/>
        <v>37.337604695554134</v>
      </c>
      <c r="AK422">
        <f t="shared" si="420"/>
        <v>-1.0567764846225318</v>
      </c>
      <c r="AL422">
        <f t="shared" si="421"/>
        <v>-6.9823687156934433E-2</v>
      </c>
      <c r="AM422">
        <f t="shared" si="422"/>
        <v>6.3102770427007127E-2</v>
      </c>
      <c r="AN422" s="9">
        <f t="shared" si="443"/>
        <v>36.274107294201677</v>
      </c>
      <c r="AO422">
        <f t="shared" si="423"/>
        <v>0</v>
      </c>
      <c r="AP422">
        <f t="shared" si="444"/>
        <v>0</v>
      </c>
      <c r="AQ422">
        <f t="shared" si="424"/>
        <v>5.9216781596562029</v>
      </c>
      <c r="AR422">
        <f t="shared" si="425"/>
        <v>-3.3483836914674603E-2</v>
      </c>
      <c r="AS422">
        <f t="shared" si="426"/>
        <v>4.8842143392859874E-2</v>
      </c>
      <c r="AT422">
        <f t="shared" si="445"/>
        <v>3.1684880768930654E-2</v>
      </c>
      <c r="AU422">
        <f t="shared" si="427"/>
        <v>5.9334052734222524</v>
      </c>
      <c r="AV422">
        <f t="shared" si="446"/>
        <v>0.1635713658036925</v>
      </c>
      <c r="AW422">
        <f t="shared" si="447"/>
        <v>0</v>
      </c>
      <c r="AX422">
        <f t="shared" si="428"/>
        <v>2.7892878879991121E-2</v>
      </c>
      <c r="AY422" t="b">
        <f t="shared" si="448"/>
        <v>0</v>
      </c>
      <c r="AZ422">
        <f t="shared" si="429"/>
        <v>37.337604695554134</v>
      </c>
      <c r="BA422">
        <f t="shared" si="430"/>
        <v>-1.056776484622534</v>
      </c>
      <c r="BB422">
        <f t="shared" si="431"/>
        <v>-0.11915548345484255</v>
      </c>
      <c r="BC422">
        <f t="shared" si="432"/>
        <v>6.3102770427007127E-2</v>
      </c>
      <c r="BD422">
        <f t="shared" si="433"/>
        <v>4.9331796297907987E-2</v>
      </c>
      <c r="BF422" s="15">
        <f t="shared" si="449"/>
        <v>36.274107294201677</v>
      </c>
      <c r="BG422" s="10">
        <f t="shared" si="450"/>
        <v>0</v>
      </c>
      <c r="BH422">
        <f t="shared" si="451"/>
        <v>5.9334052734222524</v>
      </c>
      <c r="BI422">
        <f t="shared" si="452"/>
        <v>5.9216781596562029</v>
      </c>
      <c r="BJ422">
        <f t="shared" si="453"/>
        <v>-3.3483836914676823E-2</v>
      </c>
      <c r="BK422">
        <f t="shared" si="454"/>
        <v>-4.8965290504823789E-4</v>
      </c>
      <c r="BM422">
        <f t="shared" si="455"/>
        <v>0</v>
      </c>
      <c r="BN422">
        <f t="shared" si="456"/>
        <v>-2.2204460492503131E-15</v>
      </c>
      <c r="BO422">
        <f t="shared" si="457"/>
        <v>-1.2490009027033011E-16</v>
      </c>
      <c r="BP422">
        <f t="shared" si="458"/>
        <v>0</v>
      </c>
    </row>
    <row r="423" spans="1:68" x14ac:dyDescent="0.2">
      <c r="A423">
        <f t="shared" ref="A423:A486" si="464">ROUND(A422+1/1000,3)</f>
        <v>0.38600000000000001</v>
      </c>
      <c r="B423">
        <f t="shared" si="400"/>
        <v>1.2065332661125168</v>
      </c>
      <c r="C423">
        <f t="shared" si="401"/>
        <v>1.9192005839199102</v>
      </c>
      <c r="D423">
        <f t="shared" si="402"/>
        <v>1.2065332661125168</v>
      </c>
      <c r="E423">
        <f t="shared" si="408"/>
        <v>0.93991869334136557</v>
      </c>
      <c r="F423">
        <f t="shared" si="409"/>
        <v>0.93991869334136557</v>
      </c>
      <c r="G423">
        <f t="shared" si="403"/>
        <v>1.1944679334513917</v>
      </c>
      <c r="H423">
        <f t="shared" si="404"/>
        <v>0.93002024706567721</v>
      </c>
      <c r="I423">
        <f t="shared" si="405"/>
        <v>0.93002024706567721</v>
      </c>
      <c r="J423">
        <f t="shared" si="460"/>
        <v>23.470855231707972</v>
      </c>
      <c r="K423">
        <f t="shared" si="461"/>
        <v>22.741736623419087</v>
      </c>
      <c r="L423">
        <f t="shared" si="410"/>
        <v>2.0486787410277907E+17</v>
      </c>
      <c r="M423">
        <f t="shared" si="406"/>
        <v>2.7920507351410193E-2</v>
      </c>
      <c r="N423" s="17">
        <f t="shared" si="462"/>
        <v>5720014984954421</v>
      </c>
      <c r="O423">
        <f t="shared" si="463"/>
        <v>0</v>
      </c>
      <c r="P423" s="18" t="e">
        <f t="shared" si="407"/>
        <v>#N/A</v>
      </c>
      <c r="R423">
        <f t="shared" si="411"/>
        <v>3.1242018540704399</v>
      </c>
      <c r="S423">
        <f t="shared" si="412"/>
        <v>39.861141649687148</v>
      </c>
      <c r="T423">
        <f t="shared" si="434"/>
        <v>-3.5783938296409543</v>
      </c>
      <c r="U423" s="9">
        <f t="shared" si="413"/>
        <v>36.282747820046197</v>
      </c>
      <c r="V423">
        <f t="shared" si="435"/>
        <v>-5720014984954157</v>
      </c>
      <c r="W423">
        <f t="shared" si="436"/>
        <v>0</v>
      </c>
      <c r="X423">
        <f t="shared" si="437"/>
        <v>-4.2632564145606011E-14</v>
      </c>
      <c r="Y423">
        <f t="shared" si="414"/>
        <v>1.9192005839199102</v>
      </c>
      <c r="Z423">
        <f t="shared" si="415"/>
        <v>31.415926535897931</v>
      </c>
      <c r="AA423">
        <f t="shared" si="416"/>
        <v>2.7931883964647795</v>
      </c>
      <c r="AB423">
        <f t="shared" si="438"/>
        <v>-1.014545177308622</v>
      </c>
      <c r="AC423">
        <f t="shared" si="417"/>
        <v>30.401381358589308</v>
      </c>
      <c r="AD423">
        <f t="shared" si="439"/>
        <v>-0.1175461480767994</v>
      </c>
      <c r="AE423">
        <f t="shared" si="418"/>
        <v>6.5552489164707989E-2</v>
      </c>
      <c r="AF423" s="9">
        <f t="shared" si="440"/>
        <v>30.349387699677219</v>
      </c>
      <c r="AG423" s="9">
        <f t="shared" si="441"/>
        <v>0</v>
      </c>
      <c r="AH423">
        <f t="shared" si="442"/>
        <v>0</v>
      </c>
      <c r="AI423">
        <f t="shared" si="459"/>
        <v>3.1257338500323417E-3</v>
      </c>
      <c r="AJ423">
        <f t="shared" si="419"/>
        <v>37.337604695554134</v>
      </c>
      <c r="AK423">
        <f t="shared" si="420"/>
        <v>-1.0481147947692158</v>
      </c>
      <c r="AL423">
        <f t="shared" si="421"/>
        <v>-6.8703984643190275E-2</v>
      </c>
      <c r="AM423">
        <f t="shared" si="422"/>
        <v>6.1961903904476499E-2</v>
      </c>
      <c r="AN423" s="9">
        <f t="shared" si="443"/>
        <v>36.282747820046197</v>
      </c>
      <c r="AO423">
        <f t="shared" si="423"/>
        <v>0</v>
      </c>
      <c r="AP423">
        <f t="shared" si="444"/>
        <v>0</v>
      </c>
      <c r="AQ423">
        <f t="shared" si="424"/>
        <v>5.9216781596562029</v>
      </c>
      <c r="AR423">
        <f t="shared" si="425"/>
        <v>-3.3569617460593726E-2</v>
      </c>
      <c r="AS423">
        <f t="shared" si="426"/>
        <v>4.8842163433609129E-2</v>
      </c>
      <c r="AT423">
        <f t="shared" si="445"/>
        <v>3.2028569416373338E-2</v>
      </c>
      <c r="AU423">
        <f t="shared" si="427"/>
        <v>5.9333601203689774</v>
      </c>
      <c r="AV423">
        <f t="shared" si="446"/>
        <v>0.16353116775490745</v>
      </c>
      <c r="AW423">
        <f t="shared" si="447"/>
        <v>0</v>
      </c>
      <c r="AX423">
        <f t="shared" si="428"/>
        <v>2.7924136218491442E-2</v>
      </c>
      <c r="AY423" t="b">
        <f t="shared" si="448"/>
        <v>0</v>
      </c>
      <c r="AZ423">
        <f t="shared" si="429"/>
        <v>37.337604695554134</v>
      </c>
      <c r="BA423">
        <f t="shared" si="430"/>
        <v>-1.048114794769216</v>
      </c>
      <c r="BB423">
        <f t="shared" si="431"/>
        <v>-0.11803578094109797</v>
      </c>
      <c r="BC423">
        <f t="shared" si="432"/>
        <v>6.1961903904476499E-2</v>
      </c>
      <c r="BD423">
        <f t="shared" si="433"/>
        <v>4.9331796297907987E-2</v>
      </c>
      <c r="BF423" s="15">
        <f t="shared" si="449"/>
        <v>36.282747820046197</v>
      </c>
      <c r="BG423" s="10">
        <f t="shared" si="450"/>
        <v>0</v>
      </c>
      <c r="BH423">
        <f t="shared" si="451"/>
        <v>5.9333601203689774</v>
      </c>
      <c r="BI423">
        <f t="shared" si="452"/>
        <v>5.9216781596562029</v>
      </c>
      <c r="BJ423">
        <f t="shared" si="453"/>
        <v>-3.3569617460593948E-2</v>
      </c>
      <c r="BK423">
        <f t="shared" si="454"/>
        <v>-4.8963286429856701E-4</v>
      </c>
      <c r="BM423">
        <f t="shared" si="455"/>
        <v>0</v>
      </c>
      <c r="BN423">
        <f t="shared" si="456"/>
        <v>0</v>
      </c>
      <c r="BO423">
        <f t="shared" si="457"/>
        <v>2.9143354396410359E-16</v>
      </c>
      <c r="BP423">
        <f t="shared" si="458"/>
        <v>0</v>
      </c>
    </row>
    <row r="424" spans="1:68" x14ac:dyDescent="0.2">
      <c r="A424">
        <f t="shared" si="464"/>
        <v>0.38700000000000001</v>
      </c>
      <c r="B424">
        <f t="shared" si="400"/>
        <v>1.2096589999625493</v>
      </c>
      <c r="C424">
        <f t="shared" si="401"/>
        <v>1.9160748500698777</v>
      </c>
      <c r="D424">
        <f t="shared" si="402"/>
        <v>1.2096589999625493</v>
      </c>
      <c r="E424">
        <f t="shared" si="408"/>
        <v>0.94098122045953125</v>
      </c>
      <c r="F424">
        <f t="shared" si="409"/>
        <v>0.94098122045953125</v>
      </c>
      <c r="G424">
        <f t="shared" si="403"/>
        <v>1.1975624099629238</v>
      </c>
      <c r="H424">
        <f t="shared" si="404"/>
        <v>0.9311530381751667</v>
      </c>
      <c r="I424">
        <f t="shared" si="405"/>
        <v>0.93115303817516659</v>
      </c>
      <c r="J424">
        <f t="shared" si="460"/>
        <v>23.442301841396645</v>
      </c>
      <c r="K424">
        <f t="shared" si="461"/>
        <v>22.714346737070802</v>
      </c>
      <c r="L424">
        <f t="shared" si="410"/>
        <v>2.0641649776184918E+17</v>
      </c>
      <c r="M424">
        <f t="shared" si="406"/>
        <v>2.7951752490487584E-2</v>
      </c>
      <c r="N424" s="17">
        <f t="shared" si="462"/>
        <v>5769702855392493</v>
      </c>
      <c r="O424">
        <f t="shared" si="463"/>
        <v>0</v>
      </c>
      <c r="P424" s="18" t="e">
        <f t="shared" si="407"/>
        <v>#N/A</v>
      </c>
      <c r="R424">
        <f t="shared" si="411"/>
        <v>3.1229967396990177</v>
      </c>
      <c r="S424">
        <f t="shared" si="412"/>
        <v>39.868672356340483</v>
      </c>
      <c r="T424">
        <f t="shared" si="434"/>
        <v>-3.5772753804347497</v>
      </c>
      <c r="U424" s="9">
        <f t="shared" si="413"/>
        <v>36.291396975905734</v>
      </c>
      <c r="V424">
        <f t="shared" si="435"/>
        <v>-5769702855392415</v>
      </c>
      <c r="W424">
        <f t="shared" si="436"/>
        <v>0</v>
      </c>
      <c r="X424">
        <f t="shared" si="437"/>
        <v>-7.1054273576010019E-15</v>
      </c>
      <c r="Y424">
        <f t="shared" si="414"/>
        <v>1.9160748500698777</v>
      </c>
      <c r="Z424">
        <f t="shared" si="415"/>
        <v>31.415926535897931</v>
      </c>
      <c r="AA424">
        <f t="shared" si="416"/>
        <v>2.796314130314812</v>
      </c>
      <c r="AB424">
        <f t="shared" si="438"/>
        <v>-1.0057980286997625</v>
      </c>
      <c r="AC424">
        <f t="shared" si="417"/>
        <v>30.41012850719817</v>
      </c>
      <c r="AD424">
        <f t="shared" si="439"/>
        <v>-0.11642771789061193</v>
      </c>
      <c r="AE424">
        <f t="shared" si="418"/>
        <v>6.4382267428766432E-2</v>
      </c>
      <c r="AF424" s="9">
        <f t="shared" si="440"/>
        <v>30.358083056736323</v>
      </c>
      <c r="AG424" s="9">
        <f t="shared" si="441"/>
        <v>0</v>
      </c>
      <c r="AH424">
        <f t="shared" si="442"/>
        <v>0</v>
      </c>
      <c r="AI424">
        <f t="shared" si="459"/>
        <v>3.1257338500324527E-3</v>
      </c>
      <c r="AJ424">
        <f t="shared" si="419"/>
        <v>37.337604695554134</v>
      </c>
      <c r="AK424">
        <f t="shared" si="420"/>
        <v>-1.039454280811015</v>
      </c>
      <c r="AL424">
        <f t="shared" si="421"/>
        <v>-6.7585535436985644E-2</v>
      </c>
      <c r="AM424">
        <f t="shared" si="422"/>
        <v>6.0832096599587299E-2</v>
      </c>
      <c r="AN424" s="9">
        <f t="shared" si="443"/>
        <v>36.291396975905727</v>
      </c>
      <c r="AO424">
        <f t="shared" si="423"/>
        <v>0</v>
      </c>
      <c r="AP424">
        <f t="shared" si="444"/>
        <v>0</v>
      </c>
      <c r="AQ424">
        <f t="shared" si="424"/>
        <v>5.9216781596562029</v>
      </c>
      <c r="AR424">
        <f t="shared" si="425"/>
        <v>-3.3656252111252449E-2</v>
      </c>
      <c r="AS424">
        <f t="shared" si="426"/>
        <v>4.8842182453626287E-2</v>
      </c>
      <c r="AT424">
        <f t="shared" si="445"/>
        <v>3.2378770988362067E-2</v>
      </c>
      <c r="AU424">
        <f t="shared" si="427"/>
        <v>5.9333139191694038</v>
      </c>
      <c r="AV424">
        <f t="shared" si="446"/>
        <v>0.16349092108822921</v>
      </c>
      <c r="AW424">
        <f t="shared" si="447"/>
        <v>0</v>
      </c>
      <c r="AX424">
        <f t="shared" si="428"/>
        <v>2.7955393556991771E-2</v>
      </c>
      <c r="AY424" t="b">
        <f t="shared" si="448"/>
        <v>0</v>
      </c>
      <c r="AZ424">
        <f t="shared" si="429"/>
        <v>37.337604695554134</v>
      </c>
      <c r="BA424">
        <f t="shared" si="430"/>
        <v>-1.0394542808110097</v>
      </c>
      <c r="BB424">
        <f t="shared" si="431"/>
        <v>-0.11691733173489333</v>
      </c>
      <c r="BC424">
        <f t="shared" si="432"/>
        <v>6.0832096599587299E-2</v>
      </c>
      <c r="BD424">
        <f t="shared" si="433"/>
        <v>4.9331796297907987E-2</v>
      </c>
      <c r="BF424" s="15">
        <f t="shared" si="449"/>
        <v>36.291396975905727</v>
      </c>
      <c r="BG424" s="10">
        <f t="shared" si="450"/>
        <v>0</v>
      </c>
      <c r="BH424">
        <f t="shared" si="451"/>
        <v>5.9333139191694038</v>
      </c>
      <c r="BI424">
        <f t="shared" si="452"/>
        <v>5.9216781596562029</v>
      </c>
      <c r="BJ424">
        <f t="shared" si="453"/>
        <v>-3.365625211124712E-2</v>
      </c>
      <c r="BK424">
        <f t="shared" si="454"/>
        <v>-4.8961384428139465E-4</v>
      </c>
      <c r="BM424">
        <f t="shared" si="455"/>
        <v>0</v>
      </c>
      <c r="BN424">
        <f t="shared" si="456"/>
        <v>5.3290705182007514E-15</v>
      </c>
      <c r="BO424">
        <f t="shared" si="457"/>
        <v>3.0531133177191805E-16</v>
      </c>
      <c r="BP424">
        <f t="shared" si="458"/>
        <v>0</v>
      </c>
    </row>
    <row r="425" spans="1:68" x14ac:dyDescent="0.2">
      <c r="A425">
        <f t="shared" si="464"/>
        <v>0.38800000000000001</v>
      </c>
      <c r="B425">
        <f t="shared" si="400"/>
        <v>1.2127847338125817</v>
      </c>
      <c r="C425">
        <f t="shared" si="401"/>
        <v>1.9129491162198453</v>
      </c>
      <c r="D425">
        <f t="shared" si="402"/>
        <v>1.2127847338125817</v>
      </c>
      <c r="E425">
        <f t="shared" si="408"/>
        <v>0.94203455399907488</v>
      </c>
      <c r="F425">
        <f t="shared" si="409"/>
        <v>0.94203455399907488</v>
      </c>
      <c r="G425">
        <f t="shared" si="403"/>
        <v>1.2006568864744558</v>
      </c>
      <c r="H425">
        <f t="shared" si="404"/>
        <v>0.93227691277058689</v>
      </c>
      <c r="I425">
        <f t="shared" si="405"/>
        <v>0.93227691277058689</v>
      </c>
      <c r="J425">
        <f t="shared" si="460"/>
        <v>23.414041774954132</v>
      </c>
      <c r="K425">
        <f t="shared" si="461"/>
        <v>22.687237893629202</v>
      </c>
      <c r="L425">
        <f t="shared" si="410"/>
        <v>2.0797891833635424E+17</v>
      </c>
      <c r="M425">
        <f t="shared" si="406"/>
        <v>2.7982997602255519E-2</v>
      </c>
      <c r="N425" s="17">
        <f t="shared" si="462"/>
        <v>5819873573125897</v>
      </c>
      <c r="O425">
        <f t="shared" si="463"/>
        <v>0</v>
      </c>
      <c r="P425" s="18" t="e">
        <f t="shared" si="407"/>
        <v>#N/A</v>
      </c>
      <c r="R425">
        <f t="shared" si="411"/>
        <v>3.1218025590604479</v>
      </c>
      <c r="S425">
        <f t="shared" si="412"/>
        <v>39.876213115323146</v>
      </c>
      <c r="T425">
        <f t="shared" si="434"/>
        <v>-3.5761581817356953</v>
      </c>
      <c r="U425" s="9">
        <f t="shared" si="413"/>
        <v>36.300054933587454</v>
      </c>
      <c r="V425">
        <f t="shared" si="435"/>
        <v>-5819873573125675</v>
      </c>
      <c r="W425">
        <f t="shared" si="436"/>
        <v>0</v>
      </c>
      <c r="X425">
        <f t="shared" si="437"/>
        <v>-2.8421709430404007E-14</v>
      </c>
      <c r="Y425">
        <f t="shared" si="414"/>
        <v>1.9129491162198453</v>
      </c>
      <c r="Z425">
        <f t="shared" si="415"/>
        <v>31.415926535897931</v>
      </c>
      <c r="AA425">
        <f t="shared" si="416"/>
        <v>2.7994398641648441</v>
      </c>
      <c r="AB425">
        <f t="shared" si="438"/>
        <v>-0.9970510081173487</v>
      </c>
      <c r="AC425">
        <f t="shared" si="417"/>
        <v>30.418875527780582</v>
      </c>
      <c r="AD425">
        <f t="shared" si="439"/>
        <v>-0.11531053719317026</v>
      </c>
      <c r="AE425">
        <f t="shared" si="418"/>
        <v>6.3223271626739005E-2</v>
      </c>
      <c r="AF425" s="9">
        <f t="shared" si="440"/>
        <v>30.366788262214151</v>
      </c>
      <c r="AG425" s="9">
        <f t="shared" si="441"/>
        <v>0</v>
      </c>
      <c r="AH425">
        <f t="shared" si="442"/>
        <v>0</v>
      </c>
      <c r="AI425">
        <f t="shared" si="459"/>
        <v>3.1257338500324527E-3</v>
      </c>
      <c r="AJ425">
        <f t="shared" si="419"/>
        <v>37.337604695554134</v>
      </c>
      <c r="AK425">
        <f t="shared" si="420"/>
        <v>-1.0307947487795823</v>
      </c>
      <c r="AL425">
        <f t="shared" si="421"/>
        <v>-6.6468336737931288E-2</v>
      </c>
      <c r="AM425">
        <f t="shared" si="422"/>
        <v>5.9713323550844445E-2</v>
      </c>
      <c r="AN425" s="9">
        <f t="shared" si="443"/>
        <v>36.300054933587461</v>
      </c>
      <c r="AO425">
        <f t="shared" si="423"/>
        <v>0</v>
      </c>
      <c r="AP425">
        <f t="shared" si="444"/>
        <v>0</v>
      </c>
      <c r="AQ425">
        <f t="shared" si="424"/>
        <v>5.9216781596562029</v>
      </c>
      <c r="AR425">
        <f t="shared" si="425"/>
        <v>-3.3743740662233623E-2</v>
      </c>
      <c r="AS425">
        <f t="shared" si="426"/>
        <v>4.8842200455238974E-2</v>
      </c>
      <c r="AT425">
        <f t="shared" si="445"/>
        <v>3.2735654408585994E-2</v>
      </c>
      <c r="AU425">
        <f t="shared" si="427"/>
        <v>5.9332666713733104</v>
      </c>
      <c r="AV425">
        <f t="shared" si="446"/>
        <v>0.16345062513620107</v>
      </c>
      <c r="AW425">
        <f t="shared" si="447"/>
        <v>0</v>
      </c>
      <c r="AX425">
        <f t="shared" si="428"/>
        <v>2.7986650895492092E-2</v>
      </c>
      <c r="AY425" t="b">
        <f t="shared" si="448"/>
        <v>0</v>
      </c>
      <c r="AZ425">
        <f t="shared" si="429"/>
        <v>37.337604695554134</v>
      </c>
      <c r="BA425">
        <f t="shared" si="430"/>
        <v>-1.0307947487795877</v>
      </c>
      <c r="BB425">
        <f t="shared" si="431"/>
        <v>-0.11580013303583915</v>
      </c>
      <c r="BC425">
        <f t="shared" si="432"/>
        <v>5.9713323550844445E-2</v>
      </c>
      <c r="BD425">
        <f t="shared" si="433"/>
        <v>4.9331796297907987E-2</v>
      </c>
      <c r="BF425" s="15">
        <f t="shared" si="449"/>
        <v>36.300054933587461</v>
      </c>
      <c r="BG425" s="10">
        <f t="shared" si="450"/>
        <v>0</v>
      </c>
      <c r="BH425">
        <f t="shared" si="451"/>
        <v>5.9332666713733104</v>
      </c>
      <c r="BI425">
        <f t="shared" si="452"/>
        <v>5.9216781596562029</v>
      </c>
      <c r="BJ425">
        <f t="shared" si="453"/>
        <v>-3.3743740662238952E-2</v>
      </c>
      <c r="BK425">
        <f t="shared" si="454"/>
        <v>-4.8959584266888845E-4</v>
      </c>
      <c r="BM425">
        <f t="shared" si="455"/>
        <v>0</v>
      </c>
      <c r="BN425">
        <f t="shared" si="456"/>
        <v>-5.3290705182007514E-15</v>
      </c>
      <c r="BO425">
        <f t="shared" si="457"/>
        <v>1.2490009027033011E-16</v>
      </c>
      <c r="BP425">
        <f t="shared" si="458"/>
        <v>0</v>
      </c>
    </row>
    <row r="426" spans="1:68" x14ac:dyDescent="0.2">
      <c r="A426">
        <f t="shared" si="464"/>
        <v>0.38900000000000001</v>
      </c>
      <c r="B426">
        <f t="shared" si="400"/>
        <v>1.2159104676626142</v>
      </c>
      <c r="C426">
        <f t="shared" si="401"/>
        <v>1.9098233823698127</v>
      </c>
      <c r="D426">
        <f t="shared" si="402"/>
        <v>1.2159104676626142</v>
      </c>
      <c r="E426">
        <f t="shared" si="408"/>
        <v>0.94307868366871306</v>
      </c>
      <c r="F426">
        <f t="shared" si="409"/>
        <v>0.94307868366871306</v>
      </c>
      <c r="G426">
        <f t="shared" si="403"/>
        <v>1.2037513629859882</v>
      </c>
      <c r="H426">
        <f t="shared" si="404"/>
        <v>0.93339186008996544</v>
      </c>
      <c r="I426">
        <f t="shared" si="405"/>
        <v>0.93339186008996544</v>
      </c>
      <c r="J426">
        <f t="shared" si="460"/>
        <v>23.38607343257938</v>
      </c>
      <c r="K426">
        <f t="shared" si="461"/>
        <v>22.660408568220078</v>
      </c>
      <c r="L426">
        <f t="shared" si="410"/>
        <v>2.0955530707132218E+17</v>
      </c>
      <c r="M426">
        <f t="shared" si="406"/>
        <v>2.8014242686683472E-2</v>
      </c>
      <c r="N426" s="17">
        <f t="shared" si="462"/>
        <v>5870533228578497</v>
      </c>
      <c r="O426">
        <f t="shared" si="463"/>
        <v>0</v>
      </c>
      <c r="P426" s="18" t="e">
        <f t="shared" si="407"/>
        <v>#N/A</v>
      </c>
      <c r="R426">
        <f t="shared" si="411"/>
        <v>3.1206192858088984</v>
      </c>
      <c r="S426">
        <f t="shared" si="412"/>
        <v>39.883764094999343</v>
      </c>
      <c r="T426">
        <f t="shared" si="434"/>
        <v>-3.5750422307527785</v>
      </c>
      <c r="U426" s="9">
        <f t="shared" si="413"/>
        <v>36.308721864246564</v>
      </c>
      <c r="V426">
        <f t="shared" si="435"/>
        <v>-5870533228578419</v>
      </c>
      <c r="W426">
        <f t="shared" si="436"/>
        <v>0</v>
      </c>
      <c r="X426">
        <f t="shared" si="437"/>
        <v>-7.1054273576010019E-15</v>
      </c>
      <c r="Y426">
        <f t="shared" si="414"/>
        <v>1.9098233823698127</v>
      </c>
      <c r="Z426">
        <f t="shared" si="415"/>
        <v>31.415926535897931</v>
      </c>
      <c r="AA426">
        <f t="shared" si="416"/>
        <v>2.8025655980148771</v>
      </c>
      <c r="AB426">
        <f t="shared" si="438"/>
        <v>-0.98830392267188183</v>
      </c>
      <c r="AC426">
        <f t="shared" si="417"/>
        <v>30.427622613226049</v>
      </c>
      <c r="AD426">
        <f t="shared" si="439"/>
        <v>-0.11419460319577923</v>
      </c>
      <c r="AE426">
        <f t="shared" si="418"/>
        <v>6.2075475766995299E-2</v>
      </c>
      <c r="AF426" s="9">
        <f t="shared" si="440"/>
        <v>30.375503485797264</v>
      </c>
      <c r="AG426" s="9">
        <f t="shared" si="441"/>
        <v>0</v>
      </c>
      <c r="AH426">
        <f t="shared" si="442"/>
        <v>0</v>
      </c>
      <c r="AI426">
        <f t="shared" si="459"/>
        <v>3.1257338500324527E-3</v>
      </c>
      <c r="AJ426">
        <f t="shared" si="419"/>
        <v>37.337604695554134</v>
      </c>
      <c r="AK426">
        <f t="shared" si="420"/>
        <v>-1.0221360056486259</v>
      </c>
      <c r="AL426">
        <f t="shared" si="421"/>
        <v>-6.5352385755014453E-2</v>
      </c>
      <c r="AM426">
        <f t="shared" si="422"/>
        <v>5.8605560096056573E-2</v>
      </c>
      <c r="AN426" s="9">
        <f t="shared" si="443"/>
        <v>36.30872186424655</v>
      </c>
      <c r="AO426">
        <f t="shared" si="423"/>
        <v>0</v>
      </c>
      <c r="AP426">
        <f t="shared" si="444"/>
        <v>0</v>
      </c>
      <c r="AQ426">
        <f t="shared" si="424"/>
        <v>5.9216781596562029</v>
      </c>
      <c r="AR426">
        <f t="shared" si="425"/>
        <v>-3.3832082976744116E-2</v>
      </c>
      <c r="AS426">
        <f t="shared" si="426"/>
        <v>4.8842217440764779E-2</v>
      </c>
      <c r="AT426">
        <f t="shared" si="445"/>
        <v>3.3099394591109221E-2</v>
      </c>
      <c r="AU426">
        <f t="shared" si="427"/>
        <v>5.9332183784492862</v>
      </c>
      <c r="AV426">
        <f t="shared" si="446"/>
        <v>0.16341027923353499</v>
      </c>
      <c r="AW426">
        <f t="shared" si="447"/>
        <v>0</v>
      </c>
      <c r="AX426">
        <f t="shared" si="428"/>
        <v>2.801790823399242E-2</v>
      </c>
      <c r="AY426" t="b">
        <f t="shared" si="448"/>
        <v>0</v>
      </c>
      <c r="AZ426">
        <f t="shared" si="429"/>
        <v>37.337604695554134</v>
      </c>
      <c r="BA426">
        <f t="shared" si="430"/>
        <v>-1.0221360056486235</v>
      </c>
      <c r="BB426">
        <f t="shared" si="431"/>
        <v>-0.1146841820529222</v>
      </c>
      <c r="BC426">
        <f t="shared" si="432"/>
        <v>5.8605560096056573E-2</v>
      </c>
      <c r="BD426">
        <f t="shared" si="433"/>
        <v>4.9331796297907987E-2</v>
      </c>
      <c r="BF426" s="15">
        <f t="shared" si="449"/>
        <v>36.30872186424655</v>
      </c>
      <c r="BG426" s="10">
        <f t="shared" si="450"/>
        <v>0</v>
      </c>
      <c r="BH426">
        <f t="shared" si="451"/>
        <v>5.9332183784492862</v>
      </c>
      <c r="BI426">
        <f t="shared" si="452"/>
        <v>5.9216781596562029</v>
      </c>
      <c r="BJ426">
        <f t="shared" si="453"/>
        <v>-3.3832082976741673E-2</v>
      </c>
      <c r="BK426">
        <f t="shared" si="454"/>
        <v>-4.8957885714297211E-4</v>
      </c>
      <c r="BM426">
        <f t="shared" si="455"/>
        <v>0</v>
      </c>
      <c r="BN426">
        <f t="shared" si="456"/>
        <v>2.4424906541753444E-15</v>
      </c>
      <c r="BO426">
        <f t="shared" si="457"/>
        <v>2.3592239273284576E-16</v>
      </c>
      <c r="BP426">
        <f t="shared" si="458"/>
        <v>0</v>
      </c>
    </row>
    <row r="427" spans="1:68" x14ac:dyDescent="0.2">
      <c r="A427">
        <f t="shared" si="464"/>
        <v>0.39</v>
      </c>
      <c r="B427">
        <f t="shared" si="400"/>
        <v>1.2190362015126466</v>
      </c>
      <c r="C427">
        <f t="shared" si="401"/>
        <v>1.9066976485197804</v>
      </c>
      <c r="D427">
        <f t="shared" si="402"/>
        <v>1.2190362015126466</v>
      </c>
      <c r="E427">
        <f t="shared" si="408"/>
        <v>0.94411359926708549</v>
      </c>
      <c r="F427">
        <f t="shared" si="409"/>
        <v>0.94411359926708549</v>
      </c>
      <c r="G427">
        <f t="shared" si="403"/>
        <v>1.2068458394975201</v>
      </c>
      <c r="H427">
        <f t="shared" si="404"/>
        <v>0.9344978694568149</v>
      </c>
      <c r="I427">
        <f t="shared" si="405"/>
        <v>0.93449786945681479</v>
      </c>
      <c r="J427">
        <f t="shared" si="460"/>
        <v>23.358395235425977</v>
      </c>
      <c r="K427">
        <f t="shared" si="461"/>
        <v>22.633857255916016</v>
      </c>
      <c r="L427">
        <f t="shared" si="410"/>
        <v>2.1114583760259133E+17</v>
      </c>
      <c r="M427">
        <f t="shared" si="406"/>
        <v>2.8045487743740917E-2</v>
      </c>
      <c r="N427" s="17">
        <f t="shared" si="462"/>
        <v>5921688000625385</v>
      </c>
      <c r="O427">
        <f t="shared" si="463"/>
        <v>0</v>
      </c>
      <c r="P427" s="18" t="e">
        <f t="shared" si="407"/>
        <v>#N/A</v>
      </c>
      <c r="R427">
        <f t="shared" si="411"/>
        <v>3.1194468939017908</v>
      </c>
      <c r="S427">
        <f t="shared" si="412"/>
        <v>39.891325463108359</v>
      </c>
      <c r="T427">
        <f t="shared" si="434"/>
        <v>-3.573927524704323</v>
      </c>
      <c r="U427" s="9">
        <f t="shared" si="413"/>
        <v>36.317397938404035</v>
      </c>
      <c r="V427">
        <f t="shared" si="435"/>
        <v>-5921688000625278</v>
      </c>
      <c r="W427">
        <f t="shared" si="436"/>
        <v>0</v>
      </c>
      <c r="X427">
        <f t="shared" si="437"/>
        <v>-1.4210854715202004E-14</v>
      </c>
      <c r="Y427">
        <f t="shared" si="414"/>
        <v>1.9066976485197804</v>
      </c>
      <c r="Z427">
        <f t="shared" si="415"/>
        <v>31.415926535897931</v>
      </c>
      <c r="AA427">
        <f t="shared" si="416"/>
        <v>2.8056913318649093</v>
      </c>
      <c r="AB427">
        <f t="shared" si="438"/>
        <v>-0.97955658032838611</v>
      </c>
      <c r="AC427">
        <f t="shared" si="417"/>
        <v>30.436369955569546</v>
      </c>
      <c r="AD427">
        <f t="shared" si="439"/>
        <v>-0.11307991311907056</v>
      </c>
      <c r="AE427">
        <f t="shared" si="418"/>
        <v>6.093885416838489E-2</v>
      </c>
      <c r="AF427" s="9">
        <f t="shared" si="440"/>
        <v>30.384228896618861</v>
      </c>
      <c r="AG427" s="9">
        <f t="shared" si="441"/>
        <v>0</v>
      </c>
      <c r="AH427">
        <f t="shared" si="442"/>
        <v>0</v>
      </c>
      <c r="AI427">
        <f t="shared" si="459"/>
        <v>3.1257338500324527E-3</v>
      </c>
      <c r="AJ427">
        <f t="shared" si="419"/>
        <v>37.337604695554134</v>
      </c>
      <c r="AK427">
        <f t="shared" si="420"/>
        <v>-1.0134778593135956</v>
      </c>
      <c r="AL427">
        <f t="shared" si="421"/>
        <v>-6.4237679706558914E-2</v>
      </c>
      <c r="AM427">
        <f t="shared" si="422"/>
        <v>5.7508781870039168E-2</v>
      </c>
      <c r="AN427" s="9">
        <f t="shared" si="443"/>
        <v>36.317397938404021</v>
      </c>
      <c r="AO427">
        <f t="shared" si="423"/>
        <v>0</v>
      </c>
      <c r="AP427">
        <f t="shared" si="444"/>
        <v>0</v>
      </c>
      <c r="AQ427">
        <f t="shared" si="424"/>
        <v>5.9216781596562029</v>
      </c>
      <c r="AR427">
        <f t="shared" si="425"/>
        <v>-3.3921278985209469E-2</v>
      </c>
      <c r="AS427">
        <f t="shared" si="426"/>
        <v>4.8842233412511649E-2</v>
      </c>
      <c r="AT427">
        <f t="shared" si="445"/>
        <v>3.3470172706272582E-2</v>
      </c>
      <c r="AU427">
        <f t="shared" si="427"/>
        <v>5.9331690417851597</v>
      </c>
      <c r="AV427">
        <f t="shared" si="446"/>
        <v>0.16336988271704067</v>
      </c>
      <c r="AW427">
        <f t="shared" si="447"/>
        <v>0</v>
      </c>
      <c r="AX427">
        <f t="shared" si="428"/>
        <v>2.8049165572492742E-2</v>
      </c>
      <c r="AY427" t="b">
        <f t="shared" si="448"/>
        <v>0</v>
      </c>
      <c r="AZ427">
        <f t="shared" si="429"/>
        <v>37.337604695554134</v>
      </c>
      <c r="BA427">
        <f t="shared" si="430"/>
        <v>-1.0134778593135982</v>
      </c>
      <c r="BB427">
        <f t="shared" si="431"/>
        <v>-0.11356947600446683</v>
      </c>
      <c r="BC427">
        <f t="shared" si="432"/>
        <v>5.7508781870039168E-2</v>
      </c>
      <c r="BD427">
        <f t="shared" si="433"/>
        <v>4.9331796297907987E-2</v>
      </c>
      <c r="BF427" s="15">
        <f t="shared" si="449"/>
        <v>36.317397938404021</v>
      </c>
      <c r="BG427" s="10">
        <f t="shared" si="450"/>
        <v>0</v>
      </c>
      <c r="BH427">
        <f t="shared" si="451"/>
        <v>5.9331690417851597</v>
      </c>
      <c r="BI427">
        <f t="shared" si="452"/>
        <v>5.9216781596562029</v>
      </c>
      <c r="BJ427">
        <f t="shared" si="453"/>
        <v>-3.3921278985212133E-2</v>
      </c>
      <c r="BK427">
        <f t="shared" si="454"/>
        <v>-4.8956288539626913E-4</v>
      </c>
      <c r="BM427">
        <f t="shared" si="455"/>
        <v>0</v>
      </c>
      <c r="BN427">
        <f t="shared" si="456"/>
        <v>-2.6645352591003757E-15</v>
      </c>
      <c r="BO427">
        <f t="shared" si="457"/>
        <v>0</v>
      </c>
      <c r="BP427">
        <f t="shared" si="458"/>
        <v>0</v>
      </c>
    </row>
    <row r="428" spans="1:68" x14ac:dyDescent="0.2">
      <c r="A428">
        <f t="shared" si="464"/>
        <v>0.39100000000000001</v>
      </c>
      <c r="B428">
        <f t="shared" si="400"/>
        <v>1.2221619353626789</v>
      </c>
      <c r="C428">
        <f t="shared" si="401"/>
        <v>1.9035719146697481</v>
      </c>
      <c r="D428">
        <f t="shared" si="402"/>
        <v>1.2221619353626789</v>
      </c>
      <c r="E428">
        <f t="shared" si="408"/>
        <v>0.94513929068285563</v>
      </c>
      <c r="F428">
        <f t="shared" si="409"/>
        <v>0.94513929068285552</v>
      </c>
      <c r="G428">
        <f t="shared" si="403"/>
        <v>1.2099403160090521</v>
      </c>
      <c r="H428">
        <f t="shared" si="404"/>
        <v>0.93559493028023588</v>
      </c>
      <c r="I428">
        <f t="shared" si="405"/>
        <v>0.93559493028023588</v>
      </c>
      <c r="J428">
        <f t="shared" si="460"/>
        <v>23.331005625369951</v>
      </c>
      <c r="K428">
        <f t="shared" si="461"/>
        <v>22.607582471516007</v>
      </c>
      <c r="L428">
        <f t="shared" si="410"/>
        <v>2.1275068599614614E+17</v>
      </c>
      <c r="M428">
        <f t="shared" si="406"/>
        <v>2.8076732773397325E-2</v>
      </c>
      <c r="N428" s="17">
        <f t="shared" si="462"/>
        <v>5973344158070760</v>
      </c>
      <c r="O428">
        <f t="shared" si="463"/>
        <v>0</v>
      </c>
      <c r="P428" s="18" t="e">
        <f t="shared" si="407"/>
        <v>#N/A</v>
      </c>
      <c r="R428">
        <f t="shared" si="411"/>
        <v>3.1182853575973586</v>
      </c>
      <c r="S428">
        <f t="shared" si="412"/>
        <v>39.89889738678265</v>
      </c>
      <c r="T428">
        <f t="shared" si="434"/>
        <v>-3.5728140608179464</v>
      </c>
      <c r="U428" s="9">
        <f t="shared" si="413"/>
        <v>36.326083325964703</v>
      </c>
      <c r="V428">
        <f t="shared" si="435"/>
        <v>-5973344158070487</v>
      </c>
      <c r="W428">
        <f t="shared" si="436"/>
        <v>0</v>
      </c>
      <c r="X428">
        <f t="shared" si="437"/>
        <v>-4.2632564145606011E-14</v>
      </c>
      <c r="Y428">
        <f t="shared" si="414"/>
        <v>1.9035719146697481</v>
      </c>
      <c r="Z428">
        <f t="shared" si="415"/>
        <v>31.415926535897931</v>
      </c>
      <c r="AA428">
        <f t="shared" si="416"/>
        <v>2.8088170657149414</v>
      </c>
      <c r="AB428">
        <f t="shared" si="438"/>
        <v>-0.97080878988671016</v>
      </c>
      <c r="AC428">
        <f t="shared" si="417"/>
        <v>30.445117746011221</v>
      </c>
      <c r="AD428">
        <f t="shared" si="439"/>
        <v>-0.11196646419295925</v>
      </c>
      <c r="AE428">
        <f t="shared" si="418"/>
        <v>5.9813381457803592E-2</v>
      </c>
      <c r="AF428" s="9">
        <f t="shared" si="440"/>
        <v>30.392964663276064</v>
      </c>
      <c r="AG428" s="9">
        <f t="shared" si="441"/>
        <v>0</v>
      </c>
      <c r="AH428">
        <f t="shared" si="442"/>
        <v>0</v>
      </c>
      <c r="AI428">
        <f t="shared" si="459"/>
        <v>3.1257338500323417E-3</v>
      </c>
      <c r="AJ428">
        <f t="shared" si="419"/>
        <v>37.337604695554134</v>
      </c>
      <c r="AK428">
        <f t="shared" si="420"/>
        <v>-1.0048201185715877</v>
      </c>
      <c r="AL428">
        <f t="shared" si="421"/>
        <v>-6.312421582018235E-2</v>
      </c>
      <c r="AM428">
        <f t="shared" si="422"/>
        <v>5.6422964802350165E-2</v>
      </c>
      <c r="AN428" s="9">
        <f t="shared" si="443"/>
        <v>36.326083325964717</v>
      </c>
      <c r="AO428">
        <f t="shared" si="423"/>
        <v>0</v>
      </c>
      <c r="AP428">
        <f t="shared" si="444"/>
        <v>0</v>
      </c>
      <c r="AQ428">
        <f t="shared" si="424"/>
        <v>5.9216781596562029</v>
      </c>
      <c r="AR428">
        <f t="shared" si="425"/>
        <v>-3.4011328684877551E-2</v>
      </c>
      <c r="AS428">
        <f t="shared" si="426"/>
        <v>4.8842248372776897E-2</v>
      </c>
      <c r="AT428">
        <f t="shared" si="445"/>
        <v>3.3848176460903968E-2</v>
      </c>
      <c r="AU428">
        <f t="shared" si="427"/>
        <v>5.9331186626886527</v>
      </c>
      <c r="AV428">
        <f t="shared" si="446"/>
        <v>0.16332943492556079</v>
      </c>
      <c r="AW428">
        <f t="shared" si="447"/>
        <v>0</v>
      </c>
      <c r="AX428">
        <f t="shared" si="428"/>
        <v>2.8080422910993066E-2</v>
      </c>
      <c r="AY428" t="b">
        <f t="shared" si="448"/>
        <v>0</v>
      </c>
      <c r="AZ428">
        <f t="shared" si="429"/>
        <v>37.337604695554134</v>
      </c>
      <c r="BA428">
        <f t="shared" si="430"/>
        <v>-1.0048201185715924</v>
      </c>
      <c r="BB428">
        <f t="shared" si="431"/>
        <v>-0.11245601211809032</v>
      </c>
      <c r="BC428">
        <f t="shared" si="432"/>
        <v>5.6422964802350282E-2</v>
      </c>
      <c r="BD428">
        <f t="shared" si="433"/>
        <v>4.9331796297907987E-2</v>
      </c>
      <c r="BF428" s="15">
        <f t="shared" si="449"/>
        <v>36.32608332596471</v>
      </c>
      <c r="BG428" s="10">
        <f t="shared" si="450"/>
        <v>0</v>
      </c>
      <c r="BH428">
        <f t="shared" si="451"/>
        <v>5.9331186626886456</v>
      </c>
      <c r="BI428">
        <f t="shared" si="452"/>
        <v>5.9216781596562029</v>
      </c>
      <c r="BJ428">
        <f t="shared" si="453"/>
        <v>-3.4011328684882214E-2</v>
      </c>
      <c r="BK428">
        <f t="shared" si="454"/>
        <v>-4.8954792513107581E-4</v>
      </c>
      <c r="BM428">
        <f t="shared" si="455"/>
        <v>0</v>
      </c>
      <c r="BN428">
        <f t="shared" si="456"/>
        <v>-4.6629367034256575E-15</v>
      </c>
      <c r="BO428">
        <f t="shared" si="457"/>
        <v>0</v>
      </c>
      <c r="BP428">
        <f t="shared" si="458"/>
        <v>1.1796119636642288E-16</v>
      </c>
    </row>
    <row r="429" spans="1:68" x14ac:dyDescent="0.2">
      <c r="A429">
        <f t="shared" si="464"/>
        <v>0.39200000000000002</v>
      </c>
      <c r="B429">
        <f t="shared" si="400"/>
        <v>1.2252876692127115</v>
      </c>
      <c r="C429">
        <f t="shared" si="401"/>
        <v>1.9004461808197155</v>
      </c>
      <c r="D429">
        <f t="shared" si="402"/>
        <v>1.2252876692127115</v>
      </c>
      <c r="E429">
        <f t="shared" si="408"/>
        <v>0.94615574789480894</v>
      </c>
      <c r="F429">
        <f t="shared" si="409"/>
        <v>0.94615574789480894</v>
      </c>
      <c r="G429">
        <f t="shared" si="403"/>
        <v>1.2130347925205844</v>
      </c>
      <c r="H429">
        <f t="shared" si="404"/>
        <v>0.93668303205501868</v>
      </c>
      <c r="I429">
        <f t="shared" si="405"/>
        <v>0.93668303205501857</v>
      </c>
      <c r="J429">
        <f t="shared" si="460"/>
        <v>23.303903064781515</v>
      </c>
      <c r="K429">
        <f t="shared" si="461"/>
        <v>22.581582749328756</v>
      </c>
      <c r="L429">
        <f t="shared" si="410"/>
        <v>2.1437003078820118E+17</v>
      </c>
      <c r="M429">
        <f t="shared" si="406"/>
        <v>2.8107977775622166E-2</v>
      </c>
      <c r="N429" s="17">
        <f t="shared" si="462"/>
        <v>6025508061154198</v>
      </c>
      <c r="O429">
        <f t="shared" si="463"/>
        <v>0</v>
      </c>
      <c r="P429" s="18" t="e">
        <f t="shared" si="407"/>
        <v>#N/A</v>
      </c>
      <c r="R429">
        <f t="shared" si="411"/>
        <v>3.117134651452242</v>
      </c>
      <c r="S429">
        <f t="shared" si="412"/>
        <v>39.906480032565469</v>
      </c>
      <c r="T429">
        <f t="shared" si="434"/>
        <v>-3.57170183633052</v>
      </c>
      <c r="U429" s="9">
        <f t="shared" si="413"/>
        <v>36.33477819623495</v>
      </c>
      <c r="V429">
        <f t="shared" si="435"/>
        <v>-6025508061153981</v>
      </c>
      <c r="W429">
        <f t="shared" si="436"/>
        <v>0</v>
      </c>
      <c r="X429">
        <f t="shared" si="437"/>
        <v>-2.8421709430404007E-14</v>
      </c>
      <c r="Y429">
        <f t="shared" si="414"/>
        <v>1.9004461808197155</v>
      </c>
      <c r="Z429">
        <f t="shared" si="415"/>
        <v>31.415926535897931</v>
      </c>
      <c r="AA429">
        <f t="shared" si="416"/>
        <v>2.8119427995649744</v>
      </c>
      <c r="AB429">
        <f t="shared" si="438"/>
        <v>-0.96206036096204384</v>
      </c>
      <c r="AC429">
        <f t="shared" si="417"/>
        <v>30.453866174935886</v>
      </c>
      <c r="AD429">
        <f t="shared" si="439"/>
        <v>-0.11085425365660266</v>
      </c>
      <c r="AE429">
        <f t="shared" si="418"/>
        <v>5.8699032567796836E-2</v>
      </c>
      <c r="AF429" s="9">
        <f t="shared" si="440"/>
        <v>30.401710953847083</v>
      </c>
      <c r="AG429" s="9">
        <f t="shared" si="441"/>
        <v>0</v>
      </c>
      <c r="AH429">
        <f t="shared" si="442"/>
        <v>0</v>
      </c>
      <c r="AI429">
        <f t="shared" si="459"/>
        <v>3.1257338500324527E-3</v>
      </c>
      <c r="AJ429">
        <f t="shared" si="419"/>
        <v>37.337604695554134</v>
      </c>
      <c r="AK429">
        <f t="shared" si="420"/>
        <v>-0.99616259310148669</v>
      </c>
      <c r="AL429">
        <f t="shared" si="421"/>
        <v>-6.2011991332755922E-2</v>
      </c>
      <c r="AM429">
        <f t="shared" si="422"/>
        <v>5.5348085115061639E-2</v>
      </c>
      <c r="AN429" s="9">
        <f t="shared" si="443"/>
        <v>36.334778196234957</v>
      </c>
      <c r="AO429">
        <f t="shared" si="423"/>
        <v>0</v>
      </c>
      <c r="AP429">
        <f t="shared" si="444"/>
        <v>0</v>
      </c>
      <c r="AQ429">
        <f t="shared" si="424"/>
        <v>5.9216781596562029</v>
      </c>
      <c r="AR429">
        <f t="shared" si="425"/>
        <v>-3.4102232139442856E-2</v>
      </c>
      <c r="AS429">
        <f t="shared" si="426"/>
        <v>4.8842262323846738E-2</v>
      </c>
      <c r="AT429">
        <f t="shared" si="445"/>
        <v>3.4233600393754796E-2</v>
      </c>
      <c r="AU429">
        <f t="shared" si="427"/>
        <v>5.9330672423878745</v>
      </c>
      <c r="AV429">
        <f t="shared" si="446"/>
        <v>0.16328893519990345</v>
      </c>
      <c r="AW429">
        <f t="shared" si="447"/>
        <v>0</v>
      </c>
      <c r="AX429">
        <f t="shared" si="428"/>
        <v>2.8111680249493391E-2</v>
      </c>
      <c r="AY429" t="b">
        <f t="shared" si="448"/>
        <v>0</v>
      </c>
      <c r="AZ429">
        <f t="shared" si="429"/>
        <v>37.337604695554134</v>
      </c>
      <c r="BA429">
        <f t="shared" si="430"/>
        <v>-0.99616259310148769</v>
      </c>
      <c r="BB429">
        <f t="shared" si="431"/>
        <v>-0.11134378763066392</v>
      </c>
      <c r="BC429">
        <f t="shared" si="432"/>
        <v>5.5348085115061639E-2</v>
      </c>
      <c r="BD429">
        <f t="shared" si="433"/>
        <v>4.9331796297907987E-2</v>
      </c>
      <c r="BF429" s="15">
        <f t="shared" si="449"/>
        <v>36.33477819623495</v>
      </c>
      <c r="BG429" s="10">
        <f t="shared" si="450"/>
        <v>0</v>
      </c>
      <c r="BH429">
        <f t="shared" si="451"/>
        <v>5.9330672423878674</v>
      </c>
      <c r="BI429">
        <f t="shared" si="452"/>
        <v>5.9216781596562029</v>
      </c>
      <c r="BJ429">
        <f t="shared" si="453"/>
        <v>-3.4102232139443855E-2</v>
      </c>
      <c r="BK429">
        <f t="shared" si="454"/>
        <v>-4.8953397406126253E-4</v>
      </c>
      <c r="BM429">
        <f t="shared" si="455"/>
        <v>0</v>
      </c>
      <c r="BN429">
        <f t="shared" si="456"/>
        <v>-9.9920072216264089E-16</v>
      </c>
      <c r="BO429">
        <f t="shared" si="457"/>
        <v>0</v>
      </c>
      <c r="BP429">
        <f t="shared" si="458"/>
        <v>0</v>
      </c>
    </row>
    <row r="430" spans="1:68" x14ac:dyDescent="0.2">
      <c r="A430">
        <f t="shared" si="464"/>
        <v>0.39300000000000002</v>
      </c>
      <c r="B430">
        <f t="shared" si="400"/>
        <v>1.2284134030627438</v>
      </c>
      <c r="C430">
        <f t="shared" si="401"/>
        <v>1.8973204469696832</v>
      </c>
      <c r="D430">
        <f t="shared" si="402"/>
        <v>1.2284134030627438</v>
      </c>
      <c r="E430">
        <f t="shared" si="408"/>
        <v>0.94716296097195085</v>
      </c>
      <c r="F430">
        <f t="shared" si="409"/>
        <v>0.94716296097195085</v>
      </c>
      <c r="G430">
        <f t="shared" si="403"/>
        <v>1.2161292690321164</v>
      </c>
      <c r="H430">
        <f t="shared" si="404"/>
        <v>0.93776216436174265</v>
      </c>
      <c r="I430">
        <f t="shared" si="405"/>
        <v>0.93776216436174265</v>
      </c>
      <c r="J430">
        <f t="shared" si="460"/>
        <v>23.277086036300645</v>
      </c>
      <c r="K430">
        <f t="shared" si="461"/>
        <v>22.555856642959622</v>
      </c>
      <c r="L430">
        <f t="shared" si="410"/>
        <v>2.1600405302602576E+17</v>
      </c>
      <c r="M430">
        <f t="shared" si="406"/>
        <v>2.8139222750384923E-2</v>
      </c>
      <c r="N430" s="17">
        <f t="shared" si="462"/>
        <v>6078186163085295</v>
      </c>
      <c r="O430">
        <f t="shared" si="463"/>
        <v>0</v>
      </c>
      <c r="P430" s="18" t="e">
        <f t="shared" si="407"/>
        <v>#N/A</v>
      </c>
      <c r="R430">
        <f t="shared" si="411"/>
        <v>3.1159947503191181</v>
      </c>
      <c r="S430">
        <f t="shared" si="412"/>
        <v>39.914073566428151</v>
      </c>
      <c r="T430">
        <f t="shared" si="434"/>
        <v>-3.5705908484881261</v>
      </c>
      <c r="U430" s="9">
        <f t="shared" si="413"/>
        <v>36.343482717940027</v>
      </c>
      <c r="V430">
        <f t="shared" si="435"/>
        <v>-6078186163085055</v>
      </c>
      <c r="W430">
        <f t="shared" si="436"/>
        <v>0</v>
      </c>
      <c r="X430">
        <f t="shared" si="437"/>
        <v>-3.5527136788005009E-14</v>
      </c>
      <c r="Y430">
        <f t="shared" si="414"/>
        <v>1.8973204469696832</v>
      </c>
      <c r="Z430">
        <f t="shared" si="415"/>
        <v>31.415926535897931</v>
      </c>
      <c r="AA430">
        <f t="shared" si="416"/>
        <v>2.8150685334150065</v>
      </c>
      <c r="AB430">
        <f t="shared" si="438"/>
        <v>-0.95331110396564067</v>
      </c>
      <c r="AC430">
        <f t="shared" si="417"/>
        <v>30.462615431932292</v>
      </c>
      <c r="AD430">
        <f t="shared" si="439"/>
        <v>-0.10974327875836103</v>
      </c>
      <c r="AE430">
        <f t="shared" si="418"/>
        <v>5.7595782734198693E-2</v>
      </c>
      <c r="AF430" s="9">
        <f t="shared" si="440"/>
        <v>30.41046793590813</v>
      </c>
      <c r="AG430" s="9">
        <f t="shared" si="441"/>
        <v>0</v>
      </c>
      <c r="AH430">
        <f t="shared" si="442"/>
        <v>0</v>
      </c>
      <c r="AI430">
        <f t="shared" si="459"/>
        <v>3.1257338500324527E-3</v>
      </c>
      <c r="AJ430">
        <f t="shared" si="419"/>
        <v>37.337604695554134</v>
      </c>
      <c r="AK430">
        <f t="shared" si="420"/>
        <v>-0.98750509344431903</v>
      </c>
      <c r="AL430">
        <f t="shared" si="421"/>
        <v>-6.0901003490362093E-2</v>
      </c>
      <c r="AM430">
        <f t="shared" si="422"/>
        <v>5.4284119320564754E-2</v>
      </c>
      <c r="AN430" s="9">
        <f t="shared" si="443"/>
        <v>36.343482717940013</v>
      </c>
      <c r="AO430">
        <f t="shared" si="423"/>
        <v>0</v>
      </c>
      <c r="AP430">
        <f t="shared" si="444"/>
        <v>0</v>
      </c>
      <c r="AQ430">
        <f t="shared" si="424"/>
        <v>5.9216781596562029</v>
      </c>
      <c r="AR430">
        <f t="shared" si="425"/>
        <v>-3.4193989478678355E-2</v>
      </c>
      <c r="AS430">
        <f t="shared" si="426"/>
        <v>4.8842275267998933E-2</v>
      </c>
      <c r="AT430">
        <f t="shared" si="445"/>
        <v>3.4626646187123085E-2</v>
      </c>
      <c r="AU430">
        <f t="shared" si="427"/>
        <v>5.9330147820318828</v>
      </c>
      <c r="AV430">
        <f t="shared" si="446"/>
        <v>0.16324838288277763</v>
      </c>
      <c r="AW430">
        <f t="shared" si="447"/>
        <v>0</v>
      </c>
      <c r="AX430">
        <f t="shared" si="428"/>
        <v>2.8142937587993716E-2</v>
      </c>
      <c r="AY430" t="b">
        <f t="shared" si="448"/>
        <v>0</v>
      </c>
      <c r="AZ430">
        <f t="shared" si="429"/>
        <v>37.337604695554134</v>
      </c>
      <c r="BA430">
        <f t="shared" si="430"/>
        <v>-0.98750509344431925</v>
      </c>
      <c r="BB430">
        <f t="shared" si="431"/>
        <v>-0.11023279978826987</v>
      </c>
      <c r="BC430">
        <f t="shared" si="432"/>
        <v>5.4284119320564754E-2</v>
      </c>
      <c r="BD430">
        <f t="shared" si="433"/>
        <v>4.9331796297907987E-2</v>
      </c>
      <c r="BF430" s="15">
        <f t="shared" si="449"/>
        <v>36.343482717940013</v>
      </c>
      <c r="BG430" s="10">
        <f t="shared" si="450"/>
        <v>0</v>
      </c>
      <c r="BH430">
        <f t="shared" si="451"/>
        <v>5.9330147820318828</v>
      </c>
      <c r="BI430">
        <f t="shared" si="452"/>
        <v>5.9216781596562029</v>
      </c>
      <c r="BJ430">
        <f t="shared" si="453"/>
        <v>-3.4193989478678577E-2</v>
      </c>
      <c r="BK430">
        <f t="shared" si="454"/>
        <v>-4.8952102990884594E-4</v>
      </c>
      <c r="BM430">
        <f t="shared" si="455"/>
        <v>0</v>
      </c>
      <c r="BN430">
        <f t="shared" si="456"/>
        <v>0</v>
      </c>
      <c r="BO430">
        <f t="shared" si="457"/>
        <v>2.0816681711721685E-16</v>
      </c>
      <c r="BP430">
        <f t="shared" si="458"/>
        <v>0</v>
      </c>
    </row>
    <row r="431" spans="1:68" x14ac:dyDescent="0.2">
      <c r="A431">
        <f t="shared" si="464"/>
        <v>0.39400000000000002</v>
      </c>
      <c r="B431">
        <f t="shared" si="400"/>
        <v>1.2315391369127764</v>
      </c>
      <c r="C431">
        <f t="shared" si="401"/>
        <v>1.8941947131196506</v>
      </c>
      <c r="D431">
        <f t="shared" si="402"/>
        <v>1.2315391369127764</v>
      </c>
      <c r="E431">
        <f t="shared" si="408"/>
        <v>0.94816092007360431</v>
      </c>
      <c r="F431">
        <f t="shared" si="409"/>
        <v>0.9481609200736042</v>
      </c>
      <c r="G431">
        <f t="shared" si="403"/>
        <v>1.2192237455436485</v>
      </c>
      <c r="H431">
        <f t="shared" si="404"/>
        <v>0.93883231686687751</v>
      </c>
      <c r="I431">
        <f t="shared" si="405"/>
        <v>0.93883231686687751</v>
      </c>
      <c r="J431">
        <f t="shared" si="460"/>
        <v>23.25055304261641</v>
      </c>
      <c r="K431">
        <f t="shared" si="461"/>
        <v>22.530402725101172</v>
      </c>
      <c r="L431">
        <f t="shared" si="410"/>
        <v>2.176529363095088E+17</v>
      </c>
      <c r="M431">
        <f t="shared" si="406"/>
        <v>2.8170467697655056E-2</v>
      </c>
      <c r="N431" s="17">
        <f t="shared" si="462"/>
        <v>6131385011606791</v>
      </c>
      <c r="O431">
        <f t="shared" si="463"/>
        <v>0</v>
      </c>
      <c r="P431" s="18" t="e">
        <f t="shared" si="407"/>
        <v>#N/A</v>
      </c>
      <c r="R431">
        <f t="shared" si="411"/>
        <v>3.1148656293443682</v>
      </c>
      <c r="S431">
        <f t="shared" si="412"/>
        <v>39.92167815378744</v>
      </c>
      <c r="T431">
        <f t="shared" si="434"/>
        <v>-3.5694810945460183</v>
      </c>
      <c r="U431" s="9">
        <f t="shared" si="413"/>
        <v>36.352197059241419</v>
      </c>
      <c r="V431">
        <f t="shared" si="435"/>
        <v>-6131385011606518</v>
      </c>
      <c r="W431">
        <f t="shared" si="436"/>
        <v>0</v>
      </c>
      <c r="X431">
        <f t="shared" si="437"/>
        <v>-3.5527136788005009E-14</v>
      </c>
      <c r="Y431">
        <f t="shared" si="414"/>
        <v>1.8941947131196506</v>
      </c>
      <c r="Z431">
        <f t="shared" si="415"/>
        <v>31.415926535897931</v>
      </c>
      <c r="AA431">
        <f t="shared" si="416"/>
        <v>2.8181942672650391</v>
      </c>
      <c r="AB431">
        <f t="shared" si="438"/>
        <v>-0.94456083008573766</v>
      </c>
      <c r="AC431">
        <f t="shared" si="417"/>
        <v>30.471365705812193</v>
      </c>
      <c r="AD431">
        <f t="shared" si="439"/>
        <v>-0.10863353675575448</v>
      </c>
      <c r="AE431">
        <f t="shared" si="418"/>
        <v>5.6503607493808589E-2</v>
      </c>
      <c r="AF431" s="9">
        <f t="shared" si="440"/>
        <v>30.419235776550249</v>
      </c>
      <c r="AG431" s="9">
        <f t="shared" si="441"/>
        <v>0</v>
      </c>
      <c r="AH431">
        <f t="shared" si="442"/>
        <v>0</v>
      </c>
      <c r="AI431">
        <f t="shared" si="459"/>
        <v>3.1257338500324527E-3</v>
      </c>
      <c r="AJ431">
        <f t="shared" si="419"/>
        <v>37.337604695554134</v>
      </c>
      <c r="AK431">
        <f t="shared" si="420"/>
        <v>-0.97884743098382432</v>
      </c>
      <c r="AL431">
        <f t="shared" si="421"/>
        <v>-5.9791249548254211E-2</v>
      </c>
      <c r="AM431">
        <f t="shared" si="422"/>
        <v>5.3231044219407629E-2</v>
      </c>
      <c r="AN431" s="9">
        <f t="shared" si="443"/>
        <v>36.352197059241462</v>
      </c>
      <c r="AO431">
        <f t="shared" si="423"/>
        <v>0</v>
      </c>
      <c r="AP431">
        <f t="shared" si="444"/>
        <v>0</v>
      </c>
      <c r="AQ431">
        <f t="shared" si="424"/>
        <v>5.9216781596562029</v>
      </c>
      <c r="AR431">
        <f t="shared" si="425"/>
        <v>-3.4286600898086661E-2</v>
      </c>
      <c r="AS431">
        <f t="shared" si="426"/>
        <v>4.8842287207500265E-2</v>
      </c>
      <c r="AT431">
        <f t="shared" si="445"/>
        <v>3.5027522995719297E-2</v>
      </c>
      <c r="AU431">
        <f t="shared" si="427"/>
        <v>5.9329612826912133</v>
      </c>
      <c r="AV431">
        <f t="shared" si="446"/>
        <v>0.16320777731872838</v>
      </c>
      <c r="AW431">
        <f t="shared" si="447"/>
        <v>0</v>
      </c>
      <c r="AX431">
        <f t="shared" si="428"/>
        <v>2.8174194926494041E-2</v>
      </c>
      <c r="AY431" t="b">
        <f t="shared" si="448"/>
        <v>0</v>
      </c>
      <c r="AZ431">
        <f t="shared" si="429"/>
        <v>37.337604695554134</v>
      </c>
      <c r="BA431">
        <f t="shared" si="430"/>
        <v>-0.97884743098382432</v>
      </c>
      <c r="BB431">
        <f t="shared" si="431"/>
        <v>-0.10912304584616221</v>
      </c>
      <c r="BC431">
        <f t="shared" si="432"/>
        <v>5.3231044219407747E-2</v>
      </c>
      <c r="BD431">
        <f t="shared" si="433"/>
        <v>4.9331796297907987E-2</v>
      </c>
      <c r="BF431" s="15">
        <f t="shared" si="449"/>
        <v>36.352197059241462</v>
      </c>
      <c r="BG431" s="10">
        <f t="shared" si="450"/>
        <v>0</v>
      </c>
      <c r="BH431">
        <f t="shared" si="451"/>
        <v>5.9329612826912133</v>
      </c>
      <c r="BI431">
        <f t="shared" si="452"/>
        <v>5.9216781596562029</v>
      </c>
      <c r="BJ431">
        <f t="shared" si="453"/>
        <v>-3.4286600898086661E-2</v>
      </c>
      <c r="BK431">
        <f t="shared" si="454"/>
        <v>-4.8950909040773594E-4</v>
      </c>
      <c r="BM431">
        <f t="shared" si="455"/>
        <v>0</v>
      </c>
      <c r="BN431">
        <f t="shared" si="456"/>
        <v>0</v>
      </c>
      <c r="BO431">
        <f t="shared" si="457"/>
        <v>0</v>
      </c>
      <c r="BP431">
        <f t="shared" si="458"/>
        <v>1.1796119636642288E-16</v>
      </c>
    </row>
    <row r="432" spans="1:68" x14ac:dyDescent="0.2">
      <c r="A432">
        <f t="shared" si="464"/>
        <v>0.39500000000000002</v>
      </c>
      <c r="B432">
        <f t="shared" si="400"/>
        <v>1.2346648707628087</v>
      </c>
      <c r="C432">
        <f t="shared" si="401"/>
        <v>1.8910689792696183</v>
      </c>
      <c r="D432">
        <f t="shared" si="402"/>
        <v>1.2346648707628087</v>
      </c>
      <c r="E432">
        <f t="shared" si="408"/>
        <v>0.94914961544950471</v>
      </c>
      <c r="F432">
        <f t="shared" si="409"/>
        <v>0.94914961544950471</v>
      </c>
      <c r="G432">
        <f t="shared" si="403"/>
        <v>1.2223182220551807</v>
      </c>
      <c r="H432">
        <f t="shared" si="404"/>
        <v>0.93989347932288114</v>
      </c>
      <c r="I432">
        <f t="shared" si="405"/>
        <v>0.93989347932288114</v>
      </c>
      <c r="J432">
        <f t="shared" si="460"/>
        <v>23.224302606250024</v>
      </c>
      <c r="K432">
        <f t="shared" si="461"/>
        <v>22.505219587327161</v>
      </c>
      <c r="L432">
        <f t="shared" si="410"/>
        <v>2.1931686683359632E+17</v>
      </c>
      <c r="M432">
        <f t="shared" si="406"/>
        <v>2.820171261740205E-2</v>
      </c>
      <c r="N432" s="17">
        <f t="shared" si="462"/>
        <v>6185111250590119</v>
      </c>
      <c r="O432">
        <f t="shared" si="463"/>
        <v>0</v>
      </c>
      <c r="P432" s="18" t="e">
        <f t="shared" si="407"/>
        <v>#N/A</v>
      </c>
      <c r="R432">
        <f t="shared" si="411"/>
        <v>3.1137472639657751</v>
      </c>
      <c r="S432">
        <f t="shared" si="412"/>
        <v>39.929293959522823</v>
      </c>
      <c r="T432">
        <f t="shared" si="434"/>
        <v>-3.5683725717685806</v>
      </c>
      <c r="U432" s="9">
        <f t="shared" si="413"/>
        <v>36.360921387754246</v>
      </c>
      <c r="V432">
        <f t="shared" si="435"/>
        <v>-6185111250589985</v>
      </c>
      <c r="W432">
        <f t="shared" si="436"/>
        <v>0</v>
      </c>
      <c r="X432">
        <f t="shared" si="437"/>
        <v>-1.4210854715202004E-14</v>
      </c>
      <c r="Y432">
        <f t="shared" si="414"/>
        <v>1.8910689792696183</v>
      </c>
      <c r="Z432">
        <f t="shared" si="415"/>
        <v>31.415926535897931</v>
      </c>
      <c r="AA432">
        <f t="shared" si="416"/>
        <v>2.8213200011150716</v>
      </c>
      <c r="AB432">
        <f t="shared" si="438"/>
        <v>-0.93580935126868015</v>
      </c>
      <c r="AC432">
        <f t="shared" si="417"/>
        <v>30.48011718462925</v>
      </c>
      <c r="AD432">
        <f t="shared" si="439"/>
        <v>-0.10752502491542351</v>
      </c>
      <c r="AE432">
        <f t="shared" si="418"/>
        <v>5.5422482682101114E-2</v>
      </c>
      <c r="AF432" s="9">
        <f t="shared" si="440"/>
        <v>30.428014642395926</v>
      </c>
      <c r="AG432" s="9">
        <f t="shared" si="441"/>
        <v>0</v>
      </c>
      <c r="AH432">
        <f t="shared" si="442"/>
        <v>0</v>
      </c>
      <c r="AI432">
        <f t="shared" si="459"/>
        <v>3.1257338500324527E-3</v>
      </c>
      <c r="AJ432">
        <f t="shared" si="419"/>
        <v>37.337604695554134</v>
      </c>
      <c r="AK432">
        <f t="shared" si="420"/>
        <v>-0.97018941792724023</v>
      </c>
      <c r="AL432">
        <f t="shared" si="421"/>
        <v>-5.868272677081654E-2</v>
      </c>
      <c r="AM432">
        <f t="shared" si="422"/>
        <v>5.2188836898168146E-2</v>
      </c>
      <c r="AN432" s="9">
        <f t="shared" si="443"/>
        <v>36.360921387754246</v>
      </c>
      <c r="AO432">
        <f t="shared" si="423"/>
        <v>0</v>
      </c>
      <c r="AP432">
        <f t="shared" si="444"/>
        <v>0</v>
      </c>
      <c r="AQ432">
        <f t="shared" si="424"/>
        <v>5.9216781596562029</v>
      </c>
      <c r="AR432">
        <f t="shared" si="425"/>
        <v>-3.4380066658560082E-2</v>
      </c>
      <c r="AS432">
        <f t="shared" si="426"/>
        <v>4.8842298144606971E-2</v>
      </c>
      <c r="AT432">
        <f t="shared" si="445"/>
        <v>3.5436447793886813E-2</v>
      </c>
      <c r="AU432">
        <f t="shared" si="427"/>
        <v>5.93290674535832</v>
      </c>
      <c r="AV432">
        <f t="shared" si="446"/>
        <v>0.16316711785407134</v>
      </c>
      <c r="AW432">
        <f t="shared" si="447"/>
        <v>0</v>
      </c>
      <c r="AX432">
        <f t="shared" si="428"/>
        <v>2.8205452264994362E-2</v>
      </c>
      <c r="AY432" t="b">
        <f t="shared" si="448"/>
        <v>0</v>
      </c>
      <c r="AZ432">
        <f t="shared" si="429"/>
        <v>37.337604695554134</v>
      </c>
      <c r="BA432">
        <f t="shared" si="430"/>
        <v>-0.97018941792724056</v>
      </c>
      <c r="BB432">
        <f t="shared" si="431"/>
        <v>-0.10801452306872475</v>
      </c>
      <c r="BC432">
        <f t="shared" si="432"/>
        <v>5.2188836898168146E-2</v>
      </c>
      <c r="BD432">
        <f t="shared" si="433"/>
        <v>4.9331796297907987E-2</v>
      </c>
      <c r="BF432" s="15">
        <f t="shared" si="449"/>
        <v>36.360921387754246</v>
      </c>
      <c r="BG432" s="10">
        <f t="shared" si="450"/>
        <v>0</v>
      </c>
      <c r="BH432">
        <f t="shared" si="451"/>
        <v>5.93290674535832</v>
      </c>
      <c r="BI432">
        <f t="shared" si="452"/>
        <v>5.9216781596562029</v>
      </c>
      <c r="BJ432">
        <f t="shared" si="453"/>
        <v>-3.4380066658560415E-2</v>
      </c>
      <c r="BK432">
        <f t="shared" si="454"/>
        <v>-4.8949815330123769E-4</v>
      </c>
      <c r="BM432">
        <f t="shared" si="455"/>
        <v>0</v>
      </c>
      <c r="BN432">
        <f t="shared" si="456"/>
        <v>0</v>
      </c>
      <c r="BO432">
        <f t="shared" si="457"/>
        <v>-2.2204460492503131E-16</v>
      </c>
      <c r="BP432">
        <f t="shared" si="458"/>
        <v>0</v>
      </c>
    </row>
    <row r="433" spans="1:68" x14ac:dyDescent="0.2">
      <c r="A433">
        <f t="shared" si="464"/>
        <v>0.39600000000000002</v>
      </c>
      <c r="B433">
        <f t="shared" si="400"/>
        <v>1.2377906046128411</v>
      </c>
      <c r="C433">
        <f t="shared" si="401"/>
        <v>1.8879432454195859</v>
      </c>
      <c r="D433">
        <f t="shared" si="402"/>
        <v>1.2377906046128411</v>
      </c>
      <c r="E433">
        <f t="shared" si="408"/>
        <v>0.95012903743989663</v>
      </c>
      <c r="F433">
        <f t="shared" si="409"/>
        <v>0.95012903743989663</v>
      </c>
      <c r="G433">
        <f t="shared" si="403"/>
        <v>1.2254126985667126</v>
      </c>
      <c r="H433">
        <f t="shared" si="404"/>
        <v>0.94094564156829819</v>
      </c>
      <c r="I433">
        <f t="shared" si="405"/>
        <v>0.94094564156829819</v>
      </c>
      <c r="J433">
        <f t="shared" si="460"/>
        <v>23.19833326934156</v>
      </c>
      <c r="K433">
        <f t="shared" si="461"/>
        <v>22.480305839890118</v>
      </c>
      <c r="L433">
        <f t="shared" si="410"/>
        <v>2.2099603343136326E+17</v>
      </c>
      <c r="M433">
        <f t="shared" si="406"/>
        <v>2.8232957509595365E-2</v>
      </c>
      <c r="N433" s="17">
        <f t="shared" si="462"/>
        <v>6239371621656796</v>
      </c>
      <c r="O433">
        <f t="shared" si="463"/>
        <v>0</v>
      </c>
      <c r="P433" s="18" t="e">
        <f t="shared" si="407"/>
        <v>#N/A</v>
      </c>
      <c r="R433">
        <f t="shared" si="411"/>
        <v>3.1126396299102619</v>
      </c>
      <c r="S433">
        <f t="shared" si="412"/>
        <v>39.936921147992962</v>
      </c>
      <c r="T433">
        <f t="shared" si="434"/>
        <v>-3.567265277429287</v>
      </c>
      <c r="U433" s="9">
        <f t="shared" si="413"/>
        <v>36.369655870563676</v>
      </c>
      <c r="V433">
        <f t="shared" si="435"/>
        <v>-6239371621656583</v>
      </c>
      <c r="W433">
        <f t="shared" si="436"/>
        <v>0</v>
      </c>
      <c r="X433">
        <f t="shared" si="437"/>
        <v>-2.8421709430404007E-14</v>
      </c>
      <c r="Y433">
        <f t="shared" si="414"/>
        <v>1.8879432454195859</v>
      </c>
      <c r="Z433">
        <f t="shared" si="415"/>
        <v>31.415926535897931</v>
      </c>
      <c r="AA433">
        <f t="shared" si="416"/>
        <v>2.8244457349651038</v>
      </c>
      <c r="AB433">
        <f t="shared" si="438"/>
        <v>-0.92705648020022946</v>
      </c>
      <c r="AC433">
        <f t="shared" si="417"/>
        <v>30.488870055697703</v>
      </c>
      <c r="AD433">
        <f t="shared" si="439"/>
        <v>-0.10641774051308882</v>
      </c>
      <c r="AE433">
        <f t="shared" si="418"/>
        <v>5.4352384430972969E-2</v>
      </c>
      <c r="AF433" s="9">
        <f t="shared" si="440"/>
        <v>30.436804699615589</v>
      </c>
      <c r="AG433" s="9">
        <f t="shared" si="441"/>
        <v>0</v>
      </c>
      <c r="AH433">
        <f t="shared" si="442"/>
        <v>0</v>
      </c>
      <c r="AI433">
        <f t="shared" si="459"/>
        <v>3.1257338500323417E-3</v>
      </c>
      <c r="AJ433">
        <f t="shared" si="419"/>
        <v>37.337604695554134</v>
      </c>
      <c r="AK433">
        <f t="shared" si="420"/>
        <v>-0.96153086728628745</v>
      </c>
      <c r="AL433">
        <f t="shared" si="421"/>
        <v>-5.7575432431522966E-2</v>
      </c>
      <c r="AM433">
        <f t="shared" si="422"/>
        <v>5.1157474727356461E-2</v>
      </c>
      <c r="AN433" s="9">
        <f t="shared" si="443"/>
        <v>36.369655870563683</v>
      </c>
      <c r="AO433">
        <f t="shared" si="423"/>
        <v>0</v>
      </c>
      <c r="AP433">
        <f t="shared" si="444"/>
        <v>0</v>
      </c>
      <c r="AQ433">
        <f t="shared" si="424"/>
        <v>5.9216781596562029</v>
      </c>
      <c r="AR433">
        <f t="shared" si="425"/>
        <v>-3.4474387086057989E-2</v>
      </c>
      <c r="AS433">
        <f t="shared" si="426"/>
        <v>4.8842308081565852E-2</v>
      </c>
      <c r="AT433">
        <f t="shared" si="445"/>
        <v>3.5853645742392519E-2</v>
      </c>
      <c r="AU433">
        <f t="shared" si="427"/>
        <v>5.9328511709480942</v>
      </c>
      <c r="AV433">
        <f t="shared" si="446"/>
        <v>0.16312640383682966</v>
      </c>
      <c r="AW433">
        <f t="shared" si="447"/>
        <v>0</v>
      </c>
      <c r="AX433">
        <f t="shared" si="428"/>
        <v>2.8236709603494687E-2</v>
      </c>
      <c r="AY433" t="b">
        <f t="shared" si="448"/>
        <v>0</v>
      </c>
      <c r="AZ433">
        <f t="shared" si="429"/>
        <v>37.337604695554134</v>
      </c>
      <c r="BA433">
        <f t="shared" si="430"/>
        <v>-0.96153086728628745</v>
      </c>
      <c r="BB433">
        <f t="shared" si="431"/>
        <v>-0.10690722872943086</v>
      </c>
      <c r="BC433">
        <f t="shared" si="432"/>
        <v>5.1157474727356461E-2</v>
      </c>
      <c r="BD433">
        <f t="shared" si="433"/>
        <v>4.9331796297907987E-2</v>
      </c>
      <c r="BF433" s="15">
        <f t="shared" si="449"/>
        <v>36.369655870563676</v>
      </c>
      <c r="BG433" s="10">
        <f t="shared" si="450"/>
        <v>0</v>
      </c>
      <c r="BH433">
        <f t="shared" si="451"/>
        <v>5.9328511709480871</v>
      </c>
      <c r="BI433">
        <f t="shared" si="452"/>
        <v>5.9216781596562029</v>
      </c>
      <c r="BJ433">
        <f t="shared" si="453"/>
        <v>-3.4474387086057989E-2</v>
      </c>
      <c r="BK433">
        <f t="shared" si="454"/>
        <v>-4.8948821634203776E-4</v>
      </c>
      <c r="BM433">
        <f t="shared" si="455"/>
        <v>0</v>
      </c>
      <c r="BN433">
        <f t="shared" si="456"/>
        <v>0</v>
      </c>
      <c r="BO433">
        <f t="shared" si="457"/>
        <v>9.7144514654701197E-17</v>
      </c>
      <c r="BP433">
        <f t="shared" si="458"/>
        <v>0</v>
      </c>
    </row>
    <row r="434" spans="1:68" x14ac:dyDescent="0.2">
      <c r="A434">
        <f t="shared" si="464"/>
        <v>0.39700000000000002</v>
      </c>
      <c r="B434">
        <f t="shared" si="400"/>
        <v>1.2409163384628736</v>
      </c>
      <c r="C434">
        <f t="shared" si="401"/>
        <v>1.8848175115695533</v>
      </c>
      <c r="D434">
        <f t="shared" si="402"/>
        <v>1.2409163384628736</v>
      </c>
      <c r="E434">
        <f t="shared" si="408"/>
        <v>0.95109917647562736</v>
      </c>
      <c r="F434">
        <f t="shared" si="409"/>
        <v>0.95109917647562736</v>
      </c>
      <c r="G434">
        <f t="shared" si="403"/>
        <v>1.2285071750782448</v>
      </c>
      <c r="H434">
        <f t="shared" si="404"/>
        <v>0.94198879352785758</v>
      </c>
      <c r="I434">
        <f t="shared" si="405"/>
        <v>0.94198879352785758</v>
      </c>
      <c r="J434">
        <f t="shared" si="460"/>
        <v>23.17264359344022</v>
      </c>
      <c r="K434">
        <f t="shared" si="461"/>
        <v>22.455660111522189</v>
      </c>
      <c r="L434">
        <f t="shared" si="410"/>
        <v>2.226906276180456E+17</v>
      </c>
      <c r="M434">
        <f t="shared" si="406"/>
        <v>2.8264202374204489E-2</v>
      </c>
      <c r="N434" s="17">
        <f t="shared" si="462"/>
        <v>6294172965835052</v>
      </c>
      <c r="O434">
        <f t="shared" si="463"/>
        <v>0</v>
      </c>
      <c r="P434" s="18" t="e">
        <f t="shared" si="407"/>
        <v>#N/A</v>
      </c>
      <c r="R434">
        <f t="shared" si="411"/>
        <v>3.1115427031916587</v>
      </c>
      <c r="S434">
        <f t="shared" si="412"/>
        <v>39.944559883052833</v>
      </c>
      <c r="T434">
        <f t="shared" si="434"/>
        <v>-3.5661592088106602</v>
      </c>
      <c r="U434" s="9">
        <f t="shared" si="413"/>
        <v>36.378400674242172</v>
      </c>
      <c r="V434">
        <f t="shared" si="435"/>
        <v>-6294172965834841</v>
      </c>
      <c r="W434">
        <f t="shared" si="436"/>
        <v>0</v>
      </c>
      <c r="X434">
        <f t="shared" si="437"/>
        <v>-2.8421709430404007E-14</v>
      </c>
      <c r="Y434">
        <f t="shared" si="414"/>
        <v>1.8848175115695533</v>
      </c>
      <c r="Z434">
        <f t="shared" si="415"/>
        <v>31.415926535897931</v>
      </c>
      <c r="AA434">
        <f t="shared" si="416"/>
        <v>2.8275714688151363</v>
      </c>
      <c r="AB434">
        <f t="shared" si="438"/>
        <v>-0.91830203028706681</v>
      </c>
      <c r="AC434">
        <f t="shared" si="417"/>
        <v>30.497624505610865</v>
      </c>
      <c r="AD434">
        <f t="shared" si="439"/>
        <v>-0.10531168083351036</v>
      </c>
      <c r="AE434">
        <f t="shared" si="418"/>
        <v>5.3293289166523553E-2</v>
      </c>
      <c r="AF434" s="9">
        <f t="shared" si="440"/>
        <v>30.445606113943878</v>
      </c>
      <c r="AG434" s="9">
        <f t="shared" si="441"/>
        <v>0</v>
      </c>
      <c r="AH434">
        <f t="shared" si="442"/>
        <v>0</v>
      </c>
      <c r="AI434">
        <f t="shared" si="459"/>
        <v>3.1257338500324527E-3</v>
      </c>
      <c r="AJ434">
        <f t="shared" si="419"/>
        <v>37.337604695554134</v>
      </c>
      <c r="AK434">
        <f t="shared" si="420"/>
        <v>-0.95287159285836021</v>
      </c>
      <c r="AL434">
        <f t="shared" si="421"/>
        <v>-5.6469363812896134E-2</v>
      </c>
      <c r="AM434">
        <f t="shared" si="422"/>
        <v>5.0136935359352035E-2</v>
      </c>
      <c r="AN434" s="9">
        <f t="shared" si="443"/>
        <v>36.378400674242236</v>
      </c>
      <c r="AO434">
        <f t="shared" si="423"/>
        <v>6.3948846218409017E-14</v>
      </c>
      <c r="AP434">
        <f t="shared" si="444"/>
        <v>1.7578795393192769E-15</v>
      </c>
      <c r="AQ434">
        <f t="shared" si="424"/>
        <v>5.9216781596562029</v>
      </c>
      <c r="AR434">
        <f t="shared" si="425"/>
        <v>-3.45695625712934E-2</v>
      </c>
      <c r="AS434">
        <f t="shared" si="426"/>
        <v>4.8842317020614229E-2</v>
      </c>
      <c r="AT434">
        <f t="shared" si="445"/>
        <v>3.6279350576077042E-2</v>
      </c>
      <c r="AU434">
        <f t="shared" si="427"/>
        <v>5.9327945602983583</v>
      </c>
      <c r="AV434">
        <f t="shared" si="446"/>
        <v>0.16308563461667186</v>
      </c>
      <c r="AW434">
        <f t="shared" si="447"/>
        <v>0</v>
      </c>
      <c r="AX434">
        <f t="shared" si="428"/>
        <v>2.8267966941995012E-2</v>
      </c>
      <c r="AY434" t="b">
        <f t="shared" si="448"/>
        <v>0</v>
      </c>
      <c r="AZ434">
        <f t="shared" si="429"/>
        <v>37.337604695554134</v>
      </c>
      <c r="BA434">
        <f t="shared" si="430"/>
        <v>-0.95287159285835976</v>
      </c>
      <c r="BB434">
        <f t="shared" si="431"/>
        <v>-0.10580116011080412</v>
      </c>
      <c r="BC434">
        <f t="shared" si="432"/>
        <v>5.0136935359352035E-2</v>
      </c>
      <c r="BD434">
        <f t="shared" si="433"/>
        <v>4.9331796297907987E-2</v>
      </c>
      <c r="BF434" s="15">
        <f t="shared" si="449"/>
        <v>36.378400674242236</v>
      </c>
      <c r="BG434" s="10">
        <f t="shared" si="450"/>
        <v>0</v>
      </c>
      <c r="BH434">
        <f t="shared" si="451"/>
        <v>5.9327945602983583</v>
      </c>
      <c r="BI434">
        <f t="shared" si="452"/>
        <v>5.9216781596562029</v>
      </c>
      <c r="BJ434">
        <f t="shared" si="453"/>
        <v>-3.4569562571292956E-2</v>
      </c>
      <c r="BK434">
        <f t="shared" si="454"/>
        <v>-4.894792772937584E-4</v>
      </c>
      <c r="BM434">
        <f t="shared" si="455"/>
        <v>0</v>
      </c>
      <c r="BN434">
        <f t="shared" si="456"/>
        <v>0</v>
      </c>
      <c r="BO434">
        <f t="shared" si="457"/>
        <v>0</v>
      </c>
      <c r="BP434">
        <f t="shared" si="458"/>
        <v>0</v>
      </c>
    </row>
    <row r="435" spans="1:68" x14ac:dyDescent="0.2">
      <c r="A435">
        <f t="shared" si="464"/>
        <v>0.39800000000000002</v>
      </c>
      <c r="B435">
        <f t="shared" si="400"/>
        <v>1.244042072312906</v>
      </c>
      <c r="C435">
        <f t="shared" si="401"/>
        <v>1.881691777719521</v>
      </c>
      <c r="D435">
        <f t="shared" si="402"/>
        <v>1.244042072312906</v>
      </c>
      <c r="E435">
        <f t="shared" si="408"/>
        <v>0.95206002307824023</v>
      </c>
      <c r="F435">
        <f t="shared" si="409"/>
        <v>0.95206002307824023</v>
      </c>
      <c r="G435">
        <f t="shared" si="403"/>
        <v>1.231601651589777</v>
      </c>
      <c r="H435">
        <f t="shared" si="404"/>
        <v>0.94302292521256836</v>
      </c>
      <c r="I435">
        <f t="shared" si="405"/>
        <v>0.94302292521256836</v>
      </c>
      <c r="J435">
        <f t="shared" si="460"/>
        <v>23.147232159298166</v>
      </c>
      <c r="K435">
        <f t="shared" si="461"/>
        <v>22.431281049239381</v>
      </c>
      <c r="L435">
        <f t="shared" si="410"/>
        <v>2.2440084363587837E+17</v>
      </c>
      <c r="M435">
        <f t="shared" si="406"/>
        <v>2.8295447211198886E-2</v>
      </c>
      <c r="N435" s="17">
        <f t="shared" si="462"/>
        <v>6349522225247492</v>
      </c>
      <c r="O435">
        <f t="shared" si="463"/>
        <v>0</v>
      </c>
      <c r="P435" s="18" t="e">
        <f t="shared" si="407"/>
        <v>#N/A</v>
      </c>
      <c r="R435">
        <f t="shared" si="411"/>
        <v>3.1104564601085039</v>
      </c>
      <c r="S435">
        <f t="shared" si="412"/>
        <v>39.952210328070322</v>
      </c>
      <c r="T435">
        <f t="shared" si="434"/>
        <v>-3.5650543632042333</v>
      </c>
      <c r="U435" s="9">
        <f t="shared" si="413"/>
        <v>36.387155964866089</v>
      </c>
      <c r="V435">
        <f t="shared" si="435"/>
        <v>-6349522225247383</v>
      </c>
      <c r="W435">
        <f t="shared" si="436"/>
        <v>0</v>
      </c>
      <c r="X435">
        <f t="shared" si="437"/>
        <v>-1.4210854715202004E-14</v>
      </c>
      <c r="Y435">
        <f t="shared" si="414"/>
        <v>1.881691777719521</v>
      </c>
      <c r="Z435">
        <f t="shared" si="415"/>
        <v>31.415926535897931</v>
      </c>
      <c r="AA435">
        <f t="shared" si="416"/>
        <v>2.8306972026651689</v>
      </c>
      <c r="AB435">
        <f t="shared" si="438"/>
        <v>-0.90954581563847936</v>
      </c>
      <c r="AC435">
        <f t="shared" si="417"/>
        <v>30.50638072025945</v>
      </c>
      <c r="AD435">
        <f t="shared" si="439"/>
        <v>-0.10420684317044783</v>
      </c>
      <c r="AE435">
        <f t="shared" si="418"/>
        <v>5.2245173606868991E-2</v>
      </c>
      <c r="AF435" s="9">
        <f t="shared" si="440"/>
        <v>30.454419050695872</v>
      </c>
      <c r="AG435" s="9">
        <f t="shared" si="441"/>
        <v>0</v>
      </c>
      <c r="AH435">
        <f t="shared" si="442"/>
        <v>0</v>
      </c>
      <c r="AI435">
        <f t="shared" si="459"/>
        <v>3.1257338500324527E-3</v>
      </c>
      <c r="AJ435">
        <f t="shared" si="419"/>
        <v>37.337604695554134</v>
      </c>
      <c r="AK435">
        <f t="shared" si="420"/>
        <v>-0.94421140920791602</v>
      </c>
      <c r="AL435">
        <f t="shared" si="421"/>
        <v>-5.536451820646926E-2</v>
      </c>
      <c r="AM435">
        <f t="shared" si="422"/>
        <v>4.9127196726371884E-2</v>
      </c>
      <c r="AN435" s="9">
        <f t="shared" si="443"/>
        <v>36.387155964866125</v>
      </c>
      <c r="AO435">
        <f t="shared" si="423"/>
        <v>0</v>
      </c>
      <c r="AP435">
        <f t="shared" si="444"/>
        <v>0</v>
      </c>
      <c r="AQ435">
        <f t="shared" si="424"/>
        <v>5.9216781596562029</v>
      </c>
      <c r="AR435">
        <f t="shared" si="425"/>
        <v>-3.4665593569436659E-2</v>
      </c>
      <c r="AS435">
        <f t="shared" si="426"/>
        <v>4.884232496397857E-2</v>
      </c>
      <c r="AT435">
        <f t="shared" si="445"/>
        <v>3.6713805013770251E-2</v>
      </c>
      <c r="AU435">
        <f t="shared" si="427"/>
        <v>5.9327369141702526</v>
      </c>
      <c r="AV435">
        <f t="shared" si="446"/>
        <v>0.16304480954484732</v>
      </c>
      <c r="AW435">
        <f t="shared" si="447"/>
        <v>0</v>
      </c>
      <c r="AX435">
        <f t="shared" si="428"/>
        <v>2.8299224280495337E-2</v>
      </c>
      <c r="AY435" t="b">
        <f t="shared" si="448"/>
        <v>0</v>
      </c>
      <c r="AZ435">
        <f t="shared" si="429"/>
        <v>37.337604695554134</v>
      </c>
      <c r="BA435">
        <f t="shared" si="430"/>
        <v>-0.94421140920791613</v>
      </c>
      <c r="BB435">
        <f t="shared" si="431"/>
        <v>-0.10469631450437734</v>
      </c>
      <c r="BC435">
        <f t="shared" si="432"/>
        <v>4.9127196726371884E-2</v>
      </c>
      <c r="BD435">
        <f t="shared" si="433"/>
        <v>4.9331796297907987E-2</v>
      </c>
      <c r="BF435" s="15">
        <f t="shared" si="449"/>
        <v>36.387155964866118</v>
      </c>
      <c r="BG435" s="10">
        <f t="shared" si="450"/>
        <v>0</v>
      </c>
      <c r="BH435">
        <f t="shared" si="451"/>
        <v>5.9327369141702455</v>
      </c>
      <c r="BI435">
        <f t="shared" si="452"/>
        <v>5.9216781596562029</v>
      </c>
      <c r="BJ435">
        <f t="shared" si="453"/>
        <v>-3.466559356943677E-2</v>
      </c>
      <c r="BK435">
        <f t="shared" si="454"/>
        <v>-4.8947133392951425E-4</v>
      </c>
      <c r="BM435">
        <f t="shared" si="455"/>
        <v>0</v>
      </c>
      <c r="BN435">
        <f t="shared" si="456"/>
        <v>0</v>
      </c>
      <c r="BO435">
        <f t="shared" si="457"/>
        <v>-9.7144514654701197E-17</v>
      </c>
      <c r="BP435">
        <f t="shared" si="458"/>
        <v>0</v>
      </c>
    </row>
    <row r="436" spans="1:68" x14ac:dyDescent="0.2">
      <c r="A436">
        <f t="shared" si="464"/>
        <v>0.39900000000000002</v>
      </c>
      <c r="B436">
        <f t="shared" si="400"/>
        <v>1.2471678061629385</v>
      </c>
      <c r="C436">
        <f t="shared" si="401"/>
        <v>1.8785660438694884</v>
      </c>
      <c r="D436">
        <f t="shared" si="402"/>
        <v>1.2471678061629385</v>
      </c>
      <c r="E436">
        <f t="shared" si="408"/>
        <v>0.95301156786006802</v>
      </c>
      <c r="F436">
        <f t="shared" si="409"/>
        <v>0.95301156786006802</v>
      </c>
      <c r="G436">
        <f t="shared" si="403"/>
        <v>1.2346961281013091</v>
      </c>
      <c r="H436">
        <f t="shared" si="404"/>
        <v>0.94404802671981591</v>
      </c>
      <c r="I436">
        <f t="shared" si="405"/>
        <v>0.94404802671981602</v>
      </c>
      <c r="J436">
        <f t="shared" si="460"/>
        <v>23.122097566667797</v>
      </c>
      <c r="K436">
        <f t="shared" si="461"/>
        <v>22.407167318149138</v>
      </c>
      <c r="L436">
        <f t="shared" si="410"/>
        <v>2.2612687849967648E+17</v>
      </c>
      <c r="M436">
        <f t="shared" si="406"/>
        <v>2.8326692020548029E-2</v>
      </c>
      <c r="N436" s="17">
        <f t="shared" si="462"/>
        <v>6405426444828219</v>
      </c>
      <c r="O436">
        <f t="shared" si="463"/>
        <v>0</v>
      </c>
      <c r="P436" s="18" t="e">
        <f t="shared" si="407"/>
        <v>#N/A</v>
      </c>
      <c r="R436">
        <f t="shared" si="411"/>
        <v>3.1093808772418807</v>
      </c>
      <c r="S436">
        <f t="shared" si="412"/>
        <v>39.95987264594234</v>
      </c>
      <c r="T436">
        <f t="shared" si="434"/>
        <v>-3.5639507379105093</v>
      </c>
      <c r="U436" s="9">
        <f t="shared" si="413"/>
        <v>36.395921908031831</v>
      </c>
      <c r="V436">
        <f t="shared" si="435"/>
        <v>-6405426444828208</v>
      </c>
      <c r="W436">
        <f t="shared" si="436"/>
        <v>0</v>
      </c>
      <c r="X436">
        <f t="shared" si="437"/>
        <v>7.1054273576010019E-15</v>
      </c>
      <c r="Y436">
        <f t="shared" si="414"/>
        <v>1.8785660438694884</v>
      </c>
      <c r="Z436">
        <f t="shared" si="415"/>
        <v>31.415926535897931</v>
      </c>
      <c r="AA436">
        <f t="shared" si="416"/>
        <v>2.833822936515201</v>
      </c>
      <c r="AB436">
        <f t="shared" si="438"/>
        <v>-0.90078765104821978</v>
      </c>
      <c r="AC436">
        <f t="shared" si="417"/>
        <v>30.515138884849712</v>
      </c>
      <c r="AD436">
        <f t="shared" si="439"/>
        <v>-0.10310322482662122</v>
      </c>
      <c r="AE436">
        <f t="shared" si="418"/>
        <v>5.1208014759991136E-2</v>
      </c>
      <c r="AF436" s="9">
        <f t="shared" si="440"/>
        <v>30.463243674783079</v>
      </c>
      <c r="AG436" s="9">
        <f t="shared" si="441"/>
        <v>0</v>
      </c>
      <c r="AH436">
        <f t="shared" si="442"/>
        <v>0</v>
      </c>
      <c r="AI436">
        <f t="shared" si="459"/>
        <v>3.1257338500324527E-3</v>
      </c>
      <c r="AJ436">
        <f t="shared" si="419"/>
        <v>37.337604695554134</v>
      </c>
      <c r="AK436">
        <f t="shared" si="420"/>
        <v>-0.93555013164805045</v>
      </c>
      <c r="AL436">
        <f t="shared" si="421"/>
        <v>-5.4260892912745273E-2</v>
      </c>
      <c r="AM436">
        <f t="shared" si="422"/>
        <v>4.8128237038468892E-2</v>
      </c>
      <c r="AN436" s="9">
        <f t="shared" si="443"/>
        <v>36.395921908031809</v>
      </c>
      <c r="AO436">
        <f t="shared" si="423"/>
        <v>0</v>
      </c>
      <c r="AP436">
        <f t="shared" si="444"/>
        <v>0</v>
      </c>
      <c r="AQ436">
        <f t="shared" si="424"/>
        <v>5.9216781596562029</v>
      </c>
      <c r="AR436">
        <f t="shared" si="425"/>
        <v>-3.476248059983067E-2</v>
      </c>
      <c r="AS436">
        <f t="shared" si="426"/>
        <v>4.884233191387595E-2</v>
      </c>
      <c r="AT436">
        <f t="shared" si="445"/>
        <v>3.7157261191972289E-2</v>
      </c>
      <c r="AU436">
        <f t="shared" si="427"/>
        <v>5.9326782332487298</v>
      </c>
      <c r="AV436">
        <f t="shared" si="446"/>
        <v>0.16300392797412594</v>
      </c>
      <c r="AW436">
        <f t="shared" si="447"/>
        <v>0</v>
      </c>
      <c r="AX436">
        <f t="shared" si="428"/>
        <v>2.8330481618995661E-2</v>
      </c>
      <c r="AY436" t="b">
        <f t="shared" si="448"/>
        <v>0</v>
      </c>
      <c r="AZ436">
        <f t="shared" si="429"/>
        <v>37.337604695554134</v>
      </c>
      <c r="BA436">
        <f t="shared" si="430"/>
        <v>-0.93555013164805034</v>
      </c>
      <c r="BB436">
        <f t="shared" si="431"/>
        <v>-0.10359268921065322</v>
      </c>
      <c r="BC436">
        <f t="shared" si="432"/>
        <v>4.8128237038468892E-2</v>
      </c>
      <c r="BD436">
        <f t="shared" si="433"/>
        <v>4.9331796297907987E-2</v>
      </c>
      <c r="BF436" s="15">
        <f t="shared" si="449"/>
        <v>36.395921908031809</v>
      </c>
      <c r="BG436" s="10">
        <f t="shared" si="450"/>
        <v>0</v>
      </c>
      <c r="BH436">
        <f t="shared" si="451"/>
        <v>5.9326782332487298</v>
      </c>
      <c r="BI436">
        <f t="shared" si="452"/>
        <v>5.9216781596562029</v>
      </c>
      <c r="BJ436">
        <f t="shared" si="453"/>
        <v>-3.4762480599830559E-2</v>
      </c>
      <c r="BK436">
        <f t="shared" si="454"/>
        <v>-4.8946438403199566E-4</v>
      </c>
      <c r="BM436">
        <f t="shared" si="455"/>
        <v>0</v>
      </c>
      <c r="BN436">
        <f t="shared" si="456"/>
        <v>0</v>
      </c>
      <c r="BO436">
        <f t="shared" si="457"/>
        <v>0</v>
      </c>
      <c r="BP436">
        <f t="shared" si="458"/>
        <v>0</v>
      </c>
    </row>
    <row r="437" spans="1:68" x14ac:dyDescent="0.2">
      <c r="A437">
        <f t="shared" si="464"/>
        <v>0.4</v>
      </c>
      <c r="B437">
        <f t="shared" si="400"/>
        <v>1.2502935400129709</v>
      </c>
      <c r="C437">
        <f t="shared" si="401"/>
        <v>1.8754403100194561</v>
      </c>
      <c r="D437">
        <f t="shared" si="402"/>
        <v>1.2502935400129709</v>
      </c>
      <c r="E437">
        <f t="shared" si="408"/>
        <v>0.95395380152432385</v>
      </c>
      <c r="F437">
        <f t="shared" si="409"/>
        <v>0.95395380152432385</v>
      </c>
      <c r="G437">
        <f t="shared" si="403"/>
        <v>1.2377906046128411</v>
      </c>
      <c r="H437">
        <f t="shared" si="404"/>
        <v>0.94506408823345656</v>
      </c>
      <c r="I437">
        <f t="shared" si="405"/>
        <v>0.94506408823345667</v>
      </c>
      <c r="J437">
        <f t="shared" si="460"/>
        <v>23.097238434102461</v>
      </c>
      <c r="K437">
        <f t="shared" si="461"/>
        <v>22.383317601261147</v>
      </c>
      <c r="L437">
        <f t="shared" si="410"/>
        <v>2.278689320433664E+17</v>
      </c>
      <c r="M437">
        <f t="shared" si="406"/>
        <v>2.835793680222139E-2</v>
      </c>
      <c r="N437" s="17">
        <f t="shared" si="462"/>
        <v>6461892774075465</v>
      </c>
      <c r="O437">
        <f t="shared" si="463"/>
        <v>0</v>
      </c>
      <c r="P437" s="18" t="e">
        <f t="shared" si="407"/>
        <v>#N/A</v>
      </c>
      <c r="R437">
        <f t="shared" si="411"/>
        <v>3.1083159314532867</v>
      </c>
      <c r="S437">
        <f t="shared" si="412"/>
        <v>39.967546999111157</v>
      </c>
      <c r="T437">
        <f t="shared" si="434"/>
        <v>-3.5628483302389209</v>
      </c>
      <c r="U437" s="9">
        <f t="shared" si="413"/>
        <v>36.404698668872236</v>
      </c>
      <c r="V437">
        <f t="shared" si="435"/>
        <v>-6461892774075424</v>
      </c>
      <c r="W437">
        <f t="shared" si="436"/>
        <v>0</v>
      </c>
      <c r="X437">
        <f t="shared" si="437"/>
        <v>0</v>
      </c>
      <c r="Y437">
        <f t="shared" si="414"/>
        <v>1.8754403100194561</v>
      </c>
      <c r="Z437">
        <f t="shared" si="415"/>
        <v>31.415926535897931</v>
      </c>
      <c r="AA437">
        <f t="shared" si="416"/>
        <v>2.8369486703652336</v>
      </c>
      <c r="AB437">
        <f t="shared" si="438"/>
        <v>-0.89202735197655281</v>
      </c>
      <c r="AC437">
        <f t="shared" si="417"/>
        <v>30.52389918392138</v>
      </c>
      <c r="AD437">
        <f t="shared" si="439"/>
        <v>-0.10200082311367052</v>
      </c>
      <c r="AE437">
        <f t="shared" si="418"/>
        <v>5.0181789921618536E-2</v>
      </c>
      <c r="AF437" s="9">
        <f t="shared" si="440"/>
        <v>30.47208015072933</v>
      </c>
      <c r="AG437" s="9">
        <f t="shared" si="441"/>
        <v>0</v>
      </c>
      <c r="AH437">
        <f t="shared" si="442"/>
        <v>0</v>
      </c>
      <c r="AI437">
        <f t="shared" si="459"/>
        <v>3.1257338500324527E-3</v>
      </c>
      <c r="AJ437">
        <f t="shared" si="419"/>
        <v>37.337604695554134</v>
      </c>
      <c r="AK437">
        <f t="shared" si="420"/>
        <v>-0.9268875762222677</v>
      </c>
      <c r="AL437">
        <f t="shared" si="421"/>
        <v>-5.315848524115685E-2</v>
      </c>
      <c r="AM437">
        <f t="shared" si="422"/>
        <v>4.7140034781562985E-2</v>
      </c>
      <c r="AN437" s="9">
        <f t="shared" si="443"/>
        <v>36.404698668872271</v>
      </c>
      <c r="AO437">
        <f t="shared" si="423"/>
        <v>0</v>
      </c>
      <c r="AP437">
        <f t="shared" si="444"/>
        <v>0</v>
      </c>
      <c r="AQ437">
        <f t="shared" si="424"/>
        <v>5.9216781596562029</v>
      </c>
      <c r="AR437">
        <f t="shared" si="425"/>
        <v>-3.4860224245714888E-2</v>
      </c>
      <c r="AS437">
        <f t="shared" si="426"/>
        <v>4.8842337872513672E-2</v>
      </c>
      <c r="AT437">
        <f t="shared" si="445"/>
        <v>3.7609981123919396E-2</v>
      </c>
      <c r="AU437">
        <f t="shared" si="427"/>
        <v>5.9326185181429416</v>
      </c>
      <c r="AV437">
        <f t="shared" si="446"/>
        <v>0.1629629892587357</v>
      </c>
      <c r="AW437">
        <f t="shared" si="447"/>
        <v>0</v>
      </c>
      <c r="AX437">
        <f t="shared" si="428"/>
        <v>2.8361738957495986E-2</v>
      </c>
      <c r="AY437" t="b">
        <f t="shared" si="448"/>
        <v>0</v>
      </c>
      <c r="AZ437">
        <f t="shared" si="429"/>
        <v>37.337604695554134</v>
      </c>
      <c r="BA437">
        <f t="shared" si="430"/>
        <v>-0.9268875762222677</v>
      </c>
      <c r="BB437">
        <f t="shared" si="431"/>
        <v>-0.1024902815390646</v>
      </c>
      <c r="BC437">
        <f t="shared" si="432"/>
        <v>4.7140034781562985E-2</v>
      </c>
      <c r="BD437">
        <f t="shared" si="433"/>
        <v>4.9331796297907987E-2</v>
      </c>
      <c r="BF437" s="15">
        <f t="shared" si="449"/>
        <v>36.404698668872271</v>
      </c>
      <c r="BG437" s="10">
        <f t="shared" si="450"/>
        <v>0</v>
      </c>
      <c r="BH437">
        <f t="shared" si="451"/>
        <v>5.9326185181429416</v>
      </c>
      <c r="BI437">
        <f t="shared" si="452"/>
        <v>5.9216781596562029</v>
      </c>
      <c r="BJ437">
        <f t="shared" si="453"/>
        <v>-3.4860224245714888E-2</v>
      </c>
      <c r="BK437">
        <f t="shared" si="454"/>
        <v>-4.8945842539407924E-4</v>
      </c>
      <c r="BM437">
        <f t="shared" si="455"/>
        <v>0</v>
      </c>
      <c r="BN437">
        <f t="shared" si="456"/>
        <v>0</v>
      </c>
      <c r="BO437">
        <f t="shared" si="457"/>
        <v>2.3592239273284576E-16</v>
      </c>
      <c r="BP437">
        <f t="shared" si="458"/>
        <v>0</v>
      </c>
    </row>
    <row r="438" spans="1:68" x14ac:dyDescent="0.2">
      <c r="A438">
        <f t="shared" si="464"/>
        <v>0.40100000000000002</v>
      </c>
      <c r="B438">
        <f t="shared" si="400"/>
        <v>1.2534192738630032</v>
      </c>
      <c r="C438">
        <f t="shared" si="401"/>
        <v>1.8723145761694238</v>
      </c>
      <c r="D438">
        <f t="shared" si="402"/>
        <v>1.2534192738630032</v>
      </c>
      <c r="E438">
        <f t="shared" si="408"/>
        <v>0.95488671486519239</v>
      </c>
      <c r="F438">
        <f t="shared" si="409"/>
        <v>0.95488671486519239</v>
      </c>
      <c r="G438">
        <f t="shared" si="403"/>
        <v>1.2408850811243732</v>
      </c>
      <c r="H438">
        <f t="shared" si="404"/>
        <v>0.94607110002391159</v>
      </c>
      <c r="I438">
        <f t="shared" si="405"/>
        <v>0.94607110002391159</v>
      </c>
      <c r="J438">
        <f t="shared" si="460"/>
        <v>23.072653398760504</v>
      </c>
      <c r="K438">
        <f t="shared" si="461"/>
        <v>22.359730599301184</v>
      </c>
      <c r="L438">
        <f t="shared" si="410"/>
        <v>2.2962720696747664E+17</v>
      </c>
      <c r="M438">
        <f t="shared" si="406"/>
        <v>2.8389181556188452E-2</v>
      </c>
      <c r="N438" s="17">
        <f t="shared" si="462"/>
        <v>6518928468840156</v>
      </c>
      <c r="O438">
        <f t="shared" si="463"/>
        <v>0</v>
      </c>
      <c r="P438" s="18" t="e">
        <f t="shared" si="407"/>
        <v>#N/A</v>
      </c>
      <c r="R438">
        <f t="shared" si="411"/>
        <v>3.107261599882527</v>
      </c>
      <c r="S438">
        <f t="shared" si="412"/>
        <v>39.97523354958097</v>
      </c>
      <c r="T438">
        <f t="shared" si="434"/>
        <v>-3.5617471375077914</v>
      </c>
      <c r="U438" s="9">
        <f t="shared" si="413"/>
        <v>36.413486412073176</v>
      </c>
      <c r="V438">
        <f t="shared" si="435"/>
        <v>-6518928468840171</v>
      </c>
      <c r="W438">
        <f t="shared" si="436"/>
        <v>0</v>
      </c>
      <c r="X438">
        <f t="shared" si="437"/>
        <v>7.1054273576010019E-15</v>
      </c>
      <c r="Y438">
        <f t="shared" si="414"/>
        <v>1.8723145761694238</v>
      </c>
      <c r="Z438">
        <f t="shared" si="415"/>
        <v>31.415926535897931</v>
      </c>
      <c r="AA438">
        <f t="shared" si="416"/>
        <v>2.8400744042152661</v>
      </c>
      <c r="AB438">
        <f t="shared" si="438"/>
        <v>-0.88326473453246024</v>
      </c>
      <c r="AC438">
        <f t="shared" si="417"/>
        <v>30.532661801365471</v>
      </c>
      <c r="AD438">
        <f t="shared" si="439"/>
        <v>-0.10089963535211736</v>
      </c>
      <c r="AE438">
        <f t="shared" si="418"/>
        <v>4.9166476673140926E-2</v>
      </c>
      <c r="AF438" s="9">
        <f t="shared" si="440"/>
        <v>30.480928642686493</v>
      </c>
      <c r="AG438" s="9">
        <f t="shared" si="441"/>
        <v>0</v>
      </c>
      <c r="AH438">
        <f t="shared" si="442"/>
        <v>0</v>
      </c>
      <c r="AI438">
        <f t="shared" si="459"/>
        <v>3.1257338500323417E-3</v>
      </c>
      <c r="AJ438">
        <f t="shared" si="419"/>
        <v>37.337604695554134</v>
      </c>
      <c r="AK438">
        <f t="shared" si="420"/>
        <v>-0.91822355968642921</v>
      </c>
      <c r="AL438">
        <f t="shared" si="421"/>
        <v>-5.2057292510027331E-2</v>
      </c>
      <c r="AM438">
        <f t="shared" si="422"/>
        <v>4.616256871550143E-2</v>
      </c>
      <c r="AN438" s="9">
        <f t="shared" si="443"/>
        <v>36.413486412073176</v>
      </c>
      <c r="AO438">
        <f t="shared" si="423"/>
        <v>0</v>
      </c>
      <c r="AP438">
        <f t="shared" si="444"/>
        <v>0</v>
      </c>
      <c r="AQ438">
        <f t="shared" si="424"/>
        <v>5.9216781596562029</v>
      </c>
      <c r="AR438">
        <f t="shared" si="425"/>
        <v>-3.4958825153968975E-2</v>
      </c>
      <c r="AS438">
        <f t="shared" si="426"/>
        <v>4.8842342842090034E-2</v>
      </c>
      <c r="AT438">
        <f t="shared" si="445"/>
        <v>3.8072237185797449E-2</v>
      </c>
      <c r="AU438">
        <f t="shared" si="427"/>
        <v>5.9325577693866833</v>
      </c>
      <c r="AV438">
        <f t="shared" si="446"/>
        <v>0.16292199275430264</v>
      </c>
      <c r="AW438">
        <f t="shared" si="447"/>
        <v>0</v>
      </c>
      <c r="AX438">
        <f t="shared" si="428"/>
        <v>2.8392996295996308E-2</v>
      </c>
      <c r="AY438" t="b">
        <f t="shared" si="448"/>
        <v>0</v>
      </c>
      <c r="AZ438">
        <f t="shared" si="429"/>
        <v>37.337604695554134</v>
      </c>
      <c r="BA438">
        <f t="shared" si="430"/>
        <v>-0.91822355968642944</v>
      </c>
      <c r="BB438">
        <f t="shared" si="431"/>
        <v>-0.10138908880793532</v>
      </c>
      <c r="BC438">
        <f t="shared" si="432"/>
        <v>4.616256871550143E-2</v>
      </c>
      <c r="BD438">
        <f t="shared" si="433"/>
        <v>4.9331796297907987E-2</v>
      </c>
      <c r="BF438" s="15">
        <f t="shared" si="449"/>
        <v>36.413486412073176</v>
      </c>
      <c r="BG438" s="10">
        <f t="shared" si="450"/>
        <v>0</v>
      </c>
      <c r="BH438">
        <f t="shared" si="451"/>
        <v>5.9325577693866833</v>
      </c>
      <c r="BI438">
        <f t="shared" si="452"/>
        <v>5.9216781596562029</v>
      </c>
      <c r="BJ438">
        <f t="shared" si="453"/>
        <v>-3.4958825153969197E-2</v>
      </c>
      <c r="BK438">
        <f t="shared" si="454"/>
        <v>-4.8945345581795363E-4</v>
      </c>
      <c r="BM438">
        <f t="shared" si="455"/>
        <v>0</v>
      </c>
      <c r="BN438">
        <f t="shared" si="456"/>
        <v>0</v>
      </c>
      <c r="BO438">
        <f t="shared" si="457"/>
        <v>0</v>
      </c>
      <c r="BP438">
        <f t="shared" si="458"/>
        <v>0</v>
      </c>
    </row>
    <row r="439" spans="1:68" x14ac:dyDescent="0.2">
      <c r="A439">
        <f t="shared" si="464"/>
        <v>0.40200000000000002</v>
      </c>
      <c r="B439">
        <f t="shared" si="400"/>
        <v>1.2565450077130358</v>
      </c>
      <c r="C439">
        <f t="shared" si="401"/>
        <v>1.8691888423193912</v>
      </c>
      <c r="D439">
        <f t="shared" si="402"/>
        <v>1.2565450077130358</v>
      </c>
      <c r="E439">
        <f t="shared" si="408"/>
        <v>0.95581029876792001</v>
      </c>
      <c r="F439">
        <f t="shared" si="409"/>
        <v>0.95581029876792001</v>
      </c>
      <c r="G439">
        <f t="shared" si="403"/>
        <v>1.2439795576359054</v>
      </c>
      <c r="H439">
        <f t="shared" si="404"/>
        <v>0.94706905244826045</v>
      </c>
      <c r="I439">
        <f t="shared" si="405"/>
        <v>0.94706905244826056</v>
      </c>
      <c r="J439">
        <f t="shared" si="460"/>
        <v>23.048341116212644</v>
      </c>
      <c r="K439">
        <f t="shared" si="461"/>
        <v>22.336405030528343</v>
      </c>
      <c r="L439">
        <f t="shared" si="410"/>
        <v>2.3140190888731472E+17</v>
      </c>
      <c r="M439">
        <f t="shared" si="406"/>
        <v>2.8420426282418677E-2</v>
      </c>
      <c r="N439" s="17">
        <f t="shared" si="462"/>
        <v>6576540893142891</v>
      </c>
      <c r="O439">
        <f t="shared" si="463"/>
        <v>0</v>
      </c>
      <c r="P439" s="18" t="e">
        <f t="shared" si="407"/>
        <v>#N/A</v>
      </c>
      <c r="R439">
        <f t="shared" si="411"/>
        <v>3.1062178599456529</v>
      </c>
      <c r="S439">
        <f t="shared" si="412"/>
        <v>39.982932458933185</v>
      </c>
      <c r="T439">
        <f t="shared" si="434"/>
        <v>-3.560647157044297</v>
      </c>
      <c r="U439" s="9">
        <f t="shared" si="413"/>
        <v>36.422285301888891</v>
      </c>
      <c r="V439">
        <f t="shared" si="435"/>
        <v>-6576540893142855</v>
      </c>
      <c r="W439">
        <f t="shared" si="436"/>
        <v>0</v>
      </c>
      <c r="X439">
        <f t="shared" si="437"/>
        <v>0</v>
      </c>
      <c r="Y439">
        <f t="shared" si="414"/>
        <v>1.8691888423193912</v>
      </c>
      <c r="Z439">
        <f t="shared" si="415"/>
        <v>31.415926535897931</v>
      </c>
      <c r="AA439">
        <f t="shared" si="416"/>
        <v>2.8432001380652983</v>
      </c>
      <c r="AB439">
        <f t="shared" si="438"/>
        <v>-0.87449961545602239</v>
      </c>
      <c r="AC439">
        <f t="shared" si="417"/>
        <v>30.541426920441907</v>
      </c>
      <c r="AD439">
        <f t="shared" si="439"/>
        <v>-9.9799658871325109E-2</v>
      </c>
      <c r="AE439">
        <f t="shared" si="418"/>
        <v>4.8162052879555731E-2</v>
      </c>
      <c r="AF439" s="9">
        <f t="shared" si="440"/>
        <v>30.489789314450135</v>
      </c>
      <c r="AG439" s="9">
        <f t="shared" si="441"/>
        <v>0</v>
      </c>
      <c r="AH439">
        <f t="shared" si="442"/>
        <v>0</v>
      </c>
      <c r="AI439">
        <f t="shared" si="459"/>
        <v>3.1257338500324527E-3</v>
      </c>
      <c r="AJ439">
        <f t="shared" si="419"/>
        <v>37.337604695554134</v>
      </c>
      <c r="AK439">
        <f t="shared" si="420"/>
        <v>-0.90955789949088672</v>
      </c>
      <c r="AL439">
        <f t="shared" si="421"/>
        <v>-5.0957312046532977E-2</v>
      </c>
      <c r="AM439">
        <f t="shared" si="422"/>
        <v>4.5195817872149442E-2</v>
      </c>
      <c r="AN439" s="9">
        <f t="shared" si="443"/>
        <v>36.422285301888863</v>
      </c>
      <c r="AO439">
        <f t="shared" si="423"/>
        <v>0</v>
      </c>
      <c r="AP439">
        <f t="shared" si="444"/>
        <v>0</v>
      </c>
      <c r="AQ439">
        <f t="shared" si="424"/>
        <v>5.9216781596562029</v>
      </c>
      <c r="AR439">
        <f t="shared" si="425"/>
        <v>-3.5058284034864329E-2</v>
      </c>
      <c r="AS439">
        <f t="shared" si="426"/>
        <v>4.8842346824792132E-2</v>
      </c>
      <c r="AT439">
        <f t="shared" si="445"/>
        <v>3.8544312631980604E-2</v>
      </c>
      <c r="AU439">
        <f t="shared" si="427"/>
        <v>5.9324959874387275</v>
      </c>
      <c r="AV439">
        <f t="shared" si="446"/>
        <v>0.16288093781778892</v>
      </c>
      <c r="AW439">
        <f t="shared" si="447"/>
        <v>0</v>
      </c>
      <c r="AX439">
        <f t="shared" si="428"/>
        <v>2.8424253634496636E-2</v>
      </c>
      <c r="AY439" t="b">
        <f t="shared" si="448"/>
        <v>0</v>
      </c>
      <c r="AZ439">
        <f t="shared" si="429"/>
        <v>37.337604695554134</v>
      </c>
      <c r="BA439">
        <f t="shared" si="430"/>
        <v>-0.90955789949088695</v>
      </c>
      <c r="BB439">
        <f t="shared" si="431"/>
        <v>-0.10028910834444085</v>
      </c>
      <c r="BC439">
        <f t="shared" si="432"/>
        <v>4.5195817872149442E-2</v>
      </c>
      <c r="BD439">
        <f t="shared" si="433"/>
        <v>4.9331796297907987E-2</v>
      </c>
      <c r="BF439" s="15">
        <f t="shared" si="449"/>
        <v>36.422285301888863</v>
      </c>
      <c r="BG439" s="10">
        <f t="shared" si="450"/>
        <v>0</v>
      </c>
      <c r="BH439">
        <f t="shared" si="451"/>
        <v>5.9324959874387275</v>
      </c>
      <c r="BI439">
        <f t="shared" si="452"/>
        <v>5.9216781596562029</v>
      </c>
      <c r="BJ439">
        <f t="shared" si="453"/>
        <v>-3.5058284034864551E-2</v>
      </c>
      <c r="BK439">
        <f t="shared" si="454"/>
        <v>-4.8944947311574394E-4</v>
      </c>
      <c r="BM439">
        <f t="shared" si="455"/>
        <v>0</v>
      </c>
      <c r="BN439">
        <f t="shared" si="456"/>
        <v>0</v>
      </c>
      <c r="BO439">
        <f t="shared" si="457"/>
        <v>1.1102230246251565E-16</v>
      </c>
      <c r="BP439">
        <f t="shared" si="458"/>
        <v>0</v>
      </c>
    </row>
    <row r="440" spans="1:68" x14ac:dyDescent="0.2">
      <c r="A440">
        <f t="shared" si="464"/>
        <v>0.40300000000000002</v>
      </c>
      <c r="B440">
        <f t="shared" si="400"/>
        <v>1.2596707415630681</v>
      </c>
      <c r="C440">
        <f t="shared" si="401"/>
        <v>1.8660631084693589</v>
      </c>
      <c r="D440">
        <f t="shared" si="402"/>
        <v>1.2596707415630681</v>
      </c>
      <c r="E440">
        <f t="shared" si="408"/>
        <v>0.95672454420890329</v>
      </c>
      <c r="F440">
        <f t="shared" si="409"/>
        <v>0.95672454420890329</v>
      </c>
      <c r="G440">
        <f t="shared" si="403"/>
        <v>1.2470740341474373</v>
      </c>
      <c r="H440">
        <f t="shared" si="404"/>
        <v>0.94805793595033294</v>
      </c>
      <c r="I440">
        <f t="shared" si="405"/>
        <v>0.94805793595033305</v>
      </c>
      <c r="J440">
        <f t="shared" si="460"/>
        <v>23.024300260252598</v>
      </c>
      <c r="K440">
        <f t="shared" si="461"/>
        <v>22.313339630555173</v>
      </c>
      <c r="L440">
        <f t="shared" si="410"/>
        <v>2.33193246382244E+17</v>
      </c>
      <c r="M440">
        <f t="shared" si="406"/>
        <v>2.8451670980881548E-2</v>
      </c>
      <c r="N440" s="17">
        <f t="shared" si="462"/>
        <v>6634737521031253</v>
      </c>
      <c r="O440">
        <f t="shared" si="463"/>
        <v>0</v>
      </c>
      <c r="P440" s="18" t="e">
        <f t="shared" si="407"/>
        <v>#N/A</v>
      </c>
      <c r="R440">
        <f t="shared" si="411"/>
        <v>3.1051846893329205</v>
      </c>
      <c r="S440">
        <f t="shared" si="412"/>
        <v>39.990643888342611</v>
      </c>
      <c r="T440">
        <f t="shared" si="434"/>
        <v>-3.5595483861844257</v>
      </c>
      <c r="U440" s="9">
        <f t="shared" si="413"/>
        <v>36.431095502158186</v>
      </c>
      <c r="V440">
        <f t="shared" si="435"/>
        <v>-6634737521031098</v>
      </c>
      <c r="W440">
        <f t="shared" si="436"/>
        <v>0</v>
      </c>
      <c r="X440">
        <f t="shared" si="437"/>
        <v>-2.1316282072803006E-14</v>
      </c>
      <c r="Y440">
        <f t="shared" si="414"/>
        <v>1.8660631084693589</v>
      </c>
      <c r="Z440">
        <f t="shared" si="415"/>
        <v>31.415926535897931</v>
      </c>
      <c r="AA440">
        <f t="shared" si="416"/>
        <v>2.8463258719153308</v>
      </c>
      <c r="AB440">
        <f t="shared" si="438"/>
        <v>-0.86573181210096217</v>
      </c>
      <c r="AC440">
        <f t="shared" si="417"/>
        <v>30.55019472379697</v>
      </c>
      <c r="AD440">
        <f t="shared" si="439"/>
        <v>-9.8700891009460376E-2</v>
      </c>
      <c r="AE440">
        <f t="shared" si="418"/>
        <v>4.7168496687446403E-2</v>
      </c>
      <c r="AF440" s="9">
        <f t="shared" si="440"/>
        <v>30.498662329474957</v>
      </c>
      <c r="AG440" s="9">
        <f t="shared" si="441"/>
        <v>0</v>
      </c>
      <c r="AH440">
        <f t="shared" si="442"/>
        <v>0</v>
      </c>
      <c r="AI440">
        <f t="shared" si="459"/>
        <v>3.1257338500324527E-3</v>
      </c>
      <c r="AJ440">
        <f t="shared" si="419"/>
        <v>37.337604695554134</v>
      </c>
      <c r="AK440">
        <f t="shared" si="420"/>
        <v>-0.90089041376278833</v>
      </c>
      <c r="AL440">
        <f t="shared" si="421"/>
        <v>-4.9858541186661665E-2</v>
      </c>
      <c r="AM440">
        <f t="shared" si="422"/>
        <v>4.4239761553511468E-2</v>
      </c>
      <c r="AN440" s="9">
        <f t="shared" si="443"/>
        <v>36.4310955021582</v>
      </c>
      <c r="AO440">
        <f t="shared" si="423"/>
        <v>0</v>
      </c>
      <c r="AP440">
        <f t="shared" si="444"/>
        <v>0</v>
      </c>
      <c r="AQ440">
        <f t="shared" si="424"/>
        <v>5.9216781596562029</v>
      </c>
      <c r="AR440">
        <f t="shared" si="425"/>
        <v>-3.5158601661826161E-2</v>
      </c>
      <c r="AS440">
        <f t="shared" si="426"/>
        <v>4.8842349822798711E-2</v>
      </c>
      <c r="AT440">
        <f t="shared" si="445"/>
        <v>3.9026502141340028E-2</v>
      </c>
      <c r="AU440">
        <f t="shared" si="427"/>
        <v>5.9324331726832433</v>
      </c>
      <c r="AV440">
        <f t="shared" si="446"/>
        <v>0.16283982380743403</v>
      </c>
      <c r="AW440">
        <f t="shared" si="447"/>
        <v>0</v>
      </c>
      <c r="AX440">
        <f t="shared" si="428"/>
        <v>2.8455510972996957E-2</v>
      </c>
      <c r="AY440" t="b">
        <f t="shared" si="448"/>
        <v>0</v>
      </c>
      <c r="AZ440">
        <f t="shared" si="429"/>
        <v>37.337604695554134</v>
      </c>
      <c r="BA440">
        <f t="shared" si="430"/>
        <v>-0.90089041376278822</v>
      </c>
      <c r="BB440">
        <f t="shared" si="431"/>
        <v>-9.9190337484569652E-2</v>
      </c>
      <c r="BC440">
        <f t="shared" si="432"/>
        <v>4.4239761553511468E-2</v>
      </c>
      <c r="BD440">
        <f t="shared" si="433"/>
        <v>4.9331796297907987E-2</v>
      </c>
      <c r="BF440" s="15">
        <f t="shared" si="449"/>
        <v>36.431095502158193</v>
      </c>
      <c r="BG440" s="10">
        <f t="shared" si="450"/>
        <v>0</v>
      </c>
      <c r="BH440">
        <f t="shared" si="451"/>
        <v>5.9324331726832362</v>
      </c>
      <c r="BI440">
        <f t="shared" si="452"/>
        <v>5.9216781596562029</v>
      </c>
      <c r="BJ440">
        <f t="shared" si="453"/>
        <v>-3.515860166182605E-2</v>
      </c>
      <c r="BK440">
        <f t="shared" si="454"/>
        <v>-4.8944647510927586E-4</v>
      </c>
      <c r="BM440">
        <f t="shared" si="455"/>
        <v>0</v>
      </c>
      <c r="BN440">
        <f t="shared" si="456"/>
        <v>0</v>
      </c>
      <c r="BO440">
        <f t="shared" si="457"/>
        <v>0</v>
      </c>
      <c r="BP440">
        <f t="shared" si="458"/>
        <v>0</v>
      </c>
    </row>
    <row r="441" spans="1:68" x14ac:dyDescent="0.2">
      <c r="A441">
        <f t="shared" si="464"/>
        <v>0.40400000000000003</v>
      </c>
      <c r="B441">
        <f t="shared" si="400"/>
        <v>1.2627964754131005</v>
      </c>
      <c r="C441">
        <f t="shared" si="401"/>
        <v>1.8629373746193265</v>
      </c>
      <c r="D441">
        <f t="shared" si="402"/>
        <v>1.2627964754131005</v>
      </c>
      <c r="E441">
        <f t="shared" si="408"/>
        <v>0.95762944225577773</v>
      </c>
      <c r="F441">
        <f t="shared" si="409"/>
        <v>0.95762944225577773</v>
      </c>
      <c r="G441">
        <f t="shared" si="403"/>
        <v>1.2501685106589695</v>
      </c>
      <c r="H441">
        <f t="shared" si="404"/>
        <v>0.94903774106080108</v>
      </c>
      <c r="I441">
        <f t="shared" si="405"/>
        <v>0.94903774106080108</v>
      </c>
      <c r="J441">
        <f t="shared" si="460"/>
        <v>23.000529522710874</v>
      </c>
      <c r="K441">
        <f t="shared" si="461"/>
        <v>22.290533152170852</v>
      </c>
      <c r="L441">
        <f t="shared" si="410"/>
        <v>2.3500143104587552E+17</v>
      </c>
      <c r="M441">
        <f t="shared" si="406"/>
        <v>2.848291565154653E-2</v>
      </c>
      <c r="N441" s="17">
        <f t="shared" si="462"/>
        <v>6693525938472400</v>
      </c>
      <c r="O441">
        <f t="shared" si="463"/>
        <v>0</v>
      </c>
      <c r="P441" s="18" t="e">
        <f t="shared" si="407"/>
        <v>#N/A</v>
      </c>
      <c r="R441">
        <f t="shared" si="411"/>
        <v>3.1041620660067837</v>
      </c>
      <c r="S441">
        <f t="shared" si="412"/>
        <v>39.998367998593217</v>
      </c>
      <c r="T441">
        <f t="shared" si="434"/>
        <v>-3.5584508222729405</v>
      </c>
      <c r="U441" s="9">
        <f t="shared" si="413"/>
        <v>36.439917176320279</v>
      </c>
      <c r="V441">
        <f t="shared" si="435"/>
        <v>-6693525938472358</v>
      </c>
      <c r="W441">
        <f t="shared" si="436"/>
        <v>0</v>
      </c>
      <c r="X441">
        <f t="shared" si="437"/>
        <v>0</v>
      </c>
      <c r="Y441">
        <f t="shared" si="414"/>
        <v>1.8629373746193265</v>
      </c>
      <c r="Z441">
        <f t="shared" si="415"/>
        <v>31.415926535897931</v>
      </c>
      <c r="AA441">
        <f t="shared" si="416"/>
        <v>2.8494516057653634</v>
      </c>
      <c r="AB441">
        <f t="shared" si="438"/>
        <v>-0.85696114241734156</v>
      </c>
      <c r="AC441">
        <f t="shared" si="417"/>
        <v>30.558965393480591</v>
      </c>
      <c r="AD441">
        <f t="shared" si="439"/>
        <v>-9.7603329113454693E-2</v>
      </c>
      <c r="AE441">
        <f t="shared" si="418"/>
        <v>4.618578652299217E-2</v>
      </c>
      <c r="AF441" s="9">
        <f t="shared" si="440"/>
        <v>30.507547850890131</v>
      </c>
      <c r="AG441" s="9">
        <f t="shared" si="441"/>
        <v>0</v>
      </c>
      <c r="AH441">
        <f t="shared" si="442"/>
        <v>0</v>
      </c>
      <c r="AI441">
        <f t="shared" si="459"/>
        <v>3.1257338500323417E-3</v>
      </c>
      <c r="AJ441">
        <f t="shared" si="419"/>
        <v>37.337604695554134</v>
      </c>
      <c r="AK441">
        <f t="shared" si="420"/>
        <v>-0.89222092128855646</v>
      </c>
      <c r="AL441">
        <f t="shared" si="421"/>
        <v>-4.8760977275176476E-2</v>
      </c>
      <c r="AM441">
        <f t="shared" si="422"/>
        <v>4.3294379329880596E-2</v>
      </c>
      <c r="AN441" s="9">
        <f t="shared" si="443"/>
        <v>36.439917176320279</v>
      </c>
      <c r="AO441">
        <f t="shared" si="423"/>
        <v>0</v>
      </c>
      <c r="AP441">
        <f t="shared" si="444"/>
        <v>0</v>
      </c>
      <c r="AQ441">
        <f t="shared" si="424"/>
        <v>5.9216781596562029</v>
      </c>
      <c r="AR441">
        <f t="shared" si="425"/>
        <v>-3.5259778871214897E-2</v>
      </c>
      <c r="AS441">
        <f t="shared" si="426"/>
        <v>4.8842351838278217E-2</v>
      </c>
      <c r="AT441">
        <f t="shared" si="445"/>
        <v>3.9519112396840334E-2</v>
      </c>
      <c r="AU441">
        <f t="shared" si="427"/>
        <v>5.9323693254301482</v>
      </c>
      <c r="AV441">
        <f t="shared" si="446"/>
        <v>0.1627986500826949</v>
      </c>
      <c r="AW441">
        <f t="shared" si="447"/>
        <v>0</v>
      </c>
      <c r="AX441">
        <f t="shared" si="428"/>
        <v>2.8486768311497282E-2</v>
      </c>
      <c r="AY441" t="b">
        <f t="shared" si="448"/>
        <v>0</v>
      </c>
      <c r="AZ441">
        <f t="shared" si="429"/>
        <v>37.337604695554134</v>
      </c>
      <c r="BA441">
        <f t="shared" si="430"/>
        <v>-0.89222092128855646</v>
      </c>
      <c r="BB441">
        <f t="shared" si="431"/>
        <v>-9.8092773573084199E-2</v>
      </c>
      <c r="BC441">
        <f t="shared" si="432"/>
        <v>4.3294379329880596E-2</v>
      </c>
      <c r="BD441">
        <f t="shared" si="433"/>
        <v>4.9331796297907987E-2</v>
      </c>
      <c r="BF441" s="15">
        <f t="shared" si="449"/>
        <v>36.439917176320279</v>
      </c>
      <c r="BG441" s="10">
        <f t="shared" si="450"/>
        <v>0</v>
      </c>
      <c r="BH441">
        <f t="shared" si="451"/>
        <v>5.9323693254301482</v>
      </c>
      <c r="BI441">
        <f t="shared" si="452"/>
        <v>5.9216781596562029</v>
      </c>
      <c r="BJ441">
        <f t="shared" si="453"/>
        <v>-3.5259778871214897E-2</v>
      </c>
      <c r="BK441">
        <f t="shared" si="454"/>
        <v>-4.8944445962950667E-4</v>
      </c>
      <c r="BM441">
        <f t="shared" si="455"/>
        <v>0</v>
      </c>
      <c r="BN441">
        <f t="shared" si="456"/>
        <v>0</v>
      </c>
      <c r="BO441">
        <f t="shared" si="457"/>
        <v>2.6367796834847468E-16</v>
      </c>
      <c r="BP441">
        <f t="shared" si="458"/>
        <v>0</v>
      </c>
    </row>
    <row r="442" spans="1:68" x14ac:dyDescent="0.2">
      <c r="A442">
        <f t="shared" si="464"/>
        <v>0.40500000000000003</v>
      </c>
      <c r="B442">
        <f t="shared" si="400"/>
        <v>1.265922209263133</v>
      </c>
      <c r="C442">
        <f t="shared" si="401"/>
        <v>1.859811640769294</v>
      </c>
      <c r="D442">
        <f t="shared" si="402"/>
        <v>1.265922209263133</v>
      </c>
      <c r="E442">
        <f t="shared" si="408"/>
        <v>0.95852498406750475</v>
      </c>
      <c r="F442">
        <f t="shared" si="409"/>
        <v>0.95852498406750464</v>
      </c>
      <c r="G442">
        <f t="shared" si="403"/>
        <v>1.2532629871705017</v>
      </c>
      <c r="H442">
        <f t="shared" si="404"/>
        <v>0.95000845839726922</v>
      </c>
      <c r="I442">
        <f t="shared" si="405"/>
        <v>0.95000845839726933</v>
      </c>
      <c r="J442">
        <f t="shared" si="460"/>
        <v>22.977027613271762</v>
      </c>
      <c r="K442">
        <f t="shared" si="461"/>
        <v>22.26798436516744</v>
      </c>
      <c r="L442">
        <f t="shared" si="410"/>
        <v>2.3682667753714893E+17</v>
      </c>
      <c r="M442">
        <f t="shared" si="406"/>
        <v>2.8514160294383098E-2</v>
      </c>
      <c r="N442" s="17">
        <f t="shared" si="462"/>
        <v>6752913845280441</v>
      </c>
      <c r="O442">
        <f t="shared" si="463"/>
        <v>0</v>
      </c>
      <c r="P442" s="18" t="e">
        <f t="shared" si="407"/>
        <v>#N/A</v>
      </c>
      <c r="R442">
        <f t="shared" si="411"/>
        <v>3.1031499681999191</v>
      </c>
      <c r="S442">
        <f t="shared" si="412"/>
        <v>40.006104950093402</v>
      </c>
      <c r="T442">
        <f t="shared" si="434"/>
        <v>-3.5573544626633389</v>
      </c>
      <c r="U442" s="9">
        <f t="shared" si="413"/>
        <v>36.448750487430061</v>
      </c>
      <c r="V442">
        <f t="shared" si="435"/>
        <v>-6752913845280359</v>
      </c>
      <c r="W442">
        <f t="shared" si="436"/>
        <v>0</v>
      </c>
      <c r="X442">
        <f t="shared" si="437"/>
        <v>-7.1054273576010019E-15</v>
      </c>
      <c r="Y442">
        <f t="shared" si="414"/>
        <v>1.859811640769294</v>
      </c>
      <c r="Z442">
        <f t="shared" si="415"/>
        <v>31.415926535897931</v>
      </c>
      <c r="AA442">
        <f t="shared" si="416"/>
        <v>2.8525773396153955</v>
      </c>
      <c r="AB442">
        <f t="shared" si="438"/>
        <v>-0.84818742493442112</v>
      </c>
      <c r="AC442">
        <f t="shared" si="417"/>
        <v>30.567739110963512</v>
      </c>
      <c r="AD442">
        <f t="shared" si="439"/>
        <v>-9.6506970538965398E-2</v>
      </c>
      <c r="AE442">
        <f t="shared" si="418"/>
        <v>4.5213901090009237E-2</v>
      </c>
      <c r="AF442" s="9">
        <f t="shared" si="440"/>
        <v>30.516446041514556</v>
      </c>
      <c r="AG442" s="9">
        <f t="shared" si="441"/>
        <v>0</v>
      </c>
      <c r="AH442">
        <f t="shared" si="442"/>
        <v>0</v>
      </c>
      <c r="AI442">
        <f t="shared" si="459"/>
        <v>3.1257338500324527E-3</v>
      </c>
      <c r="AJ442">
        <f t="shared" si="419"/>
        <v>37.337604695554134</v>
      </c>
      <c r="AK442">
        <f t="shared" si="420"/>
        <v>-0.88354924149653247</v>
      </c>
      <c r="AL442">
        <f t="shared" si="421"/>
        <v>-4.7664617665574838E-2</v>
      </c>
      <c r="AM442">
        <f t="shared" si="422"/>
        <v>4.2359651038017858E-2</v>
      </c>
      <c r="AN442" s="9">
        <f t="shared" si="443"/>
        <v>36.448750487430047</v>
      </c>
      <c r="AO442">
        <f t="shared" si="423"/>
        <v>0</v>
      </c>
      <c r="AP442">
        <f t="shared" si="444"/>
        <v>0</v>
      </c>
      <c r="AQ442">
        <f t="shared" si="424"/>
        <v>5.9216781596562029</v>
      </c>
      <c r="AR442">
        <f t="shared" si="425"/>
        <v>-3.5361816562111348E-2</v>
      </c>
      <c r="AS442">
        <f t="shared" si="426"/>
        <v>4.884235287339056E-2</v>
      </c>
      <c r="AT442">
        <f t="shared" si="445"/>
        <v>4.002246270079575E-2</v>
      </c>
      <c r="AU442">
        <f t="shared" si="427"/>
        <v>5.9323044459154914</v>
      </c>
      <c r="AV442">
        <f t="shared" si="446"/>
        <v>0.16275741600418769</v>
      </c>
      <c r="AW442">
        <f t="shared" si="447"/>
        <v>0</v>
      </c>
      <c r="AX442">
        <f t="shared" si="428"/>
        <v>2.8518025649997607E-2</v>
      </c>
      <c r="AY442" t="b">
        <f t="shared" si="448"/>
        <v>0</v>
      </c>
      <c r="AZ442">
        <f t="shared" si="429"/>
        <v>37.337604695554134</v>
      </c>
      <c r="BA442">
        <f t="shared" si="430"/>
        <v>-0.88354924149653258</v>
      </c>
      <c r="BB442">
        <f t="shared" si="431"/>
        <v>-9.6996413963482714E-2</v>
      </c>
      <c r="BC442">
        <f t="shared" si="432"/>
        <v>4.2359651038017976E-2</v>
      </c>
      <c r="BD442">
        <f t="shared" si="433"/>
        <v>4.9331796297907987E-2</v>
      </c>
      <c r="BF442" s="15">
        <f t="shared" si="449"/>
        <v>36.448750487430047</v>
      </c>
      <c r="BG442" s="10">
        <f t="shared" si="450"/>
        <v>0</v>
      </c>
      <c r="BH442">
        <f t="shared" si="451"/>
        <v>5.9323044459154914</v>
      </c>
      <c r="BI442">
        <f t="shared" si="452"/>
        <v>5.9216781596562029</v>
      </c>
      <c r="BJ442">
        <f t="shared" si="453"/>
        <v>-3.5361816562111459E-2</v>
      </c>
      <c r="BK442">
        <f t="shared" si="454"/>
        <v>-4.8944342451731626E-4</v>
      </c>
      <c r="BM442">
        <f t="shared" si="455"/>
        <v>0</v>
      </c>
      <c r="BN442">
        <f t="shared" si="456"/>
        <v>0</v>
      </c>
      <c r="BO442">
        <f t="shared" si="457"/>
        <v>1.1102230246251565E-16</v>
      </c>
      <c r="BP442">
        <f t="shared" si="458"/>
        <v>1.1796119636642288E-16</v>
      </c>
    </row>
    <row r="443" spans="1:68" x14ac:dyDescent="0.2">
      <c r="A443">
        <f t="shared" si="464"/>
        <v>0.40600000000000003</v>
      </c>
      <c r="B443">
        <f t="shared" si="400"/>
        <v>1.2690479431131654</v>
      </c>
      <c r="C443">
        <f t="shared" si="401"/>
        <v>1.8566859069192616</v>
      </c>
      <c r="D443">
        <f t="shared" si="402"/>
        <v>1.2690479431131654</v>
      </c>
      <c r="E443">
        <f t="shared" si="408"/>
        <v>0.95941116089445777</v>
      </c>
      <c r="F443">
        <f t="shared" si="409"/>
        <v>0.95941116089445777</v>
      </c>
      <c r="G443">
        <f t="shared" si="403"/>
        <v>1.2563574636820336</v>
      </c>
      <c r="H443">
        <f t="shared" si="404"/>
        <v>0.95097007866436445</v>
      </c>
      <c r="I443">
        <f t="shared" si="405"/>
        <v>0.95097007866436456</v>
      </c>
      <c r="J443">
        <f t="shared" si="460"/>
        <v>22.953793259293388</v>
      </c>
      <c r="K443">
        <f t="shared" si="461"/>
        <v>22.245692056169034</v>
      </c>
      <c r="L443">
        <f t="shared" si="410"/>
        <v>2.3866920363241987E+17</v>
      </c>
      <c r="M443">
        <f t="shared" si="406"/>
        <v>2.8545404909360729E-2</v>
      </c>
      <c r="N443" s="17">
        <f t="shared" si="462"/>
        <v>6812909057082094</v>
      </c>
      <c r="O443">
        <f t="shared" si="463"/>
        <v>0</v>
      </c>
      <c r="P443" s="18" t="e">
        <f t="shared" si="407"/>
        <v>#N/A</v>
      </c>
      <c r="R443">
        <f t="shared" si="411"/>
        <v>3.1021483744132805</v>
      </c>
      <c r="S443">
        <f t="shared" si="412"/>
        <v>40.013854902891488</v>
      </c>
      <c r="T443">
        <f t="shared" si="434"/>
        <v>-3.556259304717817</v>
      </c>
      <c r="U443" s="9">
        <f t="shared" si="413"/>
        <v>36.457595598173668</v>
      </c>
      <c r="V443">
        <f t="shared" si="435"/>
        <v>-6812909057081945</v>
      </c>
      <c r="W443">
        <f t="shared" si="436"/>
        <v>0</v>
      </c>
      <c r="X443">
        <f t="shared" si="437"/>
        <v>-1.4210854715202004E-14</v>
      </c>
      <c r="Y443">
        <f t="shared" si="414"/>
        <v>1.8566859069192616</v>
      </c>
      <c r="Z443">
        <f t="shared" si="415"/>
        <v>31.415926535897931</v>
      </c>
      <c r="AA443">
        <f t="shared" si="416"/>
        <v>2.8557030734654281</v>
      </c>
      <c r="AB443">
        <f t="shared" si="438"/>
        <v>-0.83941047874367047</v>
      </c>
      <c r="AC443">
        <f t="shared" si="417"/>
        <v>30.576516057154262</v>
      </c>
      <c r="AD443">
        <f t="shared" si="439"/>
        <v>-9.5411812650337727E-2</v>
      </c>
      <c r="AE443">
        <f t="shared" si="418"/>
        <v>4.4252819368022341E-2</v>
      </c>
      <c r="AF443" s="9">
        <f t="shared" si="440"/>
        <v>30.525357063871947</v>
      </c>
      <c r="AG443" s="9">
        <f t="shared" si="441"/>
        <v>0</v>
      </c>
      <c r="AH443">
        <f t="shared" si="442"/>
        <v>0</v>
      </c>
      <c r="AI443">
        <f t="shared" si="459"/>
        <v>3.1257338500324527E-3</v>
      </c>
      <c r="AJ443">
        <f t="shared" si="419"/>
        <v>37.337604695554134</v>
      </c>
      <c r="AK443">
        <f t="shared" si="420"/>
        <v>-0.87487519443979023</v>
      </c>
      <c r="AL443">
        <f t="shared" si="421"/>
        <v>-4.6569459720052997E-2</v>
      </c>
      <c r="AM443">
        <f t="shared" si="422"/>
        <v>4.1435556779360283E-2</v>
      </c>
      <c r="AN443" s="9">
        <f t="shared" si="443"/>
        <v>36.457595598173654</v>
      </c>
      <c r="AO443">
        <f t="shared" si="423"/>
        <v>0</v>
      </c>
      <c r="AP443">
        <f t="shared" si="444"/>
        <v>0</v>
      </c>
      <c r="AQ443">
        <f t="shared" si="424"/>
        <v>5.9216781596562029</v>
      </c>
      <c r="AR443">
        <f t="shared" si="425"/>
        <v>-3.5464715696119753E-2</v>
      </c>
      <c r="AS443">
        <f t="shared" si="426"/>
        <v>4.884235293028473E-2</v>
      </c>
      <c r="AT443">
        <f t="shared" si="445"/>
        <v>4.0536885628388301E-2</v>
      </c>
      <c r="AU443">
        <f t="shared" si="427"/>
        <v>5.9322385343017068</v>
      </c>
      <c r="AV443">
        <f t="shared" si="446"/>
        <v>0.16271612093362742</v>
      </c>
      <c r="AW443">
        <f t="shared" si="447"/>
        <v>0</v>
      </c>
      <c r="AX443">
        <f t="shared" si="428"/>
        <v>2.8549282988497932E-2</v>
      </c>
      <c r="AY443" t="b">
        <f t="shared" si="448"/>
        <v>0</v>
      </c>
      <c r="AZ443">
        <f t="shared" si="429"/>
        <v>37.337604695554134</v>
      </c>
      <c r="BA443">
        <f t="shared" si="430"/>
        <v>-0.87487519443979</v>
      </c>
      <c r="BB443">
        <f t="shared" si="431"/>
        <v>-9.5901256017960734E-2</v>
      </c>
      <c r="BC443">
        <f t="shared" si="432"/>
        <v>4.1435556779360283E-2</v>
      </c>
      <c r="BD443">
        <f t="shared" si="433"/>
        <v>4.9331796297907987E-2</v>
      </c>
      <c r="BF443" s="15">
        <f t="shared" si="449"/>
        <v>36.457595598173654</v>
      </c>
      <c r="BG443" s="10">
        <f t="shared" si="450"/>
        <v>0</v>
      </c>
      <c r="BH443">
        <f t="shared" si="451"/>
        <v>5.9322385343017068</v>
      </c>
      <c r="BI443">
        <f t="shared" si="452"/>
        <v>5.9216781596562029</v>
      </c>
      <c r="BJ443">
        <f t="shared" si="453"/>
        <v>-3.5464715696119531E-2</v>
      </c>
      <c r="BK443">
        <f t="shared" si="454"/>
        <v>-4.8944336762300755E-4</v>
      </c>
      <c r="BM443">
        <f t="shared" si="455"/>
        <v>0</v>
      </c>
      <c r="BN443">
        <f t="shared" si="456"/>
        <v>0</v>
      </c>
      <c r="BO443">
        <f t="shared" si="457"/>
        <v>2.4980018054066022E-16</v>
      </c>
      <c r="BP443">
        <f t="shared" si="458"/>
        <v>0</v>
      </c>
    </row>
    <row r="444" spans="1:68" x14ac:dyDescent="0.2">
      <c r="A444">
        <f t="shared" si="464"/>
        <v>0.40699999999999997</v>
      </c>
      <c r="B444">
        <f t="shared" si="400"/>
        <v>1.2721736769631977</v>
      </c>
      <c r="C444">
        <f t="shared" si="401"/>
        <v>1.8535601730692293</v>
      </c>
      <c r="D444">
        <f t="shared" si="402"/>
        <v>1.2721736769631977</v>
      </c>
      <c r="E444">
        <f t="shared" si="408"/>
        <v>0.96028796407850847</v>
      </c>
      <c r="F444">
        <f t="shared" si="409"/>
        <v>0.96028796407850847</v>
      </c>
      <c r="G444">
        <f t="shared" si="403"/>
        <v>1.2594519401935658</v>
      </c>
      <c r="H444">
        <f t="shared" si="404"/>
        <v>0.95192259265382539</v>
      </c>
      <c r="I444">
        <f t="shared" si="405"/>
        <v>0.95192259265382539</v>
      </c>
      <c r="J444">
        <f t="shared" si="460"/>
        <v>22.930825205630832</v>
      </c>
      <c r="K444">
        <f t="shared" si="461"/>
        <v>22.223655028463771</v>
      </c>
      <c r="L444">
        <f t="shared" si="410"/>
        <v>2.4052923027858272E+17</v>
      </c>
      <c r="M444">
        <f t="shared" si="406"/>
        <v>2.8576649496448888E-2</v>
      </c>
      <c r="N444" s="17">
        <f t="shared" si="462"/>
        <v>6873519507321700</v>
      </c>
      <c r="O444">
        <f t="shared" si="463"/>
        <v>0</v>
      </c>
      <c r="P444" s="18" t="e">
        <f t="shared" si="407"/>
        <v>#N/A</v>
      </c>
      <c r="R444">
        <f t="shared" si="411"/>
        <v>3.1011572634141809</v>
      </c>
      <c r="S444">
        <f t="shared" si="412"/>
        <v>40.021618016691015</v>
      </c>
      <c r="T444">
        <f t="shared" si="434"/>
        <v>-3.5551653458072296</v>
      </c>
      <c r="U444" s="9">
        <f t="shared" si="413"/>
        <v>36.466452670883783</v>
      </c>
      <c r="V444">
        <f t="shared" si="435"/>
        <v>-6873519507321428</v>
      </c>
      <c r="W444">
        <f t="shared" si="436"/>
        <v>0</v>
      </c>
      <c r="X444">
        <f t="shared" si="437"/>
        <v>-3.5527136788005009E-14</v>
      </c>
      <c r="Y444">
        <f t="shared" si="414"/>
        <v>1.8535601730692293</v>
      </c>
      <c r="Z444">
        <f t="shared" si="415"/>
        <v>31.415926535897931</v>
      </c>
      <c r="AA444">
        <f t="shared" si="416"/>
        <v>2.8588288073154606</v>
      </c>
      <c r="AB444">
        <f t="shared" si="438"/>
        <v>-0.83063012348192089</v>
      </c>
      <c r="AC444">
        <f t="shared" si="417"/>
        <v>30.58529641241601</v>
      </c>
      <c r="AD444">
        <f t="shared" si="439"/>
        <v>-9.4317852820567219E-2</v>
      </c>
      <c r="AE444">
        <f t="shared" si="418"/>
        <v>4.3302520610367032E-2</v>
      </c>
      <c r="AF444" s="9">
        <f t="shared" si="440"/>
        <v>30.534281080205812</v>
      </c>
      <c r="AG444" s="9">
        <f t="shared" si="441"/>
        <v>0</v>
      </c>
      <c r="AH444">
        <f t="shared" si="442"/>
        <v>0</v>
      </c>
      <c r="AI444">
        <f t="shared" si="459"/>
        <v>3.1257338500323417E-3</v>
      </c>
      <c r="AJ444">
        <f t="shared" si="419"/>
        <v>37.337604695554134</v>
      </c>
      <c r="AK444">
        <f t="shared" si="420"/>
        <v>-0.86619860077909905</v>
      </c>
      <c r="AL444">
        <f t="shared" si="421"/>
        <v>-4.5475500809465608E-2</v>
      </c>
      <c r="AM444">
        <f t="shared" si="422"/>
        <v>4.0522076918256093E-2</v>
      </c>
      <c r="AN444" s="9">
        <f t="shared" si="443"/>
        <v>36.466452670883825</v>
      </c>
      <c r="AO444">
        <f t="shared" si="423"/>
        <v>0</v>
      </c>
      <c r="AP444">
        <f t="shared" si="444"/>
        <v>0</v>
      </c>
      <c r="AQ444">
        <f t="shared" si="424"/>
        <v>5.9216781596562029</v>
      </c>
      <c r="AR444">
        <f t="shared" si="425"/>
        <v>-3.5568477297178158E-2</v>
      </c>
      <c r="AS444">
        <f t="shared" si="426"/>
        <v>4.8842352011101611E-2</v>
      </c>
      <c r="AT444">
        <f t="shared" si="445"/>
        <v>4.1062727722240865E-2</v>
      </c>
      <c r="AU444">
        <f t="shared" si="427"/>
        <v>5.9321715906780135</v>
      </c>
      <c r="AV444">
        <f t="shared" si="446"/>
        <v>0.1626747642337715</v>
      </c>
      <c r="AW444">
        <f t="shared" si="447"/>
        <v>0</v>
      </c>
      <c r="AX444">
        <f t="shared" si="428"/>
        <v>2.8580540326998253E-2</v>
      </c>
      <c r="AY444" t="b">
        <f t="shared" si="448"/>
        <v>0</v>
      </c>
      <c r="AZ444">
        <f t="shared" si="429"/>
        <v>37.337604695554134</v>
      </c>
      <c r="BA444">
        <f t="shared" si="430"/>
        <v>-0.86619860077909916</v>
      </c>
      <c r="BB444">
        <f t="shared" si="431"/>
        <v>-9.4807297107373401E-2</v>
      </c>
      <c r="BC444">
        <f t="shared" si="432"/>
        <v>4.0522076918256093E-2</v>
      </c>
      <c r="BD444">
        <f t="shared" si="433"/>
        <v>4.9331796297907987E-2</v>
      </c>
      <c r="BF444" s="15">
        <f t="shared" si="449"/>
        <v>36.466452670883825</v>
      </c>
      <c r="BG444" s="10">
        <f t="shared" si="450"/>
        <v>0</v>
      </c>
      <c r="BH444">
        <f t="shared" si="451"/>
        <v>5.9321715906780135</v>
      </c>
      <c r="BI444">
        <f t="shared" si="452"/>
        <v>5.9216781596562029</v>
      </c>
      <c r="BJ444">
        <f t="shared" si="453"/>
        <v>-3.5568477297178269E-2</v>
      </c>
      <c r="BK444">
        <f t="shared" si="454"/>
        <v>-4.8944428680618157E-4</v>
      </c>
      <c r="BM444">
        <f t="shared" si="455"/>
        <v>0</v>
      </c>
      <c r="BN444">
        <f t="shared" si="456"/>
        <v>0</v>
      </c>
      <c r="BO444">
        <f t="shared" si="457"/>
        <v>1.9428902930940239E-16</v>
      </c>
      <c r="BP444">
        <f t="shared" si="458"/>
        <v>0</v>
      </c>
    </row>
    <row r="445" spans="1:68" x14ac:dyDescent="0.2">
      <c r="A445">
        <f t="shared" si="464"/>
        <v>0.40799999999999997</v>
      </c>
      <c r="B445">
        <f t="shared" si="400"/>
        <v>1.2752994108132301</v>
      </c>
      <c r="C445">
        <f t="shared" si="401"/>
        <v>1.8504344392191969</v>
      </c>
      <c r="D445">
        <f t="shared" si="402"/>
        <v>1.2752994108132301</v>
      </c>
      <c r="E445">
        <f t="shared" si="408"/>
        <v>0.96115538505311071</v>
      </c>
      <c r="F445">
        <f t="shared" si="409"/>
        <v>0.9611553850531106</v>
      </c>
      <c r="G445">
        <f t="shared" si="403"/>
        <v>1.2625464167050977</v>
      </c>
      <c r="H445">
        <f t="shared" si="404"/>
        <v>0.95286599124459015</v>
      </c>
      <c r="I445">
        <f t="shared" si="405"/>
        <v>0.95286599124459015</v>
      </c>
      <c r="J445">
        <f t="shared" si="460"/>
        <v>22.908122214462253</v>
      </c>
      <c r="K445">
        <f t="shared" si="461"/>
        <v>22.201872101838699</v>
      </c>
      <c r="L445">
        <f t="shared" si="410"/>
        <v>2.4240698164721562E+17</v>
      </c>
      <c r="M445">
        <f t="shared" si="406"/>
        <v>2.8607894055617058E-2</v>
      </c>
      <c r="N445" s="17">
        <f t="shared" si="462"/>
        <v>6934753249305453</v>
      </c>
      <c r="O445">
        <f t="shared" si="463"/>
        <v>0</v>
      </c>
      <c r="P445" s="18" t="e">
        <f t="shared" si="407"/>
        <v>#N/A</v>
      </c>
      <c r="R445">
        <f t="shared" si="411"/>
        <v>3.100176614234404</v>
      </c>
      <c r="S445">
        <f t="shared" si="412"/>
        <v>40.029394450866064</v>
      </c>
      <c r="T445">
        <f t="shared" si="434"/>
        <v>-3.5540725833110529</v>
      </c>
      <c r="U445" s="9">
        <f t="shared" si="413"/>
        <v>36.47532186755501</v>
      </c>
      <c r="V445">
        <f t="shared" si="435"/>
        <v>-6934753249305494</v>
      </c>
      <c r="W445">
        <f t="shared" si="436"/>
        <v>0</v>
      </c>
      <c r="X445">
        <f t="shared" si="437"/>
        <v>1.4210854715202004E-14</v>
      </c>
      <c r="Y445">
        <f t="shared" si="414"/>
        <v>1.8504344392191969</v>
      </c>
      <c r="Z445">
        <f t="shared" si="415"/>
        <v>31.415926535897931</v>
      </c>
      <c r="AA445">
        <f t="shared" si="416"/>
        <v>2.8619545411654927</v>
      </c>
      <c r="AB445">
        <f t="shared" si="438"/>
        <v>-0.82184617931466875</v>
      </c>
      <c r="AC445">
        <f t="shared" si="417"/>
        <v>30.594080356583262</v>
      </c>
      <c r="AD445">
        <f t="shared" si="439"/>
        <v>-9.3225088431261094E-2</v>
      </c>
      <c r="AE445">
        <f t="shared" si="418"/>
        <v>4.2362984342320886E-2</v>
      </c>
      <c r="AF445" s="9">
        <f t="shared" si="440"/>
        <v>30.543218252494324</v>
      </c>
      <c r="AG445" s="9">
        <f t="shared" si="441"/>
        <v>0</v>
      </c>
      <c r="AH445">
        <f t="shared" si="442"/>
        <v>0</v>
      </c>
      <c r="AI445">
        <f t="shared" si="459"/>
        <v>3.1257338500323417E-3</v>
      </c>
      <c r="AJ445">
        <f t="shared" si="419"/>
        <v>37.337604695554134</v>
      </c>
      <c r="AK445">
        <f t="shared" si="420"/>
        <v>-0.8575192817660553</v>
      </c>
      <c r="AL445">
        <f t="shared" si="421"/>
        <v>-4.4382738313288872E-2</v>
      </c>
      <c r="AM445">
        <f t="shared" si="422"/>
        <v>3.9619192080229376E-2</v>
      </c>
      <c r="AN445" s="9">
        <f t="shared" si="443"/>
        <v>36.475321867555024</v>
      </c>
      <c r="AO445">
        <f t="shared" si="423"/>
        <v>0</v>
      </c>
      <c r="AP445">
        <f t="shared" si="444"/>
        <v>0</v>
      </c>
      <c r="AQ445">
        <f t="shared" si="424"/>
        <v>5.9216781596562029</v>
      </c>
      <c r="AR445">
        <f t="shared" si="425"/>
        <v>-3.5673102451386551E-2</v>
      </c>
      <c r="AS445">
        <f t="shared" si="426"/>
        <v>4.8842350117972222E-2</v>
      </c>
      <c r="AT445">
        <f t="shared" si="445"/>
        <v>4.1600350231096886E-2</v>
      </c>
      <c r="AU445">
        <f t="shared" si="427"/>
        <v>5.9321036150607007</v>
      </c>
      <c r="AV445">
        <f t="shared" si="446"/>
        <v>0.16263334526836173</v>
      </c>
      <c r="AW445">
        <f t="shared" si="447"/>
        <v>0</v>
      </c>
      <c r="AX445">
        <f t="shared" si="428"/>
        <v>2.8611797665498578E-2</v>
      </c>
      <c r="AY445" t="b">
        <f t="shared" si="448"/>
        <v>0</v>
      </c>
      <c r="AZ445">
        <f t="shared" si="429"/>
        <v>37.337604695554134</v>
      </c>
      <c r="BA445">
        <f t="shared" si="430"/>
        <v>-0.8575192817660553</v>
      </c>
      <c r="BB445">
        <f t="shared" si="431"/>
        <v>-9.3714534611196623E-2</v>
      </c>
      <c r="BC445">
        <f t="shared" si="432"/>
        <v>3.9619192080229487E-2</v>
      </c>
      <c r="BD445">
        <f t="shared" si="433"/>
        <v>4.9331796297907987E-2</v>
      </c>
      <c r="BF445" s="15">
        <f t="shared" si="449"/>
        <v>36.475321867555024</v>
      </c>
      <c r="BG445" s="10">
        <f t="shared" si="450"/>
        <v>0</v>
      </c>
      <c r="BH445">
        <f t="shared" si="451"/>
        <v>5.9321036150607007</v>
      </c>
      <c r="BI445">
        <f t="shared" si="452"/>
        <v>5.9216781596562029</v>
      </c>
      <c r="BJ445">
        <f t="shared" si="453"/>
        <v>-3.5673102451386551E-2</v>
      </c>
      <c r="BK445">
        <f t="shared" si="454"/>
        <v>-4.894461799355293E-4</v>
      </c>
      <c r="BM445">
        <f t="shared" si="455"/>
        <v>0</v>
      </c>
      <c r="BN445">
        <f t="shared" si="456"/>
        <v>0</v>
      </c>
      <c r="BO445">
        <f t="shared" si="457"/>
        <v>2.3592239273284576E-16</v>
      </c>
      <c r="BP445">
        <f t="shared" si="458"/>
        <v>1.1102230246251565E-16</v>
      </c>
    </row>
    <row r="446" spans="1:68" x14ac:dyDescent="0.2">
      <c r="A446">
        <f t="shared" si="464"/>
        <v>0.40899999999999997</v>
      </c>
      <c r="B446">
        <f t="shared" si="400"/>
        <v>1.2784251446632626</v>
      </c>
      <c r="C446">
        <f t="shared" si="401"/>
        <v>1.8473087053691644</v>
      </c>
      <c r="D446">
        <f t="shared" si="402"/>
        <v>1.2784251446632626</v>
      </c>
      <c r="E446">
        <f t="shared" si="408"/>
        <v>0.96201341534338447</v>
      </c>
      <c r="F446">
        <f t="shared" si="409"/>
        <v>0.96201341534338447</v>
      </c>
      <c r="G446">
        <f t="shared" si="403"/>
        <v>1.2656408932166301</v>
      </c>
      <c r="H446">
        <f t="shared" si="404"/>
        <v>0.9538002654028841</v>
      </c>
      <c r="I446">
        <f t="shared" si="405"/>
        <v>0.9538002654028841</v>
      </c>
      <c r="J446">
        <f t="shared" si="460"/>
        <v>22.885683065117952</v>
      </c>
      <c r="K446">
        <f t="shared" si="461"/>
        <v>22.180342112417513</v>
      </c>
      <c r="L446">
        <f t="shared" si="410"/>
        <v>2.4430268518969878E+17</v>
      </c>
      <c r="M446">
        <f t="shared" si="406"/>
        <v>2.8639138586834711E-2</v>
      </c>
      <c r="N446" s="17">
        <f t="shared" si="462"/>
        <v>6996618458283635</v>
      </c>
      <c r="O446">
        <f t="shared" si="463"/>
        <v>0</v>
      </c>
      <c r="P446" s="18" t="e">
        <f t="shared" si="407"/>
        <v>#N/A</v>
      </c>
      <c r="R446">
        <f t="shared" si="411"/>
        <v>3.0992064061683484</v>
      </c>
      <c r="S446">
        <f t="shared" si="412"/>
        <v>40.037184364475827</v>
      </c>
      <c r="T446">
        <f t="shared" si="434"/>
        <v>-3.5529810146173468</v>
      </c>
      <c r="U446" s="9">
        <f t="shared" si="413"/>
        <v>36.484203349858483</v>
      </c>
      <c r="V446">
        <f t="shared" si="435"/>
        <v>-6996618458283660</v>
      </c>
      <c r="W446">
        <f t="shared" si="436"/>
        <v>0</v>
      </c>
      <c r="X446">
        <f t="shared" si="437"/>
        <v>7.1054273576010019E-15</v>
      </c>
      <c r="Y446">
        <f t="shared" si="414"/>
        <v>1.8473087053691644</v>
      </c>
      <c r="Z446">
        <f t="shared" si="415"/>
        <v>31.415926535897931</v>
      </c>
      <c r="AA446">
        <f t="shared" si="416"/>
        <v>2.8650802750155253</v>
      </c>
      <c r="AB446">
        <f t="shared" si="438"/>
        <v>-0.81305846691951655</v>
      </c>
      <c r="AC446">
        <f t="shared" si="417"/>
        <v>30.602868068978413</v>
      </c>
      <c r="AD446">
        <f t="shared" si="439"/>
        <v>-9.2133516872601101E-2</v>
      </c>
      <c r="AE446">
        <f t="shared" si="418"/>
        <v>4.1434190359265453E-2</v>
      </c>
      <c r="AF446" s="9">
        <f t="shared" si="440"/>
        <v>30.552168742465078</v>
      </c>
      <c r="AG446" s="9">
        <f t="shared" si="441"/>
        <v>0</v>
      </c>
      <c r="AH446">
        <f t="shared" si="442"/>
        <v>0</v>
      </c>
      <c r="AI446">
        <f t="shared" si="459"/>
        <v>3.1257338500324527E-3</v>
      </c>
      <c r="AJ446">
        <f t="shared" si="419"/>
        <v>37.337604695554134</v>
      </c>
      <c r="AK446">
        <f t="shared" si="420"/>
        <v>-0.84883705922635444</v>
      </c>
      <c r="AL446">
        <f t="shared" si="421"/>
        <v>-4.3291169619582792E-2</v>
      </c>
      <c r="AM446">
        <f t="shared" si="422"/>
        <v>3.8726883150271424E-2</v>
      </c>
      <c r="AN446" s="9">
        <f t="shared" si="443"/>
        <v>36.484203349858461</v>
      </c>
      <c r="AO446">
        <f t="shared" si="423"/>
        <v>0</v>
      </c>
      <c r="AP446">
        <f t="shared" si="444"/>
        <v>0</v>
      </c>
      <c r="AQ446">
        <f t="shared" si="424"/>
        <v>5.9216781596562029</v>
      </c>
      <c r="AR446">
        <f t="shared" si="425"/>
        <v>-3.5778592306837886E-2</v>
      </c>
      <c r="AS446">
        <f t="shared" si="426"/>
        <v>4.8842347253018309E-2</v>
      </c>
      <c r="AT446">
        <f t="shared" si="445"/>
        <v>4.2150129895892091E-2</v>
      </c>
      <c r="AU446">
        <f t="shared" si="427"/>
        <v>5.9320346073933834</v>
      </c>
      <c r="AV446">
        <f t="shared" si="446"/>
        <v>0.16259186340206594</v>
      </c>
      <c r="AW446">
        <f t="shared" si="447"/>
        <v>0</v>
      </c>
      <c r="AX446">
        <f t="shared" si="428"/>
        <v>2.8643055003998903E-2</v>
      </c>
      <c r="AY446" t="b">
        <f t="shared" si="448"/>
        <v>0</v>
      </c>
      <c r="AZ446">
        <f t="shared" si="429"/>
        <v>37.337604695554134</v>
      </c>
      <c r="BA446">
        <f t="shared" si="430"/>
        <v>-0.84883705922635455</v>
      </c>
      <c r="BB446">
        <f t="shared" si="431"/>
        <v>-9.2622965917490696E-2</v>
      </c>
      <c r="BC446">
        <f t="shared" si="432"/>
        <v>3.8726883150271424E-2</v>
      </c>
      <c r="BD446">
        <f t="shared" si="433"/>
        <v>4.9331796297907987E-2</v>
      </c>
      <c r="BF446" s="15">
        <f t="shared" si="449"/>
        <v>36.484203349858461</v>
      </c>
      <c r="BG446" s="10">
        <f t="shared" si="450"/>
        <v>0</v>
      </c>
      <c r="BH446">
        <f t="shared" si="451"/>
        <v>5.9320346073933834</v>
      </c>
      <c r="BI446">
        <f t="shared" si="452"/>
        <v>5.9216781596562029</v>
      </c>
      <c r="BJ446">
        <f t="shared" si="453"/>
        <v>-3.5778592306837997E-2</v>
      </c>
      <c r="BK446">
        <f t="shared" si="454"/>
        <v>-4.8944904488959495E-4</v>
      </c>
      <c r="BM446">
        <f t="shared" si="455"/>
        <v>0</v>
      </c>
      <c r="BN446">
        <f t="shared" si="456"/>
        <v>0</v>
      </c>
      <c r="BO446">
        <f t="shared" si="457"/>
        <v>8.3266726846886741E-17</v>
      </c>
      <c r="BP446">
        <f t="shared" si="458"/>
        <v>0</v>
      </c>
    </row>
    <row r="447" spans="1:68" x14ac:dyDescent="0.2">
      <c r="A447">
        <f t="shared" si="464"/>
        <v>0.41</v>
      </c>
      <c r="B447">
        <f t="shared" si="400"/>
        <v>1.281550878513295</v>
      </c>
      <c r="C447">
        <f t="shared" si="401"/>
        <v>1.844182971519132</v>
      </c>
      <c r="D447">
        <f t="shared" si="402"/>
        <v>1.281550878513295</v>
      </c>
      <c r="E447">
        <f t="shared" si="408"/>
        <v>0.96286204656619867</v>
      </c>
      <c r="F447">
        <f t="shared" si="409"/>
        <v>0.96286204656619867</v>
      </c>
      <c r="G447">
        <f t="shared" si="403"/>
        <v>1.268735369728162</v>
      </c>
      <c r="H447">
        <f t="shared" si="404"/>
        <v>0.95472540618230584</v>
      </c>
      <c r="I447">
        <f t="shared" si="405"/>
        <v>0.95472540618230584</v>
      </c>
      <c r="J447">
        <f t="shared" si="460"/>
        <v>22.863506553912362</v>
      </c>
      <c r="K447">
        <f t="shared" si="461"/>
        <v>22.159063912500997</v>
      </c>
      <c r="L447">
        <f t="shared" si="410"/>
        <v>2.4621657169343949E+17</v>
      </c>
      <c r="M447">
        <f t="shared" si="406"/>
        <v>2.8670383090071316E-2</v>
      </c>
      <c r="N447" s="17">
        <f t="shared" si="462"/>
        <v>7059123433574919</v>
      </c>
      <c r="O447">
        <f t="shared" si="463"/>
        <v>0</v>
      </c>
      <c r="P447" s="18" t="e">
        <f t="shared" si="407"/>
        <v>#N/A</v>
      </c>
      <c r="R447">
        <f t="shared" si="411"/>
        <v>3.0982466187711966</v>
      </c>
      <c r="S447">
        <f t="shared" si="412"/>
        <v>40.044987916279815</v>
      </c>
      <c r="T447">
        <f t="shared" si="434"/>
        <v>-3.5518906371227184</v>
      </c>
      <c r="U447" s="9">
        <f t="shared" si="413"/>
        <v>36.493097279157098</v>
      </c>
      <c r="V447">
        <f t="shared" si="435"/>
        <v>-7059123433574825</v>
      </c>
      <c r="W447">
        <f t="shared" si="436"/>
        <v>0</v>
      </c>
      <c r="X447">
        <f t="shared" si="437"/>
        <v>-7.1054273576010019E-15</v>
      </c>
      <c r="Y447">
        <f t="shared" si="414"/>
        <v>1.844182971519132</v>
      </c>
      <c r="Z447">
        <f t="shared" si="415"/>
        <v>31.415926535897931</v>
      </c>
      <c r="AA447">
        <f t="shared" si="416"/>
        <v>2.8682060088655579</v>
      </c>
      <c r="AB447">
        <f t="shared" si="438"/>
        <v>-0.80426680746975354</v>
      </c>
      <c r="AC447">
        <f t="shared" si="417"/>
        <v>30.611659728428176</v>
      </c>
      <c r="AD447">
        <f t="shared" si="439"/>
        <v>-9.1043135543306439E-2</v>
      </c>
      <c r="AE447">
        <f t="shared" si="418"/>
        <v>4.0516118724877308E-2</v>
      </c>
      <c r="AF447" s="9">
        <f t="shared" si="440"/>
        <v>30.561132711609748</v>
      </c>
      <c r="AG447" s="9">
        <f t="shared" si="441"/>
        <v>0</v>
      </c>
      <c r="AH447">
        <f t="shared" si="442"/>
        <v>0</v>
      </c>
      <c r="AI447">
        <f t="shared" si="459"/>
        <v>3.1257338500324527E-3</v>
      </c>
      <c r="AJ447">
        <f t="shared" si="419"/>
        <v>37.337604695554134</v>
      </c>
      <c r="AK447">
        <f t="shared" si="420"/>
        <v>-0.84015175554322263</v>
      </c>
      <c r="AL447">
        <f t="shared" si="421"/>
        <v>-4.2200792124954312E-2</v>
      </c>
      <c r="AM447">
        <f t="shared" si="422"/>
        <v>3.784513127115964E-2</v>
      </c>
      <c r="AN447" s="9">
        <f t="shared" si="443"/>
        <v>36.493097279157119</v>
      </c>
      <c r="AO447">
        <f t="shared" si="423"/>
        <v>0</v>
      </c>
      <c r="AP447">
        <f t="shared" si="444"/>
        <v>0</v>
      </c>
      <c r="AQ447">
        <f t="shared" si="424"/>
        <v>5.9216781596562029</v>
      </c>
      <c r="AR447">
        <f t="shared" si="425"/>
        <v>-3.5884948073469092E-2</v>
      </c>
      <c r="AS447">
        <f t="shared" si="426"/>
        <v>4.8842343418352127E-2</v>
      </c>
      <c r="AT447">
        <f t="shared" si="445"/>
        <v>4.2712459786823531E-2</v>
      </c>
      <c r="AU447">
        <f t="shared" si="427"/>
        <v>5.9319645675473716</v>
      </c>
      <c r="AV447">
        <f t="shared" si="446"/>
        <v>0.1625503180004233</v>
      </c>
      <c r="AW447">
        <f t="shared" si="447"/>
        <v>0</v>
      </c>
      <c r="AX447">
        <f t="shared" si="428"/>
        <v>2.8674312342499227E-2</v>
      </c>
      <c r="AY447" t="b">
        <f t="shared" si="448"/>
        <v>0</v>
      </c>
      <c r="AZ447">
        <f t="shared" si="429"/>
        <v>37.337604695554134</v>
      </c>
      <c r="BA447">
        <f t="shared" si="430"/>
        <v>-0.84015175554322274</v>
      </c>
      <c r="BB447">
        <f t="shared" si="431"/>
        <v>-9.1532588422862021E-2</v>
      </c>
      <c r="BC447">
        <f t="shared" si="432"/>
        <v>3.784513127115964E-2</v>
      </c>
      <c r="BD447">
        <f t="shared" si="433"/>
        <v>4.9331796297907987E-2</v>
      </c>
      <c r="BF447" s="15">
        <f t="shared" si="449"/>
        <v>36.493097279157112</v>
      </c>
      <c r="BG447" s="10">
        <f t="shared" si="450"/>
        <v>0</v>
      </c>
      <c r="BH447">
        <f t="shared" si="451"/>
        <v>5.9319645675473645</v>
      </c>
      <c r="BI447">
        <f t="shared" si="452"/>
        <v>5.9216781596562029</v>
      </c>
      <c r="BJ447">
        <f t="shared" si="453"/>
        <v>-3.5884948073469203E-2</v>
      </c>
      <c r="BK447">
        <f t="shared" si="454"/>
        <v>-4.8945287955558248E-4</v>
      </c>
      <c r="BM447">
        <f t="shared" si="455"/>
        <v>0</v>
      </c>
      <c r="BN447">
        <f t="shared" si="456"/>
        <v>0</v>
      </c>
      <c r="BO447">
        <f t="shared" si="457"/>
        <v>2.7755575615628914E-16</v>
      </c>
      <c r="BP447">
        <f t="shared" si="458"/>
        <v>0</v>
      </c>
    </row>
    <row r="448" spans="1:68" x14ac:dyDescent="0.2">
      <c r="A448">
        <f t="shared" si="464"/>
        <v>0.41099999999999998</v>
      </c>
      <c r="B448">
        <f t="shared" si="400"/>
        <v>1.2846766123633273</v>
      </c>
      <c r="C448">
        <f t="shared" si="401"/>
        <v>1.8410572376690997</v>
      </c>
      <c r="D448">
        <f t="shared" si="402"/>
        <v>1.2846766123633273</v>
      </c>
      <c r="E448">
        <f t="shared" si="408"/>
        <v>0.963701270430253</v>
      </c>
      <c r="F448">
        <f t="shared" si="409"/>
        <v>0.963701270430253</v>
      </c>
      <c r="G448">
        <f t="shared" si="403"/>
        <v>1.271829846239694</v>
      </c>
      <c r="H448">
        <f t="shared" si="404"/>
        <v>0.95564140472391346</v>
      </c>
      <c r="I448">
        <f t="shared" si="405"/>
        <v>0.95564140472391346</v>
      </c>
      <c r="J448">
        <f t="shared" si="460"/>
        <v>22.841591493978903</v>
      </c>
      <c r="K448">
        <f t="shared" si="461"/>
        <v>22.138036370410148</v>
      </c>
      <c r="L448">
        <f t="shared" si="410"/>
        <v>2.4814887533925018E+17</v>
      </c>
      <c r="M448">
        <f t="shared" si="406"/>
        <v>2.8701627565296348E-2</v>
      </c>
      <c r="N448" s="17">
        <f t="shared" si="462"/>
        <v>7122276600734310</v>
      </c>
      <c r="O448">
        <f t="shared" si="463"/>
        <v>0</v>
      </c>
      <c r="P448" s="18" t="e">
        <f t="shared" si="407"/>
        <v>#N/A</v>
      </c>
      <c r="R448">
        <f t="shared" si="411"/>
        <v>3.0972972318571115</v>
      </c>
      <c r="S448">
        <f t="shared" si="412"/>
        <v>40.05280526475272</v>
      </c>
      <c r="T448">
        <f t="shared" si="434"/>
        <v>-3.5508014482322827</v>
      </c>
      <c r="U448" s="9">
        <f t="shared" si="413"/>
        <v>36.502003816520435</v>
      </c>
      <c r="V448">
        <f t="shared" si="435"/>
        <v>-7122276600734223</v>
      </c>
      <c r="W448">
        <f t="shared" si="436"/>
        <v>0</v>
      </c>
      <c r="X448">
        <f t="shared" si="437"/>
        <v>-7.1054273576010019E-15</v>
      </c>
      <c r="Y448">
        <f t="shared" si="414"/>
        <v>1.8410572376690997</v>
      </c>
      <c r="Z448">
        <f t="shared" si="415"/>
        <v>31.415926535897931</v>
      </c>
      <c r="AA448">
        <f t="shared" si="416"/>
        <v>2.87133174271559</v>
      </c>
      <c r="AB448">
        <f t="shared" si="438"/>
        <v>-0.79547102261806479</v>
      </c>
      <c r="AC448">
        <f t="shared" si="417"/>
        <v>30.620455513279865</v>
      </c>
      <c r="AD448">
        <f t="shared" si="439"/>
        <v>-8.9953941850595825E-2</v>
      </c>
      <c r="AE448">
        <f t="shared" si="418"/>
        <v>3.9608749769346044E-2</v>
      </c>
      <c r="AF448" s="9">
        <f t="shared" si="440"/>
        <v>30.570110321198616</v>
      </c>
      <c r="AG448" s="9">
        <f t="shared" si="441"/>
        <v>0</v>
      </c>
      <c r="AH448">
        <f t="shared" si="442"/>
        <v>0</v>
      </c>
      <c r="AI448">
        <f t="shared" si="459"/>
        <v>3.1257338500323417E-3</v>
      </c>
      <c r="AJ448">
        <f t="shared" si="419"/>
        <v>37.337604695554134</v>
      </c>
      <c r="AK448">
        <f t="shared" si="420"/>
        <v>-0.83146319364098309</v>
      </c>
      <c r="AL448">
        <f t="shared" si="421"/>
        <v>-4.1111603234518679E-2</v>
      </c>
      <c r="AM448">
        <f t="shared" si="422"/>
        <v>3.6973917841803476E-2</v>
      </c>
      <c r="AN448" s="9">
        <f t="shared" si="443"/>
        <v>36.502003816520435</v>
      </c>
      <c r="AO448">
        <f t="shared" si="423"/>
        <v>0</v>
      </c>
      <c r="AP448">
        <f t="shared" si="444"/>
        <v>0</v>
      </c>
      <c r="AQ448">
        <f t="shared" si="424"/>
        <v>5.9216781596562029</v>
      </c>
      <c r="AR448">
        <f t="shared" si="425"/>
        <v>-3.5992171022918296E-2</v>
      </c>
      <c r="AS448">
        <f t="shared" si="426"/>
        <v>4.8842338616077147E-2</v>
      </c>
      <c r="AT448">
        <f t="shared" si="445"/>
        <v>4.3287750195301282E-2</v>
      </c>
      <c r="AU448">
        <f t="shared" si="427"/>
        <v>5.9318934953218196</v>
      </c>
      <c r="AV448">
        <f t="shared" si="446"/>
        <v>0.16250870842978501</v>
      </c>
      <c r="AW448">
        <f t="shared" si="447"/>
        <v>0</v>
      </c>
      <c r="AX448">
        <f t="shared" si="428"/>
        <v>2.8705569680999549E-2</v>
      </c>
      <c r="AY448" t="b">
        <f t="shared" si="448"/>
        <v>0</v>
      </c>
      <c r="AZ448">
        <f t="shared" si="429"/>
        <v>37.337604695554134</v>
      </c>
      <c r="BA448">
        <f t="shared" si="430"/>
        <v>-0.83146319364098331</v>
      </c>
      <c r="BB448">
        <f t="shared" si="431"/>
        <v>-9.0443399532426333E-2</v>
      </c>
      <c r="BC448">
        <f t="shared" si="432"/>
        <v>3.6973917841803476E-2</v>
      </c>
      <c r="BD448">
        <f t="shared" si="433"/>
        <v>4.9331796297907987E-2</v>
      </c>
      <c r="BF448" s="15">
        <f t="shared" si="449"/>
        <v>36.502003816520435</v>
      </c>
      <c r="BG448" s="10">
        <f t="shared" si="450"/>
        <v>0</v>
      </c>
      <c r="BH448">
        <f t="shared" si="451"/>
        <v>5.9318934953218196</v>
      </c>
      <c r="BI448">
        <f t="shared" si="452"/>
        <v>5.9216781596562029</v>
      </c>
      <c r="BJ448">
        <f t="shared" si="453"/>
        <v>-3.5992171022918518E-2</v>
      </c>
      <c r="BK448">
        <f t="shared" si="454"/>
        <v>-4.8945768183050742E-4</v>
      </c>
      <c r="BM448">
        <f t="shared" si="455"/>
        <v>0</v>
      </c>
      <c r="BN448">
        <f t="shared" si="456"/>
        <v>0</v>
      </c>
      <c r="BO448">
        <f t="shared" si="457"/>
        <v>3.3306690738754696E-16</v>
      </c>
      <c r="BP448">
        <f t="shared" si="458"/>
        <v>0</v>
      </c>
    </row>
    <row r="449" spans="1:68" x14ac:dyDescent="0.2">
      <c r="A449">
        <f t="shared" si="464"/>
        <v>0.41199999999999998</v>
      </c>
      <c r="B449">
        <f t="shared" si="400"/>
        <v>1.2878023462133599</v>
      </c>
      <c r="C449">
        <f t="shared" si="401"/>
        <v>1.8379315038190671</v>
      </c>
      <c r="D449">
        <f t="shared" si="402"/>
        <v>1.2878023462133599</v>
      </c>
      <c r="E449">
        <f t="shared" si="408"/>
        <v>0.96453107873615906</v>
      </c>
      <c r="F449">
        <f t="shared" si="409"/>
        <v>0.96453107873615906</v>
      </c>
      <c r="G449">
        <f t="shared" si="403"/>
        <v>1.2749243227512264</v>
      </c>
      <c r="H449">
        <f t="shared" si="404"/>
        <v>0.95654825225630902</v>
      </c>
      <c r="I449">
        <f t="shared" si="405"/>
        <v>0.95654825225630902</v>
      </c>
      <c r="J449">
        <f t="shared" si="460"/>
        <v>22.819936715107641</v>
      </c>
      <c r="K449">
        <f t="shared" si="461"/>
        <v>22.117258370332067</v>
      </c>
      <c r="L449">
        <f t="shared" si="410"/>
        <v>2.5009983375970611E+17</v>
      </c>
      <c r="M449">
        <f t="shared" si="406"/>
        <v>2.8732872012479285E-2</v>
      </c>
      <c r="N449" s="17">
        <f t="shared" si="462"/>
        <v>7186086513759981</v>
      </c>
      <c r="O449">
        <f t="shared" si="463"/>
        <v>0</v>
      </c>
      <c r="P449" s="18" t="e">
        <f t="shared" si="407"/>
        <v>#N/A</v>
      </c>
      <c r="R449">
        <f t="shared" si="411"/>
        <v>3.0963582254974646</v>
      </c>
      <c r="S449">
        <f t="shared" si="412"/>
        <v>40.060636568098708</v>
      </c>
      <c r="T449">
        <f t="shared" si="434"/>
        <v>-3.5497134453596271</v>
      </c>
      <c r="U449" s="9">
        <f t="shared" si="413"/>
        <v>36.510923122739079</v>
      </c>
      <c r="V449">
        <f t="shared" si="435"/>
        <v>-7186086513759702</v>
      </c>
      <c r="W449">
        <f t="shared" si="436"/>
        <v>0</v>
      </c>
      <c r="X449">
        <f t="shared" si="437"/>
        <v>-3.5527136788005009E-14</v>
      </c>
      <c r="Y449">
        <f t="shared" si="414"/>
        <v>1.8379315038190671</v>
      </c>
      <c r="Z449">
        <f t="shared" si="415"/>
        <v>31.415926535897931</v>
      </c>
      <c r="AA449">
        <f t="shared" si="416"/>
        <v>2.8744574765656226</v>
      </c>
      <c r="AB449">
        <f t="shared" si="438"/>
        <v>-0.78667093448037606</v>
      </c>
      <c r="AC449">
        <f t="shared" si="417"/>
        <v>30.629255601417555</v>
      </c>
      <c r="AD449">
        <f t="shared" si="439"/>
        <v>-8.8865933210150919E-2</v>
      </c>
      <c r="AE449">
        <f t="shared" si="418"/>
        <v>3.8712064087624107E-2</v>
      </c>
      <c r="AF449" s="9">
        <f t="shared" si="440"/>
        <v>30.579101732295026</v>
      </c>
      <c r="AG449" s="9">
        <f t="shared" si="441"/>
        <v>0</v>
      </c>
      <c r="AH449">
        <f t="shared" si="442"/>
        <v>0</v>
      </c>
      <c r="AI449">
        <f t="shared" si="459"/>
        <v>3.1257338500324527E-3</v>
      </c>
      <c r="AJ449">
        <f t="shared" si="419"/>
        <v>37.337604695554134</v>
      </c>
      <c r="AK449">
        <f t="shared" si="420"/>
        <v>-0.82277119696877055</v>
      </c>
      <c r="AL449">
        <f t="shared" si="421"/>
        <v>-4.0023600361863032E-2</v>
      </c>
      <c r="AM449">
        <f t="shared" si="422"/>
        <v>3.6113224515616778E-2</v>
      </c>
      <c r="AN449" s="9">
        <f t="shared" si="443"/>
        <v>36.510923122739115</v>
      </c>
      <c r="AO449">
        <f t="shared" si="423"/>
        <v>0</v>
      </c>
      <c r="AP449">
        <f t="shared" si="444"/>
        <v>0</v>
      </c>
      <c r="AQ449">
        <f t="shared" si="424"/>
        <v>5.9216781596562029</v>
      </c>
      <c r="AR449">
        <f t="shared" si="425"/>
        <v>-3.6100262488394486E-2</v>
      </c>
      <c r="AS449">
        <f t="shared" si="426"/>
        <v>4.8842332848287887E-2</v>
      </c>
      <c r="AT449">
        <f t="shared" si="445"/>
        <v>4.3876429585034106E-2</v>
      </c>
      <c r="AU449">
        <f t="shared" si="427"/>
        <v>5.9318213904440888</v>
      </c>
      <c r="AV449">
        <f t="shared" si="446"/>
        <v>0.16246703405726087</v>
      </c>
      <c r="AW449">
        <f t="shared" si="447"/>
        <v>0</v>
      </c>
      <c r="AX449">
        <f t="shared" si="428"/>
        <v>2.8736827019499873E-2</v>
      </c>
      <c r="AY449" t="b">
        <f t="shared" si="448"/>
        <v>0</v>
      </c>
      <c r="AZ449">
        <f t="shared" si="429"/>
        <v>37.337604695554134</v>
      </c>
      <c r="BA449">
        <f t="shared" si="430"/>
        <v>-0.82277119696877077</v>
      </c>
      <c r="BB449">
        <f t="shared" si="431"/>
        <v>-8.9355396659771075E-2</v>
      </c>
      <c r="BC449">
        <f t="shared" si="432"/>
        <v>3.6113224515616778E-2</v>
      </c>
      <c r="BD449">
        <f t="shared" si="433"/>
        <v>4.9331796297907987E-2</v>
      </c>
      <c r="BF449" s="15">
        <f t="shared" si="449"/>
        <v>36.510923122739115</v>
      </c>
      <c r="BG449" s="10">
        <f t="shared" si="450"/>
        <v>0</v>
      </c>
      <c r="BH449">
        <f t="shared" si="451"/>
        <v>5.9318213904440888</v>
      </c>
      <c r="BI449">
        <f t="shared" si="452"/>
        <v>5.9216781596562029</v>
      </c>
      <c r="BJ449">
        <f t="shared" si="453"/>
        <v>-3.6100262488394708E-2</v>
      </c>
      <c r="BK449">
        <f t="shared" si="454"/>
        <v>-4.8946344962015609E-4</v>
      </c>
      <c r="BM449">
        <f t="shared" si="455"/>
        <v>0</v>
      </c>
      <c r="BN449">
        <f t="shared" si="456"/>
        <v>0</v>
      </c>
      <c r="BO449">
        <f t="shared" si="457"/>
        <v>-5.5511151231257827E-17</v>
      </c>
      <c r="BP449">
        <f t="shared" si="458"/>
        <v>0</v>
      </c>
    </row>
    <row r="450" spans="1:68" x14ac:dyDescent="0.2">
      <c r="A450">
        <f t="shared" si="464"/>
        <v>0.41299999999999998</v>
      </c>
      <c r="B450">
        <f t="shared" si="400"/>
        <v>1.2909280800633922</v>
      </c>
      <c r="C450">
        <f t="shared" si="401"/>
        <v>1.8348057699690348</v>
      </c>
      <c r="D450">
        <f t="shared" si="402"/>
        <v>1.2909280800633922</v>
      </c>
      <c r="E450">
        <f t="shared" si="408"/>
        <v>0.96535146337652022</v>
      </c>
      <c r="F450">
        <f t="shared" si="409"/>
        <v>0.96535146337652022</v>
      </c>
      <c r="G450">
        <f t="shared" si="403"/>
        <v>1.2780187992627583</v>
      </c>
      <c r="H450">
        <f t="shared" si="404"/>
        <v>0.95744594009572248</v>
      </c>
      <c r="I450">
        <f t="shared" si="405"/>
        <v>0.95744594009572237</v>
      </c>
      <c r="J450">
        <f t="shared" si="460"/>
        <v>22.798541063585752</v>
      </c>
      <c r="K450">
        <f t="shared" si="461"/>
        <v>22.096728812168404</v>
      </c>
      <c r="L450">
        <f t="shared" si="410"/>
        <v>2.520696880987776E+17</v>
      </c>
      <c r="M450">
        <f t="shared" si="406"/>
        <v>2.8764116431589593E-2</v>
      </c>
      <c r="N450" s="17">
        <f t="shared" si="462"/>
        <v>7250561857347712</v>
      </c>
      <c r="O450">
        <f t="shared" si="463"/>
        <v>0</v>
      </c>
      <c r="P450" s="18" t="e">
        <f t="shared" si="407"/>
        <v>#N/A</v>
      </c>
      <c r="R450">
        <f t="shared" si="411"/>
        <v>3.0954295800190876</v>
      </c>
      <c r="S450">
        <f t="shared" si="412"/>
        <v>40.068481984266448</v>
      </c>
      <c r="T450">
        <f t="shared" si="434"/>
        <v>-3.5486266259267754</v>
      </c>
      <c r="U450" s="9">
        <f t="shared" si="413"/>
        <v>36.519855358339676</v>
      </c>
      <c r="V450">
        <f t="shared" si="435"/>
        <v>-7250561857347579</v>
      </c>
      <c r="W450">
        <f t="shared" si="436"/>
        <v>0</v>
      </c>
      <c r="X450">
        <f t="shared" si="437"/>
        <v>-1.4210854715202004E-14</v>
      </c>
      <c r="Y450">
        <f t="shared" si="414"/>
        <v>1.8348057699690348</v>
      </c>
      <c r="Z450">
        <f t="shared" si="415"/>
        <v>31.415926535897931</v>
      </c>
      <c r="AA450">
        <f t="shared" si="416"/>
        <v>2.8775832104156551</v>
      </c>
      <c r="AB450">
        <f t="shared" si="438"/>
        <v>-0.77786636561982447</v>
      </c>
      <c r="AC450">
        <f t="shared" si="417"/>
        <v>30.638060170278106</v>
      </c>
      <c r="AD450">
        <f t="shared" si="439"/>
        <v>-8.7779107046079705E-2</v>
      </c>
      <c r="AE450">
        <f t="shared" si="418"/>
        <v>3.7826042537701339E-2</v>
      </c>
      <c r="AF450" s="9">
        <f t="shared" si="440"/>
        <v>30.58810710576973</v>
      </c>
      <c r="AG450" s="9">
        <f t="shared" si="441"/>
        <v>0</v>
      </c>
      <c r="AH450">
        <f t="shared" si="442"/>
        <v>0</v>
      </c>
      <c r="AI450">
        <f t="shared" si="459"/>
        <v>3.1257338500324527E-3</v>
      </c>
      <c r="AJ450">
        <f t="shared" si="419"/>
        <v>37.337604695554134</v>
      </c>
      <c r="AK450">
        <f t="shared" si="420"/>
        <v>-0.81407558948438408</v>
      </c>
      <c r="AL450">
        <f t="shared" si="421"/>
        <v>-3.8936780929011316E-2</v>
      </c>
      <c r="AM450">
        <f t="shared" si="422"/>
        <v>3.5263033198916958E-2</v>
      </c>
      <c r="AN450" s="9">
        <f t="shared" si="443"/>
        <v>36.519855358339655</v>
      </c>
      <c r="AO450">
        <f t="shared" si="423"/>
        <v>0</v>
      </c>
      <c r="AP450">
        <f t="shared" si="444"/>
        <v>0</v>
      </c>
      <c r="AQ450">
        <f t="shared" si="424"/>
        <v>5.9216781596562029</v>
      </c>
      <c r="AR450">
        <f t="shared" si="425"/>
        <v>-3.6209223864559603E-2</v>
      </c>
      <c r="AS450">
        <f t="shared" si="426"/>
        <v>4.8842326117068388E-2</v>
      </c>
      <c r="AT450">
        <f t="shared" si="445"/>
        <v>4.4478945606873752E-2</v>
      </c>
      <c r="AU450">
        <f t="shared" si="427"/>
        <v>5.9317482525699248</v>
      </c>
      <c r="AV450">
        <f t="shared" si="446"/>
        <v>0.16242529425066177</v>
      </c>
      <c r="AW450">
        <f t="shared" si="447"/>
        <v>0</v>
      </c>
      <c r="AX450">
        <f t="shared" si="428"/>
        <v>2.8768084358000198E-2</v>
      </c>
      <c r="AY450" t="b">
        <f t="shared" si="448"/>
        <v>0</v>
      </c>
      <c r="AZ450">
        <f t="shared" si="429"/>
        <v>37.337604695554134</v>
      </c>
      <c r="BA450">
        <f t="shared" si="430"/>
        <v>-0.81407558948438385</v>
      </c>
      <c r="BB450">
        <f t="shared" si="431"/>
        <v>-8.8268577226918998E-2</v>
      </c>
      <c r="BC450">
        <f t="shared" si="432"/>
        <v>3.5263033198916958E-2</v>
      </c>
      <c r="BD450">
        <f t="shared" si="433"/>
        <v>4.9331796297907987E-2</v>
      </c>
      <c r="BF450" s="15">
        <f t="shared" si="449"/>
        <v>36.519855358339655</v>
      </c>
      <c r="BG450" s="10">
        <f t="shared" si="450"/>
        <v>0</v>
      </c>
      <c r="BH450">
        <f t="shared" si="451"/>
        <v>5.9317482525699248</v>
      </c>
      <c r="BI450">
        <f t="shared" si="452"/>
        <v>5.9216781596562029</v>
      </c>
      <c r="BJ450">
        <f t="shared" si="453"/>
        <v>-3.6209223864559381E-2</v>
      </c>
      <c r="BK450">
        <f t="shared" si="454"/>
        <v>-4.8947018083929372E-4</v>
      </c>
      <c r="BM450">
        <f t="shared" si="455"/>
        <v>0</v>
      </c>
      <c r="BN450">
        <f t="shared" si="456"/>
        <v>0</v>
      </c>
      <c r="BO450">
        <f t="shared" si="457"/>
        <v>3.0531133177191805E-16</v>
      </c>
      <c r="BP450">
        <f t="shared" si="458"/>
        <v>0</v>
      </c>
    </row>
    <row r="451" spans="1:68" x14ac:dyDescent="0.2">
      <c r="A451">
        <f t="shared" si="464"/>
        <v>0.41399999999999998</v>
      </c>
      <c r="B451">
        <f t="shared" si="400"/>
        <v>1.2940538139134248</v>
      </c>
      <c r="C451">
        <f t="shared" si="401"/>
        <v>1.8316800361190022</v>
      </c>
      <c r="D451">
        <f t="shared" si="402"/>
        <v>1.2940538139134248</v>
      </c>
      <c r="E451">
        <f t="shared" si="408"/>
        <v>0.96616241633601108</v>
      </c>
      <c r="F451">
        <f t="shared" si="409"/>
        <v>0.96616241633601108</v>
      </c>
      <c r="G451">
        <f t="shared" si="403"/>
        <v>1.2811132757742905</v>
      </c>
      <c r="H451">
        <f t="shared" si="404"/>
        <v>0.95833445964609509</v>
      </c>
      <c r="I451">
        <f t="shared" si="405"/>
        <v>0.95833445964609509</v>
      </c>
      <c r="J451">
        <f t="shared" si="460"/>
        <v>22.77740340204069</v>
      </c>
      <c r="K451">
        <f t="shared" si="461"/>
        <v>22.076446611386476</v>
      </c>
      <c r="L451">
        <f t="shared" si="410"/>
        <v>2.5405868307247901E+17</v>
      </c>
      <c r="M451">
        <f t="shared" si="406"/>
        <v>2.879536082259675E-2</v>
      </c>
      <c r="N451" s="17">
        <f t="shared" si="462"/>
        <v>7315711449185786</v>
      </c>
      <c r="O451">
        <f t="shared" si="463"/>
        <v>0</v>
      </c>
      <c r="P451" s="18" t="e">
        <f t="shared" si="407"/>
        <v>#N/A</v>
      </c>
      <c r="R451">
        <f t="shared" si="411"/>
        <v>3.0945112760025548</v>
      </c>
      <c r="S451">
        <f t="shared" si="412"/>
        <v>40.076341670962989</v>
      </c>
      <c r="T451">
        <f t="shared" si="434"/>
        <v>-3.5475409873641479</v>
      </c>
      <c r="U451" s="9">
        <f t="shared" si="413"/>
        <v>36.528800683598838</v>
      </c>
      <c r="V451">
        <f t="shared" si="435"/>
        <v>-7315711449185638</v>
      </c>
      <c r="W451">
        <f t="shared" si="436"/>
        <v>0</v>
      </c>
      <c r="X451">
        <f t="shared" si="437"/>
        <v>-1.4210854715202004E-14</v>
      </c>
      <c r="Y451">
        <f t="shared" si="414"/>
        <v>1.8316800361190022</v>
      </c>
      <c r="Z451">
        <f t="shared" si="415"/>
        <v>31.415926535897931</v>
      </c>
      <c r="AA451">
        <f t="shared" si="416"/>
        <v>2.8807089442656872</v>
      </c>
      <c r="AB451">
        <f t="shared" si="438"/>
        <v>-0.76905713903084727</v>
      </c>
      <c r="AC451">
        <f t="shared" si="417"/>
        <v>30.646869396867086</v>
      </c>
      <c r="AD451">
        <f t="shared" si="439"/>
        <v>-8.669346079087982E-2</v>
      </c>
      <c r="AE451">
        <f t="shared" si="418"/>
        <v>3.6950666238909573E-2</v>
      </c>
      <c r="AF451" s="9">
        <f t="shared" si="440"/>
        <v>30.597126602315114</v>
      </c>
      <c r="AG451" s="9">
        <f t="shared" si="441"/>
        <v>0</v>
      </c>
      <c r="AH451">
        <f t="shared" si="442"/>
        <v>0</v>
      </c>
      <c r="AI451">
        <f t="shared" si="459"/>
        <v>3.1257338500324527E-3</v>
      </c>
      <c r="AJ451">
        <f t="shared" si="419"/>
        <v>37.337604695554134</v>
      </c>
      <c r="AK451">
        <f t="shared" si="420"/>
        <v>-0.80537619563826568</v>
      </c>
      <c r="AL451">
        <f t="shared" si="421"/>
        <v>-3.7851142366383872E-2</v>
      </c>
      <c r="AM451">
        <f t="shared" si="422"/>
        <v>3.4423326049349556E-2</v>
      </c>
      <c r="AN451" s="9">
        <f t="shared" si="443"/>
        <v>36.528800683598831</v>
      </c>
      <c r="AO451">
        <f t="shared" si="423"/>
        <v>0</v>
      </c>
      <c r="AP451">
        <f t="shared" si="444"/>
        <v>0</v>
      </c>
      <c r="AQ451">
        <f t="shared" si="424"/>
        <v>5.9216781596562029</v>
      </c>
      <c r="AR451">
        <f t="shared" si="425"/>
        <v>-3.631905660741841E-2</v>
      </c>
      <c r="AS451">
        <f t="shared" si="426"/>
        <v>4.8842318424495948E-2</v>
      </c>
      <c r="AT451">
        <f t="shared" si="445"/>
        <v>4.509576618245506E-2</v>
      </c>
      <c r="AU451">
        <f t="shared" si="427"/>
        <v>5.9316740812837168</v>
      </c>
      <c r="AV451">
        <f t="shared" si="446"/>
        <v>0.16238348837844532</v>
      </c>
      <c r="AW451">
        <f t="shared" si="447"/>
        <v>0</v>
      </c>
      <c r="AX451">
        <f t="shared" si="428"/>
        <v>2.8799341696500523E-2</v>
      </c>
      <c r="AY451" t="b">
        <f t="shared" si="448"/>
        <v>0</v>
      </c>
      <c r="AZ451">
        <f t="shared" si="429"/>
        <v>37.337604695554134</v>
      </c>
      <c r="BA451">
        <f t="shared" si="430"/>
        <v>-0.8053761956382659</v>
      </c>
      <c r="BB451">
        <f t="shared" si="431"/>
        <v>-8.718293866429172E-2</v>
      </c>
      <c r="BC451">
        <f t="shared" si="432"/>
        <v>3.4423326049349556E-2</v>
      </c>
      <c r="BD451">
        <f t="shared" si="433"/>
        <v>4.9331796297907987E-2</v>
      </c>
      <c r="BF451" s="15">
        <f t="shared" si="449"/>
        <v>36.528800683598831</v>
      </c>
      <c r="BG451" s="10">
        <f t="shared" si="450"/>
        <v>0</v>
      </c>
      <c r="BH451">
        <f t="shared" si="451"/>
        <v>5.9316740812837168</v>
      </c>
      <c r="BI451">
        <f t="shared" si="452"/>
        <v>5.9216781596562029</v>
      </c>
      <c r="BJ451">
        <f t="shared" si="453"/>
        <v>-3.6319056607418632E-2</v>
      </c>
      <c r="BK451">
        <f t="shared" si="454"/>
        <v>-4.8947787341190041E-4</v>
      </c>
      <c r="BM451">
        <f t="shared" si="455"/>
        <v>0</v>
      </c>
      <c r="BN451">
        <f t="shared" si="456"/>
        <v>0</v>
      </c>
      <c r="BO451">
        <f t="shared" si="457"/>
        <v>1.3877787807814457E-16</v>
      </c>
      <c r="BP451">
        <f t="shared" si="458"/>
        <v>0</v>
      </c>
    </row>
    <row r="452" spans="1:68" x14ac:dyDescent="0.2">
      <c r="A452">
        <f t="shared" si="464"/>
        <v>0.41499999999999998</v>
      </c>
      <c r="B452">
        <f t="shared" si="400"/>
        <v>1.2971795477634571</v>
      </c>
      <c r="C452">
        <f t="shared" si="401"/>
        <v>1.8285543022689699</v>
      </c>
      <c r="D452">
        <f t="shared" si="402"/>
        <v>1.2971795477634571</v>
      </c>
      <c r="E452">
        <f t="shared" si="408"/>
        <v>0.96696392969145561</v>
      </c>
      <c r="F452">
        <f t="shared" si="409"/>
        <v>0.96696392969145561</v>
      </c>
      <c r="G452">
        <f t="shared" si="403"/>
        <v>1.2842077522858226</v>
      </c>
      <c r="H452">
        <f t="shared" si="404"/>
        <v>0.95921380239916154</v>
      </c>
      <c r="I452">
        <f t="shared" si="405"/>
        <v>0.95921380239916143</v>
      </c>
      <c r="J452">
        <f t="shared" si="460"/>
        <v>22.756522609286083</v>
      </c>
      <c r="K452">
        <f t="shared" si="461"/>
        <v>22.056410698872853</v>
      </c>
      <c r="L452">
        <f t="shared" si="410"/>
        <v>2.5606706703085661E+17</v>
      </c>
      <c r="M452">
        <f t="shared" si="406"/>
        <v>2.8826605185470231E-2</v>
      </c>
      <c r="N452" s="17">
        <f t="shared" si="462"/>
        <v>7381544242299844</v>
      </c>
      <c r="O452">
        <f t="shared" si="463"/>
        <v>0</v>
      </c>
      <c r="P452" s="18" t="e">
        <f t="shared" si="407"/>
        <v>#N/A</v>
      </c>
      <c r="R452">
        <f t="shared" si="411"/>
        <v>3.0936032942804883</v>
      </c>
      <c r="S452">
        <f t="shared" si="412"/>
        <v>40.084215785668583</v>
      </c>
      <c r="T452">
        <f t="shared" si="434"/>
        <v>-3.5464565271105286</v>
      </c>
      <c r="U452" s="9">
        <f t="shared" si="413"/>
        <v>36.537759258558054</v>
      </c>
      <c r="V452">
        <f t="shared" si="435"/>
        <v>-7381544242299616</v>
      </c>
      <c r="W452">
        <f t="shared" si="436"/>
        <v>0</v>
      </c>
      <c r="X452">
        <f t="shared" si="437"/>
        <v>-2.8421709430404007E-14</v>
      </c>
      <c r="Y452">
        <f t="shared" si="414"/>
        <v>1.8285543022689699</v>
      </c>
      <c r="Z452">
        <f t="shared" si="415"/>
        <v>31.415926535897931</v>
      </c>
      <c r="AA452">
        <f t="shared" si="416"/>
        <v>2.8838346781157198</v>
      </c>
      <c r="AB452">
        <f t="shared" si="438"/>
        <v>-0.76024307812339997</v>
      </c>
      <c r="AC452">
        <f t="shared" si="417"/>
        <v>30.655683457774533</v>
      </c>
      <c r="AD452">
        <f t="shared" si="439"/>
        <v>-8.5608991885401317E-2</v>
      </c>
      <c r="AE452">
        <f t="shared" si="418"/>
        <v>3.608591657025402E-2</v>
      </c>
      <c r="AF452" s="9">
        <f t="shared" si="440"/>
        <v>30.606160382459386</v>
      </c>
      <c r="AG452" s="9">
        <f t="shared" si="441"/>
        <v>0</v>
      </c>
      <c r="AH452">
        <f t="shared" si="442"/>
        <v>0</v>
      </c>
      <c r="AI452">
        <f t="shared" si="459"/>
        <v>3.1257338500324527E-3</v>
      </c>
      <c r="AJ452">
        <f t="shared" si="419"/>
        <v>37.337604695554134</v>
      </c>
      <c r="AK452">
        <f t="shared" si="420"/>
        <v>-0.79667284035762476</v>
      </c>
      <c r="AL452">
        <f t="shared" si="421"/>
        <v>-3.676668211276457E-2</v>
      </c>
      <c r="AM452">
        <f t="shared" si="422"/>
        <v>3.3594085474339015E-2</v>
      </c>
      <c r="AN452" s="9">
        <f t="shared" si="443"/>
        <v>36.53775925855809</v>
      </c>
      <c r="AO452">
        <f t="shared" si="423"/>
        <v>0</v>
      </c>
      <c r="AP452">
        <f t="shared" si="444"/>
        <v>0</v>
      </c>
      <c r="AQ452">
        <f t="shared" si="424"/>
        <v>5.9216781596562029</v>
      </c>
      <c r="AR452">
        <f t="shared" si="425"/>
        <v>-3.6429762234224783E-2</v>
      </c>
      <c r="AS452">
        <f t="shared" si="426"/>
        <v>4.8842309772636747E-2</v>
      </c>
      <c r="AT452">
        <f t="shared" si="445"/>
        <v>4.5727380662144247E-2</v>
      </c>
      <c r="AU452">
        <f t="shared" si="427"/>
        <v>5.931598876098704</v>
      </c>
      <c r="AV452">
        <f t="shared" si="446"/>
        <v>0.16234161580966053</v>
      </c>
      <c r="AW452">
        <f t="shared" si="447"/>
        <v>0</v>
      </c>
      <c r="AX452">
        <f t="shared" si="428"/>
        <v>2.8830599035000848E-2</v>
      </c>
      <c r="AY452" t="b">
        <f t="shared" si="448"/>
        <v>0</v>
      </c>
      <c r="AZ452">
        <f t="shared" si="429"/>
        <v>37.337604695554134</v>
      </c>
      <c r="BA452">
        <f t="shared" si="430"/>
        <v>-0.79667284035762476</v>
      </c>
      <c r="BB452">
        <f t="shared" si="431"/>
        <v>-8.6098478410672738E-2</v>
      </c>
      <c r="BC452">
        <f t="shared" si="432"/>
        <v>3.3594085474339015E-2</v>
      </c>
      <c r="BD452">
        <f t="shared" si="433"/>
        <v>4.9331796297907987E-2</v>
      </c>
      <c r="BF452" s="15">
        <f t="shared" si="449"/>
        <v>36.537759258558083</v>
      </c>
      <c r="BG452" s="10">
        <f t="shared" si="450"/>
        <v>0</v>
      </c>
      <c r="BH452">
        <f t="shared" si="451"/>
        <v>5.9315988760986968</v>
      </c>
      <c r="BI452">
        <f t="shared" si="452"/>
        <v>5.9216781596562029</v>
      </c>
      <c r="BJ452">
        <f t="shared" si="453"/>
        <v>-3.6429762234224783E-2</v>
      </c>
      <c r="BK452">
        <f t="shared" si="454"/>
        <v>-4.8948652527142089E-4</v>
      </c>
      <c r="BM452">
        <f t="shared" si="455"/>
        <v>0</v>
      </c>
      <c r="BN452">
        <f t="shared" si="456"/>
        <v>0</v>
      </c>
      <c r="BO452">
        <f t="shared" si="457"/>
        <v>-1.8041124150158794E-16</v>
      </c>
      <c r="BP452">
        <f t="shared" si="458"/>
        <v>0</v>
      </c>
    </row>
    <row r="453" spans="1:68" x14ac:dyDescent="0.2">
      <c r="A453">
        <f t="shared" si="464"/>
        <v>0.41599999999999998</v>
      </c>
      <c r="B453">
        <f t="shared" si="400"/>
        <v>1.3003052816134895</v>
      </c>
      <c r="C453">
        <f t="shared" si="401"/>
        <v>1.8254285684189375</v>
      </c>
      <c r="D453">
        <f t="shared" si="402"/>
        <v>1.3003052816134895</v>
      </c>
      <c r="E453">
        <f t="shared" si="408"/>
        <v>0.96775599561190484</v>
      </c>
      <c r="F453">
        <f t="shared" si="409"/>
        <v>0.96775599561190484</v>
      </c>
      <c r="G453">
        <f t="shared" si="403"/>
        <v>1.2873022287973546</v>
      </c>
      <c r="H453">
        <f t="shared" si="404"/>
        <v>0.96008395993453144</v>
      </c>
      <c r="I453">
        <f t="shared" si="405"/>
        <v>0.96008395993453144</v>
      </c>
      <c r="J453">
        <f t="shared" si="460"/>
        <v>22.735897580170256</v>
      </c>
      <c r="K453">
        <f t="shared" si="461"/>
        <v>22.036620020789513</v>
      </c>
      <c r="L453">
        <f t="shared" si="410"/>
        <v>2.5809509202106682E+17</v>
      </c>
      <c r="M453">
        <f t="shared" si="406"/>
        <v>2.8857849520179505E-2</v>
      </c>
      <c r="N453" s="17">
        <f t="shared" si="462"/>
        <v>7448069327440828</v>
      </c>
      <c r="O453">
        <f t="shared" si="463"/>
        <v>0</v>
      </c>
      <c r="P453" s="18" t="e">
        <f t="shared" si="407"/>
        <v>#N/A</v>
      </c>
      <c r="R453">
        <f t="shared" si="411"/>
        <v>3.0927056159358921</v>
      </c>
      <c r="S453">
        <f t="shared" si="412"/>
        <v>40.092104485650772</v>
      </c>
      <c r="T453">
        <f t="shared" si="434"/>
        <v>-3.5453732426130276</v>
      </c>
      <c r="U453" s="9">
        <f t="shared" si="413"/>
        <v>36.546731243037748</v>
      </c>
      <c r="V453">
        <f t="shared" si="435"/>
        <v>-7448069327440921</v>
      </c>
      <c r="W453">
        <f t="shared" si="436"/>
        <v>0</v>
      </c>
      <c r="X453">
        <f t="shared" si="437"/>
        <v>1.4210854715202004E-14</v>
      </c>
      <c r="Y453">
        <f t="shared" si="414"/>
        <v>1.8254285684189375</v>
      </c>
      <c r="Z453">
        <f t="shared" si="415"/>
        <v>31.415926535897931</v>
      </c>
      <c r="AA453">
        <f t="shared" si="416"/>
        <v>2.8869604119657524</v>
      </c>
      <c r="AB453">
        <f t="shared" si="438"/>
        <v>-0.7514240067072806</v>
      </c>
      <c r="AC453">
        <f t="shared" si="417"/>
        <v>30.664502529190649</v>
      </c>
      <c r="AD453">
        <f t="shared" si="439"/>
        <v>-8.4525697778811915E-2</v>
      </c>
      <c r="AE453">
        <f t="shared" si="418"/>
        <v>3.5231775168771226E-2</v>
      </c>
      <c r="AF453" s="9">
        <f t="shared" si="440"/>
        <v>30.615208606580609</v>
      </c>
      <c r="AG453" s="9">
        <f t="shared" si="441"/>
        <v>0</v>
      </c>
      <c r="AH453">
        <f t="shared" si="442"/>
        <v>0</v>
      </c>
      <c r="AI453">
        <f t="shared" si="459"/>
        <v>3.1257338500323417E-3</v>
      </c>
      <c r="AJ453">
        <f t="shared" si="419"/>
        <v>37.337604695554134</v>
      </c>
      <c r="AK453">
        <f t="shared" si="420"/>
        <v>-0.78796534903067295</v>
      </c>
      <c r="AL453">
        <f t="shared" si="421"/>
        <v>-3.5683397615263512E-2</v>
      </c>
      <c r="AM453">
        <f t="shared" si="422"/>
        <v>3.2775294129564515E-2</v>
      </c>
      <c r="AN453" s="9">
        <f t="shared" si="443"/>
        <v>36.546731243037762</v>
      </c>
      <c r="AO453">
        <f t="shared" si="423"/>
        <v>0</v>
      </c>
      <c r="AP453">
        <f t="shared" si="444"/>
        <v>0</v>
      </c>
      <c r="AQ453">
        <f t="shared" si="424"/>
        <v>5.9216781596562029</v>
      </c>
      <c r="AR453">
        <f t="shared" si="425"/>
        <v>-3.6541342323392345E-2</v>
      </c>
      <c r="AS453">
        <f t="shared" si="426"/>
        <v>4.8842300163548402E-2</v>
      </c>
      <c r="AT453">
        <f t="shared" si="445"/>
        <v>4.637430106329448E-2</v>
      </c>
      <c r="AU453">
        <f t="shared" si="427"/>
        <v>5.9315226364571529</v>
      </c>
      <c r="AV453">
        <f t="shared" si="446"/>
        <v>0.16229967591389236</v>
      </c>
      <c r="AW453">
        <f t="shared" si="447"/>
        <v>0</v>
      </c>
      <c r="AX453">
        <f t="shared" si="428"/>
        <v>2.8861856373501169E-2</v>
      </c>
      <c r="AY453" t="b">
        <f t="shared" si="448"/>
        <v>0</v>
      </c>
      <c r="AZ453">
        <f t="shared" si="429"/>
        <v>37.337604695554134</v>
      </c>
      <c r="BA453">
        <f t="shared" si="430"/>
        <v>-0.78796534903067306</v>
      </c>
      <c r="BB453">
        <f t="shared" si="431"/>
        <v>-8.5015193913171527E-2</v>
      </c>
      <c r="BC453">
        <f t="shared" si="432"/>
        <v>3.2775294129564515E-2</v>
      </c>
      <c r="BD453">
        <f t="shared" si="433"/>
        <v>4.9331796297907987E-2</v>
      </c>
      <c r="BF453" s="15">
        <f t="shared" si="449"/>
        <v>36.546731243037762</v>
      </c>
      <c r="BG453" s="10">
        <f t="shared" si="450"/>
        <v>0</v>
      </c>
      <c r="BH453">
        <f t="shared" si="451"/>
        <v>5.9315226364571529</v>
      </c>
      <c r="BI453">
        <f t="shared" si="452"/>
        <v>5.9216781596562029</v>
      </c>
      <c r="BJ453">
        <f t="shared" si="453"/>
        <v>-3.6541342323392456E-2</v>
      </c>
      <c r="BK453">
        <f t="shared" si="454"/>
        <v>-4.894961343596127E-4</v>
      </c>
      <c r="BM453">
        <f t="shared" si="455"/>
        <v>0</v>
      </c>
      <c r="BN453">
        <f t="shared" si="456"/>
        <v>0</v>
      </c>
      <c r="BO453">
        <f t="shared" si="457"/>
        <v>0</v>
      </c>
      <c r="BP453">
        <f t="shared" si="458"/>
        <v>0</v>
      </c>
    </row>
    <row r="454" spans="1:68" x14ac:dyDescent="0.2">
      <c r="A454">
        <f t="shared" si="464"/>
        <v>0.41699999999999998</v>
      </c>
      <c r="B454">
        <f t="shared" si="400"/>
        <v>1.303431015463522</v>
      </c>
      <c r="C454">
        <f t="shared" si="401"/>
        <v>1.822302834568905</v>
      </c>
      <c r="D454">
        <f t="shared" si="402"/>
        <v>1.303431015463522</v>
      </c>
      <c r="E454">
        <f t="shared" si="408"/>
        <v>0.96853860635871292</v>
      </c>
      <c r="F454">
        <f t="shared" si="409"/>
        <v>0.96853860635871292</v>
      </c>
      <c r="G454">
        <f t="shared" si="403"/>
        <v>1.2903967053088867</v>
      </c>
      <c r="H454">
        <f t="shared" si="404"/>
        <v>0.96094492391977027</v>
      </c>
      <c r="I454">
        <f t="shared" si="405"/>
        <v>0.96094492391977027</v>
      </c>
      <c r="J454">
        <f t="shared" si="460"/>
        <v>22.715527225427387</v>
      </c>
      <c r="K454">
        <f t="shared" si="461"/>
        <v>22.017073538432502</v>
      </c>
      <c r="L454">
        <f t="shared" si="410"/>
        <v>2.6014301385176112E+17</v>
      </c>
      <c r="M454">
        <f t="shared" si="406"/>
        <v>2.8889093826694048E-2</v>
      </c>
      <c r="N454" s="17">
        <f t="shared" si="462"/>
        <v>7515295935522496</v>
      </c>
      <c r="O454">
        <f t="shared" si="463"/>
        <v>0</v>
      </c>
      <c r="P454" s="18" t="e">
        <f t="shared" si="407"/>
        <v>#N/A</v>
      </c>
      <c r="R454">
        <f t="shared" si="411"/>
        <v>3.0918182223005131</v>
      </c>
      <c r="S454">
        <f t="shared" si="412"/>
        <v>40.100007927978339</v>
      </c>
      <c r="T454">
        <f t="shared" si="434"/>
        <v>-3.5442911313270433</v>
      </c>
      <c r="U454" s="9">
        <f t="shared" si="413"/>
        <v>36.555716796651296</v>
      </c>
      <c r="V454">
        <f t="shared" si="435"/>
        <v>-7515295935522263</v>
      </c>
      <c r="W454">
        <f t="shared" si="436"/>
        <v>0</v>
      </c>
      <c r="X454">
        <f t="shared" si="437"/>
        <v>-2.8421709430404007E-14</v>
      </c>
      <c r="Y454">
        <f t="shared" si="414"/>
        <v>1.822302834568905</v>
      </c>
      <c r="Z454">
        <f t="shared" si="415"/>
        <v>31.415926535897931</v>
      </c>
      <c r="AA454">
        <f t="shared" si="416"/>
        <v>2.8900861458157845</v>
      </c>
      <c r="AB454">
        <f t="shared" si="438"/>
        <v>-0.74259974897657621</v>
      </c>
      <c r="AC454">
        <f t="shared" si="417"/>
        <v>30.673326786921354</v>
      </c>
      <c r="AD454">
        <f t="shared" si="439"/>
        <v>-8.3443575928560249E-2</v>
      </c>
      <c r="AE454">
        <f t="shared" si="418"/>
        <v>3.4388223927914921E-2</v>
      </c>
      <c r="AF454" s="9">
        <f t="shared" si="440"/>
        <v>30.624271434920711</v>
      </c>
      <c r="AG454" s="9">
        <f t="shared" si="441"/>
        <v>0</v>
      </c>
      <c r="AH454">
        <f t="shared" si="442"/>
        <v>0</v>
      </c>
      <c r="AI454">
        <f t="shared" si="459"/>
        <v>3.1257338500324527E-3</v>
      </c>
      <c r="AJ454">
        <f t="shared" si="419"/>
        <v>37.337604695554134</v>
      </c>
      <c r="AK454">
        <f t="shared" si="420"/>
        <v>-0.77925354749099784</v>
      </c>
      <c r="AL454">
        <f t="shared" si="421"/>
        <v>-3.4601286329279279E-2</v>
      </c>
      <c r="AM454">
        <f t="shared" si="422"/>
        <v>3.1966934917461505E-2</v>
      </c>
      <c r="AN454" s="9">
        <f t="shared" si="443"/>
        <v>36.555716796651325</v>
      </c>
      <c r="AO454">
        <f t="shared" si="423"/>
        <v>0</v>
      </c>
      <c r="AP454">
        <f t="shared" si="444"/>
        <v>0</v>
      </c>
      <c r="AQ454">
        <f t="shared" si="424"/>
        <v>5.9216781596562029</v>
      </c>
      <c r="AR454">
        <f t="shared" si="425"/>
        <v>-3.6653798514421632E-2</v>
      </c>
      <c r="AS454">
        <f t="shared" si="426"/>
        <v>4.8842289599280969E-2</v>
      </c>
      <c r="AT454">
        <f t="shared" si="445"/>
        <v>4.7037063395396435E-2</v>
      </c>
      <c r="AU454">
        <f t="shared" si="427"/>
        <v>5.9314453617306135</v>
      </c>
      <c r="AV454">
        <f t="shared" si="446"/>
        <v>0.162257668061209</v>
      </c>
      <c r="AW454">
        <f t="shared" si="447"/>
        <v>0</v>
      </c>
      <c r="AX454">
        <f t="shared" si="428"/>
        <v>2.8893113712001497E-2</v>
      </c>
      <c r="AY454" t="b">
        <f t="shared" si="448"/>
        <v>0</v>
      </c>
      <c r="AZ454">
        <f t="shared" si="429"/>
        <v>37.337604695554134</v>
      </c>
      <c r="BA454">
        <f t="shared" si="430"/>
        <v>-0.77925354749099762</v>
      </c>
      <c r="BB454">
        <f t="shared" si="431"/>
        <v>-8.39330826271871E-2</v>
      </c>
      <c r="BC454">
        <f t="shared" si="432"/>
        <v>3.1966934917461505E-2</v>
      </c>
      <c r="BD454">
        <f t="shared" si="433"/>
        <v>4.9331796297907987E-2</v>
      </c>
      <c r="BF454" s="15">
        <f t="shared" si="449"/>
        <v>36.555716796651318</v>
      </c>
      <c r="BG454" s="10">
        <f t="shared" si="450"/>
        <v>0</v>
      </c>
      <c r="BH454">
        <f t="shared" si="451"/>
        <v>5.9314453617306064</v>
      </c>
      <c r="BI454">
        <f t="shared" si="452"/>
        <v>5.9216781596562029</v>
      </c>
      <c r="BJ454">
        <f t="shared" si="453"/>
        <v>-3.665379851442141E-2</v>
      </c>
      <c r="BK454">
        <f t="shared" si="454"/>
        <v>-4.8950669862685148E-4</v>
      </c>
      <c r="BM454">
        <f t="shared" si="455"/>
        <v>0</v>
      </c>
      <c r="BN454">
        <f t="shared" si="456"/>
        <v>0</v>
      </c>
      <c r="BO454">
        <f t="shared" si="457"/>
        <v>1.6653345369377348E-16</v>
      </c>
      <c r="BP454">
        <f t="shared" si="458"/>
        <v>0</v>
      </c>
    </row>
    <row r="455" spans="1:68" x14ac:dyDescent="0.2">
      <c r="A455">
        <f t="shared" si="464"/>
        <v>0.41799999999999998</v>
      </c>
      <c r="B455">
        <f t="shared" si="400"/>
        <v>1.3065567493135544</v>
      </c>
      <c r="C455">
        <f t="shared" si="401"/>
        <v>1.8191771007188726</v>
      </c>
      <c r="D455">
        <f t="shared" si="402"/>
        <v>1.3065567493135544</v>
      </c>
      <c r="E455">
        <f t="shared" si="408"/>
        <v>0.96931175428561311</v>
      </c>
      <c r="F455">
        <f t="shared" si="409"/>
        <v>0.96931175428561311</v>
      </c>
      <c r="G455">
        <f t="shared" si="403"/>
        <v>1.2934911818204189</v>
      </c>
      <c r="H455">
        <f t="shared" si="404"/>
        <v>0.96179668611047853</v>
      </c>
      <c r="I455">
        <f t="shared" si="405"/>
        <v>0.96179668611047853</v>
      </c>
      <c r="J455">
        <f t="shared" si="460"/>
        <v>22.695410471531233</v>
      </c>
      <c r="K455">
        <f t="shared" si="461"/>
        <v>21.997770228093017</v>
      </c>
      <c r="L455">
        <f t="shared" si="410"/>
        <v>2.6221109215863933E+17</v>
      </c>
      <c r="M455">
        <f t="shared" si="406"/>
        <v>2.8920338104983335E-2</v>
      </c>
      <c r="N455" s="17">
        <f t="shared" si="462"/>
        <v>7583233440104794</v>
      </c>
      <c r="O455">
        <f t="shared" si="463"/>
        <v>0</v>
      </c>
      <c r="P455" s="18" t="e">
        <f t="shared" si="407"/>
        <v>#N/A</v>
      </c>
      <c r="R455">
        <f t="shared" si="411"/>
        <v>3.090941094953227</v>
      </c>
      <c r="S455">
        <f t="shared" si="412"/>
        <v>40.10792626953554</v>
      </c>
      <c r="T455">
        <f t="shared" si="434"/>
        <v>-3.5432101907162292</v>
      </c>
      <c r="U455" s="9">
        <f t="shared" si="413"/>
        <v>36.564716078819309</v>
      </c>
      <c r="V455">
        <f t="shared" si="435"/>
        <v>-7583233440104522</v>
      </c>
      <c r="W455">
        <f t="shared" si="436"/>
        <v>0</v>
      </c>
      <c r="X455">
        <f t="shared" si="437"/>
        <v>-2.8421709430404007E-14</v>
      </c>
      <c r="Y455">
        <f t="shared" si="414"/>
        <v>1.8191771007188726</v>
      </c>
      <c r="Z455">
        <f t="shared" si="415"/>
        <v>31.415926535897931</v>
      </c>
      <c r="AA455">
        <f t="shared" si="416"/>
        <v>2.8932118796658171</v>
      </c>
      <c r="AB455">
        <f t="shared" si="438"/>
        <v>-0.73377012949421683</v>
      </c>
      <c r="AC455">
        <f t="shared" si="417"/>
        <v>30.682156406403713</v>
      </c>
      <c r="AD455">
        <f t="shared" si="439"/>
        <v>-8.2362623800339402E-2</v>
      </c>
      <c r="AE455">
        <f t="shared" si="418"/>
        <v>3.3555244995967327E-2</v>
      </c>
      <c r="AF455" s="9">
        <f t="shared" si="440"/>
        <v>30.633349027599341</v>
      </c>
      <c r="AG455" s="9">
        <f t="shared" si="441"/>
        <v>0</v>
      </c>
      <c r="AH455">
        <f t="shared" si="442"/>
        <v>0</v>
      </c>
      <c r="AI455">
        <f t="shared" si="459"/>
        <v>3.1257338500324527E-3</v>
      </c>
      <c r="AJ455">
        <f t="shared" si="419"/>
        <v>37.337604695554134</v>
      </c>
      <c r="AK455">
        <f t="shared" si="420"/>
        <v>-0.77053726200205108</v>
      </c>
      <c r="AL455">
        <f t="shared" si="421"/>
        <v>-3.3520345718465183E-2</v>
      </c>
      <c r="AM455">
        <f t="shared" si="422"/>
        <v>3.1168990985747391E-2</v>
      </c>
      <c r="AN455" s="9">
        <f t="shared" si="443"/>
        <v>36.564716078819366</v>
      </c>
      <c r="AO455">
        <f t="shared" si="423"/>
        <v>5.6843418860808015E-14</v>
      </c>
      <c r="AP455">
        <f t="shared" si="444"/>
        <v>1.5545975726510668E-15</v>
      </c>
      <c r="AQ455">
        <f t="shared" si="424"/>
        <v>5.9216781596562029</v>
      </c>
      <c r="AR455">
        <f t="shared" si="425"/>
        <v>-3.6767132507834255E-2</v>
      </c>
      <c r="AS455">
        <f t="shared" si="426"/>
        <v>4.8842278081874219E-2</v>
      </c>
      <c r="AT455">
        <f t="shared" si="445"/>
        <v>4.7716229079310099E-2</v>
      </c>
      <c r="AU455">
        <f t="shared" si="427"/>
        <v>5.9313670512200254</v>
      </c>
      <c r="AV455">
        <f t="shared" si="446"/>
        <v>0.16221559162210628</v>
      </c>
      <c r="AW455">
        <f t="shared" si="447"/>
        <v>0</v>
      </c>
      <c r="AX455">
        <f t="shared" si="428"/>
        <v>2.8924371050501819E-2</v>
      </c>
      <c r="AY455" t="b">
        <f t="shared" si="448"/>
        <v>0</v>
      </c>
      <c r="AZ455">
        <f t="shared" si="429"/>
        <v>37.337604695554134</v>
      </c>
      <c r="BA455">
        <f t="shared" si="430"/>
        <v>-0.77053726200205097</v>
      </c>
      <c r="BB455">
        <f t="shared" si="431"/>
        <v>-8.2852142016373004E-2</v>
      </c>
      <c r="BC455">
        <f t="shared" si="432"/>
        <v>3.1168990985747391E-2</v>
      </c>
      <c r="BD455">
        <f t="shared" si="433"/>
        <v>4.9331796297907987E-2</v>
      </c>
      <c r="BF455" s="15">
        <f t="shared" si="449"/>
        <v>36.564716078819366</v>
      </c>
      <c r="BG455" s="10">
        <f t="shared" si="450"/>
        <v>0</v>
      </c>
      <c r="BH455">
        <f t="shared" si="451"/>
        <v>5.9313670512200254</v>
      </c>
      <c r="BI455">
        <f t="shared" si="452"/>
        <v>5.9216781596562029</v>
      </c>
      <c r="BJ455">
        <f t="shared" si="453"/>
        <v>-3.6767132507834144E-2</v>
      </c>
      <c r="BK455">
        <f t="shared" si="454"/>
        <v>-4.8951821603360202E-4</v>
      </c>
      <c r="BM455">
        <f t="shared" si="455"/>
        <v>0</v>
      </c>
      <c r="BN455">
        <f t="shared" si="456"/>
        <v>0</v>
      </c>
      <c r="BO455">
        <f t="shared" si="457"/>
        <v>1.6653345369377348E-16</v>
      </c>
      <c r="BP455">
        <f t="shared" si="458"/>
        <v>0</v>
      </c>
    </row>
    <row r="456" spans="1:68" x14ac:dyDescent="0.2">
      <c r="A456">
        <f t="shared" si="464"/>
        <v>0.41899999999999998</v>
      </c>
      <c r="B456">
        <f t="shared" si="400"/>
        <v>1.3096824831635869</v>
      </c>
      <c r="C456">
        <f t="shared" si="401"/>
        <v>1.8160513668688401</v>
      </c>
      <c r="D456">
        <f t="shared" si="402"/>
        <v>1.3096824831635869</v>
      </c>
      <c r="E456">
        <f t="shared" si="408"/>
        <v>0.97007543183879241</v>
      </c>
      <c r="F456">
        <f t="shared" si="409"/>
        <v>0.97007543183879241</v>
      </c>
      <c r="G456">
        <f t="shared" si="403"/>
        <v>1.2965856583319511</v>
      </c>
      <c r="H456">
        <f t="shared" si="404"/>
        <v>0.96263923835037124</v>
      </c>
      <c r="I456">
        <f t="shared" si="405"/>
        <v>0.96263923835037135</v>
      </c>
      <c r="J456">
        <f t="shared" si="460"/>
        <v>22.675546260551382</v>
      </c>
      <c r="K456">
        <f t="shared" si="461"/>
        <v>21.978709080920812</v>
      </c>
      <c r="L456">
        <f t="shared" si="410"/>
        <v>2.6429959047148666E+17</v>
      </c>
      <c r="M456">
        <f t="shared" si="406"/>
        <v>2.8951582355016839E-2</v>
      </c>
      <c r="N456" s="17">
        <f t="shared" si="462"/>
        <v>7651891359932470</v>
      </c>
      <c r="O456">
        <f t="shared" si="463"/>
        <v>0</v>
      </c>
      <c r="P456" s="18" t="e">
        <f t="shared" si="407"/>
        <v>#N/A</v>
      </c>
      <c r="R456">
        <f t="shared" si="411"/>
        <v>3.0900742157184462</v>
      </c>
      <c r="S456">
        <f t="shared" si="412"/>
        <v>40.115859667036126</v>
      </c>
      <c r="T456">
        <f t="shared" si="434"/>
        <v>-3.5421304182524569</v>
      </c>
      <c r="U456" s="9">
        <f t="shared" si="413"/>
        <v>36.573729248783671</v>
      </c>
      <c r="V456">
        <f t="shared" si="435"/>
        <v>-7651891359932367</v>
      </c>
      <c r="W456">
        <f t="shared" si="436"/>
        <v>0</v>
      </c>
      <c r="X456">
        <f t="shared" si="437"/>
        <v>-7.1054273576010019E-15</v>
      </c>
      <c r="Y456">
        <f t="shared" si="414"/>
        <v>1.8160513668688401</v>
      </c>
      <c r="Z456">
        <f t="shared" si="415"/>
        <v>31.415926535897931</v>
      </c>
      <c r="AA456">
        <f t="shared" si="416"/>
        <v>2.8963376135158496</v>
      </c>
      <c r="AB456">
        <f t="shared" si="438"/>
        <v>-0.72493497317663314</v>
      </c>
      <c r="AC456">
        <f t="shared" si="417"/>
        <v>30.690991562721297</v>
      </c>
      <c r="AD456">
        <f t="shared" si="439"/>
        <v>-8.1282838868052654E-2</v>
      </c>
      <c r="AE456">
        <f t="shared" si="418"/>
        <v>3.2732820774477533E-2</v>
      </c>
      <c r="AF456" s="9">
        <f t="shared" si="440"/>
        <v>30.642441544627722</v>
      </c>
      <c r="AG456" s="9">
        <f t="shared" si="441"/>
        <v>0</v>
      </c>
      <c r="AH456">
        <f t="shared" si="442"/>
        <v>0</v>
      </c>
      <c r="AI456">
        <f t="shared" si="459"/>
        <v>3.1257338500324527E-3</v>
      </c>
      <c r="AJ456">
        <f t="shared" si="419"/>
        <v>37.337604695554134</v>
      </c>
      <c r="AK456">
        <f t="shared" si="420"/>
        <v>-0.76181631924175153</v>
      </c>
      <c r="AL456">
        <f t="shared" si="421"/>
        <v>-3.244057325469285E-2</v>
      </c>
      <c r="AM456">
        <f t="shared" si="422"/>
        <v>3.0381445725972258E-2</v>
      </c>
      <c r="AN456" s="9">
        <f t="shared" si="443"/>
        <v>36.573729248783657</v>
      </c>
      <c r="AO456">
        <f t="shared" si="423"/>
        <v>0</v>
      </c>
      <c r="AP456">
        <f t="shared" si="444"/>
        <v>0</v>
      </c>
      <c r="AQ456">
        <f t="shared" si="424"/>
        <v>5.9216781596562029</v>
      </c>
      <c r="AR456">
        <f t="shared" si="425"/>
        <v>-3.6881346065118392E-2</v>
      </c>
      <c r="AS456">
        <f t="shared" si="426"/>
        <v>4.8842265613359803E-2</v>
      </c>
      <c r="AT456">
        <f t="shared" si="445"/>
        <v>4.841238646846921E-2</v>
      </c>
      <c r="AU456">
        <f t="shared" si="427"/>
        <v>5.9312877041559346</v>
      </c>
      <c r="AV456">
        <f t="shared" si="446"/>
        <v>0.16217344596745473</v>
      </c>
      <c r="AW456">
        <f t="shared" si="447"/>
        <v>0</v>
      </c>
      <c r="AX456">
        <f t="shared" si="428"/>
        <v>2.8955628389002147E-2</v>
      </c>
      <c r="AY456" t="b">
        <f t="shared" si="448"/>
        <v>0</v>
      </c>
      <c r="AZ456">
        <f t="shared" si="429"/>
        <v>37.337604695554134</v>
      </c>
      <c r="BA456">
        <f t="shared" si="430"/>
        <v>-0.76181631924175175</v>
      </c>
      <c r="BB456">
        <f t="shared" si="431"/>
        <v>-8.177236955260056E-2</v>
      </c>
      <c r="BC456">
        <f t="shared" si="432"/>
        <v>3.0381445725972258E-2</v>
      </c>
      <c r="BD456">
        <f t="shared" si="433"/>
        <v>4.9331796297907987E-2</v>
      </c>
      <c r="BF456" s="15">
        <f t="shared" si="449"/>
        <v>36.573729248783657</v>
      </c>
      <c r="BG456" s="10">
        <f t="shared" si="450"/>
        <v>0</v>
      </c>
      <c r="BH456">
        <f t="shared" si="451"/>
        <v>5.9312877041559346</v>
      </c>
      <c r="BI456">
        <f t="shared" si="452"/>
        <v>5.9216781596562029</v>
      </c>
      <c r="BJ456">
        <f t="shared" si="453"/>
        <v>-3.6881346065118614E-2</v>
      </c>
      <c r="BK456">
        <f t="shared" si="454"/>
        <v>-4.8953068454790638E-4</v>
      </c>
      <c r="BM456">
        <f t="shared" si="455"/>
        <v>0</v>
      </c>
      <c r="BN456">
        <f t="shared" si="456"/>
        <v>0</v>
      </c>
      <c r="BO456">
        <f t="shared" si="457"/>
        <v>2.7755575615628914E-16</v>
      </c>
      <c r="BP456">
        <f t="shared" si="458"/>
        <v>0</v>
      </c>
    </row>
    <row r="457" spans="1:68" x14ac:dyDescent="0.2">
      <c r="A457">
        <f t="shared" si="464"/>
        <v>0.42</v>
      </c>
      <c r="B457">
        <f t="shared" si="400"/>
        <v>1.3128082170136193</v>
      </c>
      <c r="C457">
        <f t="shared" si="401"/>
        <v>1.8129256330188077</v>
      </c>
      <c r="D457">
        <f t="shared" si="402"/>
        <v>1.3128082170136193</v>
      </c>
      <c r="E457">
        <f t="shared" si="408"/>
        <v>0.97082963155696511</v>
      </c>
      <c r="F457">
        <f t="shared" si="409"/>
        <v>0.97082963155696511</v>
      </c>
      <c r="G457">
        <f t="shared" si="403"/>
        <v>1.299680134843483</v>
      </c>
      <c r="H457">
        <f t="shared" si="404"/>
        <v>0.96347257257135588</v>
      </c>
      <c r="I457">
        <f t="shared" si="405"/>
        <v>0.96347257257135599</v>
      </c>
      <c r="J457">
        <f t="shared" si="460"/>
        <v>22.65593355001204</v>
      </c>
      <c r="K457">
        <f t="shared" si="461"/>
        <v>21.959889102790182</v>
      </c>
      <c r="L457">
        <f t="shared" si="410"/>
        <v>2.6640877628226282E+17</v>
      </c>
      <c r="M457">
        <f t="shared" si="406"/>
        <v>2.8982826576764029E-2</v>
      </c>
      <c r="N457" s="17">
        <f t="shared" si="462"/>
        <v>7721279361516749</v>
      </c>
      <c r="O457">
        <f t="shared" si="463"/>
        <v>0</v>
      </c>
      <c r="P457" s="18" t="e">
        <f t="shared" si="407"/>
        <v>#N/A</v>
      </c>
      <c r="R457">
        <f t="shared" si="411"/>
        <v>3.0892175666645616</v>
      </c>
      <c r="S457">
        <f t="shared" si="412"/>
        <v>40.123808277036765</v>
      </c>
      <c r="T457">
        <f t="shared" si="434"/>
        <v>-3.5410518114157807</v>
      </c>
      <c r="U457" s="9">
        <f t="shared" si="413"/>
        <v>36.582756465620982</v>
      </c>
      <c r="V457">
        <f t="shared" si="435"/>
        <v>-7721279361516687</v>
      </c>
      <c r="W457">
        <f t="shared" si="436"/>
        <v>0</v>
      </c>
      <c r="X457">
        <f t="shared" si="437"/>
        <v>0</v>
      </c>
      <c r="Y457">
        <f t="shared" si="414"/>
        <v>1.8129256330188077</v>
      </c>
      <c r="Z457">
        <f t="shared" si="415"/>
        <v>31.415926535897931</v>
      </c>
      <c r="AA457">
        <f t="shared" si="416"/>
        <v>2.8994633473658817</v>
      </c>
      <c r="AB457">
        <f t="shared" si="438"/>
        <v>-0.71609410527852524</v>
      </c>
      <c r="AC457">
        <f t="shared" si="417"/>
        <v>30.699832430619406</v>
      </c>
      <c r="AD457">
        <f t="shared" si="439"/>
        <v>-8.0204218613777412E-2</v>
      </c>
      <c r="AE457">
        <f t="shared" si="418"/>
        <v>3.1920933916725437E-2</v>
      </c>
      <c r="AF457" s="9">
        <f t="shared" si="440"/>
        <v>30.651549145922356</v>
      </c>
      <c r="AG457" s="9">
        <f t="shared" si="441"/>
        <v>0</v>
      </c>
      <c r="AH457">
        <f t="shared" si="442"/>
        <v>0</v>
      </c>
      <c r="AI457">
        <f t="shared" si="459"/>
        <v>3.1257338500324527E-3</v>
      </c>
      <c r="AJ457">
        <f t="shared" si="419"/>
        <v>37.337604695554134</v>
      </c>
      <c r="AK457">
        <f t="shared" si="420"/>
        <v>-0.75309054628721395</v>
      </c>
      <c r="AL457">
        <f t="shared" si="421"/>
        <v>-3.1361966418016696E-2</v>
      </c>
      <c r="AM457">
        <f t="shared" si="422"/>
        <v>2.9604282772093989E-2</v>
      </c>
      <c r="AN457" s="9">
        <f t="shared" si="443"/>
        <v>36.582756465620996</v>
      </c>
      <c r="AO457">
        <f t="shared" si="423"/>
        <v>0</v>
      </c>
      <c r="AP457">
        <f t="shared" si="444"/>
        <v>0</v>
      </c>
      <c r="AQ457">
        <f t="shared" si="424"/>
        <v>5.9216781596562029</v>
      </c>
      <c r="AR457">
        <f t="shared" si="425"/>
        <v>-3.6996441008688707E-2</v>
      </c>
      <c r="AS457">
        <f t="shared" si="426"/>
        <v>4.8842252195760716E-2</v>
      </c>
      <c r="AT457">
        <f t="shared" si="445"/>
        <v>4.9126152480712448E-2</v>
      </c>
      <c r="AU457">
        <f t="shared" si="427"/>
        <v>5.9312073196986397</v>
      </c>
      <c r="AV457">
        <f t="shared" si="446"/>
        <v>0.16213123046844624</v>
      </c>
      <c r="AW457">
        <f t="shared" si="447"/>
        <v>0</v>
      </c>
      <c r="AX457">
        <f t="shared" si="428"/>
        <v>2.8986885727502468E-2</v>
      </c>
      <c r="AY457" t="b">
        <f t="shared" si="448"/>
        <v>0</v>
      </c>
      <c r="AZ457">
        <f t="shared" si="429"/>
        <v>37.337604695554134</v>
      </c>
      <c r="BA457">
        <f t="shared" si="430"/>
        <v>-0.75309054628721406</v>
      </c>
      <c r="BB457">
        <f t="shared" si="431"/>
        <v>-8.0693762715924655E-2</v>
      </c>
      <c r="BC457">
        <f t="shared" si="432"/>
        <v>2.9604282772093989E-2</v>
      </c>
      <c r="BD457">
        <f t="shared" si="433"/>
        <v>4.9331796297907987E-2</v>
      </c>
      <c r="BF457" s="15">
        <f t="shared" si="449"/>
        <v>36.582756465620996</v>
      </c>
      <c r="BG457" s="10">
        <f t="shared" si="450"/>
        <v>0</v>
      </c>
      <c r="BH457">
        <f t="shared" si="451"/>
        <v>5.9312073196986397</v>
      </c>
      <c r="BI457">
        <f t="shared" si="452"/>
        <v>5.9216781596562029</v>
      </c>
      <c r="BJ457">
        <f t="shared" si="453"/>
        <v>-3.6996441008688818E-2</v>
      </c>
      <c r="BK457">
        <f t="shared" si="454"/>
        <v>-4.8954410214724353E-4</v>
      </c>
      <c r="BM457">
        <f t="shared" si="455"/>
        <v>0</v>
      </c>
      <c r="BN457">
        <f t="shared" si="456"/>
        <v>0</v>
      </c>
      <c r="BO457">
        <f t="shared" si="457"/>
        <v>0</v>
      </c>
      <c r="BP457">
        <f t="shared" si="458"/>
        <v>0</v>
      </c>
    </row>
    <row r="458" spans="1:68" x14ac:dyDescent="0.2">
      <c r="A458">
        <f t="shared" si="464"/>
        <v>0.42099999999999999</v>
      </c>
      <c r="B458">
        <f t="shared" si="400"/>
        <v>1.3159339508636516</v>
      </c>
      <c r="C458">
        <f t="shared" si="401"/>
        <v>1.8097998991687754</v>
      </c>
      <c r="D458">
        <f t="shared" si="402"/>
        <v>1.3159339508636516</v>
      </c>
      <c r="E458">
        <f t="shared" si="408"/>
        <v>0.97157434607144599</v>
      </c>
      <c r="F458">
        <f t="shared" si="409"/>
        <v>0.97157434607144599</v>
      </c>
      <c r="G458">
        <f t="shared" si="403"/>
        <v>1.3027746113550152</v>
      </c>
      <c r="H458">
        <f t="shared" si="404"/>
        <v>0.96429668079360964</v>
      </c>
      <c r="I458">
        <f t="shared" si="405"/>
        <v>0.96429668079360964</v>
      </c>
      <c r="J458">
        <f t="shared" si="460"/>
        <v>22.63657131275324</v>
      </c>
      <c r="K458">
        <f t="shared" si="461"/>
        <v>21.941309314168027</v>
      </c>
      <c r="L458">
        <f t="shared" si="410"/>
        <v>2.6853892111483504E+17</v>
      </c>
      <c r="M458">
        <f t="shared" si="406"/>
        <v>2.901407077019438E-2</v>
      </c>
      <c r="N458" s="17">
        <f t="shared" si="462"/>
        <v>7791407261777470</v>
      </c>
      <c r="O458">
        <f t="shared" si="463"/>
        <v>0</v>
      </c>
      <c r="P458" s="18" t="e">
        <f t="shared" si="407"/>
        <v>#N/A</v>
      </c>
      <c r="R458">
        <f t="shared" si="411"/>
        <v>3.0883711301023982</v>
      </c>
      <c r="S458">
        <f t="shared" si="412"/>
        <v>40.131772255951368</v>
      </c>
      <c r="T458">
        <f t="shared" si="434"/>
        <v>-3.5399743676944033</v>
      </c>
      <c r="U458" s="9">
        <f t="shared" si="413"/>
        <v>36.591797888256963</v>
      </c>
      <c r="V458">
        <f t="shared" si="435"/>
        <v>-7791407261777026</v>
      </c>
      <c r="W458">
        <f t="shared" si="436"/>
        <v>0</v>
      </c>
      <c r="X458">
        <f t="shared" si="437"/>
        <v>-4.9737991503207013E-14</v>
      </c>
      <c r="Y458">
        <f t="shared" si="414"/>
        <v>1.8097998991687754</v>
      </c>
      <c r="Z458">
        <f t="shared" si="415"/>
        <v>31.415926535897931</v>
      </c>
      <c r="AA458">
        <f t="shared" si="416"/>
        <v>2.9025890812159143</v>
      </c>
      <c r="AB458">
        <f t="shared" si="438"/>
        <v>-0.70724735137772521</v>
      </c>
      <c r="AC458">
        <f t="shared" si="417"/>
        <v>30.708679184520207</v>
      </c>
      <c r="AD458">
        <f t="shared" si="439"/>
        <v>-7.9126760527729226E-2</v>
      </c>
      <c r="AE458">
        <f t="shared" si="418"/>
        <v>3.1119567326210792E-2</v>
      </c>
      <c r="AF458" s="9">
        <f t="shared" si="440"/>
        <v>30.66067199131869</v>
      </c>
      <c r="AG458" s="9">
        <f t="shared" si="441"/>
        <v>0</v>
      </c>
      <c r="AH458">
        <f t="shared" si="442"/>
        <v>0</v>
      </c>
      <c r="AI458">
        <f t="shared" si="459"/>
        <v>3.1257338500323417E-3</v>
      </c>
      <c r="AJ458">
        <f t="shared" si="419"/>
        <v>37.337604695554134</v>
      </c>
      <c r="AK458">
        <f t="shared" si="420"/>
        <v>-0.74435977059957359</v>
      </c>
      <c r="AL458">
        <f t="shared" si="421"/>
        <v>-3.0284522696639282E-2</v>
      </c>
      <c r="AM458">
        <f t="shared" si="422"/>
        <v>2.8837485999076928E-2</v>
      </c>
      <c r="AN458" s="9">
        <f t="shared" si="443"/>
        <v>36.591797888256998</v>
      </c>
      <c r="AO458">
        <f t="shared" si="423"/>
        <v>0</v>
      </c>
      <c r="AP458">
        <f t="shared" si="444"/>
        <v>0</v>
      </c>
      <c r="AQ458">
        <f t="shared" si="424"/>
        <v>5.9216781596562029</v>
      </c>
      <c r="AR458">
        <f t="shared" si="425"/>
        <v>-3.7112419221848381E-2</v>
      </c>
      <c r="AS458">
        <f t="shared" si="426"/>
        <v>4.8842237831089944E-2</v>
      </c>
      <c r="AT458">
        <f t="shared" si="445"/>
        <v>4.9858174350226818E-2</v>
      </c>
      <c r="AU458">
        <f t="shared" si="427"/>
        <v>5.9311258969383083</v>
      </c>
      <c r="AV458">
        <f t="shared" si="446"/>
        <v>0.16208894449654027</v>
      </c>
      <c r="AW458">
        <f t="shared" si="447"/>
        <v>0</v>
      </c>
      <c r="AX458">
        <f t="shared" si="428"/>
        <v>2.9018143066002793E-2</v>
      </c>
      <c r="AY458" t="b">
        <f t="shared" si="448"/>
        <v>0</v>
      </c>
      <c r="AZ458">
        <f t="shared" si="429"/>
        <v>37.337604695554134</v>
      </c>
      <c r="BA458">
        <f t="shared" si="430"/>
        <v>-0.74435977059957348</v>
      </c>
      <c r="BB458">
        <f t="shared" si="431"/>
        <v>-7.9616318994547047E-2</v>
      </c>
      <c r="BC458">
        <f t="shared" si="432"/>
        <v>2.8837485999076928E-2</v>
      </c>
      <c r="BD458">
        <f t="shared" si="433"/>
        <v>4.9331796297907987E-2</v>
      </c>
      <c r="BF458" s="15">
        <f t="shared" si="449"/>
        <v>36.591797888256998</v>
      </c>
      <c r="BG458" s="10">
        <f t="shared" si="450"/>
        <v>0</v>
      </c>
      <c r="BH458">
        <f t="shared" si="451"/>
        <v>5.9311258969383083</v>
      </c>
      <c r="BI458">
        <f t="shared" si="452"/>
        <v>5.9216781596562029</v>
      </c>
      <c r="BJ458">
        <f t="shared" si="453"/>
        <v>-3.711241922184827E-2</v>
      </c>
      <c r="BK458">
        <f t="shared" si="454"/>
        <v>-4.8955846681782156E-4</v>
      </c>
      <c r="BM458">
        <f t="shared" si="455"/>
        <v>0</v>
      </c>
      <c r="BN458">
        <f t="shared" si="456"/>
        <v>0</v>
      </c>
      <c r="BO458">
        <f t="shared" si="457"/>
        <v>2.2204460492503131E-16</v>
      </c>
      <c r="BP458">
        <f t="shared" si="458"/>
        <v>0</v>
      </c>
    </row>
    <row r="459" spans="1:68" x14ac:dyDescent="0.2">
      <c r="A459">
        <f t="shared" si="464"/>
        <v>0.42199999999999999</v>
      </c>
      <c r="B459">
        <f t="shared" si="400"/>
        <v>1.3190596847136842</v>
      </c>
      <c r="C459">
        <f t="shared" si="401"/>
        <v>1.8066741653187428</v>
      </c>
      <c r="D459">
        <f t="shared" si="402"/>
        <v>1.3190596847136842</v>
      </c>
      <c r="E459">
        <f t="shared" si="408"/>
        <v>0.97230956810622238</v>
      </c>
      <c r="F459">
        <f t="shared" si="409"/>
        <v>0.97230956810622238</v>
      </c>
      <c r="G459">
        <f t="shared" si="403"/>
        <v>1.3058690878665473</v>
      </c>
      <c r="H459">
        <f t="shared" si="404"/>
        <v>0.96511155512565572</v>
      </c>
      <c r="I459">
        <f t="shared" si="405"/>
        <v>0.96511155512565572</v>
      </c>
      <c r="J459">
        <f t="shared" si="460"/>
        <v>22.617458536794516</v>
      </c>
      <c r="K459">
        <f t="shared" si="461"/>
        <v>21.922968749984452</v>
      </c>
      <c r="L459">
        <f t="shared" si="410"/>
        <v>2.7069030059580406E+17</v>
      </c>
      <c r="M459">
        <f t="shared" si="406"/>
        <v>2.9045314935277379E-2</v>
      </c>
      <c r="N459" s="17">
        <f t="shared" si="462"/>
        <v>7862285030730031</v>
      </c>
      <c r="O459">
        <f t="shared" si="463"/>
        <v>0</v>
      </c>
      <c r="P459" s="18" t="e">
        <f t="shared" si="407"/>
        <v>#N/A</v>
      </c>
      <c r="R459">
        <f t="shared" si="411"/>
        <v>3.0875348885837051</v>
      </c>
      <c r="S459">
        <f t="shared" si="412"/>
        <v>40.139751760064478</v>
      </c>
      <c r="T459">
        <f t="shared" si="434"/>
        <v>-3.5388980845846385</v>
      </c>
      <c r="U459" s="9">
        <f t="shared" si="413"/>
        <v>36.60085367547984</v>
      </c>
      <c r="V459">
        <f t="shared" si="435"/>
        <v>-7862285030729922</v>
      </c>
      <c r="W459">
        <f t="shared" si="436"/>
        <v>0</v>
      </c>
      <c r="X459">
        <f t="shared" si="437"/>
        <v>-7.1054273576010019E-15</v>
      </c>
      <c r="Y459">
        <f t="shared" si="414"/>
        <v>1.8066741653187428</v>
      </c>
      <c r="Z459">
        <f t="shared" si="415"/>
        <v>31.415926535897931</v>
      </c>
      <c r="AA459">
        <f t="shared" si="416"/>
        <v>2.9057148150659469</v>
      </c>
      <c r="AB459">
        <f t="shared" si="438"/>
        <v>-0.69839453736016222</v>
      </c>
      <c r="AC459">
        <f t="shared" si="417"/>
        <v>30.717531998537769</v>
      </c>
      <c r="AD459">
        <f t="shared" si="439"/>
        <v>-7.8050462108228191E-2</v>
      </c>
      <c r="AE459">
        <f t="shared" si="418"/>
        <v>3.0328704155168612E-2</v>
      </c>
      <c r="AF459" s="9">
        <f t="shared" si="440"/>
        <v>30.66981024058471</v>
      </c>
      <c r="AG459" s="9">
        <f t="shared" si="441"/>
        <v>0</v>
      </c>
      <c r="AH459">
        <f t="shared" si="442"/>
        <v>0</v>
      </c>
      <c r="AI459">
        <f t="shared" si="459"/>
        <v>3.1257338500324527E-3</v>
      </c>
      <c r="AJ459">
        <f t="shared" si="419"/>
        <v>37.337604695554134</v>
      </c>
      <c r="AK459">
        <f t="shared" si="420"/>
        <v>-0.735623820008933</v>
      </c>
      <c r="AL459">
        <f t="shared" si="421"/>
        <v>-2.9208239586874463E-2</v>
      </c>
      <c r="AM459">
        <f t="shared" si="422"/>
        <v>2.8081039521514573E-2</v>
      </c>
      <c r="AN459" s="9">
        <f t="shared" si="443"/>
        <v>36.600853675479847</v>
      </c>
      <c r="AO459">
        <f t="shared" si="423"/>
        <v>0</v>
      </c>
      <c r="AP459">
        <f t="shared" si="444"/>
        <v>0</v>
      </c>
      <c r="AQ459">
        <f t="shared" si="424"/>
        <v>5.9216781596562029</v>
      </c>
      <c r="AR459">
        <f t="shared" si="425"/>
        <v>-3.722928264877079E-2</v>
      </c>
      <c r="AS459">
        <f t="shared" si="426"/>
        <v>4.8842222521353729E-2</v>
      </c>
      <c r="AT459">
        <f t="shared" si="445"/>
        <v>5.0609131510068149E-2</v>
      </c>
      <c r="AU459">
        <f t="shared" si="427"/>
        <v>5.9310434348951375</v>
      </c>
      <c r="AV459">
        <f t="shared" si="446"/>
        <v>0.16204658742341152</v>
      </c>
      <c r="AW459">
        <f t="shared" si="447"/>
        <v>0</v>
      </c>
      <c r="AX459">
        <f t="shared" si="428"/>
        <v>2.9049400404503118E-2</v>
      </c>
      <c r="AY459" t="b">
        <f t="shared" si="448"/>
        <v>0</v>
      </c>
      <c r="AZ459">
        <f t="shared" si="429"/>
        <v>37.337604695554134</v>
      </c>
      <c r="BA459">
        <f t="shared" si="430"/>
        <v>-0.73562382000893312</v>
      </c>
      <c r="BB459">
        <f t="shared" si="431"/>
        <v>-7.8540035884782214E-2</v>
      </c>
      <c r="BC459">
        <f t="shared" si="432"/>
        <v>2.8081039521514573E-2</v>
      </c>
      <c r="BD459">
        <f t="shared" si="433"/>
        <v>4.9331796297907987E-2</v>
      </c>
      <c r="BF459" s="15">
        <f t="shared" si="449"/>
        <v>36.60085367547984</v>
      </c>
      <c r="BG459" s="10">
        <f t="shared" si="450"/>
        <v>0</v>
      </c>
      <c r="BH459">
        <f t="shared" si="451"/>
        <v>5.9310434348951304</v>
      </c>
      <c r="BI459">
        <f t="shared" si="452"/>
        <v>5.9216781596562029</v>
      </c>
      <c r="BJ459">
        <f t="shared" si="453"/>
        <v>-3.7229282648770901E-2</v>
      </c>
      <c r="BK459">
        <f t="shared" si="454"/>
        <v>-4.8957377655402257E-4</v>
      </c>
      <c r="BM459">
        <f t="shared" si="455"/>
        <v>0</v>
      </c>
      <c r="BN459">
        <f t="shared" si="456"/>
        <v>0</v>
      </c>
      <c r="BO459">
        <f t="shared" si="457"/>
        <v>2.3592239273284576E-16</v>
      </c>
      <c r="BP459">
        <f t="shared" si="458"/>
        <v>0</v>
      </c>
    </row>
    <row r="460" spans="1:68" x14ac:dyDescent="0.2">
      <c r="A460">
        <f t="shared" si="464"/>
        <v>0.42299999999999999</v>
      </c>
      <c r="B460">
        <f t="shared" si="400"/>
        <v>1.3221854185637165</v>
      </c>
      <c r="C460">
        <f t="shared" si="401"/>
        <v>1.8035484314687105</v>
      </c>
      <c r="D460">
        <f t="shared" si="402"/>
        <v>1.3221854185637165</v>
      </c>
      <c r="E460">
        <f t="shared" si="408"/>
        <v>0.97303529047802462</v>
      </c>
      <c r="F460">
        <f t="shared" si="409"/>
        <v>0.97303529047802462</v>
      </c>
      <c r="G460">
        <f t="shared" si="403"/>
        <v>1.3089635643780793</v>
      </c>
      <c r="H460">
        <f t="shared" si="404"/>
        <v>0.96591718776443891</v>
      </c>
      <c r="I460">
        <f t="shared" si="405"/>
        <v>0.96591718776443891</v>
      </c>
      <c r="J460">
        <f t="shared" si="460"/>
        <v>22.598594225200952</v>
      </c>
      <c r="K460">
        <f t="shared" si="461"/>
        <v>21.904866459505492</v>
      </c>
      <c r="L460">
        <f t="shared" si="410"/>
        <v>2.72863194526976E+17</v>
      </c>
      <c r="M460">
        <f t="shared" si="406"/>
        <v>2.9076559071982477E-2</v>
      </c>
      <c r="N460" s="17">
        <f t="shared" si="462"/>
        <v>7933922794233463</v>
      </c>
      <c r="O460">
        <f t="shared" si="463"/>
        <v>0</v>
      </c>
      <c r="P460" s="18" t="e">
        <f t="shared" si="407"/>
        <v>#N/A</v>
      </c>
      <c r="R460">
        <f t="shared" si="411"/>
        <v>3.0867088248996639</v>
      </c>
      <c r="S460">
        <f t="shared" si="412"/>
        <v>40.147746945544768</v>
      </c>
      <c r="T460">
        <f t="shared" si="434"/>
        <v>-3.537822959590879</v>
      </c>
      <c r="U460" s="9">
        <f t="shared" si="413"/>
        <v>36.609923985953891</v>
      </c>
      <c r="V460">
        <f t="shared" si="435"/>
        <v>-7933922794233380</v>
      </c>
      <c r="W460">
        <f t="shared" si="436"/>
        <v>0</v>
      </c>
      <c r="X460">
        <f t="shared" si="437"/>
        <v>-7.1054273576010019E-15</v>
      </c>
      <c r="Y460">
        <f t="shared" si="414"/>
        <v>1.8035484314687105</v>
      </c>
      <c r="Z460">
        <f t="shared" si="415"/>
        <v>31.415926535897931</v>
      </c>
      <c r="AA460">
        <f t="shared" si="416"/>
        <v>2.908840548915979</v>
      </c>
      <c r="AB460">
        <f t="shared" si="438"/>
        <v>-0.6895354894049236</v>
      </c>
      <c r="AC460">
        <f t="shared" si="417"/>
        <v>30.726391046493006</v>
      </c>
      <c r="AD460">
        <f t="shared" si="439"/>
        <v>-7.6975320861663421E-2</v>
      </c>
      <c r="AE460">
        <f t="shared" si="418"/>
        <v>2.9548327803108603E-2</v>
      </c>
      <c r="AF460" s="9">
        <f t="shared" si="440"/>
        <v>30.678964053434452</v>
      </c>
      <c r="AG460" s="9">
        <f t="shared" si="441"/>
        <v>0</v>
      </c>
      <c r="AH460">
        <f t="shared" si="442"/>
        <v>0</v>
      </c>
      <c r="AI460">
        <f t="shared" si="459"/>
        <v>3.1257338500324527E-3</v>
      </c>
      <c r="AJ460">
        <f t="shared" si="419"/>
        <v>37.337604695554134</v>
      </c>
      <c r="AK460">
        <f t="shared" si="420"/>
        <v>-0.72688252269941001</v>
      </c>
      <c r="AL460">
        <f t="shared" si="421"/>
        <v>-2.8133114593114961E-2</v>
      </c>
      <c r="AM460">
        <f t="shared" si="422"/>
        <v>2.7334927692276408E-2</v>
      </c>
      <c r="AN460" s="9">
        <f t="shared" si="443"/>
        <v>36.609923985953877</v>
      </c>
      <c r="AO460">
        <f t="shared" si="423"/>
        <v>0</v>
      </c>
      <c r="AP460">
        <f t="shared" si="444"/>
        <v>0</v>
      </c>
      <c r="AQ460">
        <f t="shared" si="424"/>
        <v>5.9216781596562029</v>
      </c>
      <c r="AR460">
        <f t="shared" si="425"/>
        <v>-3.7347033294486409E-2</v>
      </c>
      <c r="AS460">
        <f t="shared" si="426"/>
        <v>4.884220626854846E-2</v>
      </c>
      <c r="AT460">
        <f t="shared" si="445"/>
        <v>5.1379737616735414E-2</v>
      </c>
      <c r="AU460">
        <f t="shared" si="427"/>
        <v>5.9309599325194249</v>
      </c>
      <c r="AV460">
        <f t="shared" si="446"/>
        <v>0.1620041586208962</v>
      </c>
      <c r="AW460">
        <f t="shared" si="447"/>
        <v>0</v>
      </c>
      <c r="AX460">
        <f t="shared" si="428"/>
        <v>2.9080657743003443E-2</v>
      </c>
      <c r="AY460" t="b">
        <f t="shared" si="448"/>
        <v>0</v>
      </c>
      <c r="AZ460">
        <f t="shared" si="429"/>
        <v>37.337604695554134</v>
      </c>
      <c r="BA460">
        <f t="shared" si="430"/>
        <v>-0.72688252269941001</v>
      </c>
      <c r="BB460">
        <f t="shared" si="431"/>
        <v>-7.7464910891022642E-2</v>
      </c>
      <c r="BC460">
        <f t="shared" si="432"/>
        <v>2.7334927692276408E-2</v>
      </c>
      <c r="BD460">
        <f t="shared" si="433"/>
        <v>4.9331796297907987E-2</v>
      </c>
      <c r="BF460" s="15">
        <f t="shared" si="449"/>
        <v>36.609923985953877</v>
      </c>
      <c r="BG460" s="10">
        <f t="shared" si="450"/>
        <v>0</v>
      </c>
      <c r="BH460">
        <f t="shared" si="451"/>
        <v>5.9309599325194249</v>
      </c>
      <c r="BI460">
        <f t="shared" si="452"/>
        <v>5.9216781596562029</v>
      </c>
      <c r="BJ460">
        <f t="shared" si="453"/>
        <v>-3.7347033294486409E-2</v>
      </c>
      <c r="BK460">
        <f t="shared" si="454"/>
        <v>-4.8959002935922147E-4</v>
      </c>
      <c r="BM460">
        <f t="shared" si="455"/>
        <v>0</v>
      </c>
      <c r="BN460">
        <f t="shared" si="456"/>
        <v>0</v>
      </c>
      <c r="BO460">
        <f t="shared" si="457"/>
        <v>3.0531133177191805E-16</v>
      </c>
      <c r="BP460">
        <f t="shared" si="458"/>
        <v>0</v>
      </c>
    </row>
    <row r="461" spans="1:68" x14ac:dyDescent="0.2">
      <c r="A461">
        <f t="shared" si="464"/>
        <v>0.42399999999999999</v>
      </c>
      <c r="B461">
        <f t="shared" si="400"/>
        <v>1.3253111524137491</v>
      </c>
      <c r="C461">
        <f t="shared" si="401"/>
        <v>1.8004226976186779</v>
      </c>
      <c r="D461">
        <f t="shared" si="402"/>
        <v>1.3253111524137491</v>
      </c>
      <c r="E461">
        <f t="shared" si="408"/>
        <v>0.97375150609639738</v>
      </c>
      <c r="F461">
        <f t="shared" si="409"/>
        <v>0.97375150609639727</v>
      </c>
      <c r="G461">
        <f t="shared" si="403"/>
        <v>1.3120580408896116</v>
      </c>
      <c r="H461">
        <f t="shared" si="404"/>
        <v>0.96671357099540067</v>
      </c>
      <c r="I461">
        <f t="shared" si="405"/>
        <v>0.96671357099540078</v>
      </c>
      <c r="J461">
        <f t="shared" si="460"/>
        <v>22.579977395951591</v>
      </c>
      <c r="K461">
        <f t="shared" si="461"/>
        <v>21.887001506208144</v>
      </c>
      <c r="L461">
        <f t="shared" si="410"/>
        <v>2.7505788695910787E+17</v>
      </c>
      <c r="M461">
        <f t="shared" si="406"/>
        <v>2.9107803180279172E-2</v>
      </c>
      <c r="N461" s="17">
        <f t="shared" si="462"/>
        <v>8006330836789189</v>
      </c>
      <c r="O461">
        <f t="shared" si="463"/>
        <v>0</v>
      </c>
      <c r="P461" s="18" t="e">
        <f t="shared" si="407"/>
        <v>#N/A</v>
      </c>
      <c r="R461">
        <f t="shared" si="411"/>
        <v>3.0858929220794238</v>
      </c>
      <c r="S461">
        <f t="shared" si="412"/>
        <v>40.155757968458779</v>
      </c>
      <c r="T461">
        <f t="shared" si="434"/>
        <v>-3.5367489902255591</v>
      </c>
      <c r="U461" s="9">
        <f t="shared" si="413"/>
        <v>36.619008978233218</v>
      </c>
      <c r="V461">
        <f t="shared" si="435"/>
        <v>-8006330836789179</v>
      </c>
      <c r="W461">
        <f t="shared" si="436"/>
        <v>0</v>
      </c>
      <c r="X461">
        <f t="shared" si="437"/>
        <v>0</v>
      </c>
      <c r="Y461">
        <f t="shared" si="414"/>
        <v>1.8004226976186779</v>
      </c>
      <c r="Z461">
        <f t="shared" si="415"/>
        <v>31.415926535897931</v>
      </c>
      <c r="AA461">
        <f t="shared" si="416"/>
        <v>2.911966282766012</v>
      </c>
      <c r="AB461">
        <f t="shared" si="438"/>
        <v>-0.68067003396940184</v>
      </c>
      <c r="AC461">
        <f t="shared" si="417"/>
        <v>30.735256501928529</v>
      </c>
      <c r="AD461">
        <f t="shared" si="439"/>
        <v>-7.5901334302457449E-2</v>
      </c>
      <c r="AE461">
        <f t="shared" si="418"/>
        <v>2.8778421915380263E-2</v>
      </c>
      <c r="AF461" s="9">
        <f t="shared" si="440"/>
        <v>30.688133589541451</v>
      </c>
      <c r="AG461" s="9">
        <f t="shared" si="441"/>
        <v>0</v>
      </c>
      <c r="AH461">
        <f t="shared" si="442"/>
        <v>0</v>
      </c>
      <c r="AI461">
        <f t="shared" si="459"/>
        <v>3.1257338500324527E-3</v>
      </c>
      <c r="AJ461">
        <f t="shared" si="419"/>
        <v>37.337604695554134</v>
      </c>
      <c r="AK461">
        <f t="shared" si="420"/>
        <v>-0.71813570719428177</v>
      </c>
      <c r="AL461">
        <f t="shared" si="421"/>
        <v>-2.7059145227795067E-2</v>
      </c>
      <c r="AM461">
        <f t="shared" si="422"/>
        <v>2.659913510117632E-2</v>
      </c>
      <c r="AN461" s="9">
        <f t="shared" si="443"/>
        <v>36.619008978233239</v>
      </c>
      <c r="AO461">
        <f t="shared" si="423"/>
        <v>0</v>
      </c>
      <c r="AP461">
        <f t="shared" si="444"/>
        <v>0</v>
      </c>
      <c r="AQ461">
        <f t="shared" si="424"/>
        <v>5.9216781596562029</v>
      </c>
      <c r="AR461">
        <f t="shared" si="425"/>
        <v>-3.7465673224879925E-2</v>
      </c>
      <c r="AS461">
        <f t="shared" si="426"/>
        <v>4.8842189074662382E-2</v>
      </c>
      <c r="AT461">
        <f t="shared" si="445"/>
        <v>5.2170742729471468E-2</v>
      </c>
      <c r="AU461">
        <f t="shared" si="427"/>
        <v>5.9308753886917884</v>
      </c>
      <c r="AV461">
        <f t="shared" si="446"/>
        <v>0.16196165746094246</v>
      </c>
      <c r="AW461">
        <f t="shared" si="447"/>
        <v>0</v>
      </c>
      <c r="AX461">
        <f t="shared" si="428"/>
        <v>2.9111915081503768E-2</v>
      </c>
      <c r="AY461" t="b">
        <f t="shared" si="448"/>
        <v>0</v>
      </c>
      <c r="AZ461">
        <f t="shared" si="429"/>
        <v>37.337604695554134</v>
      </c>
      <c r="BA461">
        <f t="shared" si="430"/>
        <v>-0.71813570719428188</v>
      </c>
      <c r="BB461">
        <f t="shared" si="431"/>
        <v>-7.6390941525702943E-2</v>
      </c>
      <c r="BC461">
        <f t="shared" si="432"/>
        <v>2.6599135101176431E-2</v>
      </c>
      <c r="BD461">
        <f t="shared" si="433"/>
        <v>4.9331796297907987E-2</v>
      </c>
      <c r="BF461" s="15">
        <f t="shared" si="449"/>
        <v>36.619008978233239</v>
      </c>
      <c r="BG461" s="10">
        <f t="shared" si="450"/>
        <v>0</v>
      </c>
      <c r="BH461">
        <f t="shared" si="451"/>
        <v>5.9308753886917884</v>
      </c>
      <c r="BI461">
        <f t="shared" si="452"/>
        <v>5.9216781596562029</v>
      </c>
      <c r="BJ461">
        <f t="shared" si="453"/>
        <v>-3.7465673224880036E-2</v>
      </c>
      <c r="BK461">
        <f t="shared" si="454"/>
        <v>-4.8960722324549455E-4</v>
      </c>
      <c r="BM461">
        <f t="shared" si="455"/>
        <v>0</v>
      </c>
      <c r="BN461">
        <f t="shared" si="456"/>
        <v>0</v>
      </c>
      <c r="BO461">
        <f t="shared" si="457"/>
        <v>1.1102230246251565E-16</v>
      </c>
      <c r="BP461">
        <f t="shared" si="458"/>
        <v>1.1102230246251565E-16</v>
      </c>
    </row>
    <row r="462" spans="1:68" x14ac:dyDescent="0.2">
      <c r="A462">
        <f t="shared" si="464"/>
        <v>0.42499999999999999</v>
      </c>
      <c r="B462">
        <f t="shared" si="400"/>
        <v>1.3284368862637814</v>
      </c>
      <c r="C462">
        <f t="shared" si="401"/>
        <v>1.7972969637686456</v>
      </c>
      <c r="D462">
        <f t="shared" si="402"/>
        <v>1.3284368862637814</v>
      </c>
      <c r="E462">
        <f t="shared" si="408"/>
        <v>0.97445820796376748</v>
      </c>
      <c r="F462">
        <f t="shared" si="409"/>
        <v>0.97445820796376736</v>
      </c>
      <c r="G462">
        <f t="shared" si="403"/>
        <v>1.3151525174011436</v>
      </c>
      <c r="H462">
        <f t="shared" si="404"/>
        <v>0.96750069719255249</v>
      </c>
      <c r="I462">
        <f t="shared" si="405"/>
        <v>0.96750069719255261</v>
      </c>
      <c r="J462">
        <f t="shared" si="460"/>
        <v>22.561607081810195</v>
      </c>
      <c r="K462">
        <f t="shared" si="461"/>
        <v>21.869372967657572</v>
      </c>
      <c r="L462">
        <f t="shared" si="410"/>
        <v>2.7727466626724746E+17</v>
      </c>
      <c r="M462">
        <f t="shared" si="406"/>
        <v>2.9139047260136917E-2</v>
      </c>
      <c r="N462" s="17">
        <f t="shared" si="462"/>
        <v>8079519604400015</v>
      </c>
      <c r="O462">
        <f t="shared" si="463"/>
        <v>0</v>
      </c>
      <c r="P462" s="18" t="e">
        <f t="shared" si="407"/>
        <v>#N/A</v>
      </c>
      <c r="R462">
        <f t="shared" si="411"/>
        <v>3.0850871633886587</v>
      </c>
      <c r="S462">
        <f t="shared" si="412"/>
        <v>40.163784984784279</v>
      </c>
      <c r="T462">
        <f t="shared" si="434"/>
        <v>-3.5356761740091232</v>
      </c>
      <c r="U462" s="9">
        <f t="shared" si="413"/>
        <v>36.628108810775153</v>
      </c>
      <c r="V462">
        <f t="shared" si="435"/>
        <v>-8079519604399692</v>
      </c>
      <c r="W462">
        <f t="shared" si="436"/>
        <v>0</v>
      </c>
      <c r="X462">
        <f t="shared" si="437"/>
        <v>-3.5527136788005009E-14</v>
      </c>
      <c r="Y462">
        <f t="shared" si="414"/>
        <v>1.7972969637686456</v>
      </c>
      <c r="Z462">
        <f t="shared" si="415"/>
        <v>31.415926535897931</v>
      </c>
      <c r="AA462">
        <f t="shared" si="416"/>
        <v>2.9150920166160441</v>
      </c>
      <c r="AB462">
        <f t="shared" si="438"/>
        <v>-0.6717979977745393</v>
      </c>
      <c r="AC462">
        <f t="shared" si="417"/>
        <v>30.744128538123391</v>
      </c>
      <c r="AD462">
        <f t="shared" si="439"/>
        <v>-7.4828499953033881E-2</v>
      </c>
      <c r="AE462">
        <f t="shared" si="418"/>
        <v>2.801897038176138E-2</v>
      </c>
      <c r="AF462" s="9">
        <f t="shared" si="440"/>
        <v>30.697319008552117</v>
      </c>
      <c r="AG462" s="9">
        <f t="shared" si="441"/>
        <v>0</v>
      </c>
      <c r="AH462">
        <f t="shared" si="442"/>
        <v>0</v>
      </c>
      <c r="AI462">
        <f t="shared" si="459"/>
        <v>3.1257338500324527E-3</v>
      </c>
      <c r="AJ462">
        <f t="shared" si="419"/>
        <v>37.337604695554134</v>
      </c>
      <c r="AK462">
        <f t="shared" si="420"/>
        <v>-0.70938320234123986</v>
      </c>
      <c r="AL462">
        <f t="shared" si="421"/>
        <v>-2.5986329011359111E-2</v>
      </c>
      <c r="AM462">
        <f t="shared" si="422"/>
        <v>2.5873646573666576E-2</v>
      </c>
      <c r="AN462" s="9">
        <f t="shared" si="443"/>
        <v>36.628108810775196</v>
      </c>
      <c r="AO462">
        <f t="shared" si="423"/>
        <v>0</v>
      </c>
      <c r="AP462">
        <f t="shared" si="444"/>
        <v>0</v>
      </c>
      <c r="AQ462">
        <f t="shared" si="424"/>
        <v>5.9216781596562029</v>
      </c>
      <c r="AR462">
        <f t="shared" si="425"/>
        <v>-3.7585204566700559E-2</v>
      </c>
      <c r="AS462">
        <f t="shared" si="426"/>
        <v>4.884217094167477E-2</v>
      </c>
      <c r="AT462">
        <f t="shared" si="445"/>
        <v>5.2982935658265937E-2</v>
      </c>
      <c r="AU462">
        <f t="shared" si="427"/>
        <v>5.9307898022230781</v>
      </c>
      <c r="AV462">
        <f t="shared" si="446"/>
        <v>0.16191908331555377</v>
      </c>
      <c r="AW462">
        <f t="shared" si="447"/>
        <v>0</v>
      </c>
      <c r="AX462">
        <f t="shared" si="428"/>
        <v>2.9143172420004089E-2</v>
      </c>
      <c r="AY462" t="b">
        <f t="shared" si="448"/>
        <v>0</v>
      </c>
      <c r="AZ462">
        <f t="shared" si="429"/>
        <v>37.337604695554134</v>
      </c>
      <c r="BA462">
        <f t="shared" si="430"/>
        <v>-0.70938320234123986</v>
      </c>
      <c r="BB462">
        <f t="shared" si="431"/>
        <v>-7.5318125309266848E-2</v>
      </c>
      <c r="BC462">
        <f t="shared" si="432"/>
        <v>2.5873646573666691E-2</v>
      </c>
      <c r="BD462">
        <f t="shared" si="433"/>
        <v>4.9331796297907987E-2</v>
      </c>
      <c r="BF462" s="15">
        <f t="shared" si="449"/>
        <v>36.628108810775196</v>
      </c>
      <c r="BG462" s="10">
        <f t="shared" si="450"/>
        <v>0</v>
      </c>
      <c r="BH462">
        <f t="shared" si="451"/>
        <v>5.9307898022230781</v>
      </c>
      <c r="BI462">
        <f t="shared" si="452"/>
        <v>5.9216781596562029</v>
      </c>
      <c r="BJ462">
        <f t="shared" si="453"/>
        <v>-3.7585204566700559E-2</v>
      </c>
      <c r="BK462">
        <f t="shared" si="454"/>
        <v>-4.8962535623296721E-4</v>
      </c>
      <c r="BM462">
        <f t="shared" si="455"/>
        <v>0</v>
      </c>
      <c r="BN462">
        <f t="shared" si="456"/>
        <v>0</v>
      </c>
      <c r="BO462">
        <f t="shared" si="457"/>
        <v>2.4980018054066022E-16</v>
      </c>
      <c r="BP462">
        <f t="shared" si="458"/>
        <v>1.1449174941446927E-16</v>
      </c>
    </row>
    <row r="463" spans="1:68" x14ac:dyDescent="0.2">
      <c r="A463">
        <f t="shared" si="464"/>
        <v>0.42599999999999999</v>
      </c>
      <c r="B463">
        <f t="shared" si="400"/>
        <v>1.3315626201138138</v>
      </c>
      <c r="C463">
        <f t="shared" si="401"/>
        <v>1.7941712299186132</v>
      </c>
      <c r="D463">
        <f t="shared" si="402"/>
        <v>1.3315626201138138</v>
      </c>
      <c r="E463">
        <f t="shared" si="408"/>
        <v>0.97515538917551348</v>
      </c>
      <c r="F463">
        <f t="shared" si="409"/>
        <v>0.97515538917551348</v>
      </c>
      <c r="G463">
        <f t="shared" si="403"/>
        <v>1.3182469939126755</v>
      </c>
      <c r="H463">
        <f t="shared" si="404"/>
        <v>0.96827855881854941</v>
      </c>
      <c r="I463">
        <f t="shared" si="405"/>
        <v>0.96827855881854941</v>
      </c>
      <c r="J463">
        <f t="shared" si="460"/>
        <v>22.543482330198245</v>
      </c>
      <c r="K463">
        <f t="shared" si="461"/>
        <v>21.851979935386531</v>
      </c>
      <c r="L463">
        <f t="shared" si="410"/>
        <v>2.795138252274633E+17</v>
      </c>
      <c r="M463">
        <f t="shared" si="406"/>
        <v>2.9170291311525199E-2</v>
      </c>
      <c r="N463" s="17">
        <f t="shared" si="462"/>
        <v>8153499707483846</v>
      </c>
      <c r="O463">
        <f t="shared" si="463"/>
        <v>0</v>
      </c>
      <c r="P463" s="18" t="e">
        <f t="shared" si="407"/>
        <v>#N/A</v>
      </c>
      <c r="R463">
        <f t="shared" si="411"/>
        <v>3.0842915323281499</v>
      </c>
      <c r="S463">
        <f t="shared" si="412"/>
        <v>40.171828150423707</v>
      </c>
      <c r="T463">
        <f t="shared" si="434"/>
        <v>-3.5346045084699877</v>
      </c>
      <c r="U463" s="9">
        <f t="shared" si="413"/>
        <v>36.637223641953717</v>
      </c>
      <c r="V463">
        <f t="shared" si="435"/>
        <v>-8153499707483676</v>
      </c>
      <c r="W463">
        <f t="shared" si="436"/>
        <v>0</v>
      </c>
      <c r="X463">
        <f t="shared" si="437"/>
        <v>-1.4210854715202004E-14</v>
      </c>
      <c r="Y463">
        <f t="shared" si="414"/>
        <v>1.7941712299186132</v>
      </c>
      <c r="Z463">
        <f t="shared" si="415"/>
        <v>31.415926535897931</v>
      </c>
      <c r="AA463">
        <f t="shared" si="416"/>
        <v>2.9182177504660762</v>
      </c>
      <c r="AB463">
        <f t="shared" si="438"/>
        <v>-0.66291920779015068</v>
      </c>
      <c r="AC463">
        <f t="shared" si="417"/>
        <v>30.753007328107781</v>
      </c>
      <c r="AD463">
        <f t="shared" si="439"/>
        <v>-7.3756815343781146E-2</v>
      </c>
      <c r="AE463">
        <f t="shared" si="418"/>
        <v>2.7269957335072082E-2</v>
      </c>
      <c r="AF463" s="9">
        <f t="shared" si="440"/>
        <v>30.706520470099072</v>
      </c>
      <c r="AG463" s="9">
        <f t="shared" si="441"/>
        <v>0</v>
      </c>
      <c r="AH463">
        <f t="shared" si="442"/>
        <v>0</v>
      </c>
      <c r="AI463">
        <f t="shared" si="459"/>
        <v>3.1257338500323417E-3</v>
      </c>
      <c r="AJ463">
        <f t="shared" si="419"/>
        <v>37.337604695554134</v>
      </c>
      <c r="AK463">
        <f t="shared" si="420"/>
        <v>-0.70062483729773006</v>
      </c>
      <c r="AL463">
        <f t="shared" si="421"/>
        <v>-2.4914663472223708E-2</v>
      </c>
      <c r="AM463">
        <f t="shared" si="422"/>
        <v>2.5158447169551901E-2</v>
      </c>
      <c r="AN463" s="9">
        <f t="shared" si="443"/>
        <v>36.637223641953732</v>
      </c>
      <c r="AO463">
        <f t="shared" si="423"/>
        <v>0</v>
      </c>
      <c r="AP463">
        <f t="shared" si="444"/>
        <v>0</v>
      </c>
      <c r="AQ463">
        <f t="shared" si="424"/>
        <v>5.9216781596562029</v>
      </c>
      <c r="AR463">
        <f t="shared" si="425"/>
        <v>-3.7705629507579386E-2</v>
      </c>
      <c r="AS463">
        <f t="shared" si="426"/>
        <v>4.8842151871557438E-2</v>
      </c>
      <c r="AT463">
        <f t="shared" si="445"/>
        <v>5.381714649598756E-2</v>
      </c>
      <c r="AU463">
        <f t="shared" si="427"/>
        <v>5.9307031718546597</v>
      </c>
      <c r="AV463">
        <f t="shared" si="446"/>
        <v>0.16187643555674178</v>
      </c>
      <c r="AW463">
        <f t="shared" si="447"/>
        <v>0</v>
      </c>
      <c r="AX463">
        <f t="shared" si="428"/>
        <v>2.9174429758504414E-2</v>
      </c>
      <c r="AY463" t="b">
        <f t="shared" si="448"/>
        <v>0</v>
      </c>
      <c r="AZ463">
        <f t="shared" si="429"/>
        <v>37.337604695554134</v>
      </c>
      <c r="BA463">
        <f t="shared" si="430"/>
        <v>-0.70062483729773006</v>
      </c>
      <c r="BB463">
        <f t="shared" si="431"/>
        <v>-7.4246459770131487E-2</v>
      </c>
      <c r="BC463">
        <f t="shared" si="432"/>
        <v>2.5158447169551901E-2</v>
      </c>
      <c r="BD463">
        <f t="shared" si="433"/>
        <v>4.9331796297907987E-2</v>
      </c>
      <c r="BF463" s="15">
        <f t="shared" si="449"/>
        <v>36.637223641953732</v>
      </c>
      <c r="BG463" s="10">
        <f t="shared" si="450"/>
        <v>0</v>
      </c>
      <c r="BH463">
        <f t="shared" si="451"/>
        <v>5.9307031718546597</v>
      </c>
      <c r="BI463">
        <f t="shared" si="452"/>
        <v>5.9216781596562029</v>
      </c>
      <c r="BJ463">
        <f t="shared" si="453"/>
        <v>-3.7705629507579386E-2</v>
      </c>
      <c r="BK463">
        <f t="shared" si="454"/>
        <v>-4.8964442635034133E-4</v>
      </c>
      <c r="BM463">
        <f t="shared" si="455"/>
        <v>0</v>
      </c>
      <c r="BN463">
        <f t="shared" si="456"/>
        <v>0</v>
      </c>
      <c r="BO463">
        <f t="shared" si="457"/>
        <v>2.0816681711721685E-16</v>
      </c>
      <c r="BP463">
        <f t="shared" si="458"/>
        <v>0</v>
      </c>
    </row>
    <row r="464" spans="1:68" x14ac:dyDescent="0.2">
      <c r="A464">
        <f t="shared" si="464"/>
        <v>0.42699999999999999</v>
      </c>
      <c r="B464">
        <f t="shared" si="400"/>
        <v>1.3346883539638463</v>
      </c>
      <c r="C464">
        <f t="shared" si="401"/>
        <v>1.7910454960685807</v>
      </c>
      <c r="D464">
        <f t="shared" si="402"/>
        <v>1.3346883539638463</v>
      </c>
      <c r="E464">
        <f t="shared" si="408"/>
        <v>0.97584304292003288</v>
      </c>
      <c r="F464">
        <f t="shared" si="409"/>
        <v>0.97584304292003277</v>
      </c>
      <c r="G464">
        <f t="shared" si="403"/>
        <v>1.3213414704242079</v>
      </c>
      <c r="H464">
        <f t="shared" si="404"/>
        <v>0.96904714842476158</v>
      </c>
      <c r="I464">
        <f t="shared" si="405"/>
        <v>0.9690471484247617</v>
      </c>
      <c r="J464">
        <f t="shared" si="460"/>
        <v>22.525602203070289</v>
      </c>
      <c r="K464">
        <f t="shared" si="461"/>
        <v>21.834821514776902</v>
      </c>
      <c r="L464">
        <f t="shared" si="410"/>
        <v>2.8177566109519738E+17</v>
      </c>
      <c r="M464">
        <f t="shared" si="406"/>
        <v>2.9201535334413487E-2</v>
      </c>
      <c r="N464" s="17">
        <f t="shared" si="462"/>
        <v>8228281923849126</v>
      </c>
      <c r="O464">
        <f t="shared" si="463"/>
        <v>0</v>
      </c>
      <c r="P464" s="18" t="e">
        <f t="shared" si="407"/>
        <v>#N/A</v>
      </c>
      <c r="R464">
        <f t="shared" si="411"/>
        <v>3.0835060126323905</v>
      </c>
      <c r="S464">
        <f t="shared" si="412"/>
        <v>40.179887621217205</v>
      </c>
      <c r="T464">
        <f t="shared" si="434"/>
        <v>-3.5335339911445107</v>
      </c>
      <c r="U464" s="9">
        <f t="shared" si="413"/>
        <v>36.646353630072696</v>
      </c>
      <c r="V464">
        <f t="shared" si="435"/>
        <v>-8228281923848821</v>
      </c>
      <c r="W464">
        <f t="shared" si="436"/>
        <v>0</v>
      </c>
      <c r="X464">
        <f t="shared" si="437"/>
        <v>-3.5527136788005009E-14</v>
      </c>
      <c r="Y464">
        <f t="shared" si="414"/>
        <v>1.7910454960685807</v>
      </c>
      <c r="Z464">
        <f t="shared" si="415"/>
        <v>31.415926535897931</v>
      </c>
      <c r="AA464">
        <f t="shared" si="416"/>
        <v>2.9213434843161092</v>
      </c>
      <c r="AB464">
        <f t="shared" si="438"/>
        <v>-0.65403349122033505</v>
      </c>
      <c r="AC464">
        <f t="shared" si="417"/>
        <v>30.761893044677596</v>
      </c>
      <c r="AD464">
        <f t="shared" si="439"/>
        <v>-7.268627801301876E-2</v>
      </c>
      <c r="AE464">
        <f t="shared" si="418"/>
        <v>2.653136714981166E-2</v>
      </c>
      <c r="AF464" s="9">
        <f t="shared" si="440"/>
        <v>30.715738133814387</v>
      </c>
      <c r="AG464" s="9">
        <f t="shared" si="441"/>
        <v>0</v>
      </c>
      <c r="AH464">
        <f t="shared" si="442"/>
        <v>0</v>
      </c>
      <c r="AI464">
        <f t="shared" si="459"/>
        <v>3.1257338500324527E-3</v>
      </c>
      <c r="AJ464">
        <f t="shared" si="419"/>
        <v>37.337604695554134</v>
      </c>
      <c r="AK464">
        <f t="shared" si="420"/>
        <v>-0.69186044151639425</v>
      </c>
      <c r="AL464">
        <f t="shared" si="421"/>
        <v>-2.3844146146746681E-2</v>
      </c>
      <c r="AM464">
        <f t="shared" si="422"/>
        <v>2.4453522181727593E-2</v>
      </c>
      <c r="AN464" s="9">
        <f t="shared" si="443"/>
        <v>36.646353630072724</v>
      </c>
      <c r="AO464">
        <f t="shared" si="423"/>
        <v>0</v>
      </c>
      <c r="AP464">
        <f t="shared" si="444"/>
        <v>0</v>
      </c>
      <c r="AQ464">
        <f t="shared" si="424"/>
        <v>5.9216781596562029</v>
      </c>
      <c r="AR464">
        <f t="shared" si="425"/>
        <v>-3.7826950296059203E-2</v>
      </c>
      <c r="AS464">
        <f t="shared" si="426"/>
        <v>4.8842131866272079E-2</v>
      </c>
      <c r="AT464">
        <f t="shared" si="445"/>
        <v>5.4674249351721112E-2</v>
      </c>
      <c r="AU464">
        <f t="shared" si="427"/>
        <v>5.9306154962583371</v>
      </c>
      <c r="AV464">
        <f t="shared" si="446"/>
        <v>0.16183371355647119</v>
      </c>
      <c r="AW464">
        <f t="shared" si="447"/>
        <v>0</v>
      </c>
      <c r="AX464">
        <f t="shared" si="428"/>
        <v>2.9205687097004739E-2</v>
      </c>
      <c r="AY464" t="b">
        <f t="shared" si="448"/>
        <v>0</v>
      </c>
      <c r="AZ464">
        <f t="shared" si="429"/>
        <v>37.337604695554134</v>
      </c>
      <c r="BA464">
        <f t="shared" si="430"/>
        <v>-0.69186044151639414</v>
      </c>
      <c r="BB464">
        <f t="shared" si="431"/>
        <v>-7.317594244465439E-2</v>
      </c>
      <c r="BC464">
        <f t="shared" si="432"/>
        <v>2.4453522181727708E-2</v>
      </c>
      <c r="BD464">
        <f t="shared" si="433"/>
        <v>4.9331796297907987E-2</v>
      </c>
      <c r="BF464" s="15">
        <f t="shared" si="449"/>
        <v>36.646353630072717</v>
      </c>
      <c r="BG464" s="10">
        <f t="shared" si="450"/>
        <v>0</v>
      </c>
      <c r="BH464">
        <f t="shared" si="451"/>
        <v>5.93061549625833</v>
      </c>
      <c r="BI464">
        <f t="shared" si="452"/>
        <v>5.9216781596562029</v>
      </c>
      <c r="BJ464">
        <f t="shared" si="453"/>
        <v>-3.7826950296059092E-2</v>
      </c>
      <c r="BK464">
        <f t="shared" si="454"/>
        <v>-4.8966443163563078E-4</v>
      </c>
      <c r="BM464">
        <f t="shared" si="455"/>
        <v>0</v>
      </c>
      <c r="BN464">
        <f t="shared" si="456"/>
        <v>0</v>
      </c>
      <c r="BO464">
        <f t="shared" si="457"/>
        <v>2.7755575615628914E-16</v>
      </c>
      <c r="BP464">
        <f t="shared" si="458"/>
        <v>1.1449174941446927E-16</v>
      </c>
    </row>
    <row r="465" spans="1:68" x14ac:dyDescent="0.2">
      <c r="A465">
        <f t="shared" si="464"/>
        <v>0.42799999999999999</v>
      </c>
      <c r="B465">
        <f t="shared" si="400"/>
        <v>1.3378140878138787</v>
      </c>
      <c r="C465">
        <f t="shared" si="401"/>
        <v>1.7879197622185483</v>
      </c>
      <c r="D465">
        <f t="shared" si="402"/>
        <v>1.3378140878138787</v>
      </c>
      <c r="E465">
        <f t="shared" si="408"/>
        <v>0.97652116247880782</v>
      </c>
      <c r="F465">
        <f t="shared" si="409"/>
        <v>0.97652116247880782</v>
      </c>
      <c r="G465">
        <f t="shared" si="403"/>
        <v>1.3244359469357398</v>
      </c>
      <c r="H465">
        <f t="shared" si="404"/>
        <v>0.96980645865134629</v>
      </c>
      <c r="I465">
        <f t="shared" si="405"/>
        <v>0.96980645865134629</v>
      </c>
      <c r="J465">
        <f t="shared" si="460"/>
        <v>22.507965776791426</v>
      </c>
      <c r="K465">
        <f t="shared" si="461"/>
        <v>21.817896824943357</v>
      </c>
      <c r="L465">
        <f t="shared" si="410"/>
        <v>2.8406047568516394E+17</v>
      </c>
      <c r="M465">
        <f t="shared" si="406"/>
        <v>2.9232779328771257E-2</v>
      </c>
      <c r="N465" s="17">
        <f t="shared" si="462"/>
        <v>8303877201730191</v>
      </c>
      <c r="O465">
        <f t="shared" si="463"/>
        <v>0</v>
      </c>
      <c r="P465" s="18" t="e">
        <f t="shared" si="407"/>
        <v>#N/A</v>
      </c>
      <c r="R465">
        <f t="shared" si="411"/>
        <v>3.0827305882682134</v>
      </c>
      <c r="S465">
        <f t="shared" si="412"/>
        <v>40.187963552956241</v>
      </c>
      <c r="T465">
        <f t="shared" si="434"/>
        <v>-3.5324646195769547</v>
      </c>
      <c r="U465" s="9">
        <f t="shared" si="413"/>
        <v>36.655498933379285</v>
      </c>
      <c r="V465">
        <f t="shared" si="435"/>
        <v>-8303877201730166</v>
      </c>
      <c r="W465">
        <f t="shared" si="436"/>
        <v>0</v>
      </c>
      <c r="X465">
        <f t="shared" si="437"/>
        <v>0</v>
      </c>
      <c r="Y465">
        <f t="shared" si="414"/>
        <v>1.7879197622185483</v>
      </c>
      <c r="Z465">
        <f t="shared" si="415"/>
        <v>31.415926535897931</v>
      </c>
      <c r="AA465">
        <f t="shared" si="416"/>
        <v>2.9244692181661414</v>
      </c>
      <c r="AB465">
        <f t="shared" si="438"/>
        <v>-0.6451406754889677</v>
      </c>
      <c r="AC465">
        <f t="shared" si="417"/>
        <v>30.770785860408964</v>
      </c>
      <c r="AD465">
        <f t="shared" si="439"/>
        <v>-7.1616885506964781E-2</v>
      </c>
      <c r="AE465">
        <f t="shared" si="418"/>
        <v>2.5803184440819853E-2</v>
      </c>
      <c r="AF465" s="9">
        <f t="shared" si="440"/>
        <v>30.724972159342819</v>
      </c>
      <c r="AG465" s="9">
        <f t="shared" si="441"/>
        <v>0</v>
      </c>
      <c r="AH465">
        <f t="shared" si="442"/>
        <v>0</v>
      </c>
      <c r="AI465">
        <f t="shared" si="459"/>
        <v>3.1257338500324527E-3</v>
      </c>
      <c r="AJ465">
        <f t="shared" si="419"/>
        <v>37.337604695554134</v>
      </c>
      <c r="AK465">
        <f t="shared" si="420"/>
        <v>-0.68308984473060119</v>
      </c>
      <c r="AL465">
        <f t="shared" si="421"/>
        <v>-2.2774774579190638E-2</v>
      </c>
      <c r="AM465">
        <f t="shared" si="422"/>
        <v>2.375885713494055E-2</v>
      </c>
      <c r="AN465" s="9">
        <f t="shared" si="443"/>
        <v>36.655498933379285</v>
      </c>
      <c r="AO465">
        <f t="shared" si="423"/>
        <v>0</v>
      </c>
      <c r="AP465">
        <f t="shared" si="444"/>
        <v>0</v>
      </c>
      <c r="AQ465">
        <f t="shared" si="424"/>
        <v>5.9216781596562029</v>
      </c>
      <c r="AR465">
        <f t="shared" si="425"/>
        <v>-3.7949169241633496E-2</v>
      </c>
      <c r="AS465">
        <f t="shared" si="426"/>
        <v>4.8842110927774143E-2</v>
      </c>
      <c r="AT465">
        <f t="shared" si="445"/>
        <v>5.5555165304206788E-2</v>
      </c>
      <c r="AU465">
        <f t="shared" si="427"/>
        <v>5.9305267740364656</v>
      </c>
      <c r="AV465">
        <f t="shared" si="446"/>
        <v>0.16179091668660933</v>
      </c>
      <c r="AW465">
        <f t="shared" si="447"/>
        <v>0</v>
      </c>
      <c r="AX465">
        <f t="shared" si="428"/>
        <v>2.9236944435505063E-2</v>
      </c>
      <c r="AY465" t="b">
        <f t="shared" si="448"/>
        <v>0</v>
      </c>
      <c r="AZ465">
        <f t="shared" si="429"/>
        <v>37.337604695554134</v>
      </c>
      <c r="BA465">
        <f t="shared" si="430"/>
        <v>-0.68308984473060119</v>
      </c>
      <c r="BB465">
        <f t="shared" si="431"/>
        <v>-7.2106570877098722E-2</v>
      </c>
      <c r="BC465">
        <f t="shared" si="432"/>
        <v>2.375885713494055E-2</v>
      </c>
      <c r="BD465">
        <f t="shared" si="433"/>
        <v>4.9331796297907987E-2</v>
      </c>
      <c r="BF465" s="15">
        <f t="shared" si="449"/>
        <v>36.655498933379285</v>
      </c>
      <c r="BG465" s="10">
        <f t="shared" si="450"/>
        <v>0</v>
      </c>
      <c r="BH465">
        <f t="shared" si="451"/>
        <v>5.9305267740364656</v>
      </c>
      <c r="BI465">
        <f t="shared" si="452"/>
        <v>5.9216781596562029</v>
      </c>
      <c r="BJ465">
        <f t="shared" si="453"/>
        <v>-3.7949169241633496E-2</v>
      </c>
      <c r="BK465">
        <f t="shared" si="454"/>
        <v>-4.8968537013394098E-4</v>
      </c>
      <c r="BM465">
        <f t="shared" si="455"/>
        <v>0</v>
      </c>
      <c r="BN465">
        <f t="shared" si="456"/>
        <v>0</v>
      </c>
      <c r="BO465">
        <f t="shared" si="457"/>
        <v>-9.7144514654701197E-17</v>
      </c>
      <c r="BP465">
        <f t="shared" si="458"/>
        <v>0</v>
      </c>
    </row>
    <row r="466" spans="1:68" x14ac:dyDescent="0.2">
      <c r="A466">
        <f t="shared" si="464"/>
        <v>0.42899999999999999</v>
      </c>
      <c r="B466">
        <f t="shared" si="400"/>
        <v>1.3409398216639112</v>
      </c>
      <c r="C466">
        <f t="shared" si="401"/>
        <v>1.7847940283685158</v>
      </c>
      <c r="D466">
        <f t="shared" si="402"/>
        <v>1.3409398216639112</v>
      </c>
      <c r="E466">
        <f t="shared" si="408"/>
        <v>0.97718974122647217</v>
      </c>
      <c r="F466">
        <f t="shared" si="409"/>
        <v>0.97718974122647206</v>
      </c>
      <c r="G466">
        <f t="shared" si="403"/>
        <v>1.327530423447272</v>
      </c>
      <c r="H466">
        <f t="shared" si="404"/>
        <v>0.97055648222731783</v>
      </c>
      <c r="I466">
        <f t="shared" si="405"/>
        <v>0.97055648222731783</v>
      </c>
      <c r="J466">
        <f t="shared" si="460"/>
        <v>22.490572142017061</v>
      </c>
      <c r="K466">
        <f t="shared" si="461"/>
        <v>21.801204998619095</v>
      </c>
      <c r="L466">
        <f t="shared" si="410"/>
        <v>2.8636857545286067E+17</v>
      </c>
      <c r="M466">
        <f t="shared" si="406"/>
        <v>2.9264023294567981E-2</v>
      </c>
      <c r="N466" s="17">
        <f t="shared" si="462"/>
        <v>8380296662884763</v>
      </c>
      <c r="O466">
        <f t="shared" si="463"/>
        <v>0</v>
      </c>
      <c r="P466" s="18" t="e">
        <f t="shared" si="407"/>
        <v>#N/A</v>
      </c>
      <c r="R466">
        <f t="shared" si="411"/>
        <v>3.0819652434334412</v>
      </c>
      <c r="S466">
        <f t="shared" si="412"/>
        <v>40.196056101396401</v>
      </c>
      <c r="T466">
        <f t="shared" si="434"/>
        <v>-3.5313963913194559</v>
      </c>
      <c r="U466" s="9">
        <f t="shared" si="413"/>
        <v>36.664659710076947</v>
      </c>
      <c r="V466">
        <f t="shared" si="435"/>
        <v>-8380296662884587</v>
      </c>
      <c r="W466">
        <f t="shared" si="436"/>
        <v>0</v>
      </c>
      <c r="X466">
        <f t="shared" si="437"/>
        <v>-1.4210854715202004E-14</v>
      </c>
      <c r="Y466">
        <f t="shared" si="414"/>
        <v>1.7847940283685158</v>
      </c>
      <c r="Z466">
        <f t="shared" si="415"/>
        <v>31.415926535897931</v>
      </c>
      <c r="AA466">
        <f t="shared" si="416"/>
        <v>2.9275949520161739</v>
      </c>
      <c r="AB466">
        <f t="shared" si="438"/>
        <v>-0.63624058822526475</v>
      </c>
      <c r="AC466">
        <f t="shared" si="417"/>
        <v>30.779685947672668</v>
      </c>
      <c r="AD466">
        <f t="shared" si="439"/>
        <v>-7.0548635379700131E-2</v>
      </c>
      <c r="AE466">
        <f t="shared" si="418"/>
        <v>2.5085394061961204E-2</v>
      </c>
      <c r="AF466" s="9">
        <f t="shared" si="440"/>
        <v>30.734222706354927</v>
      </c>
      <c r="AG466" s="9">
        <f t="shared" si="441"/>
        <v>0</v>
      </c>
      <c r="AH466">
        <f t="shared" si="442"/>
        <v>0</v>
      </c>
      <c r="AI466">
        <f t="shared" si="459"/>
        <v>3.1257338500324527E-3</v>
      </c>
      <c r="AJ466">
        <f t="shared" si="419"/>
        <v>37.337604695554134</v>
      </c>
      <c r="AK466">
        <f t="shared" si="420"/>
        <v>-0.67431287694006026</v>
      </c>
      <c r="AL466">
        <f t="shared" si="421"/>
        <v>-2.1706546321691889E-2</v>
      </c>
      <c r="AM466">
        <f t="shared" si="422"/>
        <v>2.3074437784570044E-2</v>
      </c>
      <c r="AN466" s="9">
        <f t="shared" si="443"/>
        <v>36.664659710076961</v>
      </c>
      <c r="AO466">
        <f t="shared" si="423"/>
        <v>0</v>
      </c>
      <c r="AP466">
        <f t="shared" si="444"/>
        <v>0</v>
      </c>
      <c r="AQ466">
        <f t="shared" si="424"/>
        <v>5.9216781596562029</v>
      </c>
      <c r="AR466">
        <f t="shared" si="425"/>
        <v>-3.807228871479551E-2</v>
      </c>
      <c r="AS466">
        <f t="shared" si="426"/>
        <v>4.8842089058008242E-2</v>
      </c>
      <c r="AT466">
        <f t="shared" si="445"/>
        <v>5.64608655963421E-2</v>
      </c>
      <c r="AU466">
        <f t="shared" si="427"/>
        <v>5.9304370037220338</v>
      </c>
      <c r="AV466">
        <f t="shared" si="446"/>
        <v>0.16174804431887596</v>
      </c>
      <c r="AW466">
        <f t="shared" si="447"/>
        <v>0</v>
      </c>
      <c r="AX466">
        <f t="shared" si="428"/>
        <v>2.9268201774005388E-2</v>
      </c>
      <c r="AY466" t="b">
        <f t="shared" si="448"/>
        <v>0</v>
      </c>
      <c r="AZ466">
        <f t="shared" si="429"/>
        <v>37.337604695554134</v>
      </c>
      <c r="BA466">
        <f t="shared" si="430"/>
        <v>-0.67431287694006015</v>
      </c>
      <c r="BB466">
        <f t="shared" si="431"/>
        <v>-7.1038342619599751E-2</v>
      </c>
      <c r="BC466">
        <f t="shared" si="432"/>
        <v>2.3074437784570159E-2</v>
      </c>
      <c r="BD466">
        <f t="shared" si="433"/>
        <v>4.9331796297907987E-2</v>
      </c>
      <c r="BF466" s="15">
        <f t="shared" si="449"/>
        <v>36.664659710076954</v>
      </c>
      <c r="BG466" s="10">
        <f t="shared" si="450"/>
        <v>0</v>
      </c>
      <c r="BH466">
        <f t="shared" si="451"/>
        <v>5.9304370037220266</v>
      </c>
      <c r="BI466">
        <f t="shared" si="452"/>
        <v>5.9216781596562029</v>
      </c>
      <c r="BJ466">
        <f t="shared" si="453"/>
        <v>-3.8072288714795399E-2</v>
      </c>
      <c r="BK466">
        <f t="shared" si="454"/>
        <v>-4.8970723989961995E-4</v>
      </c>
      <c r="BM466">
        <f t="shared" si="455"/>
        <v>0</v>
      </c>
      <c r="BN466">
        <f t="shared" si="456"/>
        <v>0</v>
      </c>
      <c r="BO466">
        <f t="shared" si="457"/>
        <v>1.2490009027033011E-16</v>
      </c>
      <c r="BP466">
        <f t="shared" si="458"/>
        <v>1.1449174941446927E-16</v>
      </c>
    </row>
    <row r="467" spans="1:68" x14ac:dyDescent="0.2">
      <c r="A467">
        <f t="shared" si="464"/>
        <v>0.43</v>
      </c>
      <c r="B467">
        <f t="shared" si="400"/>
        <v>1.3440655555139436</v>
      </c>
      <c r="C467">
        <f t="shared" si="401"/>
        <v>1.7816682945184834</v>
      </c>
      <c r="D467">
        <f t="shared" si="402"/>
        <v>1.3440655555139436</v>
      </c>
      <c r="E467">
        <f t="shared" si="408"/>
        <v>0.97784877263087477</v>
      </c>
      <c r="F467">
        <f t="shared" si="409"/>
        <v>0.97784877263087466</v>
      </c>
      <c r="G467">
        <f t="shared" si="403"/>
        <v>1.3306248999588042</v>
      </c>
      <c r="H467">
        <f t="shared" si="404"/>
        <v>0.97129721197061769</v>
      </c>
      <c r="I467">
        <f t="shared" si="405"/>
        <v>0.97129721197061769</v>
      </c>
      <c r="J467">
        <f t="shared" si="460"/>
        <v>22.473420403574796</v>
      </c>
      <c r="K467">
        <f t="shared" si="461"/>
        <v>21.784745182043693</v>
      </c>
      <c r="L467">
        <f t="shared" si="410"/>
        <v>2.8870027157769075E+17</v>
      </c>
      <c r="M467">
        <f t="shared" si="406"/>
        <v>2.9295267231773132E-2</v>
      </c>
      <c r="N467" s="17">
        <f t="shared" si="462"/>
        <v>8457551605753928</v>
      </c>
      <c r="O467">
        <f t="shared" si="463"/>
        <v>0</v>
      </c>
      <c r="P467" s="18" t="e">
        <f t="shared" si="407"/>
        <v>#N/A</v>
      </c>
      <c r="R467">
        <f t="shared" si="411"/>
        <v>3.0812099625555605</v>
      </c>
      <c r="S467">
        <f t="shared" si="412"/>
        <v>40.204165422270812</v>
      </c>
      <c r="T467">
        <f t="shared" si="434"/>
        <v>-3.5303293039319876</v>
      </c>
      <c r="U467" s="9">
        <f t="shared" si="413"/>
        <v>36.673836118338826</v>
      </c>
      <c r="V467">
        <f t="shared" si="435"/>
        <v>-8457551605753825</v>
      </c>
      <c r="W467">
        <f t="shared" si="436"/>
        <v>0</v>
      </c>
      <c r="X467">
        <f t="shared" si="437"/>
        <v>-7.1054273576010019E-15</v>
      </c>
      <c r="Y467">
        <f t="shared" si="414"/>
        <v>1.7816682945184834</v>
      </c>
      <c r="Z467">
        <f t="shared" si="415"/>
        <v>31.415926535897931</v>
      </c>
      <c r="AA467">
        <f t="shared" si="416"/>
        <v>2.9307206858662065</v>
      </c>
      <c r="AB467">
        <f t="shared" si="438"/>
        <v>-0.62733305724943156</v>
      </c>
      <c r="AC467">
        <f t="shared" si="417"/>
        <v>30.788593478648501</v>
      </c>
      <c r="AD467">
        <f t="shared" si="439"/>
        <v>-6.9481525193136495E-2</v>
      </c>
      <c r="AE467">
        <f t="shared" si="418"/>
        <v>2.4377981104832799E-2</v>
      </c>
      <c r="AF467" s="9">
        <f t="shared" si="440"/>
        <v>30.743489934560198</v>
      </c>
      <c r="AG467" s="9">
        <f t="shared" si="441"/>
        <v>0</v>
      </c>
      <c r="AH467">
        <f t="shared" si="442"/>
        <v>0</v>
      </c>
      <c r="AI467">
        <f t="shared" si="459"/>
        <v>3.1257338500324527E-3</v>
      </c>
      <c r="AJ467">
        <f t="shared" si="419"/>
        <v>37.337604695554134</v>
      </c>
      <c r="AK467">
        <f t="shared" si="420"/>
        <v>-0.6655293683965281</v>
      </c>
      <c r="AL467">
        <f t="shared" si="421"/>
        <v>-2.0639458934223587E-2</v>
      </c>
      <c r="AM467">
        <f t="shared" si="422"/>
        <v>2.2400250115433319E-2</v>
      </c>
      <c r="AN467" s="9">
        <f t="shared" si="443"/>
        <v>36.673836118338812</v>
      </c>
      <c r="AO467">
        <f t="shared" si="423"/>
        <v>0</v>
      </c>
      <c r="AP467">
        <f t="shared" si="444"/>
        <v>0</v>
      </c>
      <c r="AQ467">
        <f t="shared" si="424"/>
        <v>5.9216781596562029</v>
      </c>
      <c r="AR467">
        <f t="shared" si="425"/>
        <v>-3.819631114709654E-2</v>
      </c>
      <c r="AS467">
        <f t="shared" si="426"/>
        <v>4.8842066258912908E-2</v>
      </c>
      <c r="AT467">
        <f t="shared" si="445"/>
        <v>5.7392375094015159E-2</v>
      </c>
      <c r="AU467">
        <f t="shared" si="427"/>
        <v>5.9303461837786138</v>
      </c>
      <c r="AV467">
        <f t="shared" si="446"/>
        <v>0.16170509582478979</v>
      </c>
      <c r="AW467">
        <f t="shared" si="447"/>
        <v>0</v>
      </c>
      <c r="AX467">
        <f t="shared" si="428"/>
        <v>2.9299459112505713E-2</v>
      </c>
      <c r="AY467" t="b">
        <f t="shared" si="448"/>
        <v>0</v>
      </c>
      <c r="AZ467">
        <f t="shared" si="429"/>
        <v>37.337604695554134</v>
      </c>
      <c r="BA467">
        <f t="shared" si="430"/>
        <v>-0.6655293683965281</v>
      </c>
      <c r="BB467">
        <f t="shared" si="431"/>
        <v>-6.997125523213138E-2</v>
      </c>
      <c r="BC467">
        <f t="shared" si="432"/>
        <v>2.240025011543343E-2</v>
      </c>
      <c r="BD467">
        <f t="shared" si="433"/>
        <v>4.9331796297907987E-2</v>
      </c>
      <c r="BF467" s="15">
        <f t="shared" si="449"/>
        <v>36.673836118338812</v>
      </c>
      <c r="BG467" s="10">
        <f t="shared" si="450"/>
        <v>0</v>
      </c>
      <c r="BH467">
        <f t="shared" si="451"/>
        <v>5.9303461837786138</v>
      </c>
      <c r="BI467">
        <f t="shared" si="452"/>
        <v>5.9216781596562029</v>
      </c>
      <c r="BJ467">
        <f t="shared" si="453"/>
        <v>-3.819631114709654E-2</v>
      </c>
      <c r="BK467">
        <f t="shared" si="454"/>
        <v>-4.8973003899488443E-4</v>
      </c>
      <c r="BM467">
        <f t="shared" si="455"/>
        <v>0</v>
      </c>
      <c r="BN467">
        <f t="shared" si="456"/>
        <v>0</v>
      </c>
      <c r="BO467">
        <f t="shared" si="457"/>
        <v>1.9428902930940239E-16</v>
      </c>
      <c r="BP467">
        <f t="shared" si="458"/>
        <v>1.1102230246251565E-16</v>
      </c>
    </row>
    <row r="468" spans="1:68" x14ac:dyDescent="0.2">
      <c r="A468">
        <f t="shared" si="464"/>
        <v>0.43099999999999999</v>
      </c>
      <c r="B468">
        <f t="shared" si="400"/>
        <v>1.3471912893639759</v>
      </c>
      <c r="C468">
        <f t="shared" si="401"/>
        <v>1.7785425606684511</v>
      </c>
      <c r="D468">
        <f t="shared" si="402"/>
        <v>1.3471912893639759</v>
      </c>
      <c r="E468">
        <f t="shared" si="408"/>
        <v>0.9784982502531443</v>
      </c>
      <c r="F468">
        <f t="shared" si="409"/>
        <v>0.9784982502531443</v>
      </c>
      <c r="G468">
        <f t="shared" si="403"/>
        <v>1.3337193764703361</v>
      </c>
      <c r="H468">
        <f t="shared" si="404"/>
        <v>0.97202864078818263</v>
      </c>
      <c r="I468">
        <f t="shared" si="405"/>
        <v>0.97202864078818263</v>
      </c>
      <c r="J468">
        <f t="shared" si="460"/>
        <v>22.456509680348471</v>
      </c>
      <c r="K468">
        <f t="shared" si="461"/>
        <v>21.768516534852921</v>
      </c>
      <c r="L468">
        <f t="shared" si="410"/>
        <v>2.9105588004781146E+17</v>
      </c>
      <c r="M468">
        <f t="shared" si="406"/>
        <v>2.9326511140356188E-2</v>
      </c>
      <c r="N468" s="17">
        <f t="shared" si="462"/>
        <v>8535653508688317</v>
      </c>
      <c r="O468">
        <f t="shared" si="463"/>
        <v>0</v>
      </c>
      <c r="P468" s="18" t="e">
        <f t="shared" si="407"/>
        <v>#N/A</v>
      </c>
      <c r="R468">
        <f t="shared" si="411"/>
        <v>3.0804647302904162</v>
      </c>
      <c r="S468">
        <f t="shared" si="412"/>
        <v>40.212291671302935</v>
      </c>
      <c r="T468">
        <f t="shared" si="434"/>
        <v>-3.5292633549823287</v>
      </c>
      <c r="U468" s="9">
        <f t="shared" si="413"/>
        <v>36.683028316320609</v>
      </c>
      <c r="V468">
        <f t="shared" si="435"/>
        <v>-8535653508688285</v>
      </c>
      <c r="W468">
        <f t="shared" si="436"/>
        <v>0</v>
      </c>
      <c r="X468">
        <f t="shared" si="437"/>
        <v>0</v>
      </c>
      <c r="Y468">
        <f t="shared" si="414"/>
        <v>1.7785425606684511</v>
      </c>
      <c r="Z468">
        <f t="shared" si="415"/>
        <v>31.415926535897931</v>
      </c>
      <c r="AA468">
        <f t="shared" si="416"/>
        <v>2.9338464197162386</v>
      </c>
      <c r="AB468">
        <f t="shared" si="438"/>
        <v>-0.6184179105583737</v>
      </c>
      <c r="AC468">
        <f t="shared" si="417"/>
        <v>30.797508625339557</v>
      </c>
      <c r="AD468">
        <f t="shared" si="439"/>
        <v>-6.8415552516982017E-2</v>
      </c>
      <c r="AE468">
        <f t="shared" si="418"/>
        <v>2.3680930897494824E-2</v>
      </c>
      <c r="AF468" s="9">
        <f t="shared" si="440"/>
        <v>30.75277400372007</v>
      </c>
      <c r="AG468" s="9">
        <f t="shared" si="441"/>
        <v>0</v>
      </c>
      <c r="AH468">
        <f t="shared" si="442"/>
        <v>0</v>
      </c>
      <c r="AI468">
        <f t="shared" si="459"/>
        <v>3.1257338500323417E-3</v>
      </c>
      <c r="AJ468">
        <f t="shared" si="419"/>
        <v>37.337604695554134</v>
      </c>
      <c r="AK468">
        <f t="shared" si="420"/>
        <v>-0.65673914958959179</v>
      </c>
      <c r="AL468">
        <f t="shared" si="421"/>
        <v>-1.9573509984564641E-2</v>
      </c>
      <c r="AM468">
        <f t="shared" si="422"/>
        <v>2.1736280340610266E-2</v>
      </c>
      <c r="AN468" s="9">
        <f t="shared" si="443"/>
        <v>36.683028316320588</v>
      </c>
      <c r="AO468">
        <f t="shared" si="423"/>
        <v>0</v>
      </c>
      <c r="AP468">
        <f t="shared" si="444"/>
        <v>0</v>
      </c>
      <c r="AQ468">
        <f t="shared" si="424"/>
        <v>5.9216781596562029</v>
      </c>
      <c r="AR468">
        <f t="shared" si="425"/>
        <v>-3.8321239031218091E-2</v>
      </c>
      <c r="AS468">
        <f t="shared" si="426"/>
        <v>4.8842042532417376E-2</v>
      </c>
      <c r="AT468">
        <f t="shared" si="445"/>
        <v>5.8350776035151444E-2</v>
      </c>
      <c r="AU468">
        <f t="shared" si="427"/>
        <v>5.9302543126005176</v>
      </c>
      <c r="AV468">
        <f t="shared" si="446"/>
        <v>0.16166207057562088</v>
      </c>
      <c r="AW468">
        <f t="shared" si="447"/>
        <v>0</v>
      </c>
      <c r="AX468">
        <f t="shared" si="428"/>
        <v>2.9330716451006034E-2</v>
      </c>
      <c r="AY468" t="b">
        <f t="shared" si="448"/>
        <v>0</v>
      </c>
      <c r="AZ468">
        <f t="shared" si="429"/>
        <v>37.337604695554134</v>
      </c>
      <c r="BA468">
        <f t="shared" si="430"/>
        <v>-0.65673914958959179</v>
      </c>
      <c r="BB468">
        <f t="shared" si="431"/>
        <v>-6.8905306282472573E-2</v>
      </c>
      <c r="BC468">
        <f t="shared" si="432"/>
        <v>2.1736280340610266E-2</v>
      </c>
      <c r="BD468">
        <f t="shared" si="433"/>
        <v>4.9331796297907987E-2</v>
      </c>
      <c r="BF468" s="15">
        <f t="shared" si="449"/>
        <v>36.683028316320588</v>
      </c>
      <c r="BG468" s="10">
        <f t="shared" si="450"/>
        <v>0</v>
      </c>
      <c r="BH468">
        <f t="shared" si="451"/>
        <v>5.9302543126005176</v>
      </c>
      <c r="BI468">
        <f t="shared" si="452"/>
        <v>5.9216781596562029</v>
      </c>
      <c r="BJ468">
        <f t="shared" si="453"/>
        <v>-3.8321239031218091E-2</v>
      </c>
      <c r="BK468">
        <f t="shared" si="454"/>
        <v>-4.8975376549055538E-4</v>
      </c>
      <c r="BM468">
        <f t="shared" si="455"/>
        <v>0</v>
      </c>
      <c r="BN468">
        <f t="shared" si="456"/>
        <v>0</v>
      </c>
      <c r="BO468">
        <f t="shared" si="457"/>
        <v>5.5511151231257827E-17</v>
      </c>
      <c r="BP468">
        <f t="shared" si="458"/>
        <v>0</v>
      </c>
    </row>
    <row r="469" spans="1:68" x14ac:dyDescent="0.2">
      <c r="A469">
        <f t="shared" si="464"/>
        <v>0.432</v>
      </c>
      <c r="B469">
        <f t="shared" si="400"/>
        <v>1.3503170232140085</v>
      </c>
      <c r="C469">
        <f t="shared" si="401"/>
        <v>1.7754168268184185</v>
      </c>
      <c r="D469">
        <f t="shared" si="402"/>
        <v>1.3503170232140085</v>
      </c>
      <c r="E469">
        <f t="shared" si="408"/>
        <v>0.97913816774775209</v>
      </c>
      <c r="F469">
        <f t="shared" si="409"/>
        <v>0.97913816774775198</v>
      </c>
      <c r="G469">
        <f t="shared" si="403"/>
        <v>1.3368138529818683</v>
      </c>
      <c r="H469">
        <f t="shared" si="404"/>
        <v>0.97275076167601326</v>
      </c>
      <c r="I469">
        <f t="shared" si="405"/>
        <v>0.97275076167601326</v>
      </c>
      <c r="J469">
        <f t="shared" si="460"/>
        <v>22.439839105164332</v>
      </c>
      <c r="K469">
        <f t="shared" si="461"/>
        <v>21.752518229970587</v>
      </c>
      <c r="L469">
        <f t="shared" si="410"/>
        <v>2.9343572174667117E+17</v>
      </c>
      <c r="M469">
        <f t="shared" si="406"/>
        <v>2.9357755020286619E-2</v>
      </c>
      <c r="N469" s="17">
        <f t="shared" si="462"/>
        <v>8614614033239763</v>
      </c>
      <c r="O469">
        <f t="shared" si="463"/>
        <v>0</v>
      </c>
      <c r="P469" s="18" t="e">
        <f t="shared" si="407"/>
        <v>#N/A</v>
      </c>
      <c r="R469">
        <f t="shared" si="411"/>
        <v>3.0797295315209294</v>
      </c>
      <c r="S469">
        <f t="shared" si="412"/>
        <v>40.220435004219631</v>
      </c>
      <c r="T469">
        <f t="shared" si="434"/>
        <v>-3.5281985420460296</v>
      </c>
      <c r="U469" s="9">
        <f t="shared" si="413"/>
        <v>36.692236462173604</v>
      </c>
      <c r="V469">
        <f t="shared" si="435"/>
        <v>-8614614033239472</v>
      </c>
      <c r="W469">
        <f t="shared" si="436"/>
        <v>0</v>
      </c>
      <c r="X469">
        <f t="shared" si="437"/>
        <v>-2.8421709430404007E-14</v>
      </c>
      <c r="Y469">
        <f t="shared" si="414"/>
        <v>1.7754168268184185</v>
      </c>
      <c r="Z469">
        <f t="shared" si="415"/>
        <v>31.415926535897931</v>
      </c>
      <c r="AA469">
        <f t="shared" si="416"/>
        <v>2.9369721535662712</v>
      </c>
      <c r="AB469">
        <f t="shared" si="438"/>
        <v>-0.60949497631148508</v>
      </c>
      <c r="AC469">
        <f t="shared" si="417"/>
        <v>30.806431559586446</v>
      </c>
      <c r="AD469">
        <f t="shared" si="439"/>
        <v>-6.7350714928708422E-2</v>
      </c>
      <c r="AE469">
        <f t="shared" si="418"/>
        <v>2.2994229003224367E-2</v>
      </c>
      <c r="AF469" s="9">
        <f t="shared" si="440"/>
        <v>30.762075073660963</v>
      </c>
      <c r="AG469" s="9">
        <f t="shared" si="441"/>
        <v>0</v>
      </c>
      <c r="AH469">
        <f t="shared" si="442"/>
        <v>0</v>
      </c>
      <c r="AI469">
        <f t="shared" si="459"/>
        <v>3.1257338500324527E-3</v>
      </c>
      <c r="AJ469">
        <f t="shared" si="419"/>
        <v>37.337604695554134</v>
      </c>
      <c r="AK469">
        <f t="shared" si="420"/>
        <v>-0.64794205123253212</v>
      </c>
      <c r="AL469">
        <f t="shared" si="421"/>
        <v>-1.8508697048265521E-2</v>
      </c>
      <c r="AM469">
        <f t="shared" si="422"/>
        <v>2.1082514900290675E-2</v>
      </c>
      <c r="AN469" s="9">
        <f t="shared" si="443"/>
        <v>36.692236462173625</v>
      </c>
      <c r="AO469">
        <f t="shared" si="423"/>
        <v>0</v>
      </c>
      <c r="AP469">
        <f t="shared" si="444"/>
        <v>0</v>
      </c>
      <c r="AQ469">
        <f t="shared" si="424"/>
        <v>5.9216781596562029</v>
      </c>
      <c r="AR469">
        <f t="shared" si="425"/>
        <v>-3.8447074921047042E-2</v>
      </c>
      <c r="AS469">
        <f t="shared" si="426"/>
        <v>4.8842017880442901E-2</v>
      </c>
      <c r="AT469">
        <f t="shared" si="445"/>
        <v>5.9337212097767107E-2</v>
      </c>
      <c r="AU469">
        <f t="shared" si="427"/>
        <v>5.9301613885126621</v>
      </c>
      <c r="AV469">
        <f t="shared" si="446"/>
        <v>0.16161896794233629</v>
      </c>
      <c r="AW469">
        <f t="shared" si="447"/>
        <v>0</v>
      </c>
      <c r="AX469">
        <f t="shared" si="428"/>
        <v>2.9361973789506363E-2</v>
      </c>
      <c r="AY469" t="b">
        <f t="shared" si="448"/>
        <v>0</v>
      </c>
      <c r="AZ469">
        <f t="shared" si="429"/>
        <v>37.337604695554134</v>
      </c>
      <c r="BA469">
        <f t="shared" si="430"/>
        <v>-0.64794205123253212</v>
      </c>
      <c r="BB469">
        <f t="shared" si="431"/>
        <v>-6.7840493346173647E-2</v>
      </c>
      <c r="BC469">
        <f t="shared" si="432"/>
        <v>2.108251490029079E-2</v>
      </c>
      <c r="BD469">
        <f t="shared" si="433"/>
        <v>4.9331796297907987E-2</v>
      </c>
      <c r="BF469" s="15">
        <f t="shared" si="449"/>
        <v>36.692236462173625</v>
      </c>
      <c r="BG469" s="10">
        <f t="shared" si="450"/>
        <v>0</v>
      </c>
      <c r="BH469">
        <f t="shared" si="451"/>
        <v>5.9301613885126621</v>
      </c>
      <c r="BI469">
        <f t="shared" si="452"/>
        <v>5.9216781596562029</v>
      </c>
      <c r="BJ469">
        <f t="shared" si="453"/>
        <v>-3.8447074921047042E-2</v>
      </c>
      <c r="BK469">
        <f t="shared" si="454"/>
        <v>-4.8977841746522532E-4</v>
      </c>
      <c r="BM469">
        <f t="shared" si="455"/>
        <v>0</v>
      </c>
      <c r="BN469">
        <f t="shared" si="456"/>
        <v>0</v>
      </c>
      <c r="BO469">
        <f t="shared" si="457"/>
        <v>-1.3877787807814457E-16</v>
      </c>
      <c r="BP469">
        <f t="shared" si="458"/>
        <v>1.1449174941446927E-16</v>
      </c>
    </row>
    <row r="470" spans="1:68" x14ac:dyDescent="0.2">
      <c r="A470">
        <f t="shared" si="464"/>
        <v>0.433</v>
      </c>
      <c r="B470">
        <f t="shared" si="400"/>
        <v>1.3534427570640408</v>
      </c>
      <c r="C470">
        <f t="shared" si="401"/>
        <v>1.7722910929683862</v>
      </c>
      <c r="D470">
        <f t="shared" si="402"/>
        <v>1.3534427570640408</v>
      </c>
      <c r="E470">
        <f t="shared" si="408"/>
        <v>0.97976851886257321</v>
      </c>
      <c r="F470">
        <f t="shared" si="409"/>
        <v>0.9797685188625731</v>
      </c>
      <c r="G470">
        <f t="shared" si="403"/>
        <v>1.3399083294934004</v>
      </c>
      <c r="H470">
        <f t="shared" si="404"/>
        <v>0.97346356771924103</v>
      </c>
      <c r="I470">
        <f t="shared" si="405"/>
        <v>0.97346356771924114</v>
      </c>
      <c r="J470">
        <f t="shared" si="460"/>
        <v>22.423407824679234</v>
      </c>
      <c r="K470">
        <f t="shared" si="461"/>
        <v>21.736749453502398</v>
      </c>
      <c r="L470">
        <f t="shared" si="410"/>
        <v>2.9584012254131494E+17</v>
      </c>
      <c r="M470">
        <f t="shared" si="406"/>
        <v>2.9388998871533897E-2</v>
      </c>
      <c r="N470" s="17">
        <f t="shared" si="462"/>
        <v>8694445027521155</v>
      </c>
      <c r="O470">
        <f t="shared" si="463"/>
        <v>0</v>
      </c>
      <c r="P470" s="18" t="e">
        <f t="shared" si="407"/>
        <v>#N/A</v>
      </c>
      <c r="R470">
        <f t="shared" si="411"/>
        <v>3.0790043513558363</v>
      </c>
      <c r="S470">
        <f t="shared" si="412"/>
        <v>40.228595576764235</v>
      </c>
      <c r="T470">
        <f t="shared" si="434"/>
        <v>-3.5271348627063808</v>
      </c>
      <c r="U470" s="9">
        <f t="shared" si="413"/>
        <v>36.701460714057852</v>
      </c>
      <c r="V470">
        <f t="shared" si="435"/>
        <v>-8694445027521028</v>
      </c>
      <c r="W470">
        <f t="shared" si="436"/>
        <v>0</v>
      </c>
      <c r="X470">
        <f t="shared" si="437"/>
        <v>-7.1054273576010019E-15</v>
      </c>
      <c r="Y470">
        <f t="shared" si="414"/>
        <v>1.7722910929683862</v>
      </c>
      <c r="Z470">
        <f t="shared" si="415"/>
        <v>31.415926535897931</v>
      </c>
      <c r="AA470">
        <f t="shared" si="416"/>
        <v>2.9400978874163037</v>
      </c>
      <c r="AB470">
        <f t="shared" si="438"/>
        <v>-0.60056408281650175</v>
      </c>
      <c r="AC470">
        <f t="shared" si="417"/>
        <v>30.815362453081431</v>
      </c>
      <c r="AD470">
        <f t="shared" si="439"/>
        <v>-6.6287010013518374E-2</v>
      </c>
      <c r="AE470">
        <f t="shared" si="418"/>
        <v>2.2317861219290872E-2</v>
      </c>
      <c r="AF470" s="9">
        <f t="shared" si="440"/>
        <v>30.771393304287205</v>
      </c>
      <c r="AG470" s="9">
        <f t="shared" si="441"/>
        <v>0</v>
      </c>
      <c r="AH470">
        <f t="shared" si="442"/>
        <v>0</v>
      </c>
      <c r="AI470">
        <f t="shared" si="459"/>
        <v>3.1257338500324527E-3</v>
      </c>
      <c r="AJ470">
        <f t="shared" si="419"/>
        <v>37.337604695554134</v>
      </c>
      <c r="AK470">
        <f t="shared" si="420"/>
        <v>-0.63913790424826999</v>
      </c>
      <c r="AL470">
        <f t="shared" si="421"/>
        <v>-1.7445017708616728E-2</v>
      </c>
      <c r="AM470">
        <f t="shared" si="422"/>
        <v>2.0438940460643557E-2</v>
      </c>
      <c r="AN470" s="9">
        <f t="shared" si="443"/>
        <v>36.701460714057887</v>
      </c>
      <c r="AO470">
        <f t="shared" si="423"/>
        <v>0</v>
      </c>
      <c r="AP470">
        <f t="shared" si="444"/>
        <v>0</v>
      </c>
      <c r="AQ470">
        <f t="shared" si="424"/>
        <v>5.9216781596562029</v>
      </c>
      <c r="AR470">
        <f t="shared" si="425"/>
        <v>-3.857382143176824E-2</v>
      </c>
      <c r="AS470">
        <f t="shared" si="426"/>
        <v>4.8841992304901646E-2</v>
      </c>
      <c r="AT470">
        <f t="shared" si="445"/>
        <v>6.035289281917542E-2</v>
      </c>
      <c r="AU470">
        <f t="shared" si="427"/>
        <v>5.9300674097706825</v>
      </c>
      <c r="AV470">
        <f t="shared" si="446"/>
        <v>0.16157578729555219</v>
      </c>
      <c r="AW470">
        <f t="shared" si="447"/>
        <v>0</v>
      </c>
      <c r="AX470">
        <f t="shared" si="428"/>
        <v>2.9393231128006684E-2</v>
      </c>
      <c r="AY470" t="b">
        <f t="shared" si="448"/>
        <v>0</v>
      </c>
      <c r="AZ470">
        <f t="shared" si="429"/>
        <v>37.337604695554134</v>
      </c>
      <c r="BA470">
        <f t="shared" si="430"/>
        <v>-0.63913790424826988</v>
      </c>
      <c r="BB470">
        <f t="shared" si="431"/>
        <v>-6.6776814006524604E-2</v>
      </c>
      <c r="BC470">
        <f t="shared" si="432"/>
        <v>2.0438940460643672E-2</v>
      </c>
      <c r="BD470">
        <f t="shared" si="433"/>
        <v>4.9331796297907987E-2</v>
      </c>
      <c r="BF470" s="15">
        <f t="shared" si="449"/>
        <v>36.701460714057887</v>
      </c>
      <c r="BG470" s="10">
        <f t="shared" si="450"/>
        <v>0</v>
      </c>
      <c r="BH470">
        <f t="shared" si="451"/>
        <v>5.9300674097706825</v>
      </c>
      <c r="BI470">
        <f t="shared" si="452"/>
        <v>5.9216781596562029</v>
      </c>
      <c r="BJ470">
        <f t="shared" si="453"/>
        <v>-3.8573821431768129E-2</v>
      </c>
      <c r="BK470">
        <f t="shared" si="454"/>
        <v>-4.8980399300622979E-4</v>
      </c>
      <c r="BM470">
        <f t="shared" si="455"/>
        <v>0</v>
      </c>
      <c r="BN470">
        <f t="shared" si="456"/>
        <v>0</v>
      </c>
      <c r="BO470">
        <f t="shared" si="457"/>
        <v>1.1102230246251565E-16</v>
      </c>
      <c r="BP470">
        <f t="shared" si="458"/>
        <v>1.1449174941446927E-16</v>
      </c>
    </row>
    <row r="471" spans="1:68" x14ac:dyDescent="0.2">
      <c r="A471">
        <f t="shared" si="464"/>
        <v>0.434</v>
      </c>
      <c r="B471">
        <f t="shared" si="400"/>
        <v>1.3565684909140734</v>
      </c>
      <c r="C471">
        <f t="shared" si="401"/>
        <v>1.7691653591183536</v>
      </c>
      <c r="D471">
        <f t="shared" si="402"/>
        <v>1.3565684909140734</v>
      </c>
      <c r="E471">
        <f t="shared" si="408"/>
        <v>0.98038929743894876</v>
      </c>
      <c r="F471">
        <f t="shared" si="409"/>
        <v>0.98038929743894876</v>
      </c>
      <c r="G471">
        <f t="shared" si="403"/>
        <v>1.3430028060049326</v>
      </c>
      <c r="H471">
        <f t="shared" si="404"/>
        <v>0.9741670520921939</v>
      </c>
      <c r="I471">
        <f t="shared" si="405"/>
        <v>0.9741670520921939</v>
      </c>
      <c r="J471">
        <f t="shared" si="460"/>
        <v>22.40721499927097</v>
      </c>
      <c r="K471">
        <f t="shared" si="461"/>
        <v>21.721209404631683</v>
      </c>
      <c r="L471">
        <f t="shared" si="410"/>
        <v>2.9826941337251974E+17</v>
      </c>
      <c r="M471">
        <f t="shared" si="406"/>
        <v>2.9420242694067508E-2</v>
      </c>
      <c r="N471" s="17">
        <f t="shared" si="462"/>
        <v>8775158529636675</v>
      </c>
      <c r="O471">
        <f t="shared" si="463"/>
        <v>0</v>
      </c>
      <c r="P471" s="18" t="e">
        <f t="shared" si="407"/>
        <v>#N/A</v>
      </c>
      <c r="R471">
        <f t="shared" si="411"/>
        <v>3.078289175128448</v>
      </c>
      <c r="S471">
        <f t="shared" si="412"/>
        <v>40.236773544709244</v>
      </c>
      <c r="T471">
        <f t="shared" si="434"/>
        <v>-3.5260723145543764</v>
      </c>
      <c r="U471" s="9">
        <f t="shared" si="413"/>
        <v>36.710701230154868</v>
      </c>
      <c r="V471">
        <f t="shared" si="435"/>
        <v>-8775158529636469</v>
      </c>
      <c r="W471">
        <f t="shared" si="436"/>
        <v>0</v>
      </c>
      <c r="X471">
        <f t="shared" si="437"/>
        <v>-2.1316282072803006E-14</v>
      </c>
      <c r="Y471">
        <f t="shared" si="414"/>
        <v>1.7691653591183536</v>
      </c>
      <c r="Z471">
        <f t="shared" si="415"/>
        <v>31.415926535897931</v>
      </c>
      <c r="AA471">
        <f t="shared" si="416"/>
        <v>2.9432236212663359</v>
      </c>
      <c r="AB471">
        <f t="shared" si="438"/>
        <v>-0.59162505851541469</v>
      </c>
      <c r="AC471">
        <f t="shared" si="417"/>
        <v>30.824301477382516</v>
      </c>
      <c r="AD471">
        <f t="shared" si="439"/>
        <v>-6.5224435364311911E-2</v>
      </c>
      <c r="AE471">
        <f t="shared" si="418"/>
        <v>2.1651813575754547E-2</v>
      </c>
      <c r="AF471" s="9">
        <f t="shared" si="440"/>
        <v>30.78072885559396</v>
      </c>
      <c r="AG471" s="9">
        <f t="shared" si="441"/>
        <v>0</v>
      </c>
      <c r="AH471">
        <f t="shared" si="442"/>
        <v>0</v>
      </c>
      <c r="AI471">
        <f t="shared" si="459"/>
        <v>3.1257338500324527E-3</v>
      </c>
      <c r="AJ471">
        <f t="shared" si="419"/>
        <v>37.337604695554134</v>
      </c>
      <c r="AK471">
        <f t="shared" si="420"/>
        <v>-0.63032653975537645</v>
      </c>
      <c r="AL471">
        <f t="shared" si="421"/>
        <v>-1.6382469556612378E-2</v>
      </c>
      <c r="AM471">
        <f t="shared" si="422"/>
        <v>1.9805543912705302E-2</v>
      </c>
      <c r="AN471" s="9">
        <f t="shared" si="443"/>
        <v>36.710701230154854</v>
      </c>
      <c r="AO471">
        <f t="shared" si="423"/>
        <v>0</v>
      </c>
      <c r="AP471">
        <f t="shared" si="444"/>
        <v>0</v>
      </c>
      <c r="AQ471">
        <f t="shared" si="424"/>
        <v>5.9216781596562029</v>
      </c>
      <c r="AR471">
        <f t="shared" si="425"/>
        <v>-3.8701481239961755E-2</v>
      </c>
      <c r="AS471">
        <f t="shared" si="426"/>
        <v>4.8841965807699533E-2</v>
      </c>
      <c r="AT471">
        <f t="shared" si="445"/>
        <v>6.1399098402205025E-2</v>
      </c>
      <c r="AU471">
        <f t="shared" si="427"/>
        <v>5.9299723745608937</v>
      </c>
      <c r="AV471">
        <f t="shared" si="446"/>
        <v>0.1615325280054826</v>
      </c>
      <c r="AW471">
        <f t="shared" si="447"/>
        <v>0</v>
      </c>
      <c r="AX471">
        <f t="shared" si="428"/>
        <v>2.9424488466507009E-2</v>
      </c>
      <c r="AY471" t="b">
        <f t="shared" si="448"/>
        <v>0</v>
      </c>
      <c r="AZ471">
        <f t="shared" si="429"/>
        <v>37.337604695554134</v>
      </c>
      <c r="BA471">
        <f t="shared" si="430"/>
        <v>-0.63032653975537656</v>
      </c>
      <c r="BB471">
        <f t="shared" si="431"/>
        <v>-6.5714265854520323E-2</v>
      </c>
      <c r="BC471">
        <f t="shared" si="432"/>
        <v>1.9805543912705302E-2</v>
      </c>
      <c r="BD471">
        <f t="shared" si="433"/>
        <v>4.9331796297907987E-2</v>
      </c>
      <c r="BF471" s="15">
        <f t="shared" si="449"/>
        <v>36.710701230154854</v>
      </c>
      <c r="BG471" s="10">
        <f t="shared" si="450"/>
        <v>0</v>
      </c>
      <c r="BH471">
        <f t="shared" si="451"/>
        <v>5.9299723745608937</v>
      </c>
      <c r="BI471">
        <f t="shared" si="452"/>
        <v>5.9216781596562029</v>
      </c>
      <c r="BJ471">
        <f t="shared" si="453"/>
        <v>-3.8701481239961866E-2</v>
      </c>
      <c r="BK471">
        <f t="shared" si="454"/>
        <v>-4.8983049020841218E-4</v>
      </c>
      <c r="BM471">
        <f t="shared" si="455"/>
        <v>0</v>
      </c>
      <c r="BN471">
        <f t="shared" si="456"/>
        <v>0</v>
      </c>
      <c r="BO471">
        <f t="shared" si="457"/>
        <v>4.163336342344337E-17</v>
      </c>
      <c r="BP471">
        <f t="shared" si="458"/>
        <v>0</v>
      </c>
    </row>
    <row r="472" spans="1:68" x14ac:dyDescent="0.2">
      <c r="A472">
        <f t="shared" si="464"/>
        <v>0.435</v>
      </c>
      <c r="B472">
        <f t="shared" ref="B472:B535" si="465">th_max*A472</f>
        <v>1.3596942247641057</v>
      </c>
      <c r="C472">
        <f t="shared" ref="C472:C535" si="466">th_max-B472</f>
        <v>1.7660396252683213</v>
      </c>
      <c r="D472">
        <f t="shared" ref="D472:D535" si="467">IF(use_th_l,B472,C472)</f>
        <v>1.3596942247641057</v>
      </c>
      <c r="E472">
        <f t="shared" si="408"/>
        <v>0.98100049741174533</v>
      </c>
      <c r="F472">
        <f t="shared" si="409"/>
        <v>0.98100049741174533</v>
      </c>
      <c r="G472">
        <f t="shared" ref="G472:G535" si="468">alpha*B472</f>
        <v>1.3460972825164648</v>
      </c>
      <c r="H472">
        <f t="shared" ref="H472:H535" si="469">SIN(G472)</f>
        <v>0.97486120805846233</v>
      </c>
      <c r="I472">
        <f t="shared" ref="I472:I535" si="470">SIN(alpha*C472+add_r)</f>
        <v>0.97486120805846221</v>
      </c>
      <c r="J472">
        <f t="shared" si="460"/>
        <v>22.39125980293058</v>
      </c>
      <c r="K472">
        <f t="shared" si="461"/>
        <v>21.705897295517197</v>
      </c>
      <c r="L472">
        <f t="shared" si="410"/>
        <v>3.0072393034659981E+17</v>
      </c>
      <c r="M472">
        <f t="shared" ref="M472:M535" si="471">-SIN((alpha_m_1)*B472+add_l)</f>
        <v>2.945148648785691E-2</v>
      </c>
      <c r="N472" s="17">
        <f t="shared" si="462"/>
        <v>8856766771178107</v>
      </c>
      <c r="O472">
        <f t="shared" si="463"/>
        <v>0</v>
      </c>
      <c r="P472" s="18" t="e">
        <f t="shared" ref="P472:P535" si="472">IF($P$19,N472/$N$24,IF($P$20,N472/$N$1044,NA()))</f>
        <v>#N/A</v>
      </c>
      <c r="R472">
        <f t="shared" si="411"/>
        <v>3.0775839883954355</v>
      </c>
      <c r="S472">
        <f t="shared" si="412"/>
        <v>40.244969063869007</v>
      </c>
      <c r="T472">
        <f t="shared" si="434"/>
        <v>-3.5250108951886854</v>
      </c>
      <c r="U472" s="9">
        <f t="shared" si="413"/>
        <v>36.719958168680321</v>
      </c>
      <c r="V472">
        <f t="shared" si="435"/>
        <v>-8856766771177769</v>
      </c>
      <c r="W472">
        <f t="shared" si="436"/>
        <v>0</v>
      </c>
      <c r="X472">
        <f t="shared" si="437"/>
        <v>-3.5527136788005009E-14</v>
      </c>
      <c r="Y472">
        <f t="shared" si="414"/>
        <v>1.7660396252683213</v>
      </c>
      <c r="Z472">
        <f t="shared" si="415"/>
        <v>31.415926535897931</v>
      </c>
      <c r="AA472">
        <f t="shared" si="416"/>
        <v>2.9463493551163684</v>
      </c>
      <c r="AB472">
        <f t="shared" si="438"/>
        <v>-0.58267773197045314</v>
      </c>
      <c r="AC472">
        <f t="shared" si="417"/>
        <v>30.833248803927479</v>
      </c>
      <c r="AD472">
        <f t="shared" si="439"/>
        <v>-6.4162988581654076E-2</v>
      </c>
      <c r="AE472">
        <f t="shared" si="418"/>
        <v>2.0996072334286485E-2</v>
      </c>
      <c r="AF472" s="9">
        <f t="shared" si="440"/>
        <v>30.790081887680113</v>
      </c>
      <c r="AG472" s="9">
        <f t="shared" si="441"/>
        <v>0</v>
      </c>
      <c r="AH472">
        <f t="shared" si="442"/>
        <v>0</v>
      </c>
      <c r="AI472">
        <f t="shared" si="459"/>
        <v>3.1257338500324527E-3</v>
      </c>
      <c r="AJ472">
        <f t="shared" si="419"/>
        <v>37.337604695554134</v>
      </c>
      <c r="AK472">
        <f t="shared" si="420"/>
        <v>-0.62150778905416626</v>
      </c>
      <c r="AL472">
        <f t="shared" si="421"/>
        <v>-1.5321050190921337E-2</v>
      </c>
      <c r="AM472">
        <f t="shared" si="422"/>
        <v>1.9182312371290557E-2</v>
      </c>
      <c r="AN472" s="9">
        <f t="shared" si="443"/>
        <v>36.719958168680343</v>
      </c>
      <c r="AO472">
        <f t="shared" si="423"/>
        <v>0</v>
      </c>
      <c r="AP472">
        <f t="shared" si="444"/>
        <v>0</v>
      </c>
      <c r="AQ472">
        <f t="shared" si="424"/>
        <v>5.9216781596562029</v>
      </c>
      <c r="AR472">
        <f t="shared" si="425"/>
        <v>-3.8830057083713121E-2</v>
      </c>
      <c r="AS472">
        <f t="shared" si="426"/>
        <v>4.8841938390732739E-2</v>
      </c>
      <c r="AT472">
        <f t="shared" si="445"/>
        <v>6.2477184948568625E-2</v>
      </c>
      <c r="AU472">
        <f t="shared" si="427"/>
        <v>5.9298762810002295</v>
      </c>
      <c r="AV472">
        <f t="shared" si="446"/>
        <v>0.1614891894418882</v>
      </c>
      <c r="AW472">
        <f t="shared" si="447"/>
        <v>0</v>
      </c>
      <c r="AX472">
        <f t="shared" si="428"/>
        <v>2.9455745805007334E-2</v>
      </c>
      <c r="AY472" t="b">
        <f t="shared" si="448"/>
        <v>0</v>
      </c>
      <c r="AZ472">
        <f t="shared" si="429"/>
        <v>37.337604695554134</v>
      </c>
      <c r="BA472">
        <f t="shared" si="430"/>
        <v>-0.62150778905416626</v>
      </c>
      <c r="BB472">
        <f t="shared" si="431"/>
        <v>-6.4652846488829296E-2</v>
      </c>
      <c r="BC472">
        <f t="shared" si="432"/>
        <v>1.9182312371290557E-2</v>
      </c>
      <c r="BD472">
        <f t="shared" si="433"/>
        <v>4.9331796297907987E-2</v>
      </c>
      <c r="BF472" s="15">
        <f t="shared" si="449"/>
        <v>36.719958168680343</v>
      </c>
      <c r="BG472" s="10">
        <f t="shared" si="450"/>
        <v>0</v>
      </c>
      <c r="BH472">
        <f t="shared" si="451"/>
        <v>5.9298762810002295</v>
      </c>
      <c r="BI472">
        <f t="shared" si="452"/>
        <v>5.9216781596562029</v>
      </c>
      <c r="BJ472">
        <f t="shared" si="453"/>
        <v>-3.8830057083713121E-2</v>
      </c>
      <c r="BK472">
        <f t="shared" si="454"/>
        <v>-4.8985790717522015E-4</v>
      </c>
      <c r="BM472">
        <f t="shared" si="455"/>
        <v>0</v>
      </c>
      <c r="BN472">
        <f t="shared" si="456"/>
        <v>0</v>
      </c>
      <c r="BO472">
        <f t="shared" si="457"/>
        <v>2.7755575615628914E-17</v>
      </c>
      <c r="BP472">
        <f t="shared" si="458"/>
        <v>0</v>
      </c>
    </row>
    <row r="473" spans="1:68" x14ac:dyDescent="0.2">
      <c r="A473">
        <f t="shared" si="464"/>
        <v>0.436</v>
      </c>
      <c r="B473">
        <f t="shared" si="465"/>
        <v>1.3628199586141381</v>
      </c>
      <c r="C473">
        <f t="shared" si="466"/>
        <v>1.7629138914182889</v>
      </c>
      <c r="D473">
        <f t="shared" si="467"/>
        <v>1.3628199586141381</v>
      </c>
      <c r="E473">
        <f t="shared" ref="E473:E536" si="473">SIN(B473-add_l)</f>
        <v>0.98160211280941434</v>
      </c>
      <c r="F473">
        <f t="shared" ref="F473:F536" si="474">SIN(C473)</f>
        <v>0.98160211280941434</v>
      </c>
      <c r="G473">
        <f t="shared" si="468"/>
        <v>1.3491917590279967</v>
      </c>
      <c r="H473">
        <f t="shared" si="469"/>
        <v>0.9755460289709631</v>
      </c>
      <c r="I473">
        <f t="shared" si="470"/>
        <v>0.97554602897096321</v>
      </c>
      <c r="J473">
        <f t="shared" si="460"/>
        <v>22.37554142315668</v>
      </c>
      <c r="K473">
        <f t="shared" si="461"/>
        <v>21.690812351192612</v>
      </c>
      <c r="L473">
        <f t="shared" ref="L473:L536" si="475">(cat0*E473*K473)^(1/(alpha_m_1))</f>
        <v>3.0320401482939264E+17</v>
      </c>
      <c r="M473">
        <f t="shared" si="471"/>
        <v>2.9482730252871583E-2</v>
      </c>
      <c r="N473" s="17">
        <f t="shared" si="462"/>
        <v>8939282180802659</v>
      </c>
      <c r="O473">
        <f t="shared" si="463"/>
        <v>0</v>
      </c>
      <c r="P473" s="18" t="e">
        <f t="shared" si="472"/>
        <v>#N/A</v>
      </c>
      <c r="R473">
        <f t="shared" ref="R473:R536" si="476">alpha*LN(J473)</f>
        <v>3.0768887769356286</v>
      </c>
      <c r="S473">
        <f t="shared" ref="S473:S536" si="477">(LN(cat0)+LN(E473)+R473)/(alpha_m_1)</f>
        <v>40.253182290112967</v>
      </c>
      <c r="T473">
        <f t="shared" si="434"/>
        <v>-3.5239506022156166</v>
      </c>
      <c r="U473" s="9">
        <f t="shared" ref="U473:U536" si="478">IF(ABS(alpha_m_1)&gt;0.00000000000001,S473+T473,NA())</f>
        <v>36.729231687897354</v>
      </c>
      <c r="V473">
        <f t="shared" si="435"/>
        <v>-8939282180802561</v>
      </c>
      <c r="W473">
        <f t="shared" si="436"/>
        <v>0</v>
      </c>
      <c r="X473">
        <f t="shared" si="437"/>
        <v>-7.1054273576010019E-15</v>
      </c>
      <c r="Y473">
        <f t="shared" ref="Y473:Y536" si="479">C473</f>
        <v>1.7629138914182889</v>
      </c>
      <c r="Z473">
        <f t="shared" ref="Z473:Z536" si="480">ea</f>
        <v>31.415926535897931</v>
      </c>
      <c r="AA473">
        <f t="shared" ref="AA473:AA536" si="481">p2b+PI()/2-Y473</f>
        <v>2.949475088966401</v>
      </c>
      <c r="AB473">
        <f t="shared" si="438"/>
        <v>-0.57372193185011844</v>
      </c>
      <c r="AC473">
        <f t="shared" ref="AC473:AC536" si="482">$AB$7+AB473</f>
        <v>30.842204604047812</v>
      </c>
      <c r="AD473">
        <f t="shared" si="439"/>
        <v>-6.310266727374278E-2</v>
      </c>
      <c r="AE473">
        <f t="shared" ref="AE473:AE536" si="483">-LN(SIN(A473*PI()))</f>
        <v>2.0350623987010985E-2</v>
      </c>
      <c r="AF473" s="9">
        <f t="shared" si="440"/>
        <v>30.799452560761079</v>
      </c>
      <c r="AG473" s="9">
        <f t="shared" si="441"/>
        <v>0</v>
      </c>
      <c r="AH473">
        <f t="shared" si="442"/>
        <v>0</v>
      </c>
      <c r="AI473">
        <f t="shared" si="459"/>
        <v>3.1257338500323417E-3</v>
      </c>
      <c r="AJ473">
        <f t="shared" ref="AJ473:AJ536" si="484">IF(use_alpha_near_1,$D$18,NA())</f>
        <v>37.337604695554134</v>
      </c>
      <c r="AK473">
        <f t="shared" ref="AK473:AK536" si="485">IF(use_alpha_near_1,alpha/(alpha_m_1)*(log1p(-SIN(add_l)*_xlfn.COT(B473)-2*SIN(add_l/2)^2)-log1p(SIN(alpha_m_1*B473)*_xlfn.COT(B473)-2*SIN(alpha_m_1*B473/2)^2)),NA())</f>
        <v>-0.61268148361284946</v>
      </c>
      <c r="AL473">
        <f t="shared" ref="AL473:AL536" si="486">IF(use_alpha_near_1,$D$21+LN(M473),NA())</f>
        <v>-1.4260757217852582E-2</v>
      </c>
      <c r="AM473">
        <f t="shared" ref="AM473:AM536" si="487">IF(use_alpha_near_1,-LN(E473),NA())</f>
        <v>1.8569233173923019E-2</v>
      </c>
      <c r="AN473" s="9">
        <f t="shared" si="443"/>
        <v>36.729231687897354</v>
      </c>
      <c r="AO473">
        <f t="shared" ref="AO473:AO536" si="488">AN473-U473</f>
        <v>0</v>
      </c>
      <c r="AP473">
        <f t="shared" si="444"/>
        <v>0</v>
      </c>
      <c r="AQ473">
        <f t="shared" ref="AQ473:AQ536" si="489">AJ473-Z473</f>
        <v>5.9216781596562029</v>
      </c>
      <c r="AR473">
        <f t="shared" ref="AR473:AR536" si="490">AK473-AB473</f>
        <v>-3.8959551762731026E-2</v>
      </c>
      <c r="AS473">
        <f t="shared" ref="AS473:AS536" si="491">AL473-AD473</f>
        <v>4.8841910055890198E-2</v>
      </c>
      <c r="AT473">
        <f t="shared" si="445"/>
        <v>6.35885901643298E-2</v>
      </c>
      <c r="AU473">
        <f t="shared" ref="AU473:AU536" si="492">AN473-AF473</f>
        <v>5.9297791271362748</v>
      </c>
      <c r="AV473">
        <f t="shared" si="446"/>
        <v>0.16144577097402762</v>
      </c>
      <c r="AW473">
        <f t="shared" si="447"/>
        <v>0</v>
      </c>
      <c r="AX473">
        <f t="shared" ref="AX473:AX536" si="493">alpha_m_1*C473+add_r</f>
        <v>2.9487003143507658E-2</v>
      </c>
      <c r="AY473" t="b">
        <f t="shared" si="448"/>
        <v>0</v>
      </c>
      <c r="AZ473">
        <f t="shared" ref="AZ473:AZ536" si="494">IF(use_alpha_near_1,$D$18,NA())</f>
        <v>37.337604695554134</v>
      </c>
      <c r="BA473">
        <f t="shared" ref="BA473:BA536" si="495">-alpha/alpha_m_1*log1p(_xlfn.COT(C473)*SIN(AX473)-2*SIN(AX473/2)^2)</f>
        <v>-0.61268148361284969</v>
      </c>
      <c r="BB473">
        <f t="shared" ref="BB473:BB536" si="496">LN(ABS(zeta)*SIN(AX473))</f>
        <v>-6.3592553515760555E-2</v>
      </c>
      <c r="BC473">
        <f t="shared" ref="BC473:BC536" si="497">-LN(SIN(C473))</f>
        <v>1.8569233173923019E-2</v>
      </c>
      <c r="BD473">
        <f t="shared" ref="BD473:BD536" si="498">-log1p(zeta^-2)/(2*alpha_m_1)</f>
        <v>4.9331796297907987E-2</v>
      </c>
      <c r="BF473" s="15">
        <f t="shared" si="449"/>
        <v>36.729231687897347</v>
      </c>
      <c r="BG473" s="10">
        <f t="shared" si="450"/>
        <v>0</v>
      </c>
      <c r="BH473">
        <f t="shared" si="451"/>
        <v>5.9297791271362676</v>
      </c>
      <c r="BI473">
        <f t="shared" si="452"/>
        <v>5.9216781596562029</v>
      </c>
      <c r="BJ473">
        <f t="shared" si="453"/>
        <v>-3.8959551762731248E-2</v>
      </c>
      <c r="BK473">
        <f t="shared" si="454"/>
        <v>-4.8988624201777575E-4</v>
      </c>
      <c r="BM473">
        <f t="shared" si="455"/>
        <v>0</v>
      </c>
      <c r="BN473">
        <f t="shared" si="456"/>
        <v>0</v>
      </c>
      <c r="BO473">
        <f t="shared" si="457"/>
        <v>1.3877787807814457E-17</v>
      </c>
      <c r="BP473">
        <f t="shared" si="458"/>
        <v>0</v>
      </c>
    </row>
    <row r="474" spans="1:68" x14ac:dyDescent="0.2">
      <c r="A474">
        <f t="shared" si="464"/>
        <v>0.437</v>
      </c>
      <c r="B474">
        <f t="shared" si="465"/>
        <v>1.3659456924641706</v>
      </c>
      <c r="C474">
        <f t="shared" si="466"/>
        <v>1.7597881575682564</v>
      </c>
      <c r="D474">
        <f t="shared" si="467"/>
        <v>1.3659456924641706</v>
      </c>
      <c r="E474">
        <f t="shared" si="473"/>
        <v>0.98219413775405062</v>
      </c>
      <c r="F474">
        <f t="shared" si="474"/>
        <v>0.98219413775405062</v>
      </c>
      <c r="G474">
        <f t="shared" si="468"/>
        <v>1.3522862355395289</v>
      </c>
      <c r="H474">
        <f t="shared" si="469"/>
        <v>0.97622150827200416</v>
      </c>
      <c r="I474">
        <f t="shared" si="470"/>
        <v>0.97622150827200405</v>
      </c>
      <c r="J474">
        <f t="shared" si="460"/>
        <v>22.360059060851754</v>
      </c>
      <c r="K474">
        <f t="shared" si="461"/>
        <v>21.675953809468083</v>
      </c>
      <c r="L474">
        <f t="shared" si="475"/>
        <v>3.0571001354188934E+17</v>
      </c>
      <c r="M474">
        <f t="shared" si="471"/>
        <v>2.9513973989081014E-2</v>
      </c>
      <c r="N474" s="17">
        <f t="shared" si="462"/>
        <v>9022717387876926</v>
      </c>
      <c r="O474">
        <f t="shared" si="463"/>
        <v>0</v>
      </c>
      <c r="P474" s="18" t="e">
        <f t="shared" si="472"/>
        <v>#N/A</v>
      </c>
      <c r="R474">
        <f t="shared" si="476"/>
        <v>3.0762035267488423</v>
      </c>
      <c r="S474">
        <f t="shared" si="477"/>
        <v>40.261413379377899</v>
      </c>
      <c r="T474">
        <f t="shared" ref="T474:T537" si="499">LN(M474)</f>
        <v>-3.5228914332490873</v>
      </c>
      <c r="U474" s="9">
        <f t="shared" si="478"/>
        <v>36.738521946128813</v>
      </c>
      <c r="V474">
        <f t="shared" ref="V474:V537" si="500">IFERROR(U474-EXP(U474),-1E+300)</f>
        <v>-9022717387876556</v>
      </c>
      <c r="W474">
        <f t="shared" ref="W474:W537" si="501">EXP(V474)</f>
        <v>0</v>
      </c>
      <c r="X474">
        <f t="shared" ref="X474:X537" si="502">IFERROR(U474-LN(N474),0)</f>
        <v>-3.5527136788005009E-14</v>
      </c>
      <c r="Y474">
        <f t="shared" si="479"/>
        <v>1.7597881575682564</v>
      </c>
      <c r="Z474">
        <f t="shared" si="480"/>
        <v>31.415926535897931</v>
      </c>
      <c r="AA474">
        <f t="shared" si="481"/>
        <v>2.9526008228164331</v>
      </c>
      <c r="AB474">
        <f t="shared" ref="AB474:AB537" si="503">AA474*TAN(PI()/2-Y474)</f>
        <v>-0.56475748691527916</v>
      </c>
      <c r="AC474">
        <f t="shared" si="482"/>
        <v>30.851169048982651</v>
      </c>
      <c r="AD474">
        <f t="shared" ref="AD474:AD537" si="504">LN(AA474/$AB$6)</f>
        <v>-6.2043469056375762E-2</v>
      </c>
      <c r="AE474">
        <f t="shared" si="483"/>
        <v>1.9715455255369163E-2</v>
      </c>
      <c r="AF474" s="9">
        <f t="shared" ref="AF474:AF537" si="505">AC474+AD474+AE474</f>
        <v>30.808841035181644</v>
      </c>
      <c r="AG474" s="9">
        <f t="shared" ref="AG474:AG537" si="506">IFERROR(EXP(-EXP(AF474)),0)</f>
        <v>0</v>
      </c>
      <c r="AH474">
        <f t="shared" ref="AH474:AH537" si="507">IFERROR(EXP(AF474)*EXP(-EXP(AF474)),0)</f>
        <v>0</v>
      </c>
      <c r="AI474">
        <f t="shared" si="459"/>
        <v>3.1257338500324527E-3</v>
      </c>
      <c r="AJ474">
        <f t="shared" si="484"/>
        <v>37.337604695554134</v>
      </c>
      <c r="AK474">
        <f t="shared" si="485"/>
        <v>-0.6038474550537567</v>
      </c>
      <c r="AL474">
        <f t="shared" si="486"/>
        <v>-1.3201588251323226E-2</v>
      </c>
      <c r="AM474">
        <f t="shared" si="487"/>
        <v>1.7966293879786367E-2</v>
      </c>
      <c r="AN474" s="9">
        <f t="shared" ref="AN474:AN537" si="508">SUM(AJ474:AM474)</f>
        <v>36.738521946128841</v>
      </c>
      <c r="AO474">
        <f t="shared" si="488"/>
        <v>0</v>
      </c>
      <c r="AP474">
        <f t="shared" ref="AP474:AP537" si="509">AO474/AN474</f>
        <v>0</v>
      </c>
      <c r="AQ474">
        <f t="shared" si="489"/>
        <v>5.9216781596562029</v>
      </c>
      <c r="AR474">
        <f t="shared" si="490"/>
        <v>-3.9089968138477538E-2</v>
      </c>
      <c r="AS474">
        <f t="shared" si="491"/>
        <v>4.8841880805052536E-2</v>
      </c>
      <c r="AT474">
        <f t="shared" ref="AT474:AT537" si="510">AR474/AK474</f>
        <v>6.4734839587918119E-2</v>
      </c>
      <c r="AU474">
        <f t="shared" si="492"/>
        <v>5.929680910947198</v>
      </c>
      <c r="AV474">
        <f t="shared" ref="AV474:AV537" si="511">AU474/AN474</f>
        <v>0.16140227197060691</v>
      </c>
      <c r="AW474">
        <f t="shared" ref="AW474:AW537" si="512">IFERROR(EXP(AN474)*EXP(-EXP(AN474)),0)</f>
        <v>0</v>
      </c>
      <c r="AX474">
        <f t="shared" si="493"/>
        <v>2.9518260482007983E-2</v>
      </c>
      <c r="AY474" t="b">
        <f t="shared" ref="AY474:AY537" si="513">(ABS(_xlfn.COT(C474)*SIN(AX474))&lt;0.00000001)</f>
        <v>0</v>
      </c>
      <c r="AZ474">
        <f t="shared" si="494"/>
        <v>37.337604695554134</v>
      </c>
      <c r="BA474">
        <f t="shared" si="495"/>
        <v>-0.60384745505375659</v>
      </c>
      <c r="BB474">
        <f t="shared" si="496"/>
        <v>-6.2533384549231075E-2</v>
      </c>
      <c r="BC474">
        <f t="shared" si="497"/>
        <v>1.7966293879786367E-2</v>
      </c>
      <c r="BD474">
        <f t="shared" si="498"/>
        <v>4.9331796297907987E-2</v>
      </c>
      <c r="BF474" s="15">
        <f t="shared" ref="BF474:BF537" si="514">SUM(AZ474:BD474)</f>
        <v>36.738521946128834</v>
      </c>
      <c r="BG474" s="10">
        <f t="shared" ref="BG474:BG537" si="515">BF474-AN474</f>
        <v>0</v>
      </c>
      <c r="BH474">
        <f t="shared" ref="BH474:BH537" si="516">BF474-AF474</f>
        <v>5.9296809109471909</v>
      </c>
      <c r="BI474">
        <f t="shared" ref="BI474:BI537" si="517">AZ474-Z474</f>
        <v>5.9216781596562029</v>
      </c>
      <c r="BJ474">
        <f t="shared" ref="BJ474:BJ537" si="518">BA474-AB474</f>
        <v>-3.9089968138477427E-2</v>
      </c>
      <c r="BK474">
        <f t="shared" ref="BK474:BK537" si="519">BB474-AD474</f>
        <v>-4.8991549285531261E-4</v>
      </c>
      <c r="BM474">
        <f t="shared" ref="BM474:BM537" si="520">AZ474-AJ474</f>
        <v>0</v>
      </c>
      <c r="BN474">
        <f t="shared" ref="BN474:BN537" si="521">BA474-AK474</f>
        <v>0</v>
      </c>
      <c r="BO474">
        <f t="shared" ref="BO474:BO537" si="522">BB474+BD474-AL474</f>
        <v>1.3877787807814457E-16</v>
      </c>
      <c r="BP474">
        <f t="shared" ref="BP474:BP537" si="523">BC474-AM474</f>
        <v>0</v>
      </c>
    </row>
    <row r="475" spans="1:68" x14ac:dyDescent="0.2">
      <c r="A475">
        <f t="shared" si="464"/>
        <v>0.438</v>
      </c>
      <c r="B475">
        <f t="shared" si="465"/>
        <v>1.369071426314203</v>
      </c>
      <c r="C475">
        <f t="shared" si="466"/>
        <v>1.756662423718224</v>
      </c>
      <c r="D475">
        <f t="shared" si="467"/>
        <v>1.369071426314203</v>
      </c>
      <c r="E475">
        <f t="shared" si="473"/>
        <v>0.98277656646144951</v>
      </c>
      <c r="F475">
        <f t="shared" si="474"/>
        <v>0.98277656646144951</v>
      </c>
      <c r="G475">
        <f t="shared" si="468"/>
        <v>1.355380712051061</v>
      </c>
      <c r="H475">
        <f t="shared" si="469"/>
        <v>0.97688763949334589</v>
      </c>
      <c r="I475">
        <f t="shared" si="470"/>
        <v>0.97688763949334589</v>
      </c>
      <c r="J475">
        <f t="shared" si="460"/>
        <v>22.34481193022043</v>
      </c>
      <c r="K475">
        <f t="shared" si="461"/>
        <v>21.661320920833564</v>
      </c>
      <c r="L475">
        <f t="shared" si="475"/>
        <v>3.0824227865794861E+17</v>
      </c>
      <c r="M475">
        <f t="shared" si="471"/>
        <v>2.954521769645466E-2</v>
      </c>
      <c r="N475" s="17">
        <f t="shared" si="462"/>
        <v>9107085226200332</v>
      </c>
      <c r="O475">
        <f t="shared" si="463"/>
        <v>0</v>
      </c>
      <c r="P475" s="18" t="e">
        <f t="shared" si="472"/>
        <v>#N/A</v>
      </c>
      <c r="R475">
        <f t="shared" si="476"/>
        <v>3.0755282240547217</v>
      </c>
      <c r="S475">
        <f t="shared" si="477"/>
        <v>40.269662487680954</v>
      </c>
      <c r="T475">
        <f t="shared" si="499"/>
        <v>-3.5218333859105901</v>
      </c>
      <c r="U475" s="9">
        <f t="shared" si="478"/>
        <v>36.747829101770364</v>
      </c>
      <c r="V475">
        <f t="shared" si="500"/>
        <v>-9107085226200040</v>
      </c>
      <c r="W475">
        <f t="shared" si="501"/>
        <v>0</v>
      </c>
      <c r="X475">
        <f t="shared" si="502"/>
        <v>-2.8421709430404007E-14</v>
      </c>
      <c r="Y475">
        <f t="shared" si="479"/>
        <v>1.756662423718224</v>
      </c>
      <c r="Z475">
        <f t="shared" si="480"/>
        <v>31.415926535897931</v>
      </c>
      <c r="AA475">
        <f t="shared" si="481"/>
        <v>2.9557265566664657</v>
      </c>
      <c r="AB475">
        <f t="shared" si="503"/>
        <v>-0.55578422600532285</v>
      </c>
      <c r="AC475">
        <f t="shared" si="482"/>
        <v>30.860142309892609</v>
      </c>
      <c r="AD475">
        <f t="shared" si="504"/>
        <v>-6.0985391552918794E-2</v>
      </c>
      <c r="AE475">
        <f t="shared" si="483"/>
        <v>1.9090553089004089E-2</v>
      </c>
      <c r="AF475" s="9">
        <f t="shared" si="505"/>
        <v>30.818247471428695</v>
      </c>
      <c r="AG475" s="9">
        <f t="shared" si="506"/>
        <v>0</v>
      </c>
      <c r="AH475">
        <f t="shared" si="507"/>
        <v>0</v>
      </c>
      <c r="AI475">
        <f t="shared" ref="AI475:AI538" si="524">0.5*(C473-C475)</f>
        <v>3.1257338500324527E-3</v>
      </c>
      <c r="AJ475">
        <f t="shared" si="484"/>
        <v>37.337604695554134</v>
      </c>
      <c r="AK475">
        <f t="shared" si="485"/>
        <v>-0.59500553513962773</v>
      </c>
      <c r="AL475">
        <f t="shared" si="486"/>
        <v>-1.2143540912826101E-2</v>
      </c>
      <c r="AM475">
        <f t="shared" si="487"/>
        <v>1.7373482268696103E-2</v>
      </c>
      <c r="AN475" s="9">
        <f t="shared" si="508"/>
        <v>36.747829101770378</v>
      </c>
      <c r="AO475">
        <f t="shared" si="488"/>
        <v>0</v>
      </c>
      <c r="AP475">
        <f t="shared" si="509"/>
        <v>0</v>
      </c>
      <c r="AQ475">
        <f t="shared" si="489"/>
        <v>5.9216781596562029</v>
      </c>
      <c r="AR475">
        <f t="shared" si="490"/>
        <v>-3.9221309134304883E-2</v>
      </c>
      <c r="AS475">
        <f t="shared" si="491"/>
        <v>4.8841850640092693E-2</v>
      </c>
      <c r="AT475">
        <f t="shared" si="510"/>
        <v>6.5917553397383047E-2</v>
      </c>
      <c r="AU475">
        <f t="shared" si="492"/>
        <v>5.9295816303416835</v>
      </c>
      <c r="AV475">
        <f t="shared" si="511"/>
        <v>0.16135869179972914</v>
      </c>
      <c r="AW475">
        <f t="shared" si="512"/>
        <v>0</v>
      </c>
      <c r="AX475">
        <f t="shared" si="493"/>
        <v>2.9549517820508304E-2</v>
      </c>
      <c r="AY475" t="b">
        <f t="shared" si="513"/>
        <v>0</v>
      </c>
      <c r="AZ475">
        <f t="shared" si="494"/>
        <v>37.337604695554134</v>
      </c>
      <c r="BA475">
        <f t="shared" si="495"/>
        <v>-0.59500553513962784</v>
      </c>
      <c r="BB475">
        <f t="shared" si="496"/>
        <v>-6.1475337210734178E-2</v>
      </c>
      <c r="BC475">
        <f t="shared" si="497"/>
        <v>1.7373482268696103E-2</v>
      </c>
      <c r="BD475">
        <f t="shared" si="498"/>
        <v>4.9331796297907987E-2</v>
      </c>
      <c r="BF475" s="15">
        <f t="shared" si="514"/>
        <v>36.747829101770371</v>
      </c>
      <c r="BG475" s="10">
        <f t="shared" si="515"/>
        <v>0</v>
      </c>
      <c r="BH475">
        <f t="shared" si="516"/>
        <v>5.9295816303416764</v>
      </c>
      <c r="BI475">
        <f t="shared" si="517"/>
        <v>5.9216781596562029</v>
      </c>
      <c r="BJ475">
        <f t="shared" si="518"/>
        <v>-3.9221309134304994E-2</v>
      </c>
      <c r="BK475">
        <f t="shared" si="519"/>
        <v>-4.8994565781538407E-4</v>
      </c>
      <c r="BM475">
        <f t="shared" si="520"/>
        <v>0</v>
      </c>
      <c r="BN475">
        <f t="shared" si="521"/>
        <v>0</v>
      </c>
      <c r="BO475">
        <f t="shared" si="522"/>
        <v>-9.0205620750793969E-17</v>
      </c>
      <c r="BP475">
        <f t="shared" si="523"/>
        <v>0</v>
      </c>
    </row>
    <row r="476" spans="1:68" x14ac:dyDescent="0.2">
      <c r="A476">
        <f t="shared" si="464"/>
        <v>0.439</v>
      </c>
      <c r="B476">
        <f t="shared" si="465"/>
        <v>1.3721971601642355</v>
      </c>
      <c r="C476">
        <f t="shared" si="466"/>
        <v>1.7535366898681914</v>
      </c>
      <c r="D476">
        <f t="shared" si="467"/>
        <v>1.3721971601642355</v>
      </c>
      <c r="E476">
        <f t="shared" si="473"/>
        <v>0.98334939324116377</v>
      </c>
      <c r="F476">
        <f t="shared" si="474"/>
        <v>0.98334939324116377</v>
      </c>
      <c r="G476">
        <f t="shared" si="468"/>
        <v>1.3584751885625932</v>
      </c>
      <c r="H476">
        <f t="shared" si="469"/>
        <v>0.97754441625626409</v>
      </c>
      <c r="I476">
        <f t="shared" si="470"/>
        <v>0.97754441625626409</v>
      </c>
      <c r="J476">
        <f t="shared" si="460"/>
        <v>22.329799258669659</v>
      </c>
      <c r="K476">
        <f t="shared" si="461"/>
        <v>21.646912948363973</v>
      </c>
      <c r="L476">
        <f t="shared" si="475"/>
        <v>3.1080116790401318E+17</v>
      </c>
      <c r="M476">
        <f t="shared" si="471"/>
        <v>2.9576461374962001E-2</v>
      </c>
      <c r="N476" s="17">
        <f t="shared" si="462"/>
        <v>9192398737806126</v>
      </c>
      <c r="O476">
        <f t="shared" si="463"/>
        <v>0</v>
      </c>
      <c r="P476" s="18" t="e">
        <f t="shared" si="472"/>
        <v>#N/A</v>
      </c>
      <c r="R476">
        <f t="shared" si="476"/>
        <v>3.0748628552916055</v>
      </c>
      <c r="S476">
        <f t="shared" si="477"/>
        <v>40.277929771132023</v>
      </c>
      <c r="T476">
        <f t="shared" si="499"/>
        <v>-3.5207764578291627</v>
      </c>
      <c r="U476" s="9">
        <f t="shared" si="478"/>
        <v>36.757153313302858</v>
      </c>
      <c r="V476">
        <f t="shared" si="500"/>
        <v>-9192398737805938</v>
      </c>
      <c r="W476">
        <f t="shared" si="501"/>
        <v>0</v>
      </c>
      <c r="X476">
        <f t="shared" si="502"/>
        <v>-1.4210854715202004E-14</v>
      </c>
      <c r="Y476">
        <f t="shared" si="479"/>
        <v>1.7535366898681914</v>
      </c>
      <c r="Z476">
        <f t="shared" si="480"/>
        <v>31.415926535897931</v>
      </c>
      <c r="AA476">
        <f t="shared" si="481"/>
        <v>2.9588522905164982</v>
      </c>
      <c r="AB476">
        <f t="shared" si="503"/>
        <v>-0.54680197802435015</v>
      </c>
      <c r="AC476">
        <f t="shared" si="482"/>
        <v>30.86912455787358</v>
      </c>
      <c r="AD476">
        <f t="shared" si="504"/>
        <v>-5.9928432394273888E-2</v>
      </c>
      <c r="AE476">
        <f t="shared" si="483"/>
        <v>1.8475904664667184E-2</v>
      </c>
      <c r="AF476" s="9">
        <f t="shared" si="505"/>
        <v>30.827672030143972</v>
      </c>
      <c r="AG476" s="9">
        <f t="shared" si="506"/>
        <v>0</v>
      </c>
      <c r="AH476">
        <f t="shared" si="507"/>
        <v>0</v>
      </c>
      <c r="AI476">
        <f t="shared" si="524"/>
        <v>3.1257338500324527E-3</v>
      </c>
      <c r="AJ476">
        <f t="shared" si="484"/>
        <v>37.337604695554134</v>
      </c>
      <c r="AK476">
        <f t="shared" si="485"/>
        <v>-0.58615555575995648</v>
      </c>
      <c r="AL476">
        <f t="shared" si="486"/>
        <v>-1.1086612831398668E-2</v>
      </c>
      <c r="AM476">
        <f t="shared" si="487"/>
        <v>1.679078634009061E-2</v>
      </c>
      <c r="AN476" s="9">
        <f t="shared" si="508"/>
        <v>36.757153313302865</v>
      </c>
      <c r="AO476">
        <f t="shared" si="488"/>
        <v>0</v>
      </c>
      <c r="AP476">
        <f t="shared" si="509"/>
        <v>0</v>
      </c>
      <c r="AQ476">
        <f t="shared" si="489"/>
        <v>5.9216781596562029</v>
      </c>
      <c r="AR476">
        <f t="shared" si="490"/>
        <v>-3.9353577735606327E-2</v>
      </c>
      <c r="AS476">
        <f t="shared" si="491"/>
        <v>4.884181956287522E-2</v>
      </c>
      <c r="AT476">
        <f t="shared" si="510"/>
        <v>6.7138453860740133E-2</v>
      </c>
      <c r="AU476">
        <f t="shared" si="492"/>
        <v>5.9294812831588928</v>
      </c>
      <c r="AV476">
        <f t="shared" si="511"/>
        <v>0.16131502982884532</v>
      </c>
      <c r="AW476">
        <f t="shared" si="512"/>
        <v>0</v>
      </c>
      <c r="AX476">
        <f t="shared" si="493"/>
        <v>2.9580775159008633E-2</v>
      </c>
      <c r="AY476" t="b">
        <f t="shared" si="513"/>
        <v>0</v>
      </c>
      <c r="AZ476">
        <f t="shared" si="494"/>
        <v>37.337604695554134</v>
      </c>
      <c r="BA476">
        <f t="shared" si="495"/>
        <v>-0.58615555575995648</v>
      </c>
      <c r="BB476">
        <f t="shared" si="496"/>
        <v>-6.0418409129306634E-2</v>
      </c>
      <c r="BC476">
        <f t="shared" si="497"/>
        <v>1.679078634009061E-2</v>
      </c>
      <c r="BD476">
        <f t="shared" si="498"/>
        <v>4.9331796297907987E-2</v>
      </c>
      <c r="BF476" s="15">
        <f t="shared" si="514"/>
        <v>36.757153313302865</v>
      </c>
      <c r="BG476" s="10">
        <f t="shared" si="515"/>
        <v>0</v>
      </c>
      <c r="BH476">
        <f t="shared" si="516"/>
        <v>5.9294812831588928</v>
      </c>
      <c r="BI476">
        <f t="shared" si="517"/>
        <v>5.9216781596562029</v>
      </c>
      <c r="BJ476">
        <f t="shared" si="518"/>
        <v>-3.9353577735606327E-2</v>
      </c>
      <c r="BK476">
        <f t="shared" si="519"/>
        <v>-4.8997673503274608E-4</v>
      </c>
      <c r="BM476">
        <f t="shared" si="520"/>
        <v>0</v>
      </c>
      <c r="BN476">
        <f t="shared" si="521"/>
        <v>0</v>
      </c>
      <c r="BO476">
        <f t="shared" si="522"/>
        <v>2.0816681711721685E-17</v>
      </c>
      <c r="BP476">
        <f t="shared" si="523"/>
        <v>0</v>
      </c>
    </row>
    <row r="477" spans="1:68" x14ac:dyDescent="0.2">
      <c r="A477">
        <f t="shared" si="464"/>
        <v>0.44</v>
      </c>
      <c r="B477">
        <f t="shared" si="465"/>
        <v>1.3753228940142679</v>
      </c>
      <c r="C477">
        <f t="shared" si="466"/>
        <v>1.7504109560181591</v>
      </c>
      <c r="D477">
        <f t="shared" si="467"/>
        <v>1.3753228940142679</v>
      </c>
      <c r="E477">
        <f t="shared" si="473"/>
        <v>0.9839126124965587</v>
      </c>
      <c r="F477">
        <f t="shared" si="474"/>
        <v>0.9839126124965587</v>
      </c>
      <c r="G477">
        <f t="shared" si="468"/>
        <v>1.3615696650741251</v>
      </c>
      <c r="H477">
        <f t="shared" si="469"/>
        <v>0.97819183227161099</v>
      </c>
      <c r="I477">
        <f t="shared" si="470"/>
        <v>0.97819183227161088</v>
      </c>
      <c r="J477">
        <f t="shared" si="460"/>
        <v>22.315020286710784</v>
      </c>
      <c r="K477">
        <f t="shared" si="461"/>
        <v>21.632729167626167</v>
      </c>
      <c r="L477">
        <f t="shared" si="475"/>
        <v>3.1338704466089018E+17</v>
      </c>
      <c r="M477">
        <f t="shared" si="471"/>
        <v>2.9607705024572516E-2</v>
      </c>
      <c r="N477" s="17">
        <f t="shared" si="462"/>
        <v>9278671176842170</v>
      </c>
      <c r="O477">
        <f t="shared" si="463"/>
        <v>0</v>
      </c>
      <c r="P477" s="18" t="e">
        <f t="shared" si="472"/>
        <v>#N/A</v>
      </c>
      <c r="R477">
        <f t="shared" si="476"/>
        <v>3.0742074071154128</v>
      </c>
      <c r="S477">
        <f t="shared" si="477"/>
        <v>40.286215385946541</v>
      </c>
      <c r="T477">
        <f t="shared" si="499"/>
        <v>-3.5197206466413538</v>
      </c>
      <c r="U477" s="9">
        <f t="shared" si="478"/>
        <v>36.766494739305188</v>
      </c>
      <c r="V477">
        <f t="shared" si="500"/>
        <v>-9278671176842098</v>
      </c>
      <c r="W477">
        <f t="shared" si="501"/>
        <v>0</v>
      </c>
      <c r="X477">
        <f t="shared" si="502"/>
        <v>-7.1054273576010019E-15</v>
      </c>
      <c r="Y477">
        <f t="shared" si="479"/>
        <v>1.7504109560181591</v>
      </c>
      <c r="Z477">
        <f t="shared" si="480"/>
        <v>31.415926535897931</v>
      </c>
      <c r="AA477">
        <f t="shared" si="481"/>
        <v>2.9619780243665303</v>
      </c>
      <c r="AB477">
        <f t="shared" si="503"/>
        <v>-0.53781057192742909</v>
      </c>
      <c r="AC477">
        <f t="shared" si="482"/>
        <v>30.878115963970501</v>
      </c>
      <c r="AD477">
        <f t="shared" si="504"/>
        <v>-5.8872589218847367E-2</v>
      </c>
      <c r="AE477">
        <f t="shared" si="483"/>
        <v>1.7871497385145478E-2</v>
      </c>
      <c r="AF477" s="9">
        <f t="shared" si="505"/>
        <v>30.837114872136798</v>
      </c>
      <c r="AG477" s="9">
        <f t="shared" si="506"/>
        <v>0</v>
      </c>
      <c r="AH477">
        <f t="shared" si="507"/>
        <v>0</v>
      </c>
      <c r="AI477">
        <f t="shared" si="524"/>
        <v>3.1257338500324527E-3</v>
      </c>
      <c r="AJ477">
        <f t="shared" si="484"/>
        <v>37.337604695554134</v>
      </c>
      <c r="AK477">
        <f t="shared" si="485"/>
        <v>-0.57729734891740114</v>
      </c>
      <c r="AL477">
        <f t="shared" si="486"/>
        <v>-1.0030801643589715E-2</v>
      </c>
      <c r="AM477">
        <f t="shared" si="487"/>
        <v>1.6218194312043095E-2</v>
      </c>
      <c r="AN477" s="9">
        <f t="shared" si="508"/>
        <v>36.766494739305195</v>
      </c>
      <c r="AO477">
        <f t="shared" si="488"/>
        <v>0</v>
      </c>
      <c r="AP477">
        <f t="shared" si="509"/>
        <v>0</v>
      </c>
      <c r="AQ477">
        <f t="shared" si="489"/>
        <v>5.9216781596562029</v>
      </c>
      <c r="AR477">
        <f t="shared" si="490"/>
        <v>-3.948677698997205E-2</v>
      </c>
      <c r="AS477">
        <f t="shared" si="491"/>
        <v>4.8841787575257652E-2</v>
      </c>
      <c r="AT477">
        <f t="shared" si="510"/>
        <v>6.8399373501404667E-2</v>
      </c>
      <c r="AU477">
        <f t="shared" si="492"/>
        <v>5.9293798671683966</v>
      </c>
      <c r="AV477">
        <f t="shared" si="511"/>
        <v>0.16127128542470484</v>
      </c>
      <c r="AW477">
        <f t="shared" si="512"/>
        <v>0</v>
      </c>
      <c r="AX477">
        <f t="shared" si="493"/>
        <v>2.9612032497508954E-2</v>
      </c>
      <c r="AY477" t="b">
        <f t="shared" si="513"/>
        <v>0</v>
      </c>
      <c r="AZ477">
        <f t="shared" si="494"/>
        <v>37.337604695554134</v>
      </c>
      <c r="BA477">
        <f t="shared" si="495"/>
        <v>-0.57729734891740137</v>
      </c>
      <c r="BB477">
        <f t="shared" si="496"/>
        <v>-5.9362597941497862E-2</v>
      </c>
      <c r="BC477">
        <f t="shared" si="497"/>
        <v>1.6218194312043095E-2</v>
      </c>
      <c r="BD477">
        <f t="shared" si="498"/>
        <v>4.9331796297907987E-2</v>
      </c>
      <c r="BF477" s="15">
        <f t="shared" si="514"/>
        <v>36.766494739305188</v>
      </c>
      <c r="BG477" s="10">
        <f t="shared" si="515"/>
        <v>0</v>
      </c>
      <c r="BH477">
        <f t="shared" si="516"/>
        <v>5.9293798671683895</v>
      </c>
      <c r="BI477">
        <f t="shared" si="517"/>
        <v>5.9216781596562029</v>
      </c>
      <c r="BJ477">
        <f t="shared" si="518"/>
        <v>-3.9486776989972272E-2</v>
      </c>
      <c r="BK477">
        <f t="shared" si="519"/>
        <v>-4.9000872265049511E-4</v>
      </c>
      <c r="BM477">
        <f t="shared" si="520"/>
        <v>0</v>
      </c>
      <c r="BN477">
        <f t="shared" si="521"/>
        <v>0</v>
      </c>
      <c r="BO477">
        <f t="shared" si="522"/>
        <v>-1.5959455978986625E-16</v>
      </c>
      <c r="BP477">
        <f t="shared" si="523"/>
        <v>0</v>
      </c>
    </row>
    <row r="478" spans="1:68" x14ac:dyDescent="0.2">
      <c r="A478">
        <f t="shared" si="464"/>
        <v>0.441</v>
      </c>
      <c r="B478">
        <f t="shared" si="465"/>
        <v>1.3784486278643002</v>
      </c>
      <c r="C478">
        <f t="shared" si="466"/>
        <v>1.7472852221681268</v>
      </c>
      <c r="D478">
        <f t="shared" si="467"/>
        <v>1.3784486278643002</v>
      </c>
      <c r="E478">
        <f t="shared" si="473"/>
        <v>0.98446621872486717</v>
      </c>
      <c r="F478">
        <f t="shared" si="474"/>
        <v>0.98446621872486717</v>
      </c>
      <c r="G478">
        <f t="shared" si="468"/>
        <v>1.3646641415856573</v>
      </c>
      <c r="H478">
        <f t="shared" si="469"/>
        <v>0.97882988133987481</v>
      </c>
      <c r="I478">
        <f t="shared" si="470"/>
        <v>0.97882988133987492</v>
      </c>
      <c r="J478">
        <f t="shared" si="460"/>
        <v>22.300474267863532</v>
      </c>
      <c r="K478">
        <f t="shared" si="461"/>
        <v>21.618768866587725</v>
      </c>
      <c r="L478">
        <f t="shared" si="475"/>
        <v>3.1600027806758899E+17</v>
      </c>
      <c r="M478">
        <f t="shared" si="471"/>
        <v>2.963894864525567E-2</v>
      </c>
      <c r="N478" s="17">
        <f t="shared" si="462"/>
        <v>9365916013531782</v>
      </c>
      <c r="O478">
        <f t="shared" si="463"/>
        <v>0</v>
      </c>
      <c r="P478" s="18" t="e">
        <f t="shared" si="472"/>
        <v>#N/A</v>
      </c>
      <c r="R478">
        <f t="shared" si="476"/>
        <v>3.0735618663985482</v>
      </c>
      <c r="S478">
        <f t="shared" si="477"/>
        <v>40.294519488457901</v>
      </c>
      <c r="T478">
        <f t="shared" si="499"/>
        <v>-3.5186659499911932</v>
      </c>
      <c r="U478" s="9">
        <f t="shared" si="478"/>
        <v>36.775853538466706</v>
      </c>
      <c r="V478">
        <f t="shared" si="500"/>
        <v>-9365916013531408</v>
      </c>
      <c r="W478">
        <f t="shared" si="501"/>
        <v>0</v>
      </c>
      <c r="X478">
        <f t="shared" si="502"/>
        <v>-3.5527136788005009E-14</v>
      </c>
      <c r="Y478">
        <f t="shared" si="479"/>
        <v>1.7472852221681268</v>
      </c>
      <c r="Z478">
        <f t="shared" si="480"/>
        <v>31.415926535897931</v>
      </c>
      <c r="AA478">
        <f t="shared" si="481"/>
        <v>2.9651037582165629</v>
      </c>
      <c r="AB478">
        <f t="shared" si="503"/>
        <v>-0.52880983670688642</v>
      </c>
      <c r="AC478">
        <f t="shared" si="482"/>
        <v>30.887116699191044</v>
      </c>
      <c r="AD478">
        <f t="shared" si="504"/>
        <v>-5.781785967251736E-2</v>
      </c>
      <c r="AE478">
        <f t="shared" si="483"/>
        <v>1.7277318878210088E-2</v>
      </c>
      <c r="AF478" s="9">
        <f t="shared" si="505"/>
        <v>30.846576158396736</v>
      </c>
      <c r="AG478" s="9">
        <f t="shared" si="506"/>
        <v>0</v>
      </c>
      <c r="AH478">
        <f t="shared" si="507"/>
        <v>0</v>
      </c>
      <c r="AI478">
        <f t="shared" si="524"/>
        <v>3.1257338500323417E-3</v>
      </c>
      <c r="AJ478">
        <f t="shared" si="484"/>
        <v>37.337604695554134</v>
      </c>
      <c r="AK478">
        <f t="shared" si="485"/>
        <v>-0.56843074671424654</v>
      </c>
      <c r="AL478">
        <f t="shared" si="486"/>
        <v>-8.976104993429157E-3</v>
      </c>
      <c r="AM478">
        <f t="shared" si="487"/>
        <v>1.5655694620292229E-2</v>
      </c>
      <c r="AN478" s="9">
        <f t="shared" si="508"/>
        <v>36.775853538466748</v>
      </c>
      <c r="AO478">
        <f t="shared" si="488"/>
        <v>0</v>
      </c>
      <c r="AP478">
        <f t="shared" si="509"/>
        <v>0</v>
      </c>
      <c r="AQ478">
        <f t="shared" si="489"/>
        <v>5.9216781596562029</v>
      </c>
      <c r="AR478">
        <f t="shared" si="490"/>
        <v>-3.9620910007360122E-2</v>
      </c>
      <c r="AS478">
        <f t="shared" si="491"/>
        <v>4.8841754679088203E-2</v>
      </c>
      <c r="AT478">
        <f t="shared" si="510"/>
        <v>6.9702264060106836E-2</v>
      </c>
      <c r="AU478">
        <f t="shared" si="492"/>
        <v>5.9292773800700118</v>
      </c>
      <c r="AV478">
        <f t="shared" si="511"/>
        <v>0.16122745795330395</v>
      </c>
      <c r="AW478">
        <f t="shared" si="512"/>
        <v>0</v>
      </c>
      <c r="AX478">
        <f t="shared" si="493"/>
        <v>2.9643289836009279E-2</v>
      </c>
      <c r="AY478" t="b">
        <f t="shared" si="513"/>
        <v>0</v>
      </c>
      <c r="AZ478">
        <f t="shared" si="494"/>
        <v>37.337604695554134</v>
      </c>
      <c r="BA478">
        <f t="shared" si="495"/>
        <v>-0.56843074671424665</v>
      </c>
      <c r="BB478">
        <f t="shared" si="496"/>
        <v>-5.8307901291337179E-2</v>
      </c>
      <c r="BC478">
        <f t="shared" si="497"/>
        <v>1.5655694620292229E-2</v>
      </c>
      <c r="BD478">
        <f t="shared" si="498"/>
        <v>4.9331796297907987E-2</v>
      </c>
      <c r="BF478" s="15">
        <f t="shared" si="514"/>
        <v>36.775853538466748</v>
      </c>
      <c r="BG478" s="10">
        <f t="shared" si="515"/>
        <v>0</v>
      </c>
      <c r="BH478">
        <f t="shared" si="516"/>
        <v>5.9292773800700118</v>
      </c>
      <c r="BI478">
        <f t="shared" si="517"/>
        <v>5.9216781596562029</v>
      </c>
      <c r="BJ478">
        <f t="shared" si="518"/>
        <v>-3.9620910007360233E-2</v>
      </c>
      <c r="BK478">
        <f t="shared" si="519"/>
        <v>-4.9004161881981839E-4</v>
      </c>
      <c r="BM478">
        <f t="shared" si="520"/>
        <v>0</v>
      </c>
      <c r="BN478">
        <f t="shared" si="521"/>
        <v>0</v>
      </c>
      <c r="BO478">
        <f t="shared" si="522"/>
        <v>-3.4694469519536142E-17</v>
      </c>
      <c r="BP478">
        <f t="shared" si="523"/>
        <v>0</v>
      </c>
    </row>
    <row r="479" spans="1:68" x14ac:dyDescent="0.2">
      <c r="A479">
        <f t="shared" si="464"/>
        <v>0.442</v>
      </c>
      <c r="B479">
        <f t="shared" si="465"/>
        <v>1.3815743617143328</v>
      </c>
      <c r="C479">
        <f t="shared" si="466"/>
        <v>1.7441594883180942</v>
      </c>
      <c r="D479">
        <f t="shared" si="467"/>
        <v>1.3815743617143328</v>
      </c>
      <c r="E479">
        <f t="shared" si="473"/>
        <v>0.98501020651724347</v>
      </c>
      <c r="F479">
        <f t="shared" si="474"/>
        <v>0.98501020651724347</v>
      </c>
      <c r="G479">
        <f t="shared" si="468"/>
        <v>1.3677586180971895</v>
      </c>
      <c r="H479">
        <f t="shared" si="469"/>
        <v>0.9794585573512401</v>
      </c>
      <c r="I479">
        <f t="shared" si="470"/>
        <v>0.97945855735123999</v>
      </c>
      <c r="J479">
        <f t="shared" si="460"/>
        <v>22.286160468561814</v>
      </c>
      <c r="K479">
        <f t="shared" si="461"/>
        <v>21.605031345527426</v>
      </c>
      <c r="L479">
        <f t="shared" si="475"/>
        <v>3.1864124312737728E+17</v>
      </c>
      <c r="M479">
        <f t="shared" si="471"/>
        <v>2.9670192236980947E-2</v>
      </c>
      <c r="N479" s="17">
        <f t="shared" si="462"/>
        <v>9454146938219868</v>
      </c>
      <c r="O479">
        <f t="shared" si="463"/>
        <v>0</v>
      </c>
      <c r="P479" s="18" t="e">
        <f t="shared" si="472"/>
        <v>#N/A</v>
      </c>
      <c r="R479">
        <f t="shared" si="476"/>
        <v>3.0729262202288252</v>
      </c>
      <c r="S479">
        <f t="shared" si="477"/>
        <v>40.302842235130278</v>
      </c>
      <c r="T479">
        <f t="shared" si="499"/>
        <v>-3.5176123655301588</v>
      </c>
      <c r="U479" s="9">
        <f t="shared" si="478"/>
        <v>36.785229869600116</v>
      </c>
      <c r="V479">
        <f t="shared" si="500"/>
        <v>-9454146938219860</v>
      </c>
      <c r="W479">
        <f t="shared" si="501"/>
        <v>0</v>
      </c>
      <c r="X479">
        <f t="shared" si="502"/>
        <v>0</v>
      </c>
      <c r="Y479">
        <f t="shared" si="479"/>
        <v>1.7441594883180942</v>
      </c>
      <c r="Z479">
        <f t="shared" si="480"/>
        <v>31.415926535897931</v>
      </c>
      <c r="AA479">
        <f t="shared" si="481"/>
        <v>2.9682294920665955</v>
      </c>
      <c r="AB479">
        <f t="shared" si="503"/>
        <v>-0.51979960137864833</v>
      </c>
      <c r="AC479">
        <f t="shared" si="482"/>
        <v>30.896126934519284</v>
      </c>
      <c r="AD479">
        <f t="shared" si="504"/>
        <v>-5.6764241408603776E-2</v>
      </c>
      <c r="AE479">
        <f t="shared" si="483"/>
        <v>1.6693356995584933E-2</v>
      </c>
      <c r="AF479" s="9">
        <f t="shared" si="505"/>
        <v>30.856056050106265</v>
      </c>
      <c r="AG479" s="9">
        <f t="shared" si="506"/>
        <v>0</v>
      </c>
      <c r="AH479">
        <f t="shared" si="507"/>
        <v>0</v>
      </c>
      <c r="AI479">
        <f t="shared" si="524"/>
        <v>3.1257338500324527E-3</v>
      </c>
      <c r="AJ479">
        <f t="shared" si="484"/>
        <v>37.337604695554134</v>
      </c>
      <c r="AK479">
        <f t="shared" si="485"/>
        <v>-0.55955558133891981</v>
      </c>
      <c r="AL479">
        <f t="shared" si="486"/>
        <v>-7.9225205323947279E-3</v>
      </c>
      <c r="AM479">
        <f t="shared" si="487"/>
        <v>1.5103275917292696E-2</v>
      </c>
      <c r="AN479" s="9">
        <f t="shared" si="508"/>
        <v>36.785229869600109</v>
      </c>
      <c r="AO479">
        <f t="shared" si="488"/>
        <v>0</v>
      </c>
      <c r="AP479">
        <f t="shared" si="509"/>
        <v>0</v>
      </c>
      <c r="AQ479">
        <f t="shared" si="489"/>
        <v>5.9216781596562029</v>
      </c>
      <c r="AR479">
        <f t="shared" si="490"/>
        <v>-3.975597996027147E-2</v>
      </c>
      <c r="AS479">
        <f t="shared" si="491"/>
        <v>4.8841720876209048E-2</v>
      </c>
      <c r="AT479">
        <f t="shared" si="510"/>
        <v>7.1049206345404112E-2</v>
      </c>
      <c r="AU479">
        <f t="shared" si="492"/>
        <v>5.9291738194938439</v>
      </c>
      <c r="AV479">
        <f t="shared" si="511"/>
        <v>0.16118354677983965</v>
      </c>
      <c r="AW479">
        <f t="shared" si="512"/>
        <v>0</v>
      </c>
      <c r="AX479">
        <f t="shared" si="493"/>
        <v>2.9674547174509604E-2</v>
      </c>
      <c r="AY479" t="b">
        <f t="shared" si="513"/>
        <v>0</v>
      </c>
      <c r="AZ479">
        <f t="shared" si="494"/>
        <v>37.337604695554134</v>
      </c>
      <c r="BA479">
        <f t="shared" si="495"/>
        <v>-0.55955558133892014</v>
      </c>
      <c r="BB479">
        <f t="shared" si="496"/>
        <v>-5.7254316830302743E-2</v>
      </c>
      <c r="BC479">
        <f t="shared" si="497"/>
        <v>1.5103275917292696E-2</v>
      </c>
      <c r="BD479">
        <f t="shared" si="498"/>
        <v>4.9331796297907987E-2</v>
      </c>
      <c r="BF479" s="15">
        <f t="shared" si="514"/>
        <v>36.785229869600109</v>
      </c>
      <c r="BG479" s="10">
        <f t="shared" si="515"/>
        <v>0</v>
      </c>
      <c r="BH479">
        <f t="shared" si="516"/>
        <v>5.9291738194938439</v>
      </c>
      <c r="BI479">
        <f t="shared" si="517"/>
        <v>5.9216781596562029</v>
      </c>
      <c r="BJ479">
        <f t="shared" si="518"/>
        <v>-3.9755979960271803E-2</v>
      </c>
      <c r="BK479">
        <f t="shared" si="519"/>
        <v>-4.9007542169896695E-4</v>
      </c>
      <c r="BM479">
        <f t="shared" si="520"/>
        <v>0</v>
      </c>
      <c r="BN479">
        <f t="shared" si="521"/>
        <v>0</v>
      </c>
      <c r="BO479">
        <f t="shared" si="522"/>
        <v>-2.7755575615628914E-17</v>
      </c>
      <c r="BP479">
        <f t="shared" si="523"/>
        <v>0</v>
      </c>
    </row>
    <row r="480" spans="1:68" x14ac:dyDescent="0.2">
      <c r="A480">
        <f t="shared" si="464"/>
        <v>0.443</v>
      </c>
      <c r="B480">
        <f t="shared" si="465"/>
        <v>1.3847000955643651</v>
      </c>
      <c r="C480">
        <f t="shared" si="466"/>
        <v>1.7410337544680619</v>
      </c>
      <c r="D480">
        <f t="shared" si="467"/>
        <v>1.3847000955643651</v>
      </c>
      <c r="E480">
        <f t="shared" si="473"/>
        <v>0.98554457055881572</v>
      </c>
      <c r="F480">
        <f t="shared" si="474"/>
        <v>0.98554457055881572</v>
      </c>
      <c r="G480">
        <f t="shared" si="468"/>
        <v>1.3708530946087214</v>
      </c>
      <c r="H480">
        <f t="shared" si="469"/>
        <v>0.98007785428564509</v>
      </c>
      <c r="I480">
        <f t="shared" si="470"/>
        <v>0.98007785428564509</v>
      </c>
      <c r="J480">
        <f t="shared" si="460"/>
        <v>22.272078168061412</v>
      </c>
      <c r="K480">
        <f t="shared" si="461"/>
        <v>21.591515916947557</v>
      </c>
      <c r="L480">
        <f t="shared" si="475"/>
        <v>3.21310320815968E+17</v>
      </c>
      <c r="M480">
        <f t="shared" si="471"/>
        <v>2.9701435799717815E-2</v>
      </c>
      <c r="N480" s="17">
        <f t="shared" si="462"/>
        <v>9543377865502208</v>
      </c>
      <c r="O480">
        <f t="shared" si="463"/>
        <v>0</v>
      </c>
      <c r="P480" s="18" t="e">
        <f t="shared" si="472"/>
        <v>#N/A</v>
      </c>
      <c r="R480">
        <f t="shared" si="476"/>
        <v>3.0723004559084144</v>
      </c>
      <c r="S480">
        <f t="shared" si="477"/>
        <v>40.311183782570616</v>
      </c>
      <c r="T480">
        <f t="shared" si="499"/>
        <v>-3.5165598909171467</v>
      </c>
      <c r="U480" s="9">
        <f t="shared" si="478"/>
        <v>36.794623891653472</v>
      </c>
      <c r="V480">
        <f t="shared" si="500"/>
        <v>-9543377865501864</v>
      </c>
      <c r="W480">
        <f t="shared" si="501"/>
        <v>0</v>
      </c>
      <c r="X480">
        <f t="shared" si="502"/>
        <v>-3.5527136788005009E-14</v>
      </c>
      <c r="Y480">
        <f t="shared" si="479"/>
        <v>1.7410337544680619</v>
      </c>
      <c r="Z480">
        <f t="shared" si="480"/>
        <v>31.415926535897931</v>
      </c>
      <c r="AA480">
        <f t="shared" si="481"/>
        <v>2.9713552259166276</v>
      </c>
      <c r="AB480">
        <f t="shared" si="503"/>
        <v>-0.51077969496862385</v>
      </c>
      <c r="AC480">
        <f t="shared" si="482"/>
        <v>30.905146840929309</v>
      </c>
      <c r="AD480">
        <f t="shared" si="504"/>
        <v>-5.571173208783621E-2</v>
      </c>
      <c r="AE480">
        <f t="shared" si="483"/>
        <v>1.6119599811936326E-2</v>
      </c>
      <c r="AF480" s="9">
        <f t="shared" si="505"/>
        <v>30.865554708653409</v>
      </c>
      <c r="AG480" s="9">
        <f t="shared" si="506"/>
        <v>0</v>
      </c>
      <c r="AH480">
        <f t="shared" si="507"/>
        <v>0</v>
      </c>
      <c r="AI480">
        <f t="shared" si="524"/>
        <v>3.1257338500324527E-3</v>
      </c>
      <c r="AJ480">
        <f t="shared" si="484"/>
        <v>37.337604695554134</v>
      </c>
      <c r="AK480">
        <f t="shared" si="485"/>
        <v>-0.55067168505256447</v>
      </c>
      <c r="AL480">
        <f t="shared" si="486"/>
        <v>-6.8700459193826724E-3</v>
      </c>
      <c r="AM480">
        <f t="shared" si="487"/>
        <v>1.4560927071285576E-2</v>
      </c>
      <c r="AN480" s="9">
        <f t="shared" si="508"/>
        <v>36.794623891653472</v>
      </c>
      <c r="AO480">
        <f t="shared" si="488"/>
        <v>0</v>
      </c>
      <c r="AP480">
        <f t="shared" si="509"/>
        <v>0</v>
      </c>
      <c r="AQ480">
        <f t="shared" si="489"/>
        <v>5.9216781596562029</v>
      </c>
      <c r="AR480">
        <f t="shared" si="490"/>
        <v>-3.9891990083940621E-2</v>
      </c>
      <c r="AS480">
        <f t="shared" si="491"/>
        <v>4.8841686168453538E-2</v>
      </c>
      <c r="AT480">
        <f t="shared" si="510"/>
        <v>7.2442421077329816E-2</v>
      </c>
      <c r="AU480">
        <f t="shared" si="492"/>
        <v>5.9290691830000632</v>
      </c>
      <c r="AV480">
        <f t="shared" si="511"/>
        <v>0.16113955126865745</v>
      </c>
      <c r="AW480">
        <f t="shared" si="512"/>
        <v>0</v>
      </c>
      <c r="AX480">
        <f t="shared" si="493"/>
        <v>2.9705804513009929E-2</v>
      </c>
      <c r="AY480" t="b">
        <f t="shared" si="513"/>
        <v>0</v>
      </c>
      <c r="AZ480">
        <f t="shared" si="494"/>
        <v>37.337604695554134</v>
      </c>
      <c r="BA480">
        <f t="shared" si="495"/>
        <v>-0.5506716850525647</v>
      </c>
      <c r="BB480">
        <f t="shared" si="496"/>
        <v>-5.6201842217290514E-2</v>
      </c>
      <c r="BC480">
        <f t="shared" si="497"/>
        <v>1.4560927071285576E-2</v>
      </c>
      <c r="BD480">
        <f t="shared" si="498"/>
        <v>4.9331796297907987E-2</v>
      </c>
      <c r="BF480" s="15">
        <f t="shared" si="514"/>
        <v>36.794623891653472</v>
      </c>
      <c r="BG480" s="10">
        <f t="shared" si="515"/>
        <v>0</v>
      </c>
      <c r="BH480">
        <f t="shared" si="516"/>
        <v>5.9290691830000632</v>
      </c>
      <c r="BI480">
        <f t="shared" si="517"/>
        <v>5.9216781596562029</v>
      </c>
      <c r="BJ480">
        <f t="shared" si="518"/>
        <v>-3.9891990083940843E-2</v>
      </c>
      <c r="BK480">
        <f t="shared" si="519"/>
        <v>-4.9011012945430338E-4</v>
      </c>
      <c r="BM480">
        <f t="shared" si="520"/>
        <v>0</v>
      </c>
      <c r="BN480">
        <f t="shared" si="521"/>
        <v>0</v>
      </c>
      <c r="BO480">
        <f t="shared" si="522"/>
        <v>1.457167719820518E-16</v>
      </c>
      <c r="BP480">
        <f t="shared" si="523"/>
        <v>0</v>
      </c>
    </row>
    <row r="481" spans="1:68" x14ac:dyDescent="0.2">
      <c r="A481">
        <f t="shared" si="464"/>
        <v>0.44400000000000001</v>
      </c>
      <c r="B481">
        <f t="shared" si="465"/>
        <v>1.3878258294143977</v>
      </c>
      <c r="C481">
        <f t="shared" si="466"/>
        <v>1.7379080206180293</v>
      </c>
      <c r="D481">
        <f t="shared" si="467"/>
        <v>1.3878258294143977</v>
      </c>
      <c r="E481">
        <f t="shared" si="473"/>
        <v>0.98606930562873807</v>
      </c>
      <c r="F481">
        <f t="shared" si="474"/>
        <v>0.98606930562873807</v>
      </c>
      <c r="G481">
        <f t="shared" si="468"/>
        <v>1.3739475711202538</v>
      </c>
      <c r="H481">
        <f t="shared" si="469"/>
        <v>0.98068776621284048</v>
      </c>
      <c r="I481">
        <f t="shared" si="470"/>
        <v>0.98068776621284048</v>
      </c>
      <c r="J481">
        <f t="shared" si="460"/>
        <v>22.258226658349422</v>
      </c>
      <c r="K481">
        <f t="shared" si="461"/>
        <v>21.578221905487908</v>
      </c>
      <c r="L481">
        <f t="shared" si="475"/>
        <v>3.2400789819197126E+17</v>
      </c>
      <c r="M481">
        <f t="shared" si="471"/>
        <v>2.9732679333435753E-2</v>
      </c>
      <c r="N481" s="17">
        <f t="shared" si="462"/>
        <v>9633622938442380</v>
      </c>
      <c r="O481">
        <f t="shared" si="463"/>
        <v>0</v>
      </c>
      <c r="P481" s="18" t="e">
        <f t="shared" si="472"/>
        <v>#N/A</v>
      </c>
      <c r="R481">
        <f t="shared" si="476"/>
        <v>3.0716845609528063</v>
      </c>
      <c r="S481">
        <f t="shared" si="477"/>
        <v>40.319544287541611</v>
      </c>
      <c r="T481">
        <f t="shared" si="499"/>
        <v>-3.5155085238184385</v>
      </c>
      <c r="U481" s="9">
        <f t="shared" si="478"/>
        <v>36.804035763723171</v>
      </c>
      <c r="V481">
        <f t="shared" si="500"/>
        <v>-9633622938442326</v>
      </c>
      <c r="W481">
        <f t="shared" si="501"/>
        <v>0</v>
      </c>
      <c r="X481">
        <f t="shared" si="502"/>
        <v>0</v>
      </c>
      <c r="Y481">
        <f t="shared" si="479"/>
        <v>1.7379080206180293</v>
      </c>
      <c r="Z481">
        <f t="shared" si="480"/>
        <v>31.415926535897931</v>
      </c>
      <c r="AA481">
        <f t="shared" si="481"/>
        <v>2.9744809597666606</v>
      </c>
      <c r="AB481">
        <f t="shared" si="503"/>
        <v>-0.50174994649912075</v>
      </c>
      <c r="AC481">
        <f t="shared" si="482"/>
        <v>30.91417658939881</v>
      </c>
      <c r="AD481">
        <f t="shared" si="504"/>
        <v>-5.4660329378321978E-2</v>
      </c>
      <c r="AE481">
        <f t="shared" si="483"/>
        <v>1.5556035623881817E-2</v>
      </c>
      <c r="AF481" s="9">
        <f t="shared" si="505"/>
        <v>30.875072295644369</v>
      </c>
      <c r="AG481" s="9">
        <f t="shared" si="506"/>
        <v>0</v>
      </c>
      <c r="AH481">
        <f t="shared" si="507"/>
        <v>0</v>
      </c>
      <c r="AI481">
        <f t="shared" si="524"/>
        <v>3.1257338500324527E-3</v>
      </c>
      <c r="AJ481">
        <f t="shared" si="484"/>
        <v>37.337604695554134</v>
      </c>
      <c r="AK481">
        <f t="shared" si="485"/>
        <v>-0.54177889017565206</v>
      </c>
      <c r="AL481">
        <f t="shared" si="486"/>
        <v>-5.8186788206744389E-3</v>
      </c>
      <c r="AM481">
        <f t="shared" si="487"/>
        <v>1.4028637165387216E-2</v>
      </c>
      <c r="AN481" s="9">
        <f t="shared" si="508"/>
        <v>36.804035763723199</v>
      </c>
      <c r="AO481">
        <f t="shared" si="488"/>
        <v>0</v>
      </c>
      <c r="AP481">
        <f t="shared" si="509"/>
        <v>0</v>
      </c>
      <c r="AQ481">
        <f t="shared" si="489"/>
        <v>5.9216781596562029</v>
      </c>
      <c r="AR481">
        <f t="shared" si="490"/>
        <v>-4.0028943676531314E-2</v>
      </c>
      <c r="AS481">
        <f t="shared" si="491"/>
        <v>4.884165055764754E-2</v>
      </c>
      <c r="AT481">
        <f t="shared" si="510"/>
        <v>7.388428084297155E-2</v>
      </c>
      <c r="AU481">
        <f t="shared" si="492"/>
        <v>5.9289634680788303</v>
      </c>
      <c r="AV481">
        <f t="shared" si="511"/>
        <v>0.16109547078320305</v>
      </c>
      <c r="AW481">
        <f t="shared" si="512"/>
        <v>0</v>
      </c>
      <c r="AX481">
        <f t="shared" si="493"/>
        <v>2.9737061851510253E-2</v>
      </c>
      <c r="AY481" t="b">
        <f t="shared" si="513"/>
        <v>0</v>
      </c>
      <c r="AZ481">
        <f t="shared" si="494"/>
        <v>37.337604695554134</v>
      </c>
      <c r="BA481">
        <f t="shared" si="495"/>
        <v>-0.54177889017565217</v>
      </c>
      <c r="BB481">
        <f t="shared" si="496"/>
        <v>-5.5150475118582232E-2</v>
      </c>
      <c r="BC481">
        <f t="shared" si="497"/>
        <v>1.4028637165387216E-2</v>
      </c>
      <c r="BD481">
        <f t="shared" si="498"/>
        <v>4.9331796297907987E-2</v>
      </c>
      <c r="BF481" s="15">
        <f t="shared" si="514"/>
        <v>36.804035763723199</v>
      </c>
      <c r="BG481" s="10">
        <f t="shared" si="515"/>
        <v>0</v>
      </c>
      <c r="BH481">
        <f t="shared" si="516"/>
        <v>5.9289634680788303</v>
      </c>
      <c r="BI481">
        <f t="shared" si="517"/>
        <v>5.9216781596562029</v>
      </c>
      <c r="BJ481">
        <f t="shared" si="518"/>
        <v>-4.0028943676531425E-2</v>
      </c>
      <c r="BK481">
        <f t="shared" si="519"/>
        <v>-4.9014574026025326E-4</v>
      </c>
      <c r="BM481">
        <f t="shared" si="520"/>
        <v>0</v>
      </c>
      <c r="BN481">
        <f t="shared" si="521"/>
        <v>0</v>
      </c>
      <c r="BO481">
        <f t="shared" si="522"/>
        <v>1.9428902930940239E-16</v>
      </c>
      <c r="BP481">
        <f t="shared" si="523"/>
        <v>0</v>
      </c>
    </row>
    <row r="482" spans="1:68" x14ac:dyDescent="0.2">
      <c r="A482">
        <f t="shared" si="464"/>
        <v>0.44500000000000001</v>
      </c>
      <c r="B482">
        <f t="shared" si="465"/>
        <v>1.39095156326443</v>
      </c>
      <c r="C482">
        <f t="shared" si="466"/>
        <v>1.734782286767997</v>
      </c>
      <c r="D482">
        <f t="shared" si="467"/>
        <v>1.39095156326443</v>
      </c>
      <c r="E482">
        <f t="shared" si="473"/>
        <v>0.98658440660024194</v>
      </c>
      <c r="F482">
        <f t="shared" si="474"/>
        <v>0.98658440660024194</v>
      </c>
      <c r="G482">
        <f t="shared" si="468"/>
        <v>1.3770420476317857</v>
      </c>
      <c r="H482">
        <f t="shared" si="469"/>
        <v>0.98128828729244555</v>
      </c>
      <c r="I482">
        <f t="shared" si="470"/>
        <v>0.98128828729244555</v>
      </c>
      <c r="J482">
        <f t="shared" si="460"/>
        <v>22.244605244055517</v>
      </c>
      <c r="K482">
        <f t="shared" si="461"/>
        <v>21.565148647841369</v>
      </c>
      <c r="L482">
        <f t="shared" si="475"/>
        <v>3.2673436850979603E+17</v>
      </c>
      <c r="M482">
        <f t="shared" si="471"/>
        <v>2.976392283810423E-2</v>
      </c>
      <c r="N482" s="17">
        <f t="shared" si="462"/>
        <v>9724896532882282</v>
      </c>
      <c r="O482">
        <f t="shared" si="463"/>
        <v>0</v>
      </c>
      <c r="P482" s="18" t="e">
        <f t="shared" si="472"/>
        <v>#N/A</v>
      </c>
      <c r="R482">
        <f t="shared" si="476"/>
        <v>3.0710785230897928</v>
      </c>
      <c r="S482">
        <f t="shared" si="477"/>
        <v>40.32792390697395</v>
      </c>
      <c r="T482">
        <f t="shared" si="499"/>
        <v>-3.5144582619076714</v>
      </c>
      <c r="U482" s="9">
        <f t="shared" si="478"/>
        <v>36.81346564506628</v>
      </c>
      <c r="V482">
        <f t="shared" si="500"/>
        <v>-9724896532882178</v>
      </c>
      <c r="W482">
        <f t="shared" si="501"/>
        <v>0</v>
      </c>
      <c r="X482">
        <f t="shared" si="502"/>
        <v>-7.1054273576010019E-15</v>
      </c>
      <c r="Y482">
        <f t="shared" si="479"/>
        <v>1.734782286767997</v>
      </c>
      <c r="Z482">
        <f t="shared" si="480"/>
        <v>31.415926535897931</v>
      </c>
      <c r="AA482">
        <f t="shared" si="481"/>
        <v>2.9776066936166927</v>
      </c>
      <c r="AB482">
        <f t="shared" si="503"/>
        <v>-0.49271018497530722</v>
      </c>
      <c r="AC482">
        <f t="shared" si="482"/>
        <v>30.923216350922623</v>
      </c>
      <c r="AD482">
        <f t="shared" si="504"/>
        <v>-5.3610030955517141E-2</v>
      </c>
      <c r="AE482">
        <f t="shared" si="483"/>
        <v>1.5002652949020605E-2</v>
      </c>
      <c r="AF482" s="9">
        <f t="shared" si="505"/>
        <v>30.884608972916126</v>
      </c>
      <c r="AG482" s="9">
        <f t="shared" si="506"/>
        <v>0</v>
      </c>
      <c r="AH482">
        <f t="shared" si="507"/>
        <v>0</v>
      </c>
      <c r="AI482">
        <f t="shared" si="524"/>
        <v>3.1257338500324527E-3</v>
      </c>
      <c r="AJ482">
        <f t="shared" si="484"/>
        <v>37.337604695554134</v>
      </c>
      <c r="AK482">
        <f t="shared" si="485"/>
        <v>-0.53287702907465206</v>
      </c>
      <c r="AL482">
        <f t="shared" si="486"/>
        <v>-4.7684169099073692E-3</v>
      </c>
      <c r="AM482">
        <f t="shared" si="487"/>
        <v>1.3506395496697108E-2</v>
      </c>
      <c r="AN482" s="9">
        <f t="shared" si="508"/>
        <v>36.813465645066273</v>
      </c>
      <c r="AO482">
        <f t="shared" si="488"/>
        <v>0</v>
      </c>
      <c r="AP482">
        <f t="shared" si="509"/>
        <v>0</v>
      </c>
      <c r="AQ482">
        <f t="shared" si="489"/>
        <v>5.9216781596562029</v>
      </c>
      <c r="AR482">
        <f t="shared" si="490"/>
        <v>-4.0166844099344845E-2</v>
      </c>
      <c r="AS482">
        <f t="shared" si="491"/>
        <v>4.8841614045609771E-2</v>
      </c>
      <c r="AT482">
        <f t="shared" si="510"/>
        <v>7.5377323299326851E-2</v>
      </c>
      <c r="AU482">
        <f t="shared" si="492"/>
        <v>5.9288566721501468</v>
      </c>
      <c r="AV482">
        <f t="shared" si="511"/>
        <v>0.16105130468597242</v>
      </c>
      <c r="AW482">
        <f t="shared" si="512"/>
        <v>0</v>
      </c>
      <c r="AX482">
        <f t="shared" si="493"/>
        <v>2.9768319190010578E-2</v>
      </c>
      <c r="AY482" t="b">
        <f t="shared" si="513"/>
        <v>0</v>
      </c>
      <c r="AZ482">
        <f t="shared" si="494"/>
        <v>37.337604695554134</v>
      </c>
      <c r="BA482">
        <f t="shared" si="495"/>
        <v>-0.53287702907465206</v>
      </c>
      <c r="BB482">
        <f t="shared" si="496"/>
        <v>-5.4100213207815467E-2</v>
      </c>
      <c r="BC482">
        <f t="shared" si="497"/>
        <v>1.3506395496697108E-2</v>
      </c>
      <c r="BD482">
        <f t="shared" si="498"/>
        <v>4.9331796297907987E-2</v>
      </c>
      <c r="BF482" s="15">
        <f t="shared" si="514"/>
        <v>36.813465645066266</v>
      </c>
      <c r="BG482" s="10">
        <f t="shared" si="515"/>
        <v>0</v>
      </c>
      <c r="BH482">
        <f t="shared" si="516"/>
        <v>5.9288566721501397</v>
      </c>
      <c r="BI482">
        <f t="shared" si="517"/>
        <v>5.9216781596562029</v>
      </c>
      <c r="BJ482">
        <f t="shared" si="518"/>
        <v>-4.0166844099344845E-2</v>
      </c>
      <c r="BK482">
        <f t="shared" si="519"/>
        <v>-4.9018225229832679E-4</v>
      </c>
      <c r="BM482">
        <f t="shared" si="520"/>
        <v>0</v>
      </c>
      <c r="BN482">
        <f t="shared" si="521"/>
        <v>0</v>
      </c>
      <c r="BO482">
        <f t="shared" si="522"/>
        <v>-1.1102230246251565E-16</v>
      </c>
      <c r="BP482">
        <f t="shared" si="523"/>
        <v>0</v>
      </c>
    </row>
    <row r="483" spans="1:68" x14ac:dyDescent="0.2">
      <c r="A483">
        <f t="shared" si="464"/>
        <v>0.44600000000000001</v>
      </c>
      <c r="B483">
        <f t="shared" si="465"/>
        <v>1.3940772971144624</v>
      </c>
      <c r="C483">
        <f t="shared" si="466"/>
        <v>1.7316565529179646</v>
      </c>
      <c r="D483">
        <f t="shared" si="467"/>
        <v>1.3940772971144624</v>
      </c>
      <c r="E483">
        <f t="shared" si="473"/>
        <v>0.98708986844068547</v>
      </c>
      <c r="F483">
        <f t="shared" si="474"/>
        <v>0.98708986844068547</v>
      </c>
      <c r="G483">
        <f t="shared" si="468"/>
        <v>1.3801365241433177</v>
      </c>
      <c r="H483">
        <f t="shared" si="469"/>
        <v>0.98187941177400406</v>
      </c>
      <c r="I483">
        <f t="shared" si="470"/>
        <v>0.98187941177400406</v>
      </c>
      <c r="J483">
        <f t="shared" si="460"/>
        <v>22.231213242364994</v>
      </c>
      <c r="K483">
        <f t="shared" si="461"/>
        <v>21.552295492671416</v>
      </c>
      <c r="L483">
        <f t="shared" si="475"/>
        <v>3.2949013133460755E+17</v>
      </c>
      <c r="M483">
        <f t="shared" si="471"/>
        <v>2.9795166313692719E-2</v>
      </c>
      <c r="N483" s="17">
        <f t="shared" si="462"/>
        <v>9817213261835088</v>
      </c>
      <c r="O483">
        <f t="shared" si="463"/>
        <v>0</v>
      </c>
      <c r="P483" s="18" t="e">
        <f t="shared" si="472"/>
        <v>#N/A</v>
      </c>
      <c r="R483">
        <f t="shared" si="476"/>
        <v>3.0704823302584745</v>
      </c>
      <c r="S483">
        <f t="shared" si="477"/>
        <v>40.336322797978632</v>
      </c>
      <c r="T483">
        <f t="shared" si="499"/>
        <v>-3.5134091028658077</v>
      </c>
      <c r="U483" s="9">
        <f t="shared" si="478"/>
        <v>36.822913695112824</v>
      </c>
      <c r="V483">
        <f t="shared" si="500"/>
        <v>-9817213261834904</v>
      </c>
      <c r="W483">
        <f t="shared" si="501"/>
        <v>0</v>
      </c>
      <c r="X483">
        <f t="shared" si="502"/>
        <v>-1.4210854715202004E-14</v>
      </c>
      <c r="Y483">
        <f t="shared" si="479"/>
        <v>1.7316565529179646</v>
      </c>
      <c r="Z483">
        <f t="shared" si="480"/>
        <v>31.415926535897931</v>
      </c>
      <c r="AA483">
        <f t="shared" si="481"/>
        <v>2.9807324274667248</v>
      </c>
      <c r="AB483">
        <f t="shared" si="503"/>
        <v>-0.48366023937169939</v>
      </c>
      <c r="AC483">
        <f t="shared" si="482"/>
        <v>30.932266296526233</v>
      </c>
      <c r="AD483">
        <f t="shared" si="504"/>
        <v>-5.2560834502193746E-2</v>
      </c>
      <c r="AE483">
        <f t="shared" si="483"/>
        <v>1.44594405249832E-2</v>
      </c>
      <c r="AF483" s="9">
        <f t="shared" si="505"/>
        <v>30.894164902549022</v>
      </c>
      <c r="AG483" s="9">
        <f t="shared" si="506"/>
        <v>0</v>
      </c>
      <c r="AH483">
        <f t="shared" si="507"/>
        <v>0</v>
      </c>
      <c r="AI483">
        <f t="shared" si="524"/>
        <v>3.1257338500323417E-3</v>
      </c>
      <c r="AJ483">
        <f t="shared" si="484"/>
        <v>37.337604695554134</v>
      </c>
      <c r="AK483">
        <f t="shared" si="485"/>
        <v>-0.52396593414873704</v>
      </c>
      <c r="AL483">
        <f t="shared" si="486"/>
        <v>-3.7192578680436128E-3</v>
      </c>
      <c r="AM483">
        <f t="shared" si="487"/>
        <v>1.2994191575425621E-2</v>
      </c>
      <c r="AN483" s="9">
        <f t="shared" si="508"/>
        <v>36.822913695112781</v>
      </c>
      <c r="AO483">
        <f t="shared" si="488"/>
        <v>0</v>
      </c>
      <c r="AP483">
        <f t="shared" si="509"/>
        <v>0</v>
      </c>
      <c r="AQ483">
        <f t="shared" si="489"/>
        <v>5.9216781596562029</v>
      </c>
      <c r="AR483">
        <f t="shared" si="490"/>
        <v>-4.0305694777037659E-2</v>
      </c>
      <c r="AS483">
        <f t="shared" si="491"/>
        <v>4.8841576634150133E-2</v>
      </c>
      <c r="AT483">
        <f t="shared" si="510"/>
        <v>7.6924265777927797E-2</v>
      </c>
      <c r="AU483">
        <f t="shared" si="492"/>
        <v>5.9287487925637592</v>
      </c>
      <c r="AV483">
        <f t="shared" si="511"/>
        <v>0.1610070523384638</v>
      </c>
      <c r="AW483">
        <f t="shared" si="512"/>
        <v>0</v>
      </c>
      <c r="AX483">
        <f t="shared" si="493"/>
        <v>2.9799576528510899E-2</v>
      </c>
      <c r="AY483" t="b">
        <f t="shared" si="513"/>
        <v>0</v>
      </c>
      <c r="AZ483">
        <f t="shared" si="494"/>
        <v>37.337604695554134</v>
      </c>
      <c r="BA483">
        <f t="shared" si="495"/>
        <v>-0.52396593414873738</v>
      </c>
      <c r="BB483">
        <f t="shared" si="496"/>
        <v>-5.305105416595176E-2</v>
      </c>
      <c r="BC483">
        <f t="shared" si="497"/>
        <v>1.2994191575425621E-2</v>
      </c>
      <c r="BD483">
        <f t="shared" si="498"/>
        <v>4.9331796297907987E-2</v>
      </c>
      <c r="BF483" s="15">
        <f t="shared" si="514"/>
        <v>36.822913695112774</v>
      </c>
      <c r="BG483" s="10">
        <f t="shared" si="515"/>
        <v>0</v>
      </c>
      <c r="BH483">
        <f t="shared" si="516"/>
        <v>5.9287487925637521</v>
      </c>
      <c r="BI483">
        <f t="shared" si="517"/>
        <v>5.9216781596562029</v>
      </c>
      <c r="BJ483">
        <f t="shared" si="518"/>
        <v>-4.0305694777037993E-2</v>
      </c>
      <c r="BK483">
        <f t="shared" si="519"/>
        <v>-4.902196637580139E-4</v>
      </c>
      <c r="BM483">
        <f t="shared" si="520"/>
        <v>0</v>
      </c>
      <c r="BN483">
        <f t="shared" si="521"/>
        <v>0</v>
      </c>
      <c r="BO483">
        <f t="shared" si="522"/>
        <v>-1.5959455978986625E-16</v>
      </c>
      <c r="BP483">
        <f t="shared" si="523"/>
        <v>0</v>
      </c>
    </row>
    <row r="484" spans="1:68" x14ac:dyDescent="0.2">
      <c r="A484">
        <f t="shared" si="464"/>
        <v>0.44700000000000001</v>
      </c>
      <c r="B484">
        <f t="shared" si="465"/>
        <v>1.3972030309644949</v>
      </c>
      <c r="C484">
        <f t="shared" si="466"/>
        <v>1.728530819067932</v>
      </c>
      <c r="D484">
        <f t="shared" si="467"/>
        <v>1.3972030309644949</v>
      </c>
      <c r="E484">
        <f t="shared" si="473"/>
        <v>0.98758568621160348</v>
      </c>
      <c r="F484">
        <f t="shared" si="474"/>
        <v>0.98758568621160348</v>
      </c>
      <c r="G484">
        <f t="shared" si="468"/>
        <v>1.3832310006548501</v>
      </c>
      <c r="H484">
        <f t="shared" si="469"/>
        <v>0.98246113399703983</v>
      </c>
      <c r="I484">
        <f t="shared" si="470"/>
        <v>0.98246113399703983</v>
      </c>
      <c r="J484">
        <f t="shared" si="460"/>
        <v>22.218049982933536</v>
      </c>
      <c r="K484">
        <f t="shared" si="461"/>
        <v>21.539661800531075</v>
      </c>
      <c r="L484">
        <f t="shared" si="475"/>
        <v>3.3227559265994605E+17</v>
      </c>
      <c r="M484">
        <f t="shared" si="471"/>
        <v>2.9826409760170706E-2</v>
      </c>
      <c r="N484" s="17">
        <f t="shared" si="462"/>
        <v>9910587979979120</v>
      </c>
      <c r="O484">
        <f t="shared" si="463"/>
        <v>0</v>
      </c>
      <c r="P484" s="18" t="e">
        <f t="shared" si="472"/>
        <v>#N/A</v>
      </c>
      <c r="R484">
        <f t="shared" si="476"/>
        <v>3.0698959706082802</v>
      </c>
      <c r="S484">
        <f t="shared" si="477"/>
        <v>40.344741117859371</v>
      </c>
      <c r="T484">
        <f t="shared" si="499"/>
        <v>-3.5123610443811022</v>
      </c>
      <c r="U484" s="9">
        <f t="shared" si="478"/>
        <v>36.832380073478269</v>
      </c>
      <c r="V484">
        <f t="shared" si="500"/>
        <v>-9910587979978846</v>
      </c>
      <c r="W484">
        <f t="shared" si="501"/>
        <v>0</v>
      </c>
      <c r="X484">
        <f t="shared" si="502"/>
        <v>-2.1316282072803006E-14</v>
      </c>
      <c r="Y484">
        <f t="shared" si="479"/>
        <v>1.728530819067932</v>
      </c>
      <c r="Z484">
        <f t="shared" si="480"/>
        <v>31.415926535897931</v>
      </c>
      <c r="AA484">
        <f t="shared" si="481"/>
        <v>2.9838581613167579</v>
      </c>
      <c r="AB484">
        <f t="shared" si="503"/>
        <v>-0.47459993861868677</v>
      </c>
      <c r="AC484">
        <f t="shared" si="482"/>
        <v>30.941326597279243</v>
      </c>
      <c r="AD484">
        <f t="shared" si="504"/>
        <v>-5.1512737708409556E-2</v>
      </c>
      <c r="AE484">
        <f t="shared" si="483"/>
        <v>1.3926387308499998E-2</v>
      </c>
      <c r="AF484" s="9">
        <f t="shared" si="505"/>
        <v>30.903740246879334</v>
      </c>
      <c r="AG484" s="9">
        <f t="shared" si="506"/>
        <v>0</v>
      </c>
      <c r="AH484">
        <f t="shared" si="507"/>
        <v>0</v>
      </c>
      <c r="AI484">
        <f t="shared" si="524"/>
        <v>3.1257338500324527E-3</v>
      </c>
      <c r="AJ484">
        <f t="shared" si="484"/>
        <v>37.337604695554134</v>
      </c>
      <c r="AK484">
        <f t="shared" si="485"/>
        <v>-0.51504543781653545</v>
      </c>
      <c r="AL484">
        <f t="shared" si="486"/>
        <v>-2.671199383338152E-3</v>
      </c>
      <c r="AM484">
        <f t="shared" si="487"/>
        <v>1.2492015124038931E-2</v>
      </c>
      <c r="AN484" s="9">
        <f t="shared" si="508"/>
        <v>36.832380073478305</v>
      </c>
      <c r="AO484">
        <f t="shared" si="488"/>
        <v>0</v>
      </c>
      <c r="AP484">
        <f t="shared" si="509"/>
        <v>0</v>
      </c>
      <c r="AQ484">
        <f t="shared" si="489"/>
        <v>5.9216781596562029</v>
      </c>
      <c r="AR484">
        <f t="shared" si="490"/>
        <v>-4.0445499197848678E-2</v>
      </c>
      <c r="AS484">
        <f t="shared" si="491"/>
        <v>4.8841538325071404E-2</v>
      </c>
      <c r="AT484">
        <f t="shared" si="510"/>
        <v>7.8528021467992856E-2</v>
      </c>
      <c r="AU484">
        <f t="shared" si="492"/>
        <v>5.928639826598971</v>
      </c>
      <c r="AV484">
        <f t="shared" si="511"/>
        <v>0.16096271310112742</v>
      </c>
      <c r="AW484">
        <f t="shared" si="512"/>
        <v>0</v>
      </c>
      <c r="AX484">
        <f t="shared" si="493"/>
        <v>2.9830833867011224E-2</v>
      </c>
      <c r="AY484" t="b">
        <f t="shared" si="513"/>
        <v>0</v>
      </c>
      <c r="AZ484">
        <f t="shared" si="494"/>
        <v>37.337604695554134</v>
      </c>
      <c r="BA484">
        <f t="shared" si="495"/>
        <v>-0.51504543781653567</v>
      </c>
      <c r="BB484">
        <f t="shared" si="496"/>
        <v>-5.2002995681246049E-2</v>
      </c>
      <c r="BC484">
        <f t="shared" si="497"/>
        <v>1.2492015124038931E-2</v>
      </c>
      <c r="BD484">
        <f t="shared" si="498"/>
        <v>4.9331796297907987E-2</v>
      </c>
      <c r="BF484" s="15">
        <f t="shared" si="514"/>
        <v>36.832380073478291</v>
      </c>
      <c r="BG484" s="10">
        <f t="shared" si="515"/>
        <v>0</v>
      </c>
      <c r="BH484">
        <f t="shared" si="516"/>
        <v>5.9286398265989568</v>
      </c>
      <c r="BI484">
        <f t="shared" si="517"/>
        <v>5.9216781596562029</v>
      </c>
      <c r="BJ484">
        <f t="shared" si="518"/>
        <v>-4.04454991978489E-2</v>
      </c>
      <c r="BK484">
        <f t="shared" si="519"/>
        <v>-4.9025797283649281E-4</v>
      </c>
      <c r="BM484">
        <f t="shared" si="520"/>
        <v>0</v>
      </c>
      <c r="BN484">
        <f t="shared" si="521"/>
        <v>0</v>
      </c>
      <c r="BO484">
        <f t="shared" si="522"/>
        <v>9.0205620750793969E-17</v>
      </c>
      <c r="BP484">
        <f t="shared" si="523"/>
        <v>0</v>
      </c>
    </row>
    <row r="485" spans="1:68" x14ac:dyDescent="0.2">
      <c r="A485">
        <f t="shared" si="464"/>
        <v>0.44800000000000001</v>
      </c>
      <c r="B485">
        <f t="shared" si="465"/>
        <v>1.4003287648145273</v>
      </c>
      <c r="C485">
        <f t="shared" si="466"/>
        <v>1.7254050852178997</v>
      </c>
      <c r="D485">
        <f t="shared" si="467"/>
        <v>1.4003287648145273</v>
      </c>
      <c r="E485">
        <f t="shared" si="473"/>
        <v>0.98807185506875506</v>
      </c>
      <c r="F485">
        <f t="shared" si="474"/>
        <v>0.98807185506875506</v>
      </c>
      <c r="G485">
        <f t="shared" si="468"/>
        <v>1.386325477166382</v>
      </c>
      <c r="H485">
        <f t="shared" si="469"/>
        <v>0.98303344839111029</v>
      </c>
      <c r="I485">
        <f t="shared" si="470"/>
        <v>0.98303344839111018</v>
      </c>
      <c r="J485">
        <f t="shared" ref="J485:J548" si="525">x_m_zeta/H485</f>
        <v>22.205114807803714</v>
      </c>
      <c r="K485">
        <f t="shared" ref="K485:K548" si="526">(J485)^alpha</f>
        <v>21.527246943783542</v>
      </c>
      <c r="L485">
        <f t="shared" si="475"/>
        <v>3.3509116502786259E+17</v>
      </c>
      <c r="M485">
        <f t="shared" si="471"/>
        <v>2.9857653177507652E-2</v>
      </c>
      <c r="N485" s="17">
        <f t="shared" si="462"/>
        <v>1.0005035788248902E+16</v>
      </c>
      <c r="O485">
        <f t="shared" si="463"/>
        <v>0</v>
      </c>
      <c r="P485" s="18" t="e">
        <f t="shared" si="472"/>
        <v>#N/A</v>
      </c>
      <c r="R485">
        <f t="shared" si="476"/>
        <v>3.0693194324980051</v>
      </c>
      <c r="S485">
        <f t="shared" si="477"/>
        <v>40.353179024125382</v>
      </c>
      <c r="T485">
        <f t="shared" si="499"/>
        <v>-3.5113140841490726</v>
      </c>
      <c r="U485" s="9">
        <f t="shared" si="478"/>
        <v>36.841864939976311</v>
      </c>
      <c r="V485">
        <f t="shared" si="500"/>
        <v>-1.0005035788248414E+16</v>
      </c>
      <c r="W485">
        <f t="shared" si="501"/>
        <v>0</v>
      </c>
      <c r="X485">
        <f t="shared" si="502"/>
        <v>-4.2632564145606011E-14</v>
      </c>
      <c r="Y485">
        <f t="shared" si="479"/>
        <v>1.7254050852178997</v>
      </c>
      <c r="Z485">
        <f t="shared" si="480"/>
        <v>31.415926535897931</v>
      </c>
      <c r="AA485">
        <f t="shared" si="481"/>
        <v>2.98698389516679</v>
      </c>
      <c r="AB485">
        <f t="shared" si="503"/>
        <v>-0.46552911158908683</v>
      </c>
      <c r="AC485">
        <f t="shared" si="482"/>
        <v>30.950397424308843</v>
      </c>
      <c r="AD485">
        <f t="shared" si="504"/>
        <v>-5.0465738271478891E-2</v>
      </c>
      <c r="AE485">
        <f t="shared" si="483"/>
        <v>1.3403482474490967E-2</v>
      </c>
      <c r="AF485" s="9">
        <f t="shared" si="505"/>
        <v>30.913335168511853</v>
      </c>
      <c r="AG485" s="9">
        <f t="shared" si="506"/>
        <v>0</v>
      </c>
      <c r="AH485">
        <f t="shared" si="507"/>
        <v>0</v>
      </c>
      <c r="AI485">
        <f t="shared" si="524"/>
        <v>3.1257338500324527E-3</v>
      </c>
      <c r="AJ485">
        <f t="shared" si="484"/>
        <v>37.337604695554134</v>
      </c>
      <c r="AK485">
        <f t="shared" si="485"/>
        <v>-0.50611537250292304</v>
      </c>
      <c r="AL485">
        <f t="shared" si="486"/>
        <v>-1.6242391513086041E-3</v>
      </c>
      <c r="AM485">
        <f t="shared" si="487"/>
        <v>1.1999856076423976E-2</v>
      </c>
      <c r="AN485" s="9">
        <f t="shared" si="508"/>
        <v>36.841864939976318</v>
      </c>
      <c r="AO485">
        <f t="shared" si="488"/>
        <v>0</v>
      </c>
      <c r="AP485">
        <f t="shared" si="509"/>
        <v>0</v>
      </c>
      <c r="AQ485">
        <f t="shared" si="489"/>
        <v>5.9216781596562029</v>
      </c>
      <c r="AR485">
        <f t="shared" si="490"/>
        <v>-4.0586260913836214E-2</v>
      </c>
      <c r="AS485">
        <f t="shared" si="491"/>
        <v>4.8841499120170287E-2</v>
      </c>
      <c r="AT485">
        <f t="shared" si="510"/>
        <v>8.0191717380806909E-2</v>
      </c>
      <c r="AU485">
        <f t="shared" si="492"/>
        <v>5.9285297714644649</v>
      </c>
      <c r="AV485">
        <f t="shared" si="511"/>
        <v>0.16091828633331601</v>
      </c>
      <c r="AW485">
        <f t="shared" si="512"/>
        <v>0</v>
      </c>
      <c r="AX485">
        <f t="shared" si="493"/>
        <v>2.9862091205511549E-2</v>
      </c>
      <c r="AY485" t="b">
        <f t="shared" si="513"/>
        <v>0</v>
      </c>
      <c r="AZ485">
        <f t="shared" si="494"/>
        <v>37.337604695554134</v>
      </c>
      <c r="BA485">
        <f t="shared" si="495"/>
        <v>-0.50611537250292304</v>
      </c>
      <c r="BB485">
        <f t="shared" si="496"/>
        <v>-5.0956035449216716E-2</v>
      </c>
      <c r="BC485">
        <f t="shared" si="497"/>
        <v>1.1999856076423976E-2</v>
      </c>
      <c r="BD485">
        <f t="shared" si="498"/>
        <v>4.9331796297907987E-2</v>
      </c>
      <c r="BF485" s="15">
        <f t="shared" si="514"/>
        <v>36.841864939976318</v>
      </c>
      <c r="BG485" s="10">
        <f t="shared" si="515"/>
        <v>0</v>
      </c>
      <c r="BH485">
        <f t="shared" si="516"/>
        <v>5.9285297714644649</v>
      </c>
      <c r="BI485">
        <f t="shared" si="517"/>
        <v>5.9216781596562029</v>
      </c>
      <c r="BJ485">
        <f t="shared" si="518"/>
        <v>-4.0586260913836214E-2</v>
      </c>
      <c r="BK485">
        <f t="shared" si="519"/>
        <v>-4.9029717773782511E-4</v>
      </c>
      <c r="BM485">
        <f t="shared" si="520"/>
        <v>0</v>
      </c>
      <c r="BN485">
        <f t="shared" si="521"/>
        <v>0</v>
      </c>
      <c r="BO485">
        <f t="shared" si="522"/>
        <v>-1.2490009027033011E-16</v>
      </c>
      <c r="BP485">
        <f t="shared" si="523"/>
        <v>0</v>
      </c>
    </row>
    <row r="486" spans="1:68" x14ac:dyDescent="0.2">
      <c r="A486">
        <f t="shared" si="464"/>
        <v>0.44900000000000001</v>
      </c>
      <c r="B486">
        <f t="shared" si="465"/>
        <v>1.4034544986645598</v>
      </c>
      <c r="C486">
        <f t="shared" si="466"/>
        <v>1.7222793513678671</v>
      </c>
      <c r="D486">
        <f t="shared" si="467"/>
        <v>1.4034544986645598</v>
      </c>
      <c r="E486">
        <f t="shared" si="473"/>
        <v>0.98854837026217124</v>
      </c>
      <c r="F486">
        <f t="shared" si="474"/>
        <v>0.98854837026217124</v>
      </c>
      <c r="G486">
        <f t="shared" si="468"/>
        <v>1.3894199536779142</v>
      </c>
      <c r="H486">
        <f t="shared" si="469"/>
        <v>0.98359634947586028</v>
      </c>
      <c r="I486">
        <f t="shared" si="470"/>
        <v>0.98359634947586039</v>
      </c>
      <c r="J486">
        <f t="shared" si="525"/>
        <v>22.192407071323224</v>
      </c>
      <c r="K486">
        <f t="shared" si="526"/>
        <v>21.515050306524582</v>
      </c>
      <c r="L486">
        <f t="shared" si="475"/>
        <v>3.3793726765123085E+17</v>
      </c>
      <c r="M486">
        <f t="shared" si="471"/>
        <v>2.9888896565673041E-2</v>
      </c>
      <c r="N486" s="17">
        <f t="shared" ref="N486:N549" si="527">L486*M486</f>
        <v>1.0100572038513806E+16</v>
      </c>
      <c r="O486">
        <f t="shared" ref="O486:O549" si="528">N486*EXP(-N486)</f>
        <v>0</v>
      </c>
      <c r="P486" s="18" t="e">
        <f t="shared" si="472"/>
        <v>#N/A</v>
      </c>
      <c r="R486">
        <f t="shared" si="476"/>
        <v>3.0687527044948748</v>
      </c>
      <c r="S486">
        <f t="shared" si="477"/>
        <v>40.361636674503117</v>
      </c>
      <c r="T486">
        <f t="shared" si="499"/>
        <v>-3.5102682198724708</v>
      </c>
      <c r="U486" s="9">
        <f t="shared" si="478"/>
        <v>36.851368454630645</v>
      </c>
      <c r="V486">
        <f t="shared" si="500"/>
        <v>-1.0100572038513496E+16</v>
      </c>
      <c r="W486">
        <f t="shared" si="501"/>
        <v>0</v>
      </c>
      <c r="X486">
        <f t="shared" si="502"/>
        <v>-2.8421709430404007E-14</v>
      </c>
      <c r="Y486">
        <f t="shared" si="479"/>
        <v>1.7222793513678671</v>
      </c>
      <c r="Z486">
        <f t="shared" si="480"/>
        <v>31.415926535897931</v>
      </c>
      <c r="AA486">
        <f t="shared" si="481"/>
        <v>2.9901096290168225</v>
      </c>
      <c r="AB486">
        <f t="shared" si="503"/>
        <v>-0.45644758708472188</v>
      </c>
      <c r="AC486">
        <f t="shared" si="482"/>
        <v>30.95947894881321</v>
      </c>
      <c r="AD486">
        <f t="shared" si="504"/>
        <v>-4.9419833895940422E-2</v>
      </c>
      <c r="AE486">
        <f t="shared" si="483"/>
        <v>1.2890715415173554E-2</v>
      </c>
      <c r="AF486" s="9">
        <f t="shared" si="505"/>
        <v>30.922949830332445</v>
      </c>
      <c r="AG486" s="9">
        <f t="shared" si="506"/>
        <v>0</v>
      </c>
      <c r="AH486">
        <f t="shared" si="507"/>
        <v>0</v>
      </c>
      <c r="AI486">
        <f t="shared" si="524"/>
        <v>3.1257338500324527E-3</v>
      </c>
      <c r="AJ486">
        <f t="shared" si="484"/>
        <v>37.337604695554134</v>
      </c>
      <c r="AK486">
        <f t="shared" si="485"/>
        <v>-0.49717557062584655</v>
      </c>
      <c r="AL486">
        <f t="shared" si="486"/>
        <v>-5.783748747067996E-4</v>
      </c>
      <c r="AM486">
        <f t="shared" si="487"/>
        <v>1.1517704577070886E-2</v>
      </c>
      <c r="AN486" s="9">
        <f t="shared" si="508"/>
        <v>36.851368454630652</v>
      </c>
      <c r="AO486">
        <f t="shared" si="488"/>
        <v>0</v>
      </c>
      <c r="AP486">
        <f t="shared" si="509"/>
        <v>0</v>
      </c>
      <c r="AQ486">
        <f t="shared" si="489"/>
        <v>5.9216781596562029</v>
      </c>
      <c r="AR486">
        <f t="shared" si="490"/>
        <v>-4.0727983541124668E-2</v>
      </c>
      <c r="AS486">
        <f t="shared" si="491"/>
        <v>4.8841459021233623E-2</v>
      </c>
      <c r="AT486">
        <f t="shared" si="510"/>
        <v>8.1918714328332989E-2</v>
      </c>
      <c r="AU486">
        <f t="shared" si="492"/>
        <v>5.9284186242982067</v>
      </c>
      <c r="AV486">
        <f t="shared" si="511"/>
        <v>0.16087377139323727</v>
      </c>
      <c r="AW486">
        <f t="shared" si="512"/>
        <v>0</v>
      </c>
      <c r="AX486">
        <f t="shared" si="493"/>
        <v>2.9893348544011874E-2</v>
      </c>
      <c r="AY486" t="b">
        <f t="shared" si="513"/>
        <v>0</v>
      </c>
      <c r="AZ486">
        <f t="shared" si="494"/>
        <v>37.337604695554134</v>
      </c>
      <c r="BA486">
        <f t="shared" si="495"/>
        <v>-0.49717557062584661</v>
      </c>
      <c r="BB486">
        <f t="shared" si="496"/>
        <v>-4.9910171172614683E-2</v>
      </c>
      <c r="BC486">
        <f t="shared" si="497"/>
        <v>1.1517704577070886E-2</v>
      </c>
      <c r="BD486">
        <f t="shared" si="498"/>
        <v>4.9331796297907987E-2</v>
      </c>
      <c r="BF486" s="15">
        <f t="shared" si="514"/>
        <v>36.851368454630652</v>
      </c>
      <c r="BG486" s="10">
        <f t="shared" si="515"/>
        <v>0</v>
      </c>
      <c r="BH486">
        <f t="shared" si="516"/>
        <v>5.9284186242982067</v>
      </c>
      <c r="BI486">
        <f t="shared" si="517"/>
        <v>5.9216781596562029</v>
      </c>
      <c r="BJ486">
        <f t="shared" si="518"/>
        <v>-4.0727983541124724E-2</v>
      </c>
      <c r="BK486">
        <f t="shared" si="519"/>
        <v>-4.903372766742603E-4</v>
      </c>
      <c r="BM486">
        <f t="shared" si="520"/>
        <v>0</v>
      </c>
      <c r="BN486">
        <f t="shared" si="521"/>
        <v>0</v>
      </c>
      <c r="BO486">
        <f t="shared" si="522"/>
        <v>1.0408340855860843E-16</v>
      </c>
      <c r="BP486">
        <f t="shared" si="523"/>
        <v>0</v>
      </c>
    </row>
    <row r="487" spans="1:68" x14ac:dyDescent="0.2">
      <c r="A487">
        <f t="shared" ref="A487:A550" si="529">ROUND(A486+1/1000,3)</f>
        <v>0.45</v>
      </c>
      <c r="B487">
        <f t="shared" si="465"/>
        <v>1.4065802325145922</v>
      </c>
      <c r="C487">
        <f t="shared" si="466"/>
        <v>1.7191536175178348</v>
      </c>
      <c r="D487">
        <f t="shared" si="467"/>
        <v>1.4065802325145922</v>
      </c>
      <c r="E487">
        <f t="shared" si="473"/>
        <v>0.98901522713620127</v>
      </c>
      <c r="F487">
        <f t="shared" si="474"/>
        <v>0.98901522713620116</v>
      </c>
      <c r="G487">
        <f t="shared" si="468"/>
        <v>1.3925144301894463</v>
      </c>
      <c r="H487">
        <f t="shared" si="469"/>
        <v>0.98414983186107463</v>
      </c>
      <c r="I487">
        <f t="shared" si="470"/>
        <v>0.98414983186107463</v>
      </c>
      <c r="J487">
        <f t="shared" si="525"/>
        <v>22.179926140064765</v>
      </c>
      <c r="K487">
        <f t="shared" si="526"/>
        <v>21.503071284506333</v>
      </c>
      <c r="L487">
        <f t="shared" si="475"/>
        <v>3.4081432653906278E+17</v>
      </c>
      <c r="M487">
        <f t="shared" si="471"/>
        <v>2.9920139924636342E-2</v>
      </c>
      <c r="N487" s="17">
        <f t="shared" si="527"/>
        <v>1.019721233836946E+16</v>
      </c>
      <c r="O487">
        <f t="shared" si="528"/>
        <v>0</v>
      </c>
      <c r="P487" s="18" t="e">
        <f t="shared" si="472"/>
        <v>#N/A</v>
      </c>
      <c r="R487">
        <f t="shared" si="476"/>
        <v>3.0681957753736193</v>
      </c>
      <c r="S487">
        <f t="shared" si="477"/>
        <v>40.370114226948985</v>
      </c>
      <c r="T487">
        <f t="shared" si="499"/>
        <v>-3.50922344926125</v>
      </c>
      <c r="U487" s="9">
        <f t="shared" si="478"/>
        <v>36.860890777687736</v>
      </c>
      <c r="V487">
        <f t="shared" si="500"/>
        <v>-1.0197212338369186E+16</v>
      </c>
      <c r="W487">
        <f t="shared" si="501"/>
        <v>0</v>
      </c>
      <c r="X487">
        <f t="shared" si="502"/>
        <v>-2.1316282072803006E-14</v>
      </c>
      <c r="Y487">
        <f t="shared" si="479"/>
        <v>1.7191536175178348</v>
      </c>
      <c r="Z487">
        <f t="shared" si="480"/>
        <v>31.415926535897931</v>
      </c>
      <c r="AA487">
        <f t="shared" si="481"/>
        <v>2.9932353628668551</v>
      </c>
      <c r="AB487">
        <f t="shared" si="503"/>
        <v>-0.4473551938230293</v>
      </c>
      <c r="AC487">
        <f t="shared" si="482"/>
        <v>30.968571342074902</v>
      </c>
      <c r="AD487">
        <f t="shared" si="504"/>
        <v>-4.8375022293527928E-2</v>
      </c>
      <c r="AE487">
        <f t="shared" si="483"/>
        <v>1.2388075739190473E-2</v>
      </c>
      <c r="AF487" s="9">
        <f t="shared" si="505"/>
        <v>30.932584395520564</v>
      </c>
      <c r="AG487" s="9">
        <f t="shared" si="506"/>
        <v>0</v>
      </c>
      <c r="AH487">
        <f t="shared" si="507"/>
        <v>0</v>
      </c>
      <c r="AI487">
        <f t="shared" si="524"/>
        <v>3.1257338500324527E-3</v>
      </c>
      <c r="AJ487">
        <f t="shared" si="484"/>
        <v>37.337604695554134</v>
      </c>
      <c r="AK487">
        <f t="shared" si="485"/>
        <v>-0.48822586458319162</v>
      </c>
      <c r="AL487">
        <f t="shared" si="486"/>
        <v>4.6639573651408028E-4</v>
      </c>
      <c r="AM487">
        <f t="shared" si="487"/>
        <v>1.1045550980274089E-2</v>
      </c>
      <c r="AN487" s="9">
        <f t="shared" si="508"/>
        <v>36.860890777687736</v>
      </c>
      <c r="AO487">
        <f t="shared" si="488"/>
        <v>0</v>
      </c>
      <c r="AP487">
        <f t="shared" si="509"/>
        <v>0</v>
      </c>
      <c r="AQ487">
        <f t="shared" si="489"/>
        <v>5.9216781596562029</v>
      </c>
      <c r="AR487">
        <f t="shared" si="490"/>
        <v>-4.087067076016232E-2</v>
      </c>
      <c r="AS487">
        <f t="shared" si="491"/>
        <v>4.8841418030042008E-2</v>
      </c>
      <c r="AT487">
        <f t="shared" si="510"/>
        <v>8.3712629184556714E-2</v>
      </c>
      <c r="AU487">
        <f t="shared" si="492"/>
        <v>5.9283063821671718</v>
      </c>
      <c r="AV487">
        <f t="shared" si="511"/>
        <v>0.16082916763790295</v>
      </c>
      <c r="AW487">
        <f t="shared" si="512"/>
        <v>0</v>
      </c>
      <c r="AX487">
        <f t="shared" si="493"/>
        <v>2.9924605882512199E-2</v>
      </c>
      <c r="AY487" t="b">
        <f t="shared" si="513"/>
        <v>0</v>
      </c>
      <c r="AZ487">
        <f t="shared" si="494"/>
        <v>37.337604695554134</v>
      </c>
      <c r="BA487">
        <f t="shared" si="495"/>
        <v>-0.48822586458319162</v>
      </c>
      <c r="BB487">
        <f t="shared" si="496"/>
        <v>-4.8865400561393678E-2</v>
      </c>
      <c r="BC487">
        <f t="shared" si="497"/>
        <v>1.1045550980274202E-2</v>
      </c>
      <c r="BD487">
        <f t="shared" si="498"/>
        <v>4.9331796297907987E-2</v>
      </c>
      <c r="BF487" s="15">
        <f t="shared" si="514"/>
        <v>36.860890777687729</v>
      </c>
      <c r="BG487" s="10">
        <f t="shared" si="515"/>
        <v>0</v>
      </c>
      <c r="BH487">
        <f t="shared" si="516"/>
        <v>5.9283063821671647</v>
      </c>
      <c r="BI487">
        <f t="shared" si="517"/>
        <v>5.9216781596562029</v>
      </c>
      <c r="BJ487">
        <f t="shared" si="518"/>
        <v>-4.087067076016232E-2</v>
      </c>
      <c r="BK487">
        <f t="shared" si="519"/>
        <v>-4.9037826786575006E-4</v>
      </c>
      <c r="BM487">
        <f t="shared" si="520"/>
        <v>0</v>
      </c>
      <c r="BN487">
        <f t="shared" si="521"/>
        <v>0</v>
      </c>
      <c r="BO487">
        <f t="shared" si="522"/>
        <v>2.2898349882893854E-16</v>
      </c>
      <c r="BP487">
        <f t="shared" si="523"/>
        <v>1.1275702593849246E-16</v>
      </c>
    </row>
    <row r="488" spans="1:68" x14ac:dyDescent="0.2">
      <c r="A488">
        <f t="shared" si="529"/>
        <v>0.45100000000000001</v>
      </c>
      <c r="B488">
        <f t="shared" si="465"/>
        <v>1.4097059663646245</v>
      </c>
      <c r="C488">
        <f t="shared" si="466"/>
        <v>1.7160278836678025</v>
      </c>
      <c r="D488">
        <f t="shared" si="467"/>
        <v>1.4097059663646245</v>
      </c>
      <c r="E488">
        <f t="shared" si="473"/>
        <v>0.98947242112955813</v>
      </c>
      <c r="F488">
        <f t="shared" si="474"/>
        <v>0.98947242112955813</v>
      </c>
      <c r="G488">
        <f t="shared" si="468"/>
        <v>1.3956089067009783</v>
      </c>
      <c r="H488">
        <f t="shared" si="469"/>
        <v>0.98469389024672904</v>
      </c>
      <c r="I488">
        <f t="shared" si="470"/>
        <v>0.98469389024672904</v>
      </c>
      <c r="J488">
        <f t="shared" si="525"/>
        <v>22.167671392747632</v>
      </c>
      <c r="K488">
        <f t="shared" si="526"/>
        <v>21.491309285062844</v>
      </c>
      <c r="L488">
        <f t="shared" si="475"/>
        <v>3.4372277462416525E+17</v>
      </c>
      <c r="M488">
        <f t="shared" si="471"/>
        <v>2.9951383254367032E-2</v>
      </c>
      <c r="N488" s="17">
        <f t="shared" si="527"/>
        <v>1.0294972556022796E+16</v>
      </c>
      <c r="O488">
        <f t="shared" si="528"/>
        <v>0</v>
      </c>
      <c r="P488" s="18" t="e">
        <f t="shared" si="472"/>
        <v>#N/A</v>
      </c>
      <c r="R488">
        <f t="shared" si="476"/>
        <v>3.0676486341155713</v>
      </c>
      <c r="S488">
        <f t="shared" si="477"/>
        <v>40.378611839661538</v>
      </c>
      <c r="T488">
        <f t="shared" si="499"/>
        <v>-3.5081797700325352</v>
      </c>
      <c r="U488" s="9">
        <f t="shared" si="478"/>
        <v>36.870432069629004</v>
      </c>
      <c r="V488">
        <f t="shared" si="500"/>
        <v>-1.029497255602258E+16</v>
      </c>
      <c r="W488">
        <f t="shared" si="501"/>
        <v>0</v>
      </c>
      <c r="X488">
        <f t="shared" si="502"/>
        <v>-1.4210854715202004E-14</v>
      </c>
      <c r="Y488">
        <f t="shared" si="479"/>
        <v>1.7160278836678025</v>
      </c>
      <c r="Z488">
        <f t="shared" si="480"/>
        <v>31.415926535897931</v>
      </c>
      <c r="AA488">
        <f t="shared" si="481"/>
        <v>2.9963610967168872</v>
      </c>
      <c r="AB488">
        <f t="shared" si="503"/>
        <v>-0.43825176042368535</v>
      </c>
      <c r="AC488">
        <f t="shared" si="482"/>
        <v>30.977674775474245</v>
      </c>
      <c r="AD488">
        <f t="shared" si="504"/>
        <v>-4.7331301183140467E-2</v>
      </c>
      <c r="AE488">
        <f t="shared" si="483"/>
        <v>1.189555327075666E-2</v>
      </c>
      <c r="AF488" s="9">
        <f t="shared" si="505"/>
        <v>30.942239027561861</v>
      </c>
      <c r="AG488" s="9">
        <f t="shared" si="506"/>
        <v>0</v>
      </c>
      <c r="AH488">
        <f t="shared" si="507"/>
        <v>0</v>
      </c>
      <c r="AI488">
        <f t="shared" si="524"/>
        <v>3.1257338500323417E-3</v>
      </c>
      <c r="AJ488">
        <f t="shared" si="484"/>
        <v>37.337604695554134</v>
      </c>
      <c r="AK488">
        <f t="shared" si="485"/>
        <v>-0.47926608673967347</v>
      </c>
      <c r="AL488">
        <f t="shared" si="486"/>
        <v>1.5100749652288137E-3</v>
      </c>
      <c r="AM488">
        <f t="shared" si="487"/>
        <v>1.0583385849351448E-2</v>
      </c>
      <c r="AN488" s="9">
        <f t="shared" si="508"/>
        <v>36.870432069629047</v>
      </c>
      <c r="AO488">
        <f t="shared" si="488"/>
        <v>0</v>
      </c>
      <c r="AP488">
        <f t="shared" si="509"/>
        <v>0</v>
      </c>
      <c r="AQ488">
        <f t="shared" si="489"/>
        <v>5.9216781596562029</v>
      </c>
      <c r="AR488">
        <f t="shared" si="490"/>
        <v>-4.1014326315988114E-2</v>
      </c>
      <c r="AS488">
        <f t="shared" si="491"/>
        <v>4.8841376148369281E-2</v>
      </c>
      <c r="AT488">
        <f t="shared" si="510"/>
        <v>8.557735973976012E-2</v>
      </c>
      <c r="AU488">
        <f t="shared" si="492"/>
        <v>5.9281930420671856</v>
      </c>
      <c r="AV488">
        <f t="shared" si="511"/>
        <v>0.16078447442308014</v>
      </c>
      <c r="AW488">
        <f t="shared" si="512"/>
        <v>0</v>
      </c>
      <c r="AX488">
        <f t="shared" si="493"/>
        <v>2.995586322101252E-2</v>
      </c>
      <c r="AY488" t="b">
        <f t="shared" si="513"/>
        <v>0</v>
      </c>
      <c r="AZ488">
        <f t="shared" si="494"/>
        <v>37.337604695554134</v>
      </c>
      <c r="BA488">
        <f t="shared" si="495"/>
        <v>-0.4792660867396733</v>
      </c>
      <c r="BB488">
        <f t="shared" si="496"/>
        <v>-4.7821721332678993E-2</v>
      </c>
      <c r="BC488">
        <f t="shared" si="497"/>
        <v>1.0583385849351448E-2</v>
      </c>
      <c r="BD488">
        <f t="shared" si="498"/>
        <v>4.9331796297907987E-2</v>
      </c>
      <c r="BF488" s="15">
        <f t="shared" si="514"/>
        <v>36.87043206962904</v>
      </c>
      <c r="BG488" s="10">
        <f t="shared" si="515"/>
        <v>0</v>
      </c>
      <c r="BH488">
        <f t="shared" si="516"/>
        <v>5.9281930420671785</v>
      </c>
      <c r="BI488">
        <f t="shared" si="517"/>
        <v>5.9216781596562029</v>
      </c>
      <c r="BJ488">
        <f t="shared" si="518"/>
        <v>-4.1014326315987948E-2</v>
      </c>
      <c r="BK488">
        <f t="shared" si="519"/>
        <v>-4.9042014953852575E-4</v>
      </c>
      <c r="BM488">
        <f t="shared" si="520"/>
        <v>0</v>
      </c>
      <c r="BN488">
        <f t="shared" si="521"/>
        <v>0</v>
      </c>
      <c r="BO488">
        <f t="shared" si="522"/>
        <v>1.8041124150158794E-16</v>
      </c>
      <c r="BP488">
        <f t="shared" si="523"/>
        <v>0</v>
      </c>
    </row>
    <row r="489" spans="1:68" x14ac:dyDescent="0.2">
      <c r="A489">
        <f t="shared" si="529"/>
        <v>0.45200000000000001</v>
      </c>
      <c r="B489">
        <f t="shared" si="465"/>
        <v>1.4128317002146571</v>
      </c>
      <c r="C489">
        <f t="shared" si="466"/>
        <v>1.7129021498177699</v>
      </c>
      <c r="D489">
        <f t="shared" si="467"/>
        <v>1.4128317002146571</v>
      </c>
      <c r="E489">
        <f t="shared" si="473"/>
        <v>0.9899199477753633</v>
      </c>
      <c r="F489">
        <f t="shared" si="474"/>
        <v>0.9899199477753633</v>
      </c>
      <c r="G489">
        <f t="shared" si="468"/>
        <v>1.3987033832125104</v>
      </c>
      <c r="H489">
        <f t="shared" si="469"/>
        <v>0.98522851942304179</v>
      </c>
      <c r="I489">
        <f t="shared" si="470"/>
        <v>0.98522851942304179</v>
      </c>
      <c r="J489">
        <f t="shared" si="525"/>
        <v>22.155642220160935</v>
      </c>
      <c r="K489">
        <f t="shared" si="526"/>
        <v>21.479763727037046</v>
      </c>
      <c r="L489">
        <f t="shared" si="475"/>
        <v>3.4666305189373363E+17</v>
      </c>
      <c r="M489">
        <f t="shared" si="471"/>
        <v>2.9982626554834586E-2</v>
      </c>
      <c r="N489" s="17">
        <f t="shared" si="527"/>
        <v>1.0393868825289058E+16</v>
      </c>
      <c r="O489">
        <f t="shared" si="528"/>
        <v>0</v>
      </c>
      <c r="P489" s="18" t="e">
        <f t="shared" si="472"/>
        <v>#N/A</v>
      </c>
      <c r="R489">
        <f t="shared" si="476"/>
        <v>3.0671112699077763</v>
      </c>
      <c r="S489">
        <f t="shared" si="477"/>
        <v>40.387129671093987</v>
      </c>
      <c r="T489">
        <f t="shared" si="499"/>
        <v>-3.507137179910595</v>
      </c>
      <c r="U489" s="9">
        <f t="shared" si="478"/>
        <v>36.879992491183394</v>
      </c>
      <c r="V489">
        <f t="shared" si="500"/>
        <v>-1.039386882528875E+16</v>
      </c>
      <c r="W489">
        <f t="shared" si="501"/>
        <v>0</v>
      </c>
      <c r="X489">
        <f t="shared" si="502"/>
        <v>-2.8421709430404007E-14</v>
      </c>
      <c r="Y489">
        <f t="shared" si="479"/>
        <v>1.7129021498177699</v>
      </c>
      <c r="Z489">
        <f t="shared" si="480"/>
        <v>31.415926535897931</v>
      </c>
      <c r="AA489">
        <f t="shared" si="481"/>
        <v>2.9994868305669198</v>
      </c>
      <c r="AB489">
        <f t="shared" si="503"/>
        <v>-0.42913711539525629</v>
      </c>
      <c r="AC489">
        <f t="shared" si="482"/>
        <v>30.986789420502674</v>
      </c>
      <c r="AD489">
        <f t="shared" si="504"/>
        <v>-4.6288668290811678E-2</v>
      </c>
      <c r="AE489">
        <f t="shared" si="483"/>
        <v>1.1413138048824439E-2</v>
      </c>
      <c r="AF489" s="9">
        <f t="shared" si="505"/>
        <v>30.951913890260688</v>
      </c>
      <c r="AG489" s="9">
        <f t="shared" si="506"/>
        <v>0</v>
      </c>
      <c r="AH489">
        <f t="shared" si="507"/>
        <v>0</v>
      </c>
      <c r="AI489">
        <f t="shared" si="524"/>
        <v>3.1257338500324527E-3</v>
      </c>
      <c r="AJ489">
        <f t="shared" si="484"/>
        <v>37.337604695554134</v>
      </c>
      <c r="AK489">
        <f t="shared" si="485"/>
        <v>-0.4702960694137634</v>
      </c>
      <c r="AL489">
        <f t="shared" si="486"/>
        <v>2.5526650871690038E-3</v>
      </c>
      <c r="AM489">
        <f t="shared" si="487"/>
        <v>1.013119995588121E-2</v>
      </c>
      <c r="AN489" s="9">
        <f t="shared" si="508"/>
        <v>36.879992491183415</v>
      </c>
      <c r="AO489">
        <f t="shared" si="488"/>
        <v>0</v>
      </c>
      <c r="AP489">
        <f t="shared" si="509"/>
        <v>0</v>
      </c>
      <c r="AQ489">
        <f t="shared" si="489"/>
        <v>5.9216781596562029</v>
      </c>
      <c r="AR489">
        <f t="shared" si="490"/>
        <v>-4.115895401850711E-2</v>
      </c>
      <c r="AS489">
        <f t="shared" si="491"/>
        <v>4.8841333377980682E-2</v>
      </c>
      <c r="AT489">
        <f t="shared" si="510"/>
        <v>8.7517112507048689E-2</v>
      </c>
      <c r="AU489">
        <f t="shared" si="492"/>
        <v>5.9280786009227278</v>
      </c>
      <c r="AV489">
        <f t="shared" si="511"/>
        <v>0.16073969110324257</v>
      </c>
      <c r="AW489">
        <f t="shared" si="512"/>
        <v>0</v>
      </c>
      <c r="AX489">
        <f t="shared" si="493"/>
        <v>2.9987120559512848E-2</v>
      </c>
      <c r="AY489" t="b">
        <f t="shared" si="513"/>
        <v>0</v>
      </c>
      <c r="AZ489">
        <f t="shared" si="494"/>
        <v>37.337604695554134</v>
      </c>
      <c r="BA489">
        <f t="shared" si="495"/>
        <v>-0.47029606941376356</v>
      </c>
      <c r="BB489">
        <f t="shared" si="496"/>
        <v>-4.6779131210739046E-2</v>
      </c>
      <c r="BC489">
        <f t="shared" si="497"/>
        <v>1.013119995588121E-2</v>
      </c>
      <c r="BD489">
        <f t="shared" si="498"/>
        <v>4.9331796297907987E-2</v>
      </c>
      <c r="BF489" s="15">
        <f t="shared" si="514"/>
        <v>36.879992491183415</v>
      </c>
      <c r="BG489" s="10">
        <f t="shared" si="515"/>
        <v>0</v>
      </c>
      <c r="BH489">
        <f t="shared" si="516"/>
        <v>5.9280786009227278</v>
      </c>
      <c r="BI489">
        <f t="shared" si="517"/>
        <v>5.9216781596562029</v>
      </c>
      <c r="BJ489">
        <f t="shared" si="518"/>
        <v>-4.1158954018507277E-2</v>
      </c>
      <c r="BK489">
        <f t="shared" si="519"/>
        <v>-4.9046291992736746E-4</v>
      </c>
      <c r="BM489">
        <f t="shared" si="520"/>
        <v>0</v>
      </c>
      <c r="BN489">
        <f t="shared" si="521"/>
        <v>0</v>
      </c>
      <c r="BO489">
        <f t="shared" si="522"/>
        <v>-6.2450045135165055E-17</v>
      </c>
      <c r="BP489">
        <f t="shared" si="523"/>
        <v>0</v>
      </c>
    </row>
    <row r="490" spans="1:68" x14ac:dyDescent="0.2">
      <c r="A490">
        <f t="shared" si="529"/>
        <v>0.45300000000000001</v>
      </c>
      <c r="B490">
        <f t="shared" si="465"/>
        <v>1.4159574340646894</v>
      </c>
      <c r="C490">
        <f t="shared" si="466"/>
        <v>1.7097764159677376</v>
      </c>
      <c r="D490">
        <f t="shared" si="467"/>
        <v>1.4159574340646894</v>
      </c>
      <c r="E490">
        <f t="shared" si="473"/>
        <v>0.99035780270119</v>
      </c>
      <c r="F490">
        <f t="shared" si="474"/>
        <v>0.99035780270118989</v>
      </c>
      <c r="G490">
        <f t="shared" si="468"/>
        <v>1.4017978597240426</v>
      </c>
      <c r="H490">
        <f t="shared" si="469"/>
        <v>0.98575371427052294</v>
      </c>
      <c r="I490">
        <f t="shared" si="470"/>
        <v>0.98575371427052283</v>
      </c>
      <c r="J490">
        <f t="shared" si="525"/>
        <v>22.14383802508846</v>
      </c>
      <c r="K490">
        <f t="shared" si="526"/>
        <v>21.468434040709468</v>
      </c>
      <c r="L490">
        <f t="shared" si="475"/>
        <v>3.4963560552246554E+17</v>
      </c>
      <c r="M490">
        <f t="shared" si="471"/>
        <v>3.0013869826008479E-2</v>
      </c>
      <c r="N490" s="17">
        <f t="shared" si="527"/>
        <v>1.0493917550688932E+16</v>
      </c>
      <c r="O490">
        <f t="shared" si="528"/>
        <v>0</v>
      </c>
      <c r="P490" s="18" t="e">
        <f t="shared" si="472"/>
        <v>#N/A</v>
      </c>
      <c r="R490">
        <f t="shared" si="476"/>
        <v>3.0665836721421305</v>
      </c>
      <c r="S490">
        <f t="shared" si="477"/>
        <v>40.395667879966226</v>
      </c>
      <c r="T490">
        <f t="shared" si="499"/>
        <v>-3.5060956766268108</v>
      </c>
      <c r="U490" s="9">
        <f t="shared" si="478"/>
        <v>36.889572203339412</v>
      </c>
      <c r="V490">
        <f t="shared" si="500"/>
        <v>-1.0493917550689048E+16</v>
      </c>
      <c r="W490">
        <f t="shared" si="501"/>
        <v>0</v>
      </c>
      <c r="X490">
        <f t="shared" si="502"/>
        <v>1.4210854715202004E-14</v>
      </c>
      <c r="Y490">
        <f t="shared" si="479"/>
        <v>1.7097764159677376</v>
      </c>
      <c r="Z490">
        <f t="shared" si="480"/>
        <v>31.415926535897931</v>
      </c>
      <c r="AA490">
        <f t="shared" si="481"/>
        <v>3.0026125644169523</v>
      </c>
      <c r="AB490">
        <f t="shared" si="503"/>
        <v>-0.42001108712186652</v>
      </c>
      <c r="AC490">
        <f t="shared" si="482"/>
        <v>30.995915448776064</v>
      </c>
      <c r="AD490">
        <f t="shared" si="504"/>
        <v>-4.5247121349681015E-2</v>
      </c>
      <c r="AE490">
        <f t="shared" si="483"/>
        <v>1.0940820326268452E-2</v>
      </c>
      <c r="AF490" s="9">
        <f t="shared" si="505"/>
        <v>30.96160914775265</v>
      </c>
      <c r="AG490" s="9">
        <f t="shared" si="506"/>
        <v>0</v>
      </c>
      <c r="AH490">
        <f t="shared" si="507"/>
        <v>0</v>
      </c>
      <c r="AI490">
        <f t="shared" si="524"/>
        <v>3.1257338500324527E-3</v>
      </c>
      <c r="AJ490">
        <f t="shared" si="484"/>
        <v>37.337604695554134</v>
      </c>
      <c r="AK490">
        <f t="shared" si="485"/>
        <v>-0.46131564486464671</v>
      </c>
      <c r="AL490">
        <f t="shared" si="486"/>
        <v>3.5941683709532768E-3</v>
      </c>
      <c r="AM490">
        <f t="shared" si="487"/>
        <v>9.6889842789573827E-3</v>
      </c>
      <c r="AN490" s="9">
        <f t="shared" si="508"/>
        <v>36.889572203339398</v>
      </c>
      <c r="AO490">
        <f t="shared" si="488"/>
        <v>0</v>
      </c>
      <c r="AP490">
        <f t="shared" si="509"/>
        <v>0</v>
      </c>
      <c r="AQ490">
        <f t="shared" si="489"/>
        <v>5.9216781596562029</v>
      </c>
      <c r="AR490">
        <f t="shared" si="490"/>
        <v>-4.130455774278019E-2</v>
      </c>
      <c r="AS490">
        <f t="shared" si="491"/>
        <v>4.8841289720634291E-2</v>
      </c>
      <c r="AT490">
        <f t="shared" si="510"/>
        <v>8.9536433898527848E-2</v>
      </c>
      <c r="AU490">
        <f t="shared" si="492"/>
        <v>5.9279630555867477</v>
      </c>
      <c r="AV490">
        <f t="shared" si="511"/>
        <v>0.16069481703152208</v>
      </c>
      <c r="AW490">
        <f t="shared" si="512"/>
        <v>0</v>
      </c>
      <c r="AX490">
        <f t="shared" si="493"/>
        <v>3.001837789801317E-2</v>
      </c>
      <c r="AY490" t="b">
        <f t="shared" si="513"/>
        <v>0</v>
      </c>
      <c r="AZ490">
        <f t="shared" si="494"/>
        <v>37.337604695554134</v>
      </c>
      <c r="BA490">
        <f t="shared" si="495"/>
        <v>-0.46131564486464699</v>
      </c>
      <c r="BB490">
        <f t="shared" si="496"/>
        <v>-4.5737627926954835E-2</v>
      </c>
      <c r="BC490">
        <f t="shared" si="497"/>
        <v>9.6889842789574954E-3</v>
      </c>
      <c r="BD490">
        <f t="shared" si="498"/>
        <v>4.9331796297907987E-2</v>
      </c>
      <c r="BF490" s="15">
        <f t="shared" si="514"/>
        <v>36.889572203339398</v>
      </c>
      <c r="BG490" s="10">
        <f t="shared" si="515"/>
        <v>0</v>
      </c>
      <c r="BH490">
        <f t="shared" si="516"/>
        <v>5.9279630555867477</v>
      </c>
      <c r="BI490">
        <f t="shared" si="517"/>
        <v>5.9216781596562029</v>
      </c>
      <c r="BJ490">
        <f t="shared" si="518"/>
        <v>-4.1304557742780468E-2</v>
      </c>
      <c r="BK490">
        <f t="shared" si="519"/>
        <v>-4.9050657727382069E-4</v>
      </c>
      <c r="BM490">
        <f t="shared" si="520"/>
        <v>0</v>
      </c>
      <c r="BN490">
        <f t="shared" si="521"/>
        <v>0</v>
      </c>
      <c r="BO490">
        <f t="shared" si="522"/>
        <v>-1.2490009027033011E-16</v>
      </c>
      <c r="BP490">
        <f t="shared" si="523"/>
        <v>1.1275702593849246E-16</v>
      </c>
    </row>
    <row r="491" spans="1:68" x14ac:dyDescent="0.2">
      <c r="A491">
        <f t="shared" si="529"/>
        <v>0.45400000000000001</v>
      </c>
      <c r="B491">
        <f t="shared" si="465"/>
        <v>1.419083167914722</v>
      </c>
      <c r="C491">
        <f t="shared" si="466"/>
        <v>1.706650682117705</v>
      </c>
      <c r="D491">
        <f t="shared" si="467"/>
        <v>1.419083167914722</v>
      </c>
      <c r="E491">
        <f t="shared" si="473"/>
        <v>0.99078598162910625</v>
      </c>
      <c r="F491">
        <f t="shared" si="474"/>
        <v>0.99078598162910625</v>
      </c>
      <c r="G491">
        <f t="shared" si="468"/>
        <v>1.4048923362355747</v>
      </c>
      <c r="H491">
        <f t="shared" si="469"/>
        <v>0.9862694697600235</v>
      </c>
      <c r="I491">
        <f t="shared" si="470"/>
        <v>0.9862694697600235</v>
      </c>
      <c r="J491">
        <f t="shared" si="525"/>
        <v>22.132258222235158</v>
      </c>
      <c r="K491">
        <f t="shared" si="526"/>
        <v>21.457319667728278</v>
      </c>
      <c r="L491">
        <f t="shared" si="475"/>
        <v>3.5264089000876698E+17</v>
      </c>
      <c r="M491">
        <f t="shared" si="471"/>
        <v>3.0045113067858183E-2</v>
      </c>
      <c r="N491" s="17">
        <f t="shared" si="527"/>
        <v>1.0595135412663544E+16</v>
      </c>
      <c r="O491">
        <f t="shared" si="528"/>
        <v>0</v>
      </c>
      <c r="P491" s="18" t="e">
        <f t="shared" si="472"/>
        <v>#N/A</v>
      </c>
      <c r="R491">
        <f t="shared" si="476"/>
        <v>3.0660658304145256</v>
      </c>
      <c r="S491">
        <f t="shared" si="477"/>
        <v>40.404226625277182</v>
      </c>
      <c r="T491">
        <f t="shared" si="499"/>
        <v>-3.5050552579196466</v>
      </c>
      <c r="U491" s="9">
        <f t="shared" si="478"/>
        <v>36.899171367357539</v>
      </c>
      <c r="V491">
        <f t="shared" si="500"/>
        <v>-1.0595135412663534E+16</v>
      </c>
      <c r="W491">
        <f t="shared" si="501"/>
        <v>0</v>
      </c>
      <c r="X491">
        <f t="shared" si="502"/>
        <v>0</v>
      </c>
      <c r="Y491">
        <f t="shared" si="479"/>
        <v>1.706650682117705</v>
      </c>
      <c r="Z491">
        <f t="shared" si="480"/>
        <v>31.415926535897931</v>
      </c>
      <c r="AA491">
        <f t="shared" si="481"/>
        <v>3.0057382982669845</v>
      </c>
      <c r="AB491">
        <f t="shared" si="503"/>
        <v>-0.41087350384987664</v>
      </c>
      <c r="AC491">
        <f t="shared" si="482"/>
        <v>31.005053032048053</v>
      </c>
      <c r="AD491">
        <f t="shared" si="504"/>
        <v>-4.4206658099963311E-2</v>
      </c>
      <c r="AE491">
        <f t="shared" si="483"/>
        <v>1.0478590569088404E-2</v>
      </c>
      <c r="AF491" s="9">
        <f t="shared" si="505"/>
        <v>30.97132496451718</v>
      </c>
      <c r="AG491" s="9">
        <f t="shared" si="506"/>
        <v>0</v>
      </c>
      <c r="AH491">
        <f t="shared" si="507"/>
        <v>0</v>
      </c>
      <c r="AI491">
        <f t="shared" si="524"/>
        <v>3.1257338500324527E-3</v>
      </c>
      <c r="AJ491">
        <f t="shared" si="484"/>
        <v>37.337604695554134</v>
      </c>
      <c r="AK491">
        <f t="shared" si="485"/>
        <v>-0.45232464527919564</v>
      </c>
      <c r="AL491">
        <f t="shared" si="486"/>
        <v>4.6345870781174803E-3</v>
      </c>
      <c r="AM491">
        <f t="shared" si="487"/>
        <v>9.2567300044622408E-3</v>
      </c>
      <c r="AN491" s="9">
        <f t="shared" si="508"/>
        <v>36.899171367357511</v>
      </c>
      <c r="AO491">
        <f t="shared" si="488"/>
        <v>0</v>
      </c>
      <c r="AP491">
        <f t="shared" si="509"/>
        <v>0</v>
      </c>
      <c r="AQ491">
        <f t="shared" si="489"/>
        <v>5.9216781596562029</v>
      </c>
      <c r="AR491">
        <f t="shared" si="490"/>
        <v>-4.1451141429318994E-2</v>
      </c>
      <c r="AS491">
        <f t="shared" si="491"/>
        <v>4.8841245178080792E-2</v>
      </c>
      <c r="AT491">
        <f t="shared" si="510"/>
        <v>9.1640245257327155E-2</v>
      </c>
      <c r="AU491">
        <f t="shared" si="492"/>
        <v>5.9278464028403306</v>
      </c>
      <c r="AV491">
        <f t="shared" si="511"/>
        <v>0.16064985155965703</v>
      </c>
      <c r="AW491">
        <f t="shared" si="512"/>
        <v>0</v>
      </c>
      <c r="AX491">
        <f t="shared" si="493"/>
        <v>3.0049635236513498E-2</v>
      </c>
      <c r="AY491" t="b">
        <f t="shared" si="513"/>
        <v>0</v>
      </c>
      <c r="AZ491">
        <f t="shared" si="494"/>
        <v>37.337604695554134</v>
      </c>
      <c r="BA491">
        <f t="shared" si="495"/>
        <v>-0.45232464527919569</v>
      </c>
      <c r="BB491">
        <f t="shared" si="496"/>
        <v>-4.4697209219790084E-2</v>
      </c>
      <c r="BC491">
        <f t="shared" si="497"/>
        <v>9.2567300044622408E-3</v>
      </c>
      <c r="BD491">
        <f t="shared" si="498"/>
        <v>4.9331796297907987E-2</v>
      </c>
      <c r="BF491" s="15">
        <f t="shared" si="514"/>
        <v>36.899171367357511</v>
      </c>
      <c r="BG491" s="10">
        <f t="shared" si="515"/>
        <v>0</v>
      </c>
      <c r="BH491">
        <f t="shared" si="516"/>
        <v>5.9278464028403306</v>
      </c>
      <c r="BI491">
        <f t="shared" si="517"/>
        <v>5.9216781596562029</v>
      </c>
      <c r="BJ491">
        <f t="shared" si="518"/>
        <v>-4.1451141429319049E-2</v>
      </c>
      <c r="BK491">
        <f t="shared" si="519"/>
        <v>-4.905511198267723E-4</v>
      </c>
      <c r="BM491">
        <f t="shared" si="520"/>
        <v>0</v>
      </c>
      <c r="BN491">
        <f t="shared" si="521"/>
        <v>0</v>
      </c>
      <c r="BO491">
        <f t="shared" si="522"/>
        <v>4.2327252813834093E-16</v>
      </c>
      <c r="BP491">
        <f t="shared" si="523"/>
        <v>0</v>
      </c>
    </row>
    <row r="492" spans="1:68" x14ac:dyDescent="0.2">
      <c r="A492">
        <f t="shared" si="529"/>
        <v>0.45500000000000002</v>
      </c>
      <c r="B492">
        <f t="shared" si="465"/>
        <v>1.4222089017647543</v>
      </c>
      <c r="C492">
        <f t="shared" si="466"/>
        <v>1.7035249482676726</v>
      </c>
      <c r="D492">
        <f t="shared" si="467"/>
        <v>1.4222089017647543</v>
      </c>
      <c r="E492">
        <f t="shared" si="473"/>
        <v>0.99120448037571651</v>
      </c>
      <c r="F492">
        <f t="shared" si="474"/>
        <v>0.9912044803757164</v>
      </c>
      <c r="G492">
        <f t="shared" si="468"/>
        <v>1.4079868127471067</v>
      </c>
      <c r="H492">
        <f t="shared" si="469"/>
        <v>0.98677578095278395</v>
      </c>
      <c r="I492">
        <f t="shared" si="470"/>
        <v>0.98677578095278395</v>
      </c>
      <c r="J492">
        <f t="shared" si="525"/>
        <v>22.120902238155207</v>
      </c>
      <c r="K492">
        <f t="shared" si="526"/>
        <v>21.446420061040989</v>
      </c>
      <c r="L492">
        <f t="shared" si="475"/>
        <v>3.5567936731368403E+17</v>
      </c>
      <c r="M492">
        <f t="shared" si="471"/>
        <v>3.0076356280353177E-2</v>
      </c>
      <c r="N492" s="17">
        <f t="shared" si="527"/>
        <v>1.0697539372896966E+16</v>
      </c>
      <c r="O492">
        <f t="shared" si="528"/>
        <v>0</v>
      </c>
      <c r="P492" s="18" t="e">
        <f t="shared" si="472"/>
        <v>#N/A</v>
      </c>
      <c r="R492">
        <f t="shared" si="476"/>
        <v>3.065557734524019</v>
      </c>
      <c r="S492">
        <f t="shared" si="477"/>
        <v>40.412806066317273</v>
      </c>
      <c r="T492">
        <f t="shared" si="499"/>
        <v>-3.5040159215346187</v>
      </c>
      <c r="U492" s="9">
        <f t="shared" si="478"/>
        <v>36.908790144782657</v>
      </c>
      <c r="V492">
        <f t="shared" si="500"/>
        <v>-1.0697539372896576E+16</v>
      </c>
      <c r="W492">
        <f t="shared" si="501"/>
        <v>0</v>
      </c>
      <c r="X492">
        <f t="shared" si="502"/>
        <v>-3.5527136788005009E-14</v>
      </c>
      <c r="Y492">
        <f t="shared" si="479"/>
        <v>1.7035249482676726</v>
      </c>
      <c r="Z492">
        <f t="shared" si="480"/>
        <v>31.415926535897931</v>
      </c>
      <c r="AA492">
        <f t="shared" si="481"/>
        <v>3.008864032117017</v>
      </c>
      <c r="AB492">
        <f t="shared" si="503"/>
        <v>-0.40172419367458595</v>
      </c>
      <c r="AC492">
        <f t="shared" si="482"/>
        <v>31.014202342223346</v>
      </c>
      <c r="AD492">
        <f t="shared" si="504"/>
        <v>-4.3167276288919768E-2</v>
      </c>
      <c r="AE492">
        <f t="shared" si="483"/>
        <v>1.002643945563118E-2</v>
      </c>
      <c r="AF492" s="9">
        <f t="shared" si="505"/>
        <v>30.981061505390059</v>
      </c>
      <c r="AG492" s="9">
        <f t="shared" si="506"/>
        <v>0</v>
      </c>
      <c r="AH492">
        <f t="shared" si="507"/>
        <v>0</v>
      </c>
      <c r="AI492">
        <f t="shared" si="524"/>
        <v>3.1257338500324527E-3</v>
      </c>
      <c r="AJ492">
        <f t="shared" si="484"/>
        <v>37.337604695554134</v>
      </c>
      <c r="AK492">
        <f t="shared" si="485"/>
        <v>-0.44332290275897823</v>
      </c>
      <c r="AL492">
        <f t="shared" si="486"/>
        <v>5.673923463145325E-3</v>
      </c>
      <c r="AM492">
        <f t="shared" si="487"/>
        <v>8.8344285243567508E-3</v>
      </c>
      <c r="AN492" s="9">
        <f t="shared" si="508"/>
        <v>36.908790144782657</v>
      </c>
      <c r="AO492">
        <f t="shared" si="488"/>
        <v>0</v>
      </c>
      <c r="AP492">
        <f t="shared" si="509"/>
        <v>0</v>
      </c>
      <c r="AQ492">
        <f t="shared" si="489"/>
        <v>5.9216781596562029</v>
      </c>
      <c r="AR492">
        <f t="shared" si="490"/>
        <v>-4.1598709084392282E-2</v>
      </c>
      <c r="AS492">
        <f t="shared" si="491"/>
        <v>4.8841199752065093E-2</v>
      </c>
      <c r="AT492">
        <f t="shared" si="510"/>
        <v>9.3833882313561157E-2</v>
      </c>
      <c r="AU492">
        <f t="shared" si="492"/>
        <v>5.9277286393925976</v>
      </c>
      <c r="AV492">
        <f t="shared" si="511"/>
        <v>0.16060479403794622</v>
      </c>
      <c r="AW492">
        <f t="shared" si="512"/>
        <v>0</v>
      </c>
      <c r="AX492">
        <f t="shared" si="493"/>
        <v>3.0080892575013819E-2</v>
      </c>
      <c r="AY492" t="b">
        <f t="shared" si="513"/>
        <v>0</v>
      </c>
      <c r="AZ492">
        <f t="shared" si="494"/>
        <v>37.337604695554134</v>
      </c>
      <c r="BA492">
        <f t="shared" si="495"/>
        <v>-0.44332290275897851</v>
      </c>
      <c r="BB492">
        <f t="shared" si="496"/>
        <v>-4.3657872834762725E-2</v>
      </c>
      <c r="BC492">
        <f t="shared" si="497"/>
        <v>8.8344285243568636E-3</v>
      </c>
      <c r="BD492">
        <f t="shared" si="498"/>
        <v>4.9331796297907987E-2</v>
      </c>
      <c r="BF492" s="15">
        <f t="shared" si="514"/>
        <v>36.908790144782657</v>
      </c>
      <c r="BG492" s="10">
        <f t="shared" si="515"/>
        <v>0</v>
      </c>
      <c r="BH492">
        <f t="shared" si="516"/>
        <v>5.9277286393925976</v>
      </c>
      <c r="BI492">
        <f t="shared" si="517"/>
        <v>5.9216781596562029</v>
      </c>
      <c r="BJ492">
        <f t="shared" si="518"/>
        <v>-4.159870908439256E-2</v>
      </c>
      <c r="BK492">
        <f t="shared" si="519"/>
        <v>-4.9059654584295703E-4</v>
      </c>
      <c r="BM492">
        <f t="shared" si="520"/>
        <v>0</v>
      </c>
      <c r="BN492">
        <f t="shared" si="521"/>
        <v>0</v>
      </c>
      <c r="BO492">
        <f t="shared" si="522"/>
        <v>-6.2450045135165055E-17</v>
      </c>
      <c r="BP492">
        <f t="shared" si="523"/>
        <v>1.1275702593849246E-16</v>
      </c>
    </row>
    <row r="493" spans="1:68" x14ac:dyDescent="0.2">
      <c r="A493">
        <f t="shared" si="529"/>
        <v>0.45600000000000002</v>
      </c>
      <c r="B493">
        <f t="shared" si="465"/>
        <v>1.4253346356147867</v>
      </c>
      <c r="C493">
        <f t="shared" si="466"/>
        <v>1.7003992144176403</v>
      </c>
      <c r="D493">
        <f t="shared" si="467"/>
        <v>1.4253346356147867</v>
      </c>
      <c r="E493">
        <f t="shared" si="473"/>
        <v>0.99161329485220251</v>
      </c>
      <c r="F493">
        <f t="shared" si="474"/>
        <v>0.99161329485220251</v>
      </c>
      <c r="G493">
        <f t="shared" si="468"/>
        <v>1.4110812892586388</v>
      </c>
      <c r="H493">
        <f t="shared" si="469"/>
        <v>0.98727264300048101</v>
      </c>
      <c r="I493">
        <f t="shared" si="470"/>
        <v>0.98727264300048101</v>
      </c>
      <c r="J493">
        <f t="shared" si="525"/>
        <v>22.109769511181682</v>
      </c>
      <c r="K493">
        <f t="shared" si="526"/>
        <v>21.435734684827601</v>
      </c>
      <c r="L493">
        <f t="shared" si="475"/>
        <v>3.5875150700289677E+17</v>
      </c>
      <c r="M493">
        <f t="shared" si="471"/>
        <v>3.010759946346293E-2</v>
      </c>
      <c r="N493" s="17">
        <f t="shared" si="527"/>
        <v>1.0801146679756932E+16</v>
      </c>
      <c r="O493">
        <f t="shared" si="528"/>
        <v>0</v>
      </c>
      <c r="P493" s="18" t="e">
        <f t="shared" si="472"/>
        <v>#N/A</v>
      </c>
      <c r="R493">
        <f t="shared" si="476"/>
        <v>3.0650593744720176</v>
      </c>
      <c r="S493">
        <f t="shared" si="477"/>
        <v>40.421406362680614</v>
      </c>
      <c r="T493">
        <f t="shared" si="499"/>
        <v>-3.5029776652242703</v>
      </c>
      <c r="U493" s="9">
        <f t="shared" si="478"/>
        <v>36.918428697456342</v>
      </c>
      <c r="V493">
        <f t="shared" si="500"/>
        <v>-1.0801146679756688E+16</v>
      </c>
      <c r="W493">
        <f t="shared" si="501"/>
        <v>0</v>
      </c>
      <c r="X493">
        <f t="shared" si="502"/>
        <v>-2.1316282072803006E-14</v>
      </c>
      <c r="Y493">
        <f t="shared" si="479"/>
        <v>1.7003992144176403</v>
      </c>
      <c r="Z493">
        <f t="shared" si="480"/>
        <v>31.415926535897931</v>
      </c>
      <c r="AA493">
        <f t="shared" si="481"/>
        <v>3.0119897659670496</v>
      </c>
      <c r="AB493">
        <f t="shared" si="503"/>
        <v>-0.39256298452693389</v>
      </c>
      <c r="AC493">
        <f t="shared" si="482"/>
        <v>31.023363551370998</v>
      </c>
      <c r="AD493">
        <f t="shared" si="504"/>
        <v>-4.2128973670828997E-2</v>
      </c>
      <c r="AE493">
        <f t="shared" si="483"/>
        <v>9.5843578758307083E-3</v>
      </c>
      <c r="AF493" s="9">
        <f t="shared" si="505"/>
        <v>30.990818935576002</v>
      </c>
      <c r="AG493" s="9">
        <f t="shared" si="506"/>
        <v>0</v>
      </c>
      <c r="AH493">
        <f t="shared" si="507"/>
        <v>0</v>
      </c>
      <c r="AI493">
        <f t="shared" si="524"/>
        <v>3.1257338500323417E-3</v>
      </c>
      <c r="AJ493">
        <f t="shared" si="484"/>
        <v>37.337604695554134</v>
      </c>
      <c r="AK493">
        <f t="shared" si="485"/>
        <v>-0.43431024930727918</v>
      </c>
      <c r="AL493">
        <f t="shared" si="486"/>
        <v>6.7121797734936983E-3</v>
      </c>
      <c r="AM493">
        <f t="shared" si="487"/>
        <v>8.4220714359885575E-3</v>
      </c>
      <c r="AN493" s="9">
        <f t="shared" si="508"/>
        <v>36.918428697456335</v>
      </c>
      <c r="AO493">
        <f t="shared" si="488"/>
        <v>0</v>
      </c>
      <c r="AP493">
        <f t="shared" si="509"/>
        <v>0</v>
      </c>
      <c r="AQ493">
        <f t="shared" si="489"/>
        <v>5.9216781596562029</v>
      </c>
      <c r="AR493">
        <f t="shared" si="490"/>
        <v>-4.1747264780345295E-2</v>
      </c>
      <c r="AS493">
        <f t="shared" si="491"/>
        <v>4.8841153444322695E-2</v>
      </c>
      <c r="AT493">
        <f t="shared" si="510"/>
        <v>9.6123139730024315E-2</v>
      </c>
      <c r="AU493">
        <f t="shared" si="492"/>
        <v>5.9276097618803334</v>
      </c>
      <c r="AV493">
        <f t="shared" si="511"/>
        <v>0.16055964381519691</v>
      </c>
      <c r="AW493">
        <f t="shared" si="512"/>
        <v>0</v>
      </c>
      <c r="AX493">
        <f t="shared" si="493"/>
        <v>3.0112149913514144E-2</v>
      </c>
      <c r="AY493" t="b">
        <f t="shared" si="513"/>
        <v>0</v>
      </c>
      <c r="AZ493">
        <f t="shared" si="494"/>
        <v>37.337604695554134</v>
      </c>
      <c r="BA493">
        <f t="shared" si="495"/>
        <v>-0.43431024930727924</v>
      </c>
      <c r="BB493">
        <f t="shared" si="496"/>
        <v>-4.2619616524414393E-2</v>
      </c>
      <c r="BC493">
        <f t="shared" si="497"/>
        <v>8.4220714359885575E-3</v>
      </c>
      <c r="BD493">
        <f t="shared" si="498"/>
        <v>4.9331796297907987E-2</v>
      </c>
      <c r="BF493" s="15">
        <f t="shared" si="514"/>
        <v>36.918428697456335</v>
      </c>
      <c r="BG493" s="10">
        <f t="shared" si="515"/>
        <v>0</v>
      </c>
      <c r="BH493">
        <f t="shared" si="516"/>
        <v>5.9276097618803334</v>
      </c>
      <c r="BI493">
        <f t="shared" si="517"/>
        <v>5.9216781596562029</v>
      </c>
      <c r="BJ493">
        <f t="shared" si="518"/>
        <v>-4.174726478034535E-2</v>
      </c>
      <c r="BK493">
        <f t="shared" si="519"/>
        <v>-4.9064285358539628E-4</v>
      </c>
      <c r="BM493">
        <f t="shared" si="520"/>
        <v>0</v>
      </c>
      <c r="BN493">
        <f t="shared" si="521"/>
        <v>0</v>
      </c>
      <c r="BO493">
        <f t="shared" si="522"/>
        <v>-1.0408340855860843E-16</v>
      </c>
      <c r="BP493">
        <f t="shared" si="523"/>
        <v>0</v>
      </c>
    </row>
    <row r="494" spans="1:68" x14ac:dyDescent="0.2">
      <c r="A494">
        <f t="shared" si="529"/>
        <v>0.45700000000000002</v>
      </c>
      <c r="B494">
        <f t="shared" si="465"/>
        <v>1.4284603694648192</v>
      </c>
      <c r="C494">
        <f t="shared" si="466"/>
        <v>1.6972734805676077</v>
      </c>
      <c r="D494">
        <f t="shared" si="467"/>
        <v>1.4284603694648192</v>
      </c>
      <c r="E494">
        <f t="shared" si="473"/>
        <v>0.99201242106436349</v>
      </c>
      <c r="F494">
        <f t="shared" si="474"/>
        <v>0.99201242106436349</v>
      </c>
      <c r="G494">
        <f t="shared" si="468"/>
        <v>1.414175765770171</v>
      </c>
      <c r="H494">
        <f t="shared" si="469"/>
        <v>0.98776005114527443</v>
      </c>
      <c r="I494">
        <f t="shared" si="470"/>
        <v>0.98776005114527443</v>
      </c>
      <c r="J494">
        <f t="shared" si="525"/>
        <v>22.098859491357778</v>
      </c>
      <c r="K494">
        <f t="shared" si="526"/>
        <v>21.425263014435245</v>
      </c>
      <c r="L494">
        <f t="shared" si="475"/>
        <v>3.6185778639174669E+17</v>
      </c>
      <c r="M494">
        <f t="shared" si="471"/>
        <v>3.0138842617156922E-2</v>
      </c>
      <c r="N494" s="17">
        <f t="shared" si="527"/>
        <v>1.0905974873853642E+16</v>
      </c>
      <c r="O494">
        <f t="shared" si="528"/>
        <v>0</v>
      </c>
      <c r="P494" s="18" t="e">
        <f t="shared" si="472"/>
        <v>#N/A</v>
      </c>
      <c r="R494">
        <f t="shared" si="476"/>
        <v>3.0645707404614804</v>
      </c>
      <c r="S494">
        <f t="shared" si="477"/>
        <v>40.430027674277149</v>
      </c>
      <c r="T494">
        <f t="shared" si="499"/>
        <v>-3.5019404867481385</v>
      </c>
      <c r="U494" s="9">
        <f t="shared" si="478"/>
        <v>36.928087187529009</v>
      </c>
      <c r="V494">
        <f t="shared" si="500"/>
        <v>-1.090597487385314E+16</v>
      </c>
      <c r="W494">
        <f t="shared" si="501"/>
        <v>0</v>
      </c>
      <c r="X494">
        <f t="shared" si="502"/>
        <v>-4.2632564145606011E-14</v>
      </c>
      <c r="Y494">
        <f t="shared" si="479"/>
        <v>1.6972734805676077</v>
      </c>
      <c r="Z494">
        <f t="shared" si="480"/>
        <v>31.415926535897931</v>
      </c>
      <c r="AA494">
        <f t="shared" si="481"/>
        <v>3.0151154998170817</v>
      </c>
      <c r="AB494">
        <f t="shared" si="503"/>
        <v>-0.3833897041602195</v>
      </c>
      <c r="AC494">
        <f t="shared" si="482"/>
        <v>31.032536831737712</v>
      </c>
      <c r="AD494">
        <f t="shared" si="504"/>
        <v>-4.1091748006957231E-2</v>
      </c>
      <c r="AE494">
        <f t="shared" si="483"/>
        <v>9.1523369304662566E-3</v>
      </c>
      <c r="AF494" s="9">
        <f t="shared" si="505"/>
        <v>31.000597420661222</v>
      </c>
      <c r="AG494" s="9">
        <f t="shared" si="506"/>
        <v>0</v>
      </c>
      <c r="AH494">
        <f t="shared" si="507"/>
        <v>0</v>
      </c>
      <c r="AI494">
        <f t="shared" si="524"/>
        <v>3.1257338500324527E-3</v>
      </c>
      <c r="AJ494">
        <f t="shared" si="484"/>
        <v>37.337604695554134</v>
      </c>
      <c r="AK494">
        <f t="shared" si="485"/>
        <v>-0.42528651681614477</v>
      </c>
      <c r="AL494">
        <f t="shared" si="486"/>
        <v>7.7493582496255264E-3</v>
      </c>
      <c r="AM494">
        <f t="shared" si="487"/>
        <v>8.0196505414168676E-3</v>
      </c>
      <c r="AN494" s="9">
        <f t="shared" si="508"/>
        <v>36.92808718752903</v>
      </c>
      <c r="AO494">
        <f t="shared" si="488"/>
        <v>0</v>
      </c>
      <c r="AP494">
        <f t="shared" si="509"/>
        <v>0</v>
      </c>
      <c r="AQ494">
        <f t="shared" si="489"/>
        <v>5.9216781596562029</v>
      </c>
      <c r="AR494">
        <f t="shared" si="490"/>
        <v>-4.1896812655925264E-2</v>
      </c>
      <c r="AS494">
        <f t="shared" si="491"/>
        <v>4.8841106256582757E-2</v>
      </c>
      <c r="AT494">
        <f t="shared" si="510"/>
        <v>9.8514321520420167E-2</v>
      </c>
      <c r="AU494">
        <f t="shared" si="492"/>
        <v>5.9274897668678079</v>
      </c>
      <c r="AV494">
        <f t="shared" si="511"/>
        <v>0.16051440023867736</v>
      </c>
      <c r="AW494">
        <f t="shared" si="512"/>
        <v>0</v>
      </c>
      <c r="AX494">
        <f t="shared" si="493"/>
        <v>3.0143407252014469E-2</v>
      </c>
      <c r="AY494" t="b">
        <f t="shared" si="513"/>
        <v>0</v>
      </c>
      <c r="AZ494">
        <f t="shared" si="494"/>
        <v>37.337604695554134</v>
      </c>
      <c r="BA494">
        <f t="shared" si="495"/>
        <v>-0.42528651681614493</v>
      </c>
      <c r="BB494">
        <f t="shared" si="496"/>
        <v>-4.1582438048282169E-2</v>
      </c>
      <c r="BC494">
        <f t="shared" si="497"/>
        <v>8.0196505414168676E-3</v>
      </c>
      <c r="BD494">
        <f t="shared" si="498"/>
        <v>4.9331796297907987E-2</v>
      </c>
      <c r="BF494" s="15">
        <f t="shared" si="514"/>
        <v>36.92808718752903</v>
      </c>
      <c r="BG494" s="10">
        <f t="shared" si="515"/>
        <v>0</v>
      </c>
      <c r="BH494">
        <f t="shared" si="516"/>
        <v>5.9274897668678079</v>
      </c>
      <c r="BI494">
        <f t="shared" si="517"/>
        <v>5.9216781596562029</v>
      </c>
      <c r="BJ494">
        <f t="shared" si="518"/>
        <v>-4.1896812655925431E-2</v>
      </c>
      <c r="BK494">
        <f t="shared" si="519"/>
        <v>-4.9069004132493849E-4</v>
      </c>
      <c r="BM494">
        <f t="shared" si="520"/>
        <v>0</v>
      </c>
      <c r="BN494">
        <f t="shared" si="521"/>
        <v>0</v>
      </c>
      <c r="BO494">
        <f t="shared" si="522"/>
        <v>2.9143354396410359E-16</v>
      </c>
      <c r="BP494">
        <f t="shared" si="523"/>
        <v>0</v>
      </c>
    </row>
    <row r="495" spans="1:68" x14ac:dyDescent="0.2">
      <c r="A495">
        <f t="shared" si="529"/>
        <v>0.45800000000000002</v>
      </c>
      <c r="B495">
        <f t="shared" si="465"/>
        <v>1.4315861033148516</v>
      </c>
      <c r="C495">
        <f t="shared" si="466"/>
        <v>1.6941477467175754</v>
      </c>
      <c r="D495">
        <f t="shared" si="467"/>
        <v>1.4315861033148516</v>
      </c>
      <c r="E495">
        <f t="shared" si="473"/>
        <v>0.99240185511265488</v>
      </c>
      <c r="F495">
        <f t="shared" si="474"/>
        <v>0.99240185511265477</v>
      </c>
      <c r="G495">
        <f t="shared" si="468"/>
        <v>1.417270242281703</v>
      </c>
      <c r="H495">
        <f t="shared" si="469"/>
        <v>0.98823800071985235</v>
      </c>
      <c r="I495">
        <f t="shared" si="470"/>
        <v>0.98823800071985246</v>
      </c>
      <c r="J495">
        <f t="shared" si="525"/>
        <v>22.088171640369598</v>
      </c>
      <c r="K495">
        <f t="shared" si="526"/>
        <v>21.415004536314328</v>
      </c>
      <c r="L495">
        <f t="shared" si="475"/>
        <v>3.6499869069333338E+17</v>
      </c>
      <c r="M495">
        <f t="shared" si="471"/>
        <v>3.0170085741404624E-2</v>
      </c>
      <c r="N495" s="17">
        <f t="shared" si="527"/>
        <v>1.1012041793718294E+16</v>
      </c>
      <c r="O495">
        <f t="shared" si="528"/>
        <v>0</v>
      </c>
      <c r="P495" s="18" t="e">
        <f t="shared" si="472"/>
        <v>#N/A</v>
      </c>
      <c r="R495">
        <f t="shared" si="476"/>
        <v>3.0640918228961387</v>
      </c>
      <c r="S495">
        <f t="shared" si="477"/>
        <v>40.438670161345193</v>
      </c>
      <c r="T495">
        <f t="shared" si="499"/>
        <v>-3.5009043838727254</v>
      </c>
      <c r="U495" s="9">
        <f t="shared" si="478"/>
        <v>36.937765777472471</v>
      </c>
      <c r="V495">
        <f t="shared" si="500"/>
        <v>-1.1012041793718324E+16</v>
      </c>
      <c r="W495">
        <f t="shared" si="501"/>
        <v>0</v>
      </c>
      <c r="X495">
        <f t="shared" si="502"/>
        <v>7.1054273576010019E-15</v>
      </c>
      <c r="Y495">
        <f t="shared" si="479"/>
        <v>1.6941477467175754</v>
      </c>
      <c r="Z495">
        <f t="shared" si="480"/>
        <v>31.415926535897931</v>
      </c>
      <c r="AA495">
        <f t="shared" si="481"/>
        <v>3.0182412336671143</v>
      </c>
      <c r="AB495">
        <f t="shared" si="503"/>
        <v>-0.37420418013682671</v>
      </c>
      <c r="AC495">
        <f t="shared" si="482"/>
        <v>31.041722355761106</v>
      </c>
      <c r="AD495">
        <f t="shared" si="504"/>
        <v>-4.0055597065529698E-2</v>
      </c>
      <c r="AE495">
        <f t="shared" si="483"/>
        <v>8.7303679304389023E-3</v>
      </c>
      <c r="AF495" s="9">
        <f t="shared" si="505"/>
        <v>31.010397126626017</v>
      </c>
      <c r="AG495" s="9">
        <f t="shared" si="506"/>
        <v>0</v>
      </c>
      <c r="AH495">
        <f t="shared" si="507"/>
        <v>0</v>
      </c>
      <c r="AI495">
        <f t="shared" si="524"/>
        <v>3.1257338500324527E-3</v>
      </c>
      <c r="AJ495">
        <f t="shared" si="484"/>
        <v>37.337604695554134</v>
      </c>
      <c r="AK495">
        <f t="shared" si="485"/>
        <v>-0.41625153705344614</v>
      </c>
      <c r="AL495">
        <f t="shared" si="486"/>
        <v>8.7854611250386405E-3</v>
      </c>
      <c r="AM495">
        <f t="shared" si="487"/>
        <v>7.6271578467553315E-3</v>
      </c>
      <c r="AN495" s="9">
        <f t="shared" si="508"/>
        <v>36.937765777472478</v>
      </c>
      <c r="AO495">
        <f t="shared" si="488"/>
        <v>0</v>
      </c>
      <c r="AP495">
        <f t="shared" si="509"/>
        <v>0</v>
      </c>
      <c r="AQ495">
        <f t="shared" si="489"/>
        <v>5.9216781596562029</v>
      </c>
      <c r="AR495">
        <f t="shared" si="490"/>
        <v>-4.2047356916619427E-2</v>
      </c>
      <c r="AS495">
        <f t="shared" si="491"/>
        <v>4.8841058190568339E-2</v>
      </c>
      <c r="AT495">
        <f t="shared" si="510"/>
        <v>0.10101429826364966</v>
      </c>
      <c r="AU495">
        <f t="shared" si="492"/>
        <v>5.9273686508464607</v>
      </c>
      <c r="AV495">
        <f t="shared" si="511"/>
        <v>0.16046906265406641</v>
      </c>
      <c r="AW495">
        <f t="shared" si="512"/>
        <v>0</v>
      </c>
      <c r="AX495">
        <f t="shared" si="493"/>
        <v>3.0174664590514794E-2</v>
      </c>
      <c r="AY495" t="b">
        <f t="shared" si="513"/>
        <v>0</v>
      </c>
      <c r="AZ495">
        <f t="shared" si="494"/>
        <v>37.337604695554134</v>
      </c>
      <c r="BA495">
        <f t="shared" si="495"/>
        <v>-0.41625153705344631</v>
      </c>
      <c r="BB495">
        <f t="shared" si="496"/>
        <v>-4.0546335172869374E-2</v>
      </c>
      <c r="BC495">
        <f t="shared" si="497"/>
        <v>7.6271578467554434E-3</v>
      </c>
      <c r="BD495">
        <f t="shared" si="498"/>
        <v>4.9331796297907987E-2</v>
      </c>
      <c r="BF495" s="15">
        <f t="shared" si="514"/>
        <v>36.937765777472478</v>
      </c>
      <c r="BG495" s="10">
        <f t="shared" si="515"/>
        <v>0</v>
      </c>
      <c r="BH495">
        <f t="shared" si="516"/>
        <v>5.9273686508464607</v>
      </c>
      <c r="BI495">
        <f t="shared" si="517"/>
        <v>5.9216781596562029</v>
      </c>
      <c r="BJ495">
        <f t="shared" si="518"/>
        <v>-4.2047356916619594E-2</v>
      </c>
      <c r="BK495">
        <f t="shared" si="519"/>
        <v>-4.9073810733967632E-4</v>
      </c>
      <c r="BM495">
        <f t="shared" si="520"/>
        <v>0</v>
      </c>
      <c r="BN495">
        <f t="shared" si="521"/>
        <v>0</v>
      </c>
      <c r="BO495">
        <f t="shared" si="522"/>
        <v>-2.7755575615628914E-17</v>
      </c>
      <c r="BP495">
        <f t="shared" si="523"/>
        <v>1.1188966420050406E-16</v>
      </c>
    </row>
    <row r="496" spans="1:68" x14ac:dyDescent="0.2">
      <c r="A496">
        <f t="shared" si="529"/>
        <v>0.45900000000000002</v>
      </c>
      <c r="B496">
        <f t="shared" si="465"/>
        <v>1.4347118371648842</v>
      </c>
      <c r="C496">
        <f t="shared" si="466"/>
        <v>1.6910220128675428</v>
      </c>
      <c r="D496">
        <f t="shared" si="467"/>
        <v>1.4347118371648842</v>
      </c>
      <c r="E496">
        <f t="shared" si="473"/>
        <v>0.99278159319222636</v>
      </c>
      <c r="F496">
        <f t="shared" si="474"/>
        <v>0.99278159319222636</v>
      </c>
      <c r="G496">
        <f t="shared" si="468"/>
        <v>1.4203647187932353</v>
      </c>
      <c r="H496">
        <f t="shared" si="469"/>
        <v>0.98870648714747622</v>
      </c>
      <c r="I496">
        <f t="shared" si="470"/>
        <v>0.98870648714747633</v>
      </c>
      <c r="J496">
        <f t="shared" si="525"/>
        <v>22.07770543148045</v>
      </c>
      <c r="K496">
        <f t="shared" si="526"/>
        <v>21.404958747956066</v>
      </c>
      <c r="L496">
        <f t="shared" si="475"/>
        <v>3.6817471316991616E+17</v>
      </c>
      <c r="M496">
        <f t="shared" si="471"/>
        <v>3.0201328836175514E-2</v>
      </c>
      <c r="N496" s="17">
        <f t="shared" si="527"/>
        <v>1.1119365581609238E+16</v>
      </c>
      <c r="O496">
        <f t="shared" si="528"/>
        <v>0</v>
      </c>
      <c r="P496" s="18" t="e">
        <f t="shared" si="472"/>
        <v>#N/A</v>
      </c>
      <c r="R496">
        <f t="shared" si="476"/>
        <v>3.0636226123797319</v>
      </c>
      <c r="S496">
        <f t="shared" si="477"/>
        <v>40.447333984463498</v>
      </c>
      <c r="T496">
        <f t="shared" si="499"/>
        <v>-3.4998693543714725</v>
      </c>
      <c r="U496" s="9">
        <f t="shared" si="478"/>
        <v>36.947464630092028</v>
      </c>
      <c r="V496">
        <f t="shared" si="500"/>
        <v>-1.111936558160912E+16</v>
      </c>
      <c r="W496">
        <f t="shared" si="501"/>
        <v>0</v>
      </c>
      <c r="X496">
        <f t="shared" si="502"/>
        <v>-7.1054273576010019E-15</v>
      </c>
      <c r="Y496">
        <f t="shared" si="479"/>
        <v>1.6910220128675428</v>
      </c>
      <c r="Z496">
        <f t="shared" si="480"/>
        <v>31.415926535897931</v>
      </c>
      <c r="AA496">
        <f t="shared" si="481"/>
        <v>3.0213669675171468</v>
      </c>
      <c r="AB496">
        <f t="shared" si="503"/>
        <v>-0.36500623981494734</v>
      </c>
      <c r="AC496">
        <f t="shared" si="482"/>
        <v>31.050920296082985</v>
      </c>
      <c r="AD496">
        <f t="shared" si="504"/>
        <v>-3.9020518621702152E-2</v>
      </c>
      <c r="AE496">
        <f t="shared" si="483"/>
        <v>8.3184423960661492E-3</v>
      </c>
      <c r="AF496" s="9">
        <f t="shared" si="505"/>
        <v>31.020218219857352</v>
      </c>
      <c r="AG496" s="9">
        <f t="shared" si="506"/>
        <v>0</v>
      </c>
      <c r="AH496">
        <f t="shared" si="507"/>
        <v>0</v>
      </c>
      <c r="AI496">
        <f t="shared" si="524"/>
        <v>3.1257338500324527E-3</v>
      </c>
      <c r="AJ496">
        <f t="shared" si="484"/>
        <v>37.337604695554134</v>
      </c>
      <c r="AK496">
        <f t="shared" si="485"/>
        <v>-0.40720514164995003</v>
      </c>
      <c r="AL496">
        <f t="shared" si="486"/>
        <v>9.8204906262915337E-3</v>
      </c>
      <c r="AM496">
        <f t="shared" si="487"/>
        <v>7.2445855615316966E-3</v>
      </c>
      <c r="AN496" s="9">
        <f t="shared" si="508"/>
        <v>36.947464630092</v>
      </c>
      <c r="AO496">
        <f t="shared" si="488"/>
        <v>0</v>
      </c>
      <c r="AP496">
        <f t="shared" si="509"/>
        <v>0</v>
      </c>
      <c r="AQ496">
        <f t="shared" si="489"/>
        <v>5.9216781596562029</v>
      </c>
      <c r="AR496">
        <f t="shared" si="490"/>
        <v>-4.2198901835002689E-2</v>
      </c>
      <c r="AS496">
        <f t="shared" si="491"/>
        <v>4.8841009247993686E-2</v>
      </c>
      <c r="AT496">
        <f t="shared" si="510"/>
        <v>0.10363057220745647</v>
      </c>
      <c r="AU496">
        <f t="shared" si="492"/>
        <v>5.9272464102346483</v>
      </c>
      <c r="AV496">
        <f t="shared" si="511"/>
        <v>0.16042363040540489</v>
      </c>
      <c r="AW496">
        <f t="shared" si="512"/>
        <v>0</v>
      </c>
      <c r="AX496">
        <f t="shared" si="493"/>
        <v>3.0205921929015118E-2</v>
      </c>
      <c r="AY496" t="b">
        <f t="shared" si="513"/>
        <v>0</v>
      </c>
      <c r="AZ496">
        <f t="shared" si="494"/>
        <v>37.337604695554134</v>
      </c>
      <c r="BA496">
        <f t="shared" si="495"/>
        <v>-0.40720514164995025</v>
      </c>
      <c r="BB496">
        <f t="shared" si="496"/>
        <v>-3.9511305671616544E-2</v>
      </c>
      <c r="BC496">
        <f t="shared" si="497"/>
        <v>7.2445855615316966E-3</v>
      </c>
      <c r="BD496">
        <f t="shared" si="498"/>
        <v>4.9331796297907987E-2</v>
      </c>
      <c r="BF496" s="15">
        <f t="shared" si="514"/>
        <v>36.947464630092</v>
      </c>
      <c r="BG496" s="10">
        <f t="shared" si="515"/>
        <v>0</v>
      </c>
      <c r="BH496">
        <f t="shared" si="516"/>
        <v>5.9272464102346483</v>
      </c>
      <c r="BI496">
        <f t="shared" si="517"/>
        <v>5.9216781596562029</v>
      </c>
      <c r="BJ496">
        <f t="shared" si="518"/>
        <v>-4.2198901835002911E-2</v>
      </c>
      <c r="BK496">
        <f t="shared" si="519"/>
        <v>-4.9078704991439154E-4</v>
      </c>
      <c r="BM496">
        <f t="shared" si="520"/>
        <v>0</v>
      </c>
      <c r="BN496">
        <f t="shared" si="521"/>
        <v>0</v>
      </c>
      <c r="BO496">
        <f t="shared" si="522"/>
        <v>-9.0205620750793969E-17</v>
      </c>
      <c r="BP496">
        <f t="shared" si="523"/>
        <v>0</v>
      </c>
    </row>
    <row r="497" spans="1:68" x14ac:dyDescent="0.2">
      <c r="A497">
        <f t="shared" si="529"/>
        <v>0.46</v>
      </c>
      <c r="B497">
        <f t="shared" si="465"/>
        <v>1.4378375710149165</v>
      </c>
      <c r="C497">
        <f t="shared" si="466"/>
        <v>1.6878962790175105</v>
      </c>
      <c r="D497">
        <f t="shared" si="467"/>
        <v>1.4378375710149165</v>
      </c>
      <c r="E497">
        <f t="shared" si="473"/>
        <v>0.99315163159295949</v>
      </c>
      <c r="F497">
        <f t="shared" si="474"/>
        <v>0.99315163159295949</v>
      </c>
      <c r="G497">
        <f t="shared" si="468"/>
        <v>1.4234591953047673</v>
      </c>
      <c r="H497">
        <f t="shared" si="469"/>
        <v>0.98916550594202424</v>
      </c>
      <c r="I497">
        <f t="shared" si="470"/>
        <v>0.98916550594202424</v>
      </c>
      <c r="J497">
        <f t="shared" si="525"/>
        <v>22.067460349466703</v>
      </c>
      <c r="K497">
        <f t="shared" si="526"/>
        <v>21.395125157831586</v>
      </c>
      <c r="L497">
        <f t="shared" si="475"/>
        <v>3.7138635528736429E+17</v>
      </c>
      <c r="M497">
        <f t="shared" si="471"/>
        <v>3.0232571901439066E-2</v>
      </c>
      <c r="N497" s="17">
        <f t="shared" si="527"/>
        <v>1.1227964689438636E+16</v>
      </c>
      <c r="O497">
        <f t="shared" si="528"/>
        <v>0</v>
      </c>
      <c r="P497" s="18" t="e">
        <f t="shared" si="472"/>
        <v>#N/A</v>
      </c>
      <c r="R497">
        <f t="shared" si="476"/>
        <v>3.0631630997152635</v>
      </c>
      <c r="S497">
        <f t="shared" si="477"/>
        <v>40.456019304563547</v>
      </c>
      <c r="T497">
        <f t="shared" si="499"/>
        <v>-3.4988353960247291</v>
      </c>
      <c r="U497" s="9">
        <f t="shared" si="478"/>
        <v>36.957183908538816</v>
      </c>
      <c r="V497">
        <f t="shared" si="500"/>
        <v>-1.122796468943823E+16</v>
      </c>
      <c r="W497">
        <f t="shared" si="501"/>
        <v>0</v>
      </c>
      <c r="X497">
        <f t="shared" si="502"/>
        <v>-3.5527136788005009E-14</v>
      </c>
      <c r="Y497">
        <f t="shared" si="479"/>
        <v>1.6878962790175105</v>
      </c>
      <c r="Z497">
        <f t="shared" si="480"/>
        <v>31.415926535897931</v>
      </c>
      <c r="AA497">
        <f t="shared" si="481"/>
        <v>3.024492701367179</v>
      </c>
      <c r="AB497">
        <f t="shared" si="503"/>
        <v>-0.35579571033531687</v>
      </c>
      <c r="AC497">
        <f t="shared" si="482"/>
        <v>31.060130825562613</v>
      </c>
      <c r="AD497">
        <f t="shared" si="504"/>
        <v>-3.7986510457531542E-2</v>
      </c>
      <c r="AE497">
        <f t="shared" si="483"/>
        <v>7.9165520563940391E-3</v>
      </c>
      <c r="AF497" s="9">
        <f t="shared" si="505"/>
        <v>31.030060867161474</v>
      </c>
      <c r="AG497" s="9">
        <f t="shared" si="506"/>
        <v>0</v>
      </c>
      <c r="AH497">
        <f t="shared" si="507"/>
        <v>0</v>
      </c>
      <c r="AI497">
        <f t="shared" si="524"/>
        <v>3.1257338500324527E-3</v>
      </c>
      <c r="AJ497">
        <f t="shared" si="484"/>
        <v>37.337604695554134</v>
      </c>
      <c r="AK497">
        <f t="shared" si="485"/>
        <v>-0.39814716208641232</v>
      </c>
      <c r="AL497">
        <f t="shared" si="486"/>
        <v>1.0854448973034891E-2</v>
      </c>
      <c r="AM497">
        <f t="shared" si="487"/>
        <v>6.8719260980640044E-3</v>
      </c>
      <c r="AN497" s="9">
        <f t="shared" si="508"/>
        <v>36.957183908538823</v>
      </c>
      <c r="AO497">
        <f t="shared" si="488"/>
        <v>0</v>
      </c>
      <c r="AP497">
        <f t="shared" si="509"/>
        <v>0</v>
      </c>
      <c r="AQ497">
        <f t="shared" si="489"/>
        <v>5.9216781596562029</v>
      </c>
      <c r="AR497">
        <f t="shared" si="490"/>
        <v>-4.2351451751095448E-2</v>
      </c>
      <c r="AS497">
        <f t="shared" si="491"/>
        <v>4.8840959430566433E-2</v>
      </c>
      <c r="AT497">
        <f t="shared" si="510"/>
        <v>0.10637135156046561</v>
      </c>
      <c r="AU497">
        <f t="shared" si="492"/>
        <v>5.9271230413773495</v>
      </c>
      <c r="AV497">
        <f t="shared" si="511"/>
        <v>0.16037810283504608</v>
      </c>
      <c r="AW497">
        <f t="shared" si="512"/>
        <v>0</v>
      </c>
      <c r="AX497">
        <f t="shared" si="493"/>
        <v>3.023717926751544E-2</v>
      </c>
      <c r="AY497" t="b">
        <f t="shared" si="513"/>
        <v>0</v>
      </c>
      <c r="AZ497">
        <f t="shared" si="494"/>
        <v>37.337604695554134</v>
      </c>
      <c r="BA497">
        <f t="shared" si="495"/>
        <v>-0.39814716208641227</v>
      </c>
      <c r="BB497">
        <f t="shared" si="496"/>
        <v>-3.8477347324872957E-2</v>
      </c>
      <c r="BC497">
        <f t="shared" si="497"/>
        <v>6.8719260980640044E-3</v>
      </c>
      <c r="BD497">
        <f t="shared" si="498"/>
        <v>4.9331796297907987E-2</v>
      </c>
      <c r="BF497" s="15">
        <f t="shared" si="514"/>
        <v>36.957183908538823</v>
      </c>
      <c r="BG497" s="10">
        <f t="shared" si="515"/>
        <v>0</v>
      </c>
      <c r="BH497">
        <f t="shared" si="516"/>
        <v>5.9271230413773495</v>
      </c>
      <c r="BI497">
        <f t="shared" si="517"/>
        <v>5.9216781596562029</v>
      </c>
      <c r="BJ497">
        <f t="shared" si="518"/>
        <v>-4.2351451751095393E-2</v>
      </c>
      <c r="BK497">
        <f t="shared" si="519"/>
        <v>-4.9083686734141541E-4</v>
      </c>
      <c r="BM497">
        <f t="shared" si="520"/>
        <v>0</v>
      </c>
      <c r="BN497">
        <f t="shared" si="521"/>
        <v>0</v>
      </c>
      <c r="BO497">
        <f t="shared" si="522"/>
        <v>1.3877787807814457E-16</v>
      </c>
      <c r="BP497">
        <f t="shared" si="523"/>
        <v>0</v>
      </c>
    </row>
    <row r="498" spans="1:68" x14ac:dyDescent="0.2">
      <c r="A498">
        <f t="shared" si="529"/>
        <v>0.46100000000000002</v>
      </c>
      <c r="B498">
        <f t="shared" si="465"/>
        <v>1.4409633048649488</v>
      </c>
      <c r="C498">
        <f t="shared" si="466"/>
        <v>1.6847705451674782</v>
      </c>
      <c r="D498">
        <f t="shared" si="467"/>
        <v>1.4409633048649488</v>
      </c>
      <c r="E498">
        <f t="shared" si="473"/>
        <v>0.99351196669950359</v>
      </c>
      <c r="F498">
        <f t="shared" si="474"/>
        <v>0.99351196669950359</v>
      </c>
      <c r="G498">
        <f t="shared" si="468"/>
        <v>1.4265536718162994</v>
      </c>
      <c r="H498">
        <f t="shared" si="469"/>
        <v>0.98961505270803474</v>
      </c>
      <c r="I498">
        <f t="shared" si="470"/>
        <v>0.98961505270803474</v>
      </c>
      <c r="J498">
        <f t="shared" si="525"/>
        <v>22.057435890555109</v>
      </c>
      <c r="K498">
        <f t="shared" si="526"/>
        <v>21.385503285332302</v>
      </c>
      <c r="L498">
        <f t="shared" si="475"/>
        <v>3.7463412687325536E+17</v>
      </c>
      <c r="M498">
        <f t="shared" si="471"/>
        <v>3.0263814937164749E-2</v>
      </c>
      <c r="N498" s="17">
        <f t="shared" si="527"/>
        <v>1.13378578848385E+16</v>
      </c>
      <c r="O498">
        <f t="shared" si="528"/>
        <v>0</v>
      </c>
      <c r="P498" s="18" t="e">
        <f t="shared" si="472"/>
        <v>#N/A</v>
      </c>
      <c r="R498">
        <f t="shared" si="476"/>
        <v>3.0627132759042688</v>
      </c>
      <c r="S498">
        <f t="shared" si="477"/>
        <v>40.464726282942109</v>
      </c>
      <c r="T498">
        <f t="shared" si="499"/>
        <v>-3.4978025066197236</v>
      </c>
      <c r="U498" s="9">
        <f t="shared" si="478"/>
        <v>36.966923776322389</v>
      </c>
      <c r="V498">
        <f t="shared" si="500"/>
        <v>-1.1337857884838388E+16</v>
      </c>
      <c r="W498">
        <f t="shared" si="501"/>
        <v>0</v>
      </c>
      <c r="X498">
        <f t="shared" si="502"/>
        <v>-7.1054273576010019E-15</v>
      </c>
      <c r="Y498">
        <f t="shared" si="479"/>
        <v>1.6847705451674782</v>
      </c>
      <c r="Z498">
        <f t="shared" si="480"/>
        <v>31.415926535897931</v>
      </c>
      <c r="AA498">
        <f t="shared" si="481"/>
        <v>3.0276184352172115</v>
      </c>
      <c r="AB498">
        <f t="shared" si="503"/>
        <v>-0.34657241860794047</v>
      </c>
      <c r="AC498">
        <f t="shared" si="482"/>
        <v>31.06935411728999</v>
      </c>
      <c r="AD498">
        <f t="shared" si="504"/>
        <v>-3.695357036194781E-2</v>
      </c>
      <c r="AE498">
        <f t="shared" si="483"/>
        <v>7.5246888485273888E-3</v>
      </c>
      <c r="AF498" s="9">
        <f t="shared" si="505"/>
        <v>31.039925235776568</v>
      </c>
      <c r="AG498" s="9">
        <f t="shared" si="506"/>
        <v>0</v>
      </c>
      <c r="AH498">
        <f t="shared" si="507"/>
        <v>0</v>
      </c>
      <c r="AI498">
        <f t="shared" si="524"/>
        <v>3.1257338500323417E-3</v>
      </c>
      <c r="AJ498">
        <f t="shared" si="484"/>
        <v>37.337604695554134</v>
      </c>
      <c r="AK498">
        <f t="shared" si="485"/>
        <v>-0.38907742968067194</v>
      </c>
      <c r="AL498">
        <f t="shared" si="486"/>
        <v>1.1887338378040457E-2</v>
      </c>
      <c r="AM498">
        <f t="shared" si="487"/>
        <v>6.5091720708545728E-3</v>
      </c>
      <c r="AN498" s="9">
        <f t="shared" si="508"/>
        <v>36.966923776322353</v>
      </c>
      <c r="AO498">
        <f t="shared" si="488"/>
        <v>0</v>
      </c>
      <c r="AP498">
        <f t="shared" si="509"/>
        <v>0</v>
      </c>
      <c r="AQ498">
        <f t="shared" si="489"/>
        <v>5.9216781596562029</v>
      </c>
      <c r="AR498">
        <f t="shared" si="490"/>
        <v>-4.2505011072731469E-2</v>
      </c>
      <c r="AS498">
        <f t="shared" si="491"/>
        <v>4.8840908739988267E-2</v>
      </c>
      <c r="AT498">
        <f t="shared" si="510"/>
        <v>0.10924563552200051</v>
      </c>
      <c r="AU498">
        <f t="shared" si="492"/>
        <v>5.9269985405457852</v>
      </c>
      <c r="AV498">
        <f t="shared" si="511"/>
        <v>0.16033247928360436</v>
      </c>
      <c r="AW498">
        <f t="shared" si="512"/>
        <v>0</v>
      </c>
      <c r="AX498">
        <f t="shared" si="493"/>
        <v>3.0268436606015765E-2</v>
      </c>
      <c r="AY498" t="b">
        <f t="shared" si="513"/>
        <v>0</v>
      </c>
      <c r="AZ498">
        <f t="shared" si="494"/>
        <v>37.337604695554134</v>
      </c>
      <c r="BA498">
        <f t="shared" si="495"/>
        <v>-0.38907742968067194</v>
      </c>
      <c r="BB498">
        <f t="shared" si="496"/>
        <v>-3.7444457919867592E-2</v>
      </c>
      <c r="BC498">
        <f t="shared" si="497"/>
        <v>6.5091720708545728E-3</v>
      </c>
      <c r="BD498">
        <f t="shared" si="498"/>
        <v>4.9331796297907987E-2</v>
      </c>
      <c r="BF498" s="15">
        <f t="shared" si="514"/>
        <v>36.966923776322353</v>
      </c>
      <c r="BG498" s="10">
        <f t="shared" si="515"/>
        <v>0</v>
      </c>
      <c r="BH498">
        <f t="shared" si="516"/>
        <v>5.9269985405457852</v>
      </c>
      <c r="BI498">
        <f t="shared" si="517"/>
        <v>5.9216781596562029</v>
      </c>
      <c r="BJ498">
        <f t="shared" si="518"/>
        <v>-4.2505011072731469E-2</v>
      </c>
      <c r="BK498">
        <f t="shared" si="519"/>
        <v>-4.9088755791978217E-4</v>
      </c>
      <c r="BM498">
        <f t="shared" si="520"/>
        <v>0</v>
      </c>
      <c r="BN498">
        <f t="shared" si="521"/>
        <v>0</v>
      </c>
      <c r="BO498">
        <f t="shared" si="522"/>
        <v>-6.2450045135165055E-17</v>
      </c>
      <c r="BP498">
        <f t="shared" si="523"/>
        <v>0</v>
      </c>
    </row>
    <row r="499" spans="1:68" x14ac:dyDescent="0.2">
      <c r="A499">
        <f t="shared" si="529"/>
        <v>0.46200000000000002</v>
      </c>
      <c r="B499">
        <f t="shared" si="465"/>
        <v>1.4440890387149814</v>
      </c>
      <c r="C499">
        <f t="shared" si="466"/>
        <v>1.6816448113174456</v>
      </c>
      <c r="D499">
        <f t="shared" si="467"/>
        <v>1.4440890387149814</v>
      </c>
      <c r="E499">
        <f t="shared" si="473"/>
        <v>0.99386259499131113</v>
      </c>
      <c r="F499">
        <f t="shared" si="474"/>
        <v>0.99386259499131113</v>
      </c>
      <c r="G499">
        <f t="shared" si="468"/>
        <v>1.4296481483278316</v>
      </c>
      <c r="H499">
        <f t="shared" si="469"/>
        <v>0.99005512314074806</v>
      </c>
      <c r="I499">
        <f t="shared" si="470"/>
        <v>0.99005512314074806</v>
      </c>
      <c r="J499">
        <f t="shared" si="525"/>
        <v>22.047631562361634</v>
      </c>
      <c r="K499">
        <f t="shared" si="526"/>
        <v>21.37609266071183</v>
      </c>
      <c r="L499">
        <f t="shared" si="475"/>
        <v>3.7791854627812243E+17</v>
      </c>
      <c r="M499">
        <f t="shared" si="471"/>
        <v>3.0295057943322046E-2</v>
      </c>
      <c r="N499" s="17">
        <f t="shared" si="527"/>
        <v>1.1449064257351754E+16</v>
      </c>
      <c r="O499">
        <f t="shared" si="528"/>
        <v>0</v>
      </c>
      <c r="P499" s="18" t="e">
        <f t="shared" si="472"/>
        <v>#N/A</v>
      </c>
      <c r="R499">
        <f t="shared" si="476"/>
        <v>3.0622731321461045</v>
      </c>
      <c r="S499">
        <f t="shared" si="477"/>
        <v>40.473455081273087</v>
      </c>
      <c r="T499">
        <f t="shared" si="499"/>
        <v>-3.4967706839505377</v>
      </c>
      <c r="U499" s="9">
        <f t="shared" si="478"/>
        <v>36.976684397322551</v>
      </c>
      <c r="V499">
        <f t="shared" si="500"/>
        <v>-1.144906425735149E+16</v>
      </c>
      <c r="W499">
        <f t="shared" si="501"/>
        <v>0</v>
      </c>
      <c r="X499">
        <f t="shared" si="502"/>
        <v>-2.1316282072803006E-14</v>
      </c>
      <c r="Y499">
        <f t="shared" si="479"/>
        <v>1.6816448113174456</v>
      </c>
      <c r="Z499">
        <f t="shared" si="480"/>
        <v>31.415926535897931</v>
      </c>
      <c r="AA499">
        <f t="shared" si="481"/>
        <v>3.0307441690672441</v>
      </c>
      <c r="AB499">
        <f t="shared" si="503"/>
        <v>-0.3373361912988227</v>
      </c>
      <c r="AC499">
        <f t="shared" si="482"/>
        <v>31.078590344599107</v>
      </c>
      <c r="AD499">
        <f t="shared" si="504"/>
        <v>-3.5921696130725898E-2</v>
      </c>
      <c r="AE499">
        <f t="shared" si="483"/>
        <v>7.1428449169772829E-3</v>
      </c>
      <c r="AF499" s="9">
        <f t="shared" si="505"/>
        <v>31.049811493385359</v>
      </c>
      <c r="AG499" s="9">
        <f t="shared" si="506"/>
        <v>0</v>
      </c>
      <c r="AH499">
        <f t="shared" si="507"/>
        <v>0</v>
      </c>
      <c r="AI499">
        <f t="shared" si="524"/>
        <v>3.1257338500324527E-3</v>
      </c>
      <c r="AJ499">
        <f t="shared" si="484"/>
        <v>37.337604695554134</v>
      </c>
      <c r="AK499">
        <f t="shared" si="485"/>
        <v>-0.37999577557476016</v>
      </c>
      <c r="AL499">
        <f t="shared" si="486"/>
        <v>1.2919161047226346E-2</v>
      </c>
      <c r="AM499">
        <f t="shared" si="487"/>
        <v>6.1563162960003208E-3</v>
      </c>
      <c r="AN499" s="9">
        <f t="shared" si="508"/>
        <v>36.9766843973226</v>
      </c>
      <c r="AO499">
        <f t="shared" si="488"/>
        <v>0</v>
      </c>
      <c r="AP499">
        <f t="shared" si="509"/>
        <v>0</v>
      </c>
      <c r="AQ499">
        <f t="shared" si="489"/>
        <v>5.9216781596562029</v>
      </c>
      <c r="AR499">
        <f t="shared" si="490"/>
        <v>-4.2659584275937468E-2</v>
      </c>
      <c r="AS499">
        <f t="shared" si="491"/>
        <v>4.8840857177952245E-2</v>
      </c>
      <c r="AT499">
        <f t="shared" si="510"/>
        <v>0.11226331190501523</v>
      </c>
      <c r="AU499">
        <f t="shared" si="492"/>
        <v>5.926872903937241</v>
      </c>
      <c r="AV499">
        <f t="shared" si="511"/>
        <v>0.16028675908990891</v>
      </c>
      <c r="AW499">
        <f t="shared" si="512"/>
        <v>0</v>
      </c>
      <c r="AX499">
        <f t="shared" si="493"/>
        <v>3.0299693944516089E-2</v>
      </c>
      <c r="AY499" t="b">
        <f t="shared" si="513"/>
        <v>0</v>
      </c>
      <c r="AZ499">
        <f t="shared" si="494"/>
        <v>37.337604695554134</v>
      </c>
      <c r="BA499">
        <f t="shared" si="495"/>
        <v>-0.37999577557476028</v>
      </c>
      <c r="BB499">
        <f t="shared" si="496"/>
        <v>-3.6412635250681447E-2</v>
      </c>
      <c r="BC499">
        <f t="shared" si="497"/>
        <v>6.1563162960003208E-3</v>
      </c>
      <c r="BD499">
        <f t="shared" si="498"/>
        <v>4.9331796297907987E-2</v>
      </c>
      <c r="BF499" s="15">
        <f t="shared" si="514"/>
        <v>36.976684397322593</v>
      </c>
      <c r="BG499" s="10">
        <f t="shared" si="515"/>
        <v>0</v>
      </c>
      <c r="BH499">
        <f t="shared" si="516"/>
        <v>5.9268729039372339</v>
      </c>
      <c r="BI499">
        <f t="shared" si="517"/>
        <v>5.9216781596562029</v>
      </c>
      <c r="BJ499">
        <f t="shared" si="518"/>
        <v>-4.2659584275937579E-2</v>
      </c>
      <c r="BK499">
        <f t="shared" si="519"/>
        <v>-4.9093911995554823E-4</v>
      </c>
      <c r="BM499">
        <f t="shared" si="520"/>
        <v>0</v>
      </c>
      <c r="BN499">
        <f t="shared" si="521"/>
        <v>0</v>
      </c>
      <c r="BO499">
        <f t="shared" si="522"/>
        <v>1.9428902930940239E-16</v>
      </c>
      <c r="BP499">
        <f t="shared" si="523"/>
        <v>0</v>
      </c>
    </row>
    <row r="500" spans="1:68" x14ac:dyDescent="0.2">
      <c r="A500">
        <f t="shared" si="529"/>
        <v>0.46300000000000002</v>
      </c>
      <c r="B500">
        <f t="shared" si="465"/>
        <v>1.4472147725650137</v>
      </c>
      <c r="C500">
        <f t="shared" si="466"/>
        <v>1.6785190774674132</v>
      </c>
      <c r="D500">
        <f t="shared" si="467"/>
        <v>1.4472147725650137</v>
      </c>
      <c r="E500">
        <f t="shared" si="473"/>
        <v>0.99420351304267196</v>
      </c>
      <c r="F500">
        <f t="shared" si="474"/>
        <v>0.99420351304267196</v>
      </c>
      <c r="G500">
        <f t="shared" si="468"/>
        <v>1.4327426248393635</v>
      </c>
      <c r="H500">
        <f t="shared" si="469"/>
        <v>0.99048571302614774</v>
      </c>
      <c r="I500">
        <f t="shared" si="470"/>
        <v>0.99048571302614774</v>
      </c>
      <c r="J500">
        <f t="shared" si="525"/>
        <v>22.038046883831779</v>
      </c>
      <c r="K500">
        <f t="shared" si="526"/>
        <v>21.366892825029218</v>
      </c>
      <c r="L500">
        <f t="shared" si="475"/>
        <v>3.8124014054047706E+17</v>
      </c>
      <c r="M500">
        <f t="shared" si="471"/>
        <v>3.0326300919880429E-2</v>
      </c>
      <c r="N500" s="17">
        <f t="shared" si="527"/>
        <v>1.1561603224768014E+16</v>
      </c>
      <c r="O500">
        <f t="shared" si="528"/>
        <v>0</v>
      </c>
      <c r="P500" s="18" t="e">
        <f t="shared" si="472"/>
        <v>#N/A</v>
      </c>
      <c r="R500">
        <f t="shared" si="476"/>
        <v>3.0618426598372506</v>
      </c>
      <c r="S500">
        <f t="shared" si="477"/>
        <v>40.482205861620457</v>
      </c>
      <c r="T500">
        <f t="shared" si="499"/>
        <v>-3.495739925818075</v>
      </c>
      <c r="U500" s="9">
        <f t="shared" si="478"/>
        <v>36.986465935802386</v>
      </c>
      <c r="V500">
        <f t="shared" si="500"/>
        <v>-1.1561603224767856E+16</v>
      </c>
      <c r="W500">
        <f t="shared" si="501"/>
        <v>0</v>
      </c>
      <c r="X500">
        <f t="shared" si="502"/>
        <v>-7.1054273576010019E-15</v>
      </c>
      <c r="Y500">
        <f t="shared" si="479"/>
        <v>1.6785190774674132</v>
      </c>
      <c r="Z500">
        <f t="shared" si="480"/>
        <v>31.415926535897931</v>
      </c>
      <c r="AA500">
        <f t="shared" si="481"/>
        <v>3.0338699029172762</v>
      </c>
      <c r="AB500">
        <f t="shared" si="503"/>
        <v>-0.32808685481669403</v>
      </c>
      <c r="AC500">
        <f t="shared" si="482"/>
        <v>31.087839681081238</v>
      </c>
      <c r="AD500">
        <f t="shared" si="504"/>
        <v>-3.4890885566456808E-2</v>
      </c>
      <c r="AE500">
        <f t="shared" si="483"/>
        <v>6.7710126130269077E-3</v>
      </c>
      <c r="AF500" s="9">
        <f t="shared" si="505"/>
        <v>31.059719808127806</v>
      </c>
      <c r="AG500" s="9">
        <f t="shared" si="506"/>
        <v>0</v>
      </c>
      <c r="AH500">
        <f t="shared" si="507"/>
        <v>0</v>
      </c>
      <c r="AI500">
        <f t="shared" si="524"/>
        <v>3.1257338500324527E-3</v>
      </c>
      <c r="AJ500">
        <f t="shared" si="484"/>
        <v>37.337604695554134</v>
      </c>
      <c r="AK500">
        <f t="shared" si="485"/>
        <v>-0.37090203072201561</v>
      </c>
      <c r="AL500">
        <f t="shared" si="486"/>
        <v>1.3949919179689019E-2</v>
      </c>
      <c r="AM500">
        <f t="shared" si="487"/>
        <v>5.8133517906201028E-3</v>
      </c>
      <c r="AN500" s="9">
        <f t="shared" si="508"/>
        <v>36.986465935802428</v>
      </c>
      <c r="AO500">
        <f t="shared" si="488"/>
        <v>0</v>
      </c>
      <c r="AP500">
        <f t="shared" si="509"/>
        <v>0</v>
      </c>
      <c r="AQ500">
        <f t="shared" si="489"/>
        <v>5.9216781596562029</v>
      </c>
      <c r="AR500">
        <f t="shared" si="490"/>
        <v>-4.2815175905321579E-2</v>
      </c>
      <c r="AS500">
        <f t="shared" si="491"/>
        <v>4.8840804746145827E-2</v>
      </c>
      <c r="AT500">
        <f t="shared" si="510"/>
        <v>0.11543526958311744</v>
      </c>
      <c r="AU500">
        <f t="shared" si="492"/>
        <v>5.9267461276746225</v>
      </c>
      <c r="AV500">
        <f t="shared" si="511"/>
        <v>0.16024094159095117</v>
      </c>
      <c r="AW500">
        <f t="shared" si="512"/>
        <v>0</v>
      </c>
      <c r="AX500">
        <f t="shared" si="493"/>
        <v>3.0330951283016414E-2</v>
      </c>
      <c r="AY500" t="b">
        <f t="shared" si="513"/>
        <v>0</v>
      </c>
      <c r="AZ500">
        <f t="shared" si="494"/>
        <v>37.337604695554134</v>
      </c>
      <c r="BA500">
        <f t="shared" si="495"/>
        <v>-0.37090203072201572</v>
      </c>
      <c r="BB500">
        <f t="shared" si="496"/>
        <v>-3.5381877118218795E-2</v>
      </c>
      <c r="BC500">
        <f t="shared" si="497"/>
        <v>5.8133517906201028E-3</v>
      </c>
      <c r="BD500">
        <f t="shared" si="498"/>
        <v>4.9331796297907987E-2</v>
      </c>
      <c r="BF500" s="15">
        <f t="shared" si="514"/>
        <v>36.986465935802428</v>
      </c>
      <c r="BG500" s="10">
        <f t="shared" si="515"/>
        <v>0</v>
      </c>
      <c r="BH500">
        <f t="shared" si="516"/>
        <v>5.9267461276746225</v>
      </c>
      <c r="BI500">
        <f t="shared" si="517"/>
        <v>5.9216781596562029</v>
      </c>
      <c r="BJ500">
        <f t="shared" si="518"/>
        <v>-4.281517590532169E-2</v>
      </c>
      <c r="BK500">
        <f t="shared" si="519"/>
        <v>-4.9099155176198644E-4</v>
      </c>
      <c r="BM500">
        <f t="shared" si="520"/>
        <v>0</v>
      </c>
      <c r="BN500">
        <f t="shared" si="521"/>
        <v>0</v>
      </c>
      <c r="BO500">
        <f t="shared" si="522"/>
        <v>1.7347234759768071E-16</v>
      </c>
      <c r="BP500">
        <f t="shared" si="523"/>
        <v>0</v>
      </c>
    </row>
    <row r="501" spans="1:68" x14ac:dyDescent="0.2">
      <c r="A501">
        <f t="shared" si="529"/>
        <v>0.46400000000000002</v>
      </c>
      <c r="B501">
        <f t="shared" si="465"/>
        <v>1.4503405064150463</v>
      </c>
      <c r="C501">
        <f t="shared" si="466"/>
        <v>1.6753933436173807</v>
      </c>
      <c r="D501">
        <f t="shared" si="467"/>
        <v>1.4503405064150463</v>
      </c>
      <c r="E501">
        <f t="shared" si="473"/>
        <v>0.99453471752274714</v>
      </c>
      <c r="F501">
        <f t="shared" si="474"/>
        <v>0.99453471752274714</v>
      </c>
      <c r="G501">
        <f t="shared" si="468"/>
        <v>1.4358371013508959</v>
      </c>
      <c r="H501">
        <f t="shared" si="469"/>
        <v>0.99090681824100091</v>
      </c>
      <c r="I501">
        <f t="shared" si="470"/>
        <v>0.99090681824100091</v>
      </c>
      <c r="J501">
        <f t="shared" si="525"/>
        <v>22.028681385182335</v>
      </c>
      <c r="K501">
        <f t="shared" si="526"/>
        <v>21.357903330093666</v>
      </c>
      <c r="L501">
        <f t="shared" si="475"/>
        <v>3.8459944555513626E+17</v>
      </c>
      <c r="M501">
        <f t="shared" si="471"/>
        <v>3.0357543866809372E-2</v>
      </c>
      <c r="N501" s="17">
        <f t="shared" si="527"/>
        <v>1.1675494539590612E+16</v>
      </c>
      <c r="O501">
        <f t="shared" si="528"/>
        <v>0</v>
      </c>
      <c r="P501" s="18" t="e">
        <f t="shared" si="472"/>
        <v>#N/A</v>
      </c>
      <c r="R501">
        <f t="shared" si="476"/>
        <v>3.0614218505706332</v>
      </c>
      <c r="S501">
        <f t="shared" si="477"/>
        <v>40.490978786449979</v>
      </c>
      <c r="T501">
        <f t="shared" si="499"/>
        <v>-3.4947102300300354</v>
      </c>
      <c r="U501" s="9">
        <f t="shared" si="478"/>
        <v>36.996268556419942</v>
      </c>
      <c r="V501">
        <f t="shared" si="500"/>
        <v>-1.1675494539590134E+16</v>
      </c>
      <c r="W501">
        <f t="shared" si="501"/>
        <v>0</v>
      </c>
      <c r="X501">
        <f t="shared" si="502"/>
        <v>-3.5527136788005009E-14</v>
      </c>
      <c r="Y501">
        <f t="shared" si="479"/>
        <v>1.6753933436173807</v>
      </c>
      <c r="Z501">
        <f t="shared" si="480"/>
        <v>31.415926535897931</v>
      </c>
      <c r="AA501">
        <f t="shared" si="481"/>
        <v>3.0369956367673092</v>
      </c>
      <c r="AB501">
        <f t="shared" si="503"/>
        <v>-0.31882423529972387</v>
      </c>
      <c r="AC501">
        <f t="shared" si="482"/>
        <v>31.097102300598209</v>
      </c>
      <c r="AD501">
        <f t="shared" si="504"/>
        <v>-3.3861136478519772E-2</v>
      </c>
      <c r="AE501">
        <f t="shared" si="483"/>
        <v>6.4091844941134074E-3</v>
      </c>
      <c r="AF501" s="9">
        <f t="shared" si="505"/>
        <v>31.069650348613802</v>
      </c>
      <c r="AG501" s="9">
        <f t="shared" si="506"/>
        <v>0</v>
      </c>
      <c r="AH501">
        <f t="shared" si="507"/>
        <v>0</v>
      </c>
      <c r="AI501">
        <f t="shared" si="524"/>
        <v>3.1257338500324527E-3</v>
      </c>
      <c r="AJ501">
        <f t="shared" si="484"/>
        <v>37.337604695554134</v>
      </c>
      <c r="AK501">
        <f t="shared" si="485"/>
        <v>-0.36179602587419646</v>
      </c>
      <c r="AL501">
        <f t="shared" si="486"/>
        <v>1.4979614967728594E-2</v>
      </c>
      <c r="AM501">
        <f t="shared" si="487"/>
        <v>5.4802717722980737E-3</v>
      </c>
      <c r="AN501" s="9">
        <f t="shared" si="508"/>
        <v>36.996268556419963</v>
      </c>
      <c r="AO501">
        <f t="shared" si="488"/>
        <v>0</v>
      </c>
      <c r="AP501">
        <f t="shared" si="509"/>
        <v>0</v>
      </c>
      <c r="AQ501">
        <f t="shared" si="489"/>
        <v>5.9216781596562029</v>
      </c>
      <c r="AR501">
        <f t="shared" si="490"/>
        <v>-4.297179057447259E-2</v>
      </c>
      <c r="AS501">
        <f t="shared" si="491"/>
        <v>4.8840751446248366E-2</v>
      </c>
      <c r="AT501">
        <f t="shared" si="510"/>
        <v>0.11877352845609952</v>
      </c>
      <c r="AU501">
        <f t="shared" si="492"/>
        <v>5.9266182078061611</v>
      </c>
      <c r="AV501">
        <f t="shared" si="511"/>
        <v>0.16019502612183614</v>
      </c>
      <c r="AW501">
        <f t="shared" si="512"/>
        <v>0</v>
      </c>
      <c r="AX501">
        <f t="shared" si="493"/>
        <v>3.0362208621516739E-2</v>
      </c>
      <c r="AY501" t="b">
        <f t="shared" si="513"/>
        <v>0</v>
      </c>
      <c r="AZ501">
        <f t="shared" si="494"/>
        <v>37.337604695554134</v>
      </c>
      <c r="BA501">
        <f t="shared" si="495"/>
        <v>-0.3617960258741964</v>
      </c>
      <c r="BB501">
        <f t="shared" si="496"/>
        <v>-3.4352181330179317E-2</v>
      </c>
      <c r="BC501">
        <f t="shared" si="497"/>
        <v>5.4802717722980737E-3</v>
      </c>
      <c r="BD501">
        <f t="shared" si="498"/>
        <v>4.9331796297907987E-2</v>
      </c>
      <c r="BF501" s="15">
        <f t="shared" si="514"/>
        <v>36.996268556419963</v>
      </c>
      <c r="BG501" s="10">
        <f t="shared" si="515"/>
        <v>0</v>
      </c>
      <c r="BH501">
        <f t="shared" si="516"/>
        <v>5.9266182078061611</v>
      </c>
      <c r="BI501">
        <f t="shared" si="517"/>
        <v>5.9216781596562029</v>
      </c>
      <c r="BJ501">
        <f t="shared" si="518"/>
        <v>-4.2971790574472535E-2</v>
      </c>
      <c r="BK501">
        <f t="shared" si="519"/>
        <v>-4.9104485165954448E-4</v>
      </c>
      <c r="BM501">
        <f t="shared" si="520"/>
        <v>0</v>
      </c>
      <c r="BN501">
        <f t="shared" si="521"/>
        <v>0</v>
      </c>
      <c r="BO501">
        <f t="shared" si="522"/>
        <v>7.6327832942979512E-17</v>
      </c>
      <c r="BP501">
        <f t="shared" si="523"/>
        <v>0</v>
      </c>
    </row>
    <row r="502" spans="1:68" x14ac:dyDescent="0.2">
      <c r="A502">
        <f t="shared" si="529"/>
        <v>0.46500000000000002</v>
      </c>
      <c r="B502">
        <f t="shared" si="465"/>
        <v>1.4534662402650786</v>
      </c>
      <c r="C502">
        <f t="shared" si="466"/>
        <v>1.6722676097673483</v>
      </c>
      <c r="D502">
        <f t="shared" si="467"/>
        <v>1.4534662402650786</v>
      </c>
      <c r="E502">
        <f t="shared" si="473"/>
        <v>0.99485620519560147</v>
      </c>
      <c r="F502">
        <f t="shared" si="474"/>
        <v>0.99485620519560147</v>
      </c>
      <c r="G502">
        <f t="shared" si="468"/>
        <v>1.4389315778624279</v>
      </c>
      <c r="H502">
        <f t="shared" si="469"/>
        <v>0.99131843475289783</v>
      </c>
      <c r="I502">
        <f t="shared" si="470"/>
        <v>0.99131843475289794</v>
      </c>
      <c r="J502">
        <f t="shared" si="525"/>
        <v>22.019534607844619</v>
      </c>
      <c r="K502">
        <f t="shared" si="526"/>
        <v>21.349123738410547</v>
      </c>
      <c r="L502">
        <f t="shared" si="475"/>
        <v>3.8799700624541677E+17</v>
      </c>
      <c r="M502">
        <f t="shared" si="471"/>
        <v>3.0388786784078348E-2</v>
      </c>
      <c r="N502" s="17">
        <f t="shared" si="527"/>
        <v>1.1790758295652686E+16</v>
      </c>
      <c r="O502">
        <f t="shared" si="528"/>
        <v>0</v>
      </c>
      <c r="P502" s="18" t="e">
        <f t="shared" si="472"/>
        <v>#N/A</v>
      </c>
      <c r="R502">
        <f t="shared" si="476"/>
        <v>3.0610106961349608</v>
      </c>
      <c r="S502">
        <f t="shared" si="477"/>
        <v>40.499774018641823</v>
      </c>
      <c r="T502">
        <f t="shared" si="499"/>
        <v>-3.4936815944008859</v>
      </c>
      <c r="U502" s="9">
        <f t="shared" si="478"/>
        <v>37.00609242424094</v>
      </c>
      <c r="V502">
        <f t="shared" si="500"/>
        <v>-1.1790758295652206E+16</v>
      </c>
      <c r="W502">
        <f t="shared" si="501"/>
        <v>0</v>
      </c>
      <c r="X502">
        <f t="shared" si="502"/>
        <v>-3.5527136788005009E-14</v>
      </c>
      <c r="Y502">
        <f t="shared" si="479"/>
        <v>1.6722676097673483</v>
      </c>
      <c r="Z502">
        <f t="shared" si="480"/>
        <v>31.415926535897931</v>
      </c>
      <c r="AA502">
        <f t="shared" si="481"/>
        <v>3.0401213706173413</v>
      </c>
      <c r="AB502">
        <f t="shared" si="503"/>
        <v>-0.30954815860223389</v>
      </c>
      <c r="AC502">
        <f t="shared" si="482"/>
        <v>31.106378377295698</v>
      </c>
      <c r="AD502">
        <f t="shared" si="504"/>
        <v>-3.2832446683055128E-2</v>
      </c>
      <c r="AE502">
        <f t="shared" si="483"/>
        <v>6.0573533232286605E-3</v>
      </c>
      <c r="AF502" s="9">
        <f t="shared" si="505"/>
        <v>31.079603283935871</v>
      </c>
      <c r="AG502" s="9">
        <f t="shared" si="506"/>
        <v>0</v>
      </c>
      <c r="AH502">
        <f t="shared" si="507"/>
        <v>0</v>
      </c>
      <c r="AI502">
        <f t="shared" si="524"/>
        <v>3.1257338500324527E-3</v>
      </c>
      <c r="AJ502">
        <f t="shared" si="484"/>
        <v>37.337604695554134</v>
      </c>
      <c r="AK502">
        <f t="shared" si="485"/>
        <v>-0.35267759156860473</v>
      </c>
      <c r="AL502">
        <f t="shared" si="486"/>
        <v>1.600825059687816E-2</v>
      </c>
      <c r="AM502">
        <f t="shared" si="487"/>
        <v>5.1570696585439921E-3</v>
      </c>
      <c r="AN502" s="9">
        <f t="shared" si="508"/>
        <v>37.006092424240947</v>
      </c>
      <c r="AO502">
        <f t="shared" si="488"/>
        <v>0</v>
      </c>
      <c r="AP502">
        <f t="shared" si="509"/>
        <v>0</v>
      </c>
      <c r="AQ502">
        <f t="shared" si="489"/>
        <v>5.9216781596562029</v>
      </c>
      <c r="AR502">
        <f t="shared" si="490"/>
        <v>-4.312943296637084E-2</v>
      </c>
      <c r="AS502">
        <f t="shared" si="491"/>
        <v>4.8840697279933287E-2</v>
      </c>
      <c r="AT502">
        <f t="shared" si="510"/>
        <v>0.12229139020300095</v>
      </c>
      <c r="AU502">
        <f t="shared" si="492"/>
        <v>5.9264891403050761</v>
      </c>
      <c r="AV502">
        <f t="shared" si="511"/>
        <v>0.16014901201573264</v>
      </c>
      <c r="AW502">
        <f t="shared" si="512"/>
        <v>0</v>
      </c>
      <c r="AX502">
        <f t="shared" si="493"/>
        <v>3.0393465960017064E-2</v>
      </c>
      <c r="AY502" t="b">
        <f t="shared" si="513"/>
        <v>0</v>
      </c>
      <c r="AZ502">
        <f t="shared" si="494"/>
        <v>37.337604695554134</v>
      </c>
      <c r="BA502">
        <f t="shared" si="495"/>
        <v>-0.35267759156860479</v>
      </c>
      <c r="BB502">
        <f t="shared" si="496"/>
        <v>-3.3323545701029786E-2</v>
      </c>
      <c r="BC502">
        <f t="shared" si="497"/>
        <v>5.1570696585439921E-3</v>
      </c>
      <c r="BD502">
        <f t="shared" si="498"/>
        <v>4.9331796297907987E-2</v>
      </c>
      <c r="BF502" s="15">
        <f t="shared" si="514"/>
        <v>37.006092424240947</v>
      </c>
      <c r="BG502" s="10">
        <f t="shared" si="515"/>
        <v>0</v>
      </c>
      <c r="BH502">
        <f t="shared" si="516"/>
        <v>5.9264891403050761</v>
      </c>
      <c r="BI502">
        <f t="shared" si="517"/>
        <v>5.9216781596562029</v>
      </c>
      <c r="BJ502">
        <f t="shared" si="518"/>
        <v>-4.3129432966370895E-2</v>
      </c>
      <c r="BK502">
        <f t="shared" si="519"/>
        <v>-4.9109901797465827E-4</v>
      </c>
      <c r="BM502">
        <f t="shared" si="520"/>
        <v>0</v>
      </c>
      <c r="BN502">
        <f t="shared" si="521"/>
        <v>0</v>
      </c>
      <c r="BO502">
        <f t="shared" si="522"/>
        <v>4.163336342344337E-17</v>
      </c>
      <c r="BP502">
        <f t="shared" si="523"/>
        <v>0</v>
      </c>
    </row>
    <row r="503" spans="1:68" x14ac:dyDescent="0.2">
      <c r="A503">
        <f t="shared" si="529"/>
        <v>0.46600000000000003</v>
      </c>
      <c r="B503">
        <f t="shared" si="465"/>
        <v>1.456591974115111</v>
      </c>
      <c r="C503">
        <f t="shared" si="466"/>
        <v>1.669141875917316</v>
      </c>
      <c r="D503">
        <f t="shared" si="467"/>
        <v>1.456591974115111</v>
      </c>
      <c r="E503">
        <f t="shared" si="473"/>
        <v>0.99516797292023462</v>
      </c>
      <c r="F503">
        <f t="shared" si="474"/>
        <v>0.99516797292023462</v>
      </c>
      <c r="G503">
        <f t="shared" si="468"/>
        <v>1.4420260543739598</v>
      </c>
      <c r="H503">
        <f t="shared" si="469"/>
        <v>0.99172055862029063</v>
      </c>
      <c r="I503">
        <f t="shared" si="470"/>
        <v>0.99172055862029063</v>
      </c>
      <c r="J503">
        <f t="shared" si="525"/>
        <v>22.010606104409121</v>
      </c>
      <c r="K503">
        <f t="shared" si="526"/>
        <v>21.340553623128798</v>
      </c>
      <c r="L503">
        <f t="shared" si="475"/>
        <v>3.9143337673912608E+17</v>
      </c>
      <c r="M503">
        <f t="shared" si="471"/>
        <v>3.0420029671656839E-2</v>
      </c>
      <c r="N503" s="17">
        <f t="shared" si="527"/>
        <v>1.1907414934881046E+16</v>
      </c>
      <c r="O503">
        <f t="shared" si="528"/>
        <v>0</v>
      </c>
      <c r="P503" s="18" t="e">
        <f t="shared" si="472"/>
        <v>#N/A</v>
      </c>
      <c r="R503">
        <f t="shared" si="476"/>
        <v>3.0606091885140763</v>
      </c>
      <c r="S503">
        <f t="shared" si="477"/>
        <v>40.508591721502938</v>
      </c>
      <c r="T503">
        <f t="shared" si="499"/>
        <v>-3.4926540167518327</v>
      </c>
      <c r="U503" s="9">
        <f t="shared" si="478"/>
        <v>37.015937704751103</v>
      </c>
      <c r="V503">
        <f t="shared" si="500"/>
        <v>-1.1907414934880632E+16</v>
      </c>
      <c r="W503">
        <f t="shared" si="501"/>
        <v>0</v>
      </c>
      <c r="X503">
        <f t="shared" si="502"/>
        <v>-2.8421709430404007E-14</v>
      </c>
      <c r="Y503">
        <f t="shared" si="479"/>
        <v>1.669141875917316</v>
      </c>
      <c r="Z503">
        <f t="shared" si="480"/>
        <v>31.415926535897931</v>
      </c>
      <c r="AA503">
        <f t="shared" si="481"/>
        <v>3.0432471044673735</v>
      </c>
      <c r="AB503">
        <f t="shared" si="503"/>
        <v>-0.30025845028139231</v>
      </c>
      <c r="AC503">
        <f t="shared" si="482"/>
        <v>31.115668085616537</v>
      </c>
      <c r="AD503">
        <f t="shared" si="504"/>
        <v>-3.1804814002935243E-2</v>
      </c>
      <c r="AE503">
        <f t="shared" si="483"/>
        <v>5.7155120683360771E-3</v>
      </c>
      <c r="AF503" s="9">
        <f t="shared" si="505"/>
        <v>31.089578783681937</v>
      </c>
      <c r="AG503" s="9">
        <f t="shared" si="506"/>
        <v>0</v>
      </c>
      <c r="AH503">
        <f t="shared" si="507"/>
        <v>0</v>
      </c>
      <c r="AI503">
        <f t="shared" si="524"/>
        <v>3.1257338500323417E-3</v>
      </c>
      <c r="AJ503">
        <f t="shared" si="484"/>
        <v>37.337604695554134</v>
      </c>
      <c r="AK503">
        <f t="shared" si="485"/>
        <v>-0.3435465581152008</v>
      </c>
      <c r="AL503">
        <f t="shared" si="486"/>
        <v>1.7035828245931306E-2</v>
      </c>
      <c r="AM503">
        <f t="shared" si="487"/>
        <v>4.8437390662704749E-3</v>
      </c>
      <c r="AN503" s="9">
        <f t="shared" si="508"/>
        <v>37.015937704751131</v>
      </c>
      <c r="AO503">
        <f t="shared" si="488"/>
        <v>0</v>
      </c>
      <c r="AP503">
        <f t="shared" si="509"/>
        <v>0</v>
      </c>
      <c r="AQ503">
        <f t="shared" si="489"/>
        <v>5.9216781596562029</v>
      </c>
      <c r="AR503">
        <f t="shared" si="490"/>
        <v>-4.3288107833808487E-2</v>
      </c>
      <c r="AS503">
        <f t="shared" si="491"/>
        <v>4.8840642248866549E-2</v>
      </c>
      <c r="AT503">
        <f t="shared" si="510"/>
        <v>0.12600361380797992</v>
      </c>
      <c r="AU503">
        <f t="shared" si="492"/>
        <v>5.9263589210691947</v>
      </c>
      <c r="AV503">
        <f t="shared" si="511"/>
        <v>0.16010289860382287</v>
      </c>
      <c r="AW503">
        <f t="shared" si="512"/>
        <v>0</v>
      </c>
      <c r="AX503">
        <f t="shared" si="493"/>
        <v>3.0424723298517385E-2</v>
      </c>
      <c r="AY503" t="b">
        <f t="shared" si="513"/>
        <v>0</v>
      </c>
      <c r="AZ503">
        <f t="shared" si="494"/>
        <v>37.337604695554134</v>
      </c>
      <c r="BA503">
        <f t="shared" si="495"/>
        <v>-0.34354655811520085</v>
      </c>
      <c r="BB503">
        <f t="shared" si="496"/>
        <v>-3.2295968051976695E-2</v>
      </c>
      <c r="BC503">
        <f t="shared" si="497"/>
        <v>4.8437390662704749E-3</v>
      </c>
      <c r="BD503">
        <f t="shared" si="498"/>
        <v>4.9331796297907987E-2</v>
      </c>
      <c r="BF503" s="15">
        <f t="shared" si="514"/>
        <v>37.015937704751131</v>
      </c>
      <c r="BG503" s="10">
        <f t="shared" si="515"/>
        <v>0</v>
      </c>
      <c r="BH503">
        <f t="shared" si="516"/>
        <v>5.9263589210691947</v>
      </c>
      <c r="BI503">
        <f t="shared" si="517"/>
        <v>5.9216781596562029</v>
      </c>
      <c r="BJ503">
        <f t="shared" si="518"/>
        <v>-4.3288107833808542E-2</v>
      </c>
      <c r="BK503">
        <f t="shared" si="519"/>
        <v>-4.9115404904145205E-4</v>
      </c>
      <c r="BM503">
        <f t="shared" si="520"/>
        <v>0</v>
      </c>
      <c r="BN503">
        <f t="shared" si="521"/>
        <v>0</v>
      </c>
      <c r="BO503">
        <f t="shared" si="522"/>
        <v>0</v>
      </c>
      <c r="BP503">
        <f t="shared" si="523"/>
        <v>0</v>
      </c>
    </row>
    <row r="504" spans="1:68" x14ac:dyDescent="0.2">
      <c r="A504">
        <f t="shared" si="529"/>
        <v>0.46700000000000003</v>
      </c>
      <c r="B504">
        <f t="shared" si="465"/>
        <v>1.4597177079651436</v>
      </c>
      <c r="C504">
        <f t="shared" si="466"/>
        <v>1.6660161420672834</v>
      </c>
      <c r="D504">
        <f t="shared" si="467"/>
        <v>1.4597177079651436</v>
      </c>
      <c r="E504">
        <f t="shared" si="473"/>
        <v>0.99547001765061227</v>
      </c>
      <c r="F504">
        <f t="shared" si="474"/>
        <v>0.99547001765061227</v>
      </c>
      <c r="G504">
        <f t="shared" si="468"/>
        <v>1.4451205308854922</v>
      </c>
      <c r="H504">
        <f t="shared" si="469"/>
        <v>0.99211318599253062</v>
      </c>
      <c r="I504">
        <f t="shared" si="470"/>
        <v>0.99211318599253062</v>
      </c>
      <c r="J504">
        <f t="shared" si="525"/>
        <v>22.001895438571594</v>
      </c>
      <c r="K504">
        <f t="shared" si="526"/>
        <v>21.332192567989672</v>
      </c>
      <c r="L504">
        <f t="shared" si="475"/>
        <v>3.949091205483561E+17</v>
      </c>
      <c r="M504">
        <f t="shared" si="471"/>
        <v>3.0451272529514312E-2</v>
      </c>
      <c r="N504" s="17">
        <f t="shared" si="527"/>
        <v>1.2025485254208812E+16</v>
      </c>
      <c r="O504">
        <f t="shared" si="528"/>
        <v>0</v>
      </c>
      <c r="P504" s="18" t="e">
        <f t="shared" si="472"/>
        <v>#N/A</v>
      </c>
      <c r="R504">
        <f t="shared" si="476"/>
        <v>3.0602173198863261</v>
      </c>
      <c r="S504">
        <f t="shared" si="477"/>
        <v>40.51743205877947</v>
      </c>
      <c r="T504">
        <f t="shared" si="499"/>
        <v>-3.4916274949107944</v>
      </c>
      <c r="U504" s="9">
        <f t="shared" si="478"/>
        <v>37.025804563868675</v>
      </c>
      <c r="V504">
        <f t="shared" si="500"/>
        <v>-1.2025485254208754E+16</v>
      </c>
      <c r="W504">
        <f t="shared" si="501"/>
        <v>0</v>
      </c>
      <c r="X504">
        <f t="shared" si="502"/>
        <v>0</v>
      </c>
      <c r="Y504">
        <f t="shared" si="479"/>
        <v>1.6660161420672834</v>
      </c>
      <c r="Z504">
        <f t="shared" si="480"/>
        <v>31.415926535897931</v>
      </c>
      <c r="AA504">
        <f t="shared" si="481"/>
        <v>3.0463728383174065</v>
      </c>
      <c r="AB504">
        <f t="shared" si="503"/>
        <v>-0.29095493558390001</v>
      </c>
      <c r="AC504">
        <f t="shared" si="482"/>
        <v>31.12497160031403</v>
      </c>
      <c r="AD504">
        <f t="shared" si="504"/>
        <v>-3.0778236267737132E-2</v>
      </c>
      <c r="AE504">
        <f t="shared" si="483"/>
        <v>5.3836539018049974E-3</v>
      </c>
      <c r="AF504" s="9">
        <f t="shared" si="505"/>
        <v>31.0995770179481</v>
      </c>
      <c r="AG504" s="9">
        <f t="shared" si="506"/>
        <v>0</v>
      </c>
      <c r="AH504">
        <f t="shared" si="507"/>
        <v>0</v>
      </c>
      <c r="AI504">
        <f t="shared" si="524"/>
        <v>3.1257338500324527E-3</v>
      </c>
      <c r="AJ504">
        <f t="shared" si="484"/>
        <v>37.337604695554134</v>
      </c>
      <c r="AK504">
        <f t="shared" si="485"/>
        <v>-0.3344027555837209</v>
      </c>
      <c r="AL504">
        <f t="shared" si="486"/>
        <v>1.8062350086969658E-2</v>
      </c>
      <c r="AM504">
        <f t="shared" si="487"/>
        <v>4.5402738112855614E-3</v>
      </c>
      <c r="AN504" s="9">
        <f t="shared" si="508"/>
        <v>37.025804563868668</v>
      </c>
      <c r="AO504">
        <f t="shared" si="488"/>
        <v>0</v>
      </c>
      <c r="AP504">
        <f t="shared" si="509"/>
        <v>0</v>
      </c>
      <c r="AQ504">
        <f t="shared" si="489"/>
        <v>5.9216781596562029</v>
      </c>
      <c r="AR504">
        <f t="shared" si="490"/>
        <v>-4.3447819999820891E-2</v>
      </c>
      <c r="AS504">
        <f t="shared" si="491"/>
        <v>4.884058635470679E-2</v>
      </c>
      <c r="AT504">
        <f t="shared" si="510"/>
        <v>0.12992662074204506</v>
      </c>
      <c r="AU504">
        <f t="shared" si="492"/>
        <v>5.9262275459205682</v>
      </c>
      <c r="AV504">
        <f t="shared" si="511"/>
        <v>0.16005668521525199</v>
      </c>
      <c r="AW504">
        <f t="shared" si="512"/>
        <v>0</v>
      </c>
      <c r="AX504">
        <f t="shared" si="493"/>
        <v>3.0455980637017713E-2</v>
      </c>
      <c r="AY504" t="b">
        <f t="shared" si="513"/>
        <v>0</v>
      </c>
      <c r="AZ504">
        <f t="shared" si="494"/>
        <v>37.337604695554134</v>
      </c>
      <c r="BA504">
        <f t="shared" si="495"/>
        <v>-0.3344027555837209</v>
      </c>
      <c r="BB504">
        <f t="shared" si="496"/>
        <v>-3.1269446210938127E-2</v>
      </c>
      <c r="BC504">
        <f t="shared" si="497"/>
        <v>4.5402738112855614E-3</v>
      </c>
      <c r="BD504">
        <f t="shared" si="498"/>
        <v>4.9331796297907987E-2</v>
      </c>
      <c r="BF504" s="15">
        <f t="shared" si="514"/>
        <v>37.025804563868668</v>
      </c>
      <c r="BG504" s="10">
        <f t="shared" si="515"/>
        <v>0</v>
      </c>
      <c r="BH504">
        <f t="shared" si="516"/>
        <v>5.9262275459205682</v>
      </c>
      <c r="BI504">
        <f t="shared" si="517"/>
        <v>5.9216781596562029</v>
      </c>
      <c r="BJ504">
        <f t="shared" si="518"/>
        <v>-4.3447819999820891E-2</v>
      </c>
      <c r="BK504">
        <f t="shared" si="519"/>
        <v>-4.9120994320099587E-4</v>
      </c>
      <c r="BM504">
        <f t="shared" si="520"/>
        <v>0</v>
      </c>
      <c r="BN504">
        <f t="shared" si="521"/>
        <v>0</v>
      </c>
      <c r="BO504">
        <f t="shared" si="522"/>
        <v>2.0122792321330962E-16</v>
      </c>
      <c r="BP504">
        <f t="shared" si="523"/>
        <v>0</v>
      </c>
    </row>
    <row r="505" spans="1:68" x14ac:dyDescent="0.2">
      <c r="A505">
        <f t="shared" si="529"/>
        <v>0.46800000000000003</v>
      </c>
      <c r="B505">
        <f t="shared" si="465"/>
        <v>1.4628434418151759</v>
      </c>
      <c r="C505">
        <f t="shared" si="466"/>
        <v>1.6628904082172511</v>
      </c>
      <c r="D505">
        <f t="shared" si="467"/>
        <v>1.4628434418151759</v>
      </c>
      <c r="E505">
        <f t="shared" si="473"/>
        <v>0.99576233643569567</v>
      </c>
      <c r="F505">
        <f t="shared" si="474"/>
        <v>0.99576233643569567</v>
      </c>
      <c r="G505">
        <f t="shared" si="468"/>
        <v>1.4482150073970241</v>
      </c>
      <c r="H505">
        <f t="shared" si="469"/>
        <v>0.99249631310990538</v>
      </c>
      <c r="I505">
        <f t="shared" si="470"/>
        <v>0.99249631310990549</v>
      </c>
      <c r="J505">
        <f t="shared" si="525"/>
        <v>21.993402185080559</v>
      </c>
      <c r="K505">
        <f t="shared" si="526"/>
        <v>21.324040167276888</v>
      </c>
      <c r="L505">
        <f t="shared" si="475"/>
        <v>3.984248107531696E+17</v>
      </c>
      <c r="M505">
        <f t="shared" si="471"/>
        <v>3.0482515357620251E-2</v>
      </c>
      <c r="N505" s="17">
        <f t="shared" si="527"/>
        <v>1.2144990412640434E+16</v>
      </c>
      <c r="O505">
        <f t="shared" si="528"/>
        <v>0</v>
      </c>
      <c r="P505" s="18" t="e">
        <f t="shared" si="472"/>
        <v>#N/A</v>
      </c>
      <c r="R505">
        <f t="shared" si="476"/>
        <v>3.0598350826239482</v>
      </c>
      <c r="S505">
        <f t="shared" si="477"/>
        <v>40.526295194668904</v>
      </c>
      <c r="T505">
        <f t="shared" si="499"/>
        <v>-3.4906020267123727</v>
      </c>
      <c r="U505" s="9">
        <f t="shared" si="478"/>
        <v>37.035693167956531</v>
      </c>
      <c r="V505">
        <f t="shared" si="500"/>
        <v>-1.2144990412640058E+16</v>
      </c>
      <c r="W505">
        <f t="shared" si="501"/>
        <v>0</v>
      </c>
      <c r="X505">
        <f t="shared" si="502"/>
        <v>-2.8421709430404007E-14</v>
      </c>
      <c r="Y505">
        <f t="shared" si="479"/>
        <v>1.6628904082172511</v>
      </c>
      <c r="Z505">
        <f t="shared" si="480"/>
        <v>31.415926535897931</v>
      </c>
      <c r="AA505">
        <f t="shared" si="481"/>
        <v>3.0494985721674386</v>
      </c>
      <c r="AB505">
        <f t="shared" si="503"/>
        <v>-0.28163743943266212</v>
      </c>
      <c r="AC505">
        <f t="shared" si="482"/>
        <v>31.13428909646527</v>
      </c>
      <c r="AD505">
        <f t="shared" si="504"/>
        <v>-2.9752711313716301E-2</v>
      </c>
      <c r="AE505">
        <f t="shared" si="483"/>
        <v>5.0617721998618111E-3</v>
      </c>
      <c r="AF505" s="9">
        <f t="shared" si="505"/>
        <v>31.109598157351417</v>
      </c>
      <c r="AG505" s="9">
        <f t="shared" si="506"/>
        <v>0</v>
      </c>
      <c r="AH505">
        <f t="shared" si="507"/>
        <v>0</v>
      </c>
      <c r="AI505">
        <f t="shared" si="524"/>
        <v>3.1257338500324527E-3</v>
      </c>
      <c r="AJ505">
        <f t="shared" si="484"/>
        <v>37.337604695554134</v>
      </c>
      <c r="AK505">
        <f t="shared" si="485"/>
        <v>-0.32524601379079127</v>
      </c>
      <c r="AL505">
        <f t="shared" si="486"/>
        <v>1.90878182853913E-2</v>
      </c>
      <c r="AM505">
        <f t="shared" si="487"/>
        <v>4.2466679078022734E-3</v>
      </c>
      <c r="AN505" s="9">
        <f t="shared" si="508"/>
        <v>37.035693167956538</v>
      </c>
      <c r="AO505">
        <f t="shared" si="488"/>
        <v>0</v>
      </c>
      <c r="AP505">
        <f t="shared" si="509"/>
        <v>0</v>
      </c>
      <c r="AQ505">
        <f t="shared" si="489"/>
        <v>5.9216781596562029</v>
      </c>
      <c r="AR505">
        <f t="shared" si="490"/>
        <v>-4.3608574358129149E-2</v>
      </c>
      <c r="AS505">
        <f t="shared" si="491"/>
        <v>4.8840529599107604E-2</v>
      </c>
      <c r="AT505">
        <f t="shared" si="510"/>
        <v>0.13407873581558971</v>
      </c>
      <c r="AU505">
        <f t="shared" si="492"/>
        <v>5.9260950106051205</v>
      </c>
      <c r="AV505">
        <f t="shared" si="511"/>
        <v>0.16001037117707861</v>
      </c>
      <c r="AW505">
        <f t="shared" si="512"/>
        <v>0</v>
      </c>
      <c r="AX505">
        <f t="shared" si="493"/>
        <v>3.0487237975518035E-2</v>
      </c>
      <c r="AY505" t="b">
        <f t="shared" si="513"/>
        <v>0</v>
      </c>
      <c r="AZ505">
        <f t="shared" si="494"/>
        <v>37.337604695554134</v>
      </c>
      <c r="BA505">
        <f t="shared" si="495"/>
        <v>-0.32524601379079121</v>
      </c>
      <c r="BB505">
        <f t="shared" si="496"/>
        <v>-3.0243978012516545E-2</v>
      </c>
      <c r="BC505">
        <f t="shared" si="497"/>
        <v>4.2466679078022734E-3</v>
      </c>
      <c r="BD505">
        <f t="shared" si="498"/>
        <v>4.9331796297907987E-2</v>
      </c>
      <c r="BF505" s="15">
        <f t="shared" si="514"/>
        <v>37.035693167956538</v>
      </c>
      <c r="BG505" s="10">
        <f t="shared" si="515"/>
        <v>0</v>
      </c>
      <c r="BH505">
        <f t="shared" si="516"/>
        <v>5.9260950106051205</v>
      </c>
      <c r="BI505">
        <f t="shared" si="517"/>
        <v>5.9216781596562029</v>
      </c>
      <c r="BJ505">
        <f t="shared" si="518"/>
        <v>-4.3608574358129093E-2</v>
      </c>
      <c r="BK505">
        <f t="shared" si="519"/>
        <v>-4.9126669880024398E-4</v>
      </c>
      <c r="BM505">
        <f t="shared" si="520"/>
        <v>0</v>
      </c>
      <c r="BN505">
        <f t="shared" si="521"/>
        <v>0</v>
      </c>
      <c r="BO505">
        <f t="shared" si="522"/>
        <v>1.4224732503009818E-16</v>
      </c>
      <c r="BP505">
        <f t="shared" si="523"/>
        <v>0</v>
      </c>
    </row>
    <row r="506" spans="1:68" x14ac:dyDescent="0.2">
      <c r="A506">
        <f t="shared" si="529"/>
        <v>0.46899999999999997</v>
      </c>
      <c r="B506">
        <f t="shared" si="465"/>
        <v>1.4659691756652082</v>
      </c>
      <c r="C506">
        <f t="shared" si="466"/>
        <v>1.6597646743672188</v>
      </c>
      <c r="D506">
        <f t="shared" si="467"/>
        <v>1.4659691756652082</v>
      </c>
      <c r="E506">
        <f t="shared" si="473"/>
        <v>0.99604492641947084</v>
      </c>
      <c r="F506">
        <f t="shared" si="474"/>
        <v>0.99604492641947084</v>
      </c>
      <c r="G506">
        <f t="shared" si="468"/>
        <v>1.4513094839085561</v>
      </c>
      <c r="H506">
        <f t="shared" si="469"/>
        <v>0.99286993630367526</v>
      </c>
      <c r="I506">
        <f t="shared" si="470"/>
        <v>0.99286993630367537</v>
      </c>
      <c r="J506">
        <f t="shared" si="525"/>
        <v>21.985125929686173</v>
      </c>
      <c r="K506">
        <f t="shared" si="526"/>
        <v>21.316096025768029</v>
      </c>
      <c r="L506">
        <f t="shared" si="475"/>
        <v>4.0198103018945171E+17</v>
      </c>
      <c r="M506">
        <f t="shared" si="471"/>
        <v>3.0513758155944124E-2</v>
      </c>
      <c r="N506" s="17">
        <f t="shared" si="527"/>
        <v>1.2265951938478204E+16</v>
      </c>
      <c r="O506">
        <f t="shared" si="528"/>
        <v>0</v>
      </c>
      <c r="P506" s="18" t="e">
        <f t="shared" si="472"/>
        <v>#N/A</v>
      </c>
      <c r="R506">
        <f t="shared" si="476"/>
        <v>3.0594624692924706</v>
      </c>
      <c r="S506">
        <f t="shared" si="477"/>
        <v>40.535181293832821</v>
      </c>
      <c r="T506">
        <f t="shared" si="499"/>
        <v>-3.4895776099978275</v>
      </c>
      <c r="U506" s="9">
        <f t="shared" si="478"/>
        <v>37.04560368383499</v>
      </c>
      <c r="V506">
        <f t="shared" si="500"/>
        <v>-1.2265951938477934E+16</v>
      </c>
      <c r="W506">
        <f t="shared" si="501"/>
        <v>0</v>
      </c>
      <c r="X506">
        <f t="shared" si="502"/>
        <v>-2.1316282072803006E-14</v>
      </c>
      <c r="Y506">
        <f t="shared" si="479"/>
        <v>1.6597646743672188</v>
      </c>
      <c r="Z506">
        <f t="shared" si="480"/>
        <v>31.415926535897931</v>
      </c>
      <c r="AA506">
        <f t="shared" si="481"/>
        <v>3.0526243060174707</v>
      </c>
      <c r="AB506">
        <f t="shared" si="503"/>
        <v>-0.27230578641343611</v>
      </c>
      <c r="AC506">
        <f t="shared" si="482"/>
        <v>31.143620749484494</v>
      </c>
      <c r="AD506">
        <f t="shared" si="504"/>
        <v>-2.8728236983777675E-2</v>
      </c>
      <c r="AE506">
        <f t="shared" si="483"/>
        <v>4.7498605420587068E-3</v>
      </c>
      <c r="AF506" s="9">
        <f t="shared" si="505"/>
        <v>31.119642373042776</v>
      </c>
      <c r="AG506" s="9">
        <f t="shared" si="506"/>
        <v>0</v>
      </c>
      <c r="AH506">
        <f t="shared" si="507"/>
        <v>0</v>
      </c>
      <c r="AI506">
        <f t="shared" si="524"/>
        <v>3.1257338500323417E-3</v>
      </c>
      <c r="AJ506">
        <f t="shared" si="484"/>
        <v>37.337604695554134</v>
      </c>
      <c r="AK506">
        <f t="shared" si="485"/>
        <v>-0.31607616228702917</v>
      </c>
      <c r="AL506">
        <f t="shared" si="486"/>
        <v>2.0112234999936529E-2</v>
      </c>
      <c r="AM506">
        <f t="shared" si="487"/>
        <v>3.9629155679637672E-3</v>
      </c>
      <c r="AN506" s="9">
        <f t="shared" si="508"/>
        <v>37.045603683834997</v>
      </c>
      <c r="AO506">
        <f t="shared" si="488"/>
        <v>0</v>
      </c>
      <c r="AP506">
        <f t="shared" si="509"/>
        <v>0</v>
      </c>
      <c r="AQ506">
        <f t="shared" si="489"/>
        <v>5.9216781596562029</v>
      </c>
      <c r="AR506">
        <f t="shared" si="490"/>
        <v>-4.3770375873593059E-2</v>
      </c>
      <c r="AS506">
        <f t="shared" si="491"/>
        <v>4.8840471983714204E-2</v>
      </c>
      <c r="AT506">
        <f t="shared" si="510"/>
        <v>0.13848047115253545</v>
      </c>
      <c r="AU506">
        <f t="shared" si="492"/>
        <v>5.9259613107922213</v>
      </c>
      <c r="AV506">
        <f t="shared" si="511"/>
        <v>0.15996395581422362</v>
      </c>
      <c r="AW506">
        <f t="shared" si="512"/>
        <v>0</v>
      </c>
      <c r="AX506">
        <f t="shared" si="493"/>
        <v>3.051849531401836E-2</v>
      </c>
      <c r="AY506" t="b">
        <f t="shared" si="513"/>
        <v>0</v>
      </c>
      <c r="AZ506">
        <f t="shared" si="494"/>
        <v>37.337604695554134</v>
      </c>
      <c r="BA506">
        <f t="shared" si="495"/>
        <v>-0.31607616228702923</v>
      </c>
      <c r="BB506">
        <f t="shared" si="496"/>
        <v>-2.9219561297971416E-2</v>
      </c>
      <c r="BC506">
        <f t="shared" si="497"/>
        <v>3.9629155679637672E-3</v>
      </c>
      <c r="BD506">
        <f t="shared" si="498"/>
        <v>4.9331796297907987E-2</v>
      </c>
      <c r="BF506" s="15">
        <f t="shared" si="514"/>
        <v>37.045603683834997</v>
      </c>
      <c r="BG506" s="10">
        <f t="shared" si="515"/>
        <v>0</v>
      </c>
      <c r="BH506">
        <f t="shared" si="516"/>
        <v>5.9259613107922213</v>
      </c>
      <c r="BI506">
        <f t="shared" si="517"/>
        <v>5.9216781596562029</v>
      </c>
      <c r="BJ506">
        <f t="shared" si="518"/>
        <v>-4.3770375873593115E-2</v>
      </c>
      <c r="BK506">
        <f t="shared" si="519"/>
        <v>-4.9132431419374178E-4</v>
      </c>
      <c r="BM506">
        <f t="shared" si="520"/>
        <v>0</v>
      </c>
      <c r="BN506">
        <f t="shared" si="521"/>
        <v>0</v>
      </c>
      <c r="BO506">
        <f t="shared" si="522"/>
        <v>4.163336342344337E-17</v>
      </c>
      <c r="BP506">
        <f t="shared" si="523"/>
        <v>0</v>
      </c>
    </row>
    <row r="507" spans="1:68" x14ac:dyDescent="0.2">
      <c r="A507">
        <f t="shared" si="529"/>
        <v>0.47</v>
      </c>
      <c r="B507">
        <f t="shared" si="465"/>
        <v>1.4690949095152406</v>
      </c>
      <c r="C507">
        <f t="shared" si="466"/>
        <v>1.6566389405171864</v>
      </c>
      <c r="D507">
        <f t="shared" si="467"/>
        <v>1.4690949095152406</v>
      </c>
      <c r="E507">
        <f t="shared" si="473"/>
        <v>0.99631778484097577</v>
      </c>
      <c r="F507">
        <f t="shared" si="474"/>
        <v>0.99631778484097577</v>
      </c>
      <c r="G507">
        <f t="shared" si="468"/>
        <v>1.4544039604200882</v>
      </c>
      <c r="H507">
        <f t="shared" si="469"/>
        <v>0.9932340519961077</v>
      </c>
      <c r="I507">
        <f t="shared" si="470"/>
        <v>0.9932340519961077</v>
      </c>
      <c r="J507">
        <f t="shared" si="525"/>
        <v>21.977066269090553</v>
      </c>
      <c r="K507">
        <f t="shared" si="526"/>
        <v>21.308359758687288</v>
      </c>
      <c r="L507">
        <f t="shared" si="475"/>
        <v>4.0557837164091213E+17</v>
      </c>
      <c r="M507">
        <f t="shared" si="471"/>
        <v>3.0545000924455407E-2</v>
      </c>
      <c r="N507" s="17">
        <f t="shared" si="527"/>
        <v>1.238839173671078E+16</v>
      </c>
      <c r="O507">
        <f t="shared" si="528"/>
        <v>0</v>
      </c>
      <c r="P507" s="18" t="e">
        <f t="shared" si="472"/>
        <v>#N/A</v>
      </c>
      <c r="R507">
        <f t="shared" si="476"/>
        <v>3.0590994726501295</v>
      </c>
      <c r="S507">
        <f t="shared" si="477"/>
        <v>40.544090521409125</v>
      </c>
      <c r="T507">
        <f t="shared" si="499"/>
        <v>-3.4885542426150478</v>
      </c>
      <c r="U507" s="9">
        <f t="shared" si="478"/>
        <v>37.055536278794079</v>
      </c>
      <c r="V507">
        <f t="shared" si="500"/>
        <v>-1.2388391736710594E+16</v>
      </c>
      <c r="W507">
        <f t="shared" si="501"/>
        <v>0</v>
      </c>
      <c r="X507">
        <f t="shared" si="502"/>
        <v>-1.4210854715202004E-14</v>
      </c>
      <c r="Y507">
        <f t="shared" si="479"/>
        <v>1.6566389405171864</v>
      </c>
      <c r="Z507">
        <f t="shared" si="480"/>
        <v>31.415926535897931</v>
      </c>
      <c r="AA507">
        <f t="shared" si="481"/>
        <v>3.0557500398675033</v>
      </c>
      <c r="AB507">
        <f t="shared" si="503"/>
        <v>-0.26295980076146691</v>
      </c>
      <c r="AC507">
        <f t="shared" si="482"/>
        <v>31.152966735136463</v>
      </c>
      <c r="AD507">
        <f t="shared" si="504"/>
        <v>-2.7704811127448832E-2</v>
      </c>
      <c r="AE507">
        <f t="shared" si="483"/>
        <v>4.4479127107581737E-3</v>
      </c>
      <c r="AF507" s="9">
        <f t="shared" si="505"/>
        <v>31.129709836719773</v>
      </c>
      <c r="AG507" s="9">
        <f t="shared" si="506"/>
        <v>0</v>
      </c>
      <c r="AH507">
        <f t="shared" si="507"/>
        <v>0</v>
      </c>
      <c r="AI507">
        <f t="shared" si="524"/>
        <v>3.1257338500323417E-3</v>
      </c>
      <c r="AJ507">
        <f t="shared" si="484"/>
        <v>37.337604695554134</v>
      </c>
      <c r="AK507">
        <f t="shared" si="485"/>
        <v>-0.30689303034414167</v>
      </c>
      <c r="AL507">
        <f t="shared" si="486"/>
        <v>2.1135602382716279E-2</v>
      </c>
      <c r="AM507">
        <f t="shared" si="487"/>
        <v>3.6890112013856454E-3</v>
      </c>
      <c r="AN507" s="9">
        <f t="shared" si="508"/>
        <v>37.055536278794094</v>
      </c>
      <c r="AO507">
        <f t="shared" si="488"/>
        <v>0</v>
      </c>
      <c r="AP507">
        <f t="shared" si="509"/>
        <v>0</v>
      </c>
      <c r="AQ507">
        <f t="shared" si="489"/>
        <v>5.9216781596562029</v>
      </c>
      <c r="AR507">
        <f t="shared" si="490"/>
        <v>-4.393322958267476E-2</v>
      </c>
      <c r="AS507">
        <f t="shared" si="491"/>
        <v>4.8840413510165111E-2</v>
      </c>
      <c r="AT507">
        <f t="shared" si="510"/>
        <v>0.14315486257022261</v>
      </c>
      <c r="AU507">
        <f t="shared" si="492"/>
        <v>5.925826442074321</v>
      </c>
      <c r="AV507">
        <f t="shared" si="511"/>
        <v>0.15991743844942044</v>
      </c>
      <c r="AW507">
        <f t="shared" si="512"/>
        <v>0</v>
      </c>
      <c r="AX507">
        <f t="shared" si="493"/>
        <v>3.0549752652518681E-2</v>
      </c>
      <c r="AY507" t="b">
        <f t="shared" si="513"/>
        <v>0</v>
      </c>
      <c r="AZ507">
        <f t="shared" si="494"/>
        <v>37.337604695554134</v>
      </c>
      <c r="BA507">
        <f t="shared" si="495"/>
        <v>-0.30689303034414173</v>
      </c>
      <c r="BB507">
        <f t="shared" si="496"/>
        <v>-2.8196193915191705E-2</v>
      </c>
      <c r="BC507">
        <f t="shared" si="497"/>
        <v>3.6890112013856454E-3</v>
      </c>
      <c r="BD507">
        <f t="shared" si="498"/>
        <v>4.9331796297907987E-2</v>
      </c>
      <c r="BF507" s="15">
        <f t="shared" si="514"/>
        <v>37.055536278794094</v>
      </c>
      <c r="BG507" s="10">
        <f t="shared" si="515"/>
        <v>0</v>
      </c>
      <c r="BH507">
        <f t="shared" si="516"/>
        <v>5.925826442074321</v>
      </c>
      <c r="BI507">
        <f t="shared" si="517"/>
        <v>5.9216781596562029</v>
      </c>
      <c r="BJ507">
        <f t="shared" si="518"/>
        <v>-4.3933229582674815E-2</v>
      </c>
      <c r="BK507">
        <f t="shared" si="519"/>
        <v>-4.9138278774287295E-4</v>
      </c>
      <c r="BM507">
        <f t="shared" si="520"/>
        <v>0</v>
      </c>
      <c r="BN507">
        <f t="shared" si="521"/>
        <v>0</v>
      </c>
      <c r="BO507">
        <f t="shared" si="522"/>
        <v>0</v>
      </c>
      <c r="BP507">
        <f t="shared" si="523"/>
        <v>0</v>
      </c>
    </row>
    <row r="508" spans="1:68" x14ac:dyDescent="0.2">
      <c r="A508">
        <f t="shared" si="529"/>
        <v>0.47099999999999997</v>
      </c>
      <c r="B508">
        <f t="shared" si="465"/>
        <v>1.4722206433652731</v>
      </c>
      <c r="C508">
        <f t="shared" si="466"/>
        <v>1.6535132066671538</v>
      </c>
      <c r="D508">
        <f t="shared" si="467"/>
        <v>1.4722206433652731</v>
      </c>
      <c r="E508">
        <f t="shared" si="473"/>
        <v>0.99658090903432806</v>
      </c>
      <c r="F508">
        <f t="shared" si="474"/>
        <v>0.99658090903432806</v>
      </c>
      <c r="G508">
        <f t="shared" si="468"/>
        <v>1.4574984369316204</v>
      </c>
      <c r="H508">
        <f t="shared" si="469"/>
        <v>0.993588656700512</v>
      </c>
      <c r="I508">
        <f t="shared" si="470"/>
        <v>0.993588656700512</v>
      </c>
      <c r="J508">
        <f t="shared" si="525"/>
        <v>21.96922281089941</v>
      </c>
      <c r="K508">
        <f t="shared" si="526"/>
        <v>21.300830991659552</v>
      </c>
      <c r="L508">
        <f t="shared" si="475"/>
        <v>4.0921743803528256E+17</v>
      </c>
      <c r="M508">
        <f t="shared" si="471"/>
        <v>3.057624366312358E-2</v>
      </c>
      <c r="N508" s="17">
        <f t="shared" si="527"/>
        <v>1.2512332096565974E+16</v>
      </c>
      <c r="O508">
        <f t="shared" si="528"/>
        <v>0</v>
      </c>
      <c r="P508" s="18" t="e">
        <f t="shared" si="472"/>
        <v>#N/A</v>
      </c>
      <c r="R508">
        <f t="shared" si="476"/>
        <v>3.0587460856473019</v>
      </c>
      <c r="S508">
        <f t="shared" si="477"/>
        <v>40.553023043024616</v>
      </c>
      <c r="T508">
        <f t="shared" si="499"/>
        <v>-3.4875319224185244</v>
      </c>
      <c r="U508" s="9">
        <f t="shared" si="478"/>
        <v>37.06549112060609</v>
      </c>
      <c r="V508">
        <f t="shared" si="500"/>
        <v>-1.2512332096565508E+16</v>
      </c>
      <c r="W508">
        <f t="shared" si="501"/>
        <v>0</v>
      </c>
      <c r="X508">
        <f t="shared" si="502"/>
        <v>-3.5527136788005009E-14</v>
      </c>
      <c r="Y508">
        <f t="shared" si="479"/>
        <v>1.6535132066671538</v>
      </c>
      <c r="Z508">
        <f t="shared" si="480"/>
        <v>31.415926535897931</v>
      </c>
      <c r="AA508">
        <f t="shared" si="481"/>
        <v>3.0588757737175358</v>
      </c>
      <c r="AB508">
        <f t="shared" si="503"/>
        <v>-0.25359930634809574</v>
      </c>
      <c r="AC508">
        <f t="shared" si="482"/>
        <v>31.162327229549835</v>
      </c>
      <c r="AD508">
        <f t="shared" si="504"/>
        <v>-2.668243160085372E-2</v>
      </c>
      <c r="AE508">
        <f t="shared" si="483"/>
        <v>4.1559226906351734E-3</v>
      </c>
      <c r="AF508" s="9">
        <f t="shared" si="505"/>
        <v>31.139800720639617</v>
      </c>
      <c r="AG508" s="9">
        <f t="shared" si="506"/>
        <v>0</v>
      </c>
      <c r="AH508">
        <f t="shared" si="507"/>
        <v>0</v>
      </c>
      <c r="AI508">
        <f t="shared" si="524"/>
        <v>3.1257338500324527E-3</v>
      </c>
      <c r="AJ508">
        <f t="shared" si="484"/>
        <v>37.337604695554134</v>
      </c>
      <c r="AK508">
        <f t="shared" si="485"/>
        <v>-0.29769644694200964</v>
      </c>
      <c r="AL508">
        <f t="shared" si="486"/>
        <v>2.2157922579239653E-2</v>
      </c>
      <c r="AM508">
        <f t="shared" si="487"/>
        <v>3.4249494147129242E-3</v>
      </c>
      <c r="AN508" s="9">
        <f t="shared" si="508"/>
        <v>37.065491120606076</v>
      </c>
      <c r="AO508">
        <f t="shared" si="488"/>
        <v>0</v>
      </c>
      <c r="AP508">
        <f t="shared" si="509"/>
        <v>0</v>
      </c>
      <c r="AQ508">
        <f t="shared" si="489"/>
        <v>5.9216781596562029</v>
      </c>
      <c r="AR508">
        <f t="shared" si="490"/>
        <v>-4.4097140593913897E-2</v>
      </c>
      <c r="AS508">
        <f t="shared" si="491"/>
        <v>4.8840354180093373E-2</v>
      </c>
      <c r="AT508">
        <f t="shared" si="510"/>
        <v>0.14812787000613375</v>
      </c>
      <c r="AU508">
        <f t="shared" si="492"/>
        <v>5.9256903999664594</v>
      </c>
      <c r="AV508">
        <f t="shared" si="511"/>
        <v>0.15987081840316286</v>
      </c>
      <c r="AW508">
        <f t="shared" si="512"/>
        <v>0</v>
      </c>
      <c r="AX508">
        <f t="shared" si="493"/>
        <v>3.0581009991019009E-2</v>
      </c>
      <c r="AY508" t="b">
        <f t="shared" si="513"/>
        <v>0</v>
      </c>
      <c r="AZ508">
        <f t="shared" si="494"/>
        <v>37.337604695554134</v>
      </c>
      <c r="BA508">
        <f t="shared" si="495"/>
        <v>-0.29769644694200975</v>
      </c>
      <c r="BB508">
        <f t="shared" si="496"/>
        <v>-2.7173873718668414E-2</v>
      </c>
      <c r="BC508">
        <f t="shared" si="497"/>
        <v>3.4249494147129242E-3</v>
      </c>
      <c r="BD508">
        <f t="shared" si="498"/>
        <v>4.9331796297907987E-2</v>
      </c>
      <c r="BF508" s="15">
        <f t="shared" si="514"/>
        <v>37.065491120606076</v>
      </c>
      <c r="BG508" s="10">
        <f t="shared" si="515"/>
        <v>0</v>
      </c>
      <c r="BH508">
        <f t="shared" si="516"/>
        <v>5.9256903999664594</v>
      </c>
      <c r="BI508">
        <f t="shared" si="517"/>
        <v>5.9216781596562029</v>
      </c>
      <c r="BJ508">
        <f t="shared" si="518"/>
        <v>-4.4097140593914008E-2</v>
      </c>
      <c r="BK508">
        <f t="shared" si="519"/>
        <v>-4.9144211781469369E-4</v>
      </c>
      <c r="BM508">
        <f t="shared" si="520"/>
        <v>0</v>
      </c>
      <c r="BN508">
        <f t="shared" si="521"/>
        <v>0</v>
      </c>
      <c r="BO508">
        <f t="shared" si="522"/>
        <v>-7.9797279894933126E-17</v>
      </c>
      <c r="BP508">
        <f t="shared" si="523"/>
        <v>0</v>
      </c>
    </row>
    <row r="509" spans="1:68" x14ac:dyDescent="0.2">
      <c r="A509">
        <f t="shared" si="529"/>
        <v>0.47199999999999998</v>
      </c>
      <c r="B509">
        <f t="shared" si="465"/>
        <v>1.4753463772153055</v>
      </c>
      <c r="C509">
        <f t="shared" si="466"/>
        <v>1.6503874728171215</v>
      </c>
      <c r="D509">
        <f t="shared" si="467"/>
        <v>1.4753463772153055</v>
      </c>
      <c r="E509">
        <f t="shared" si="473"/>
        <v>0.99683429642875054</v>
      </c>
      <c r="F509">
        <f t="shared" si="474"/>
        <v>0.99683429642875054</v>
      </c>
      <c r="G509">
        <f t="shared" si="468"/>
        <v>1.4605929134431523</v>
      </c>
      <c r="H509">
        <f t="shared" si="469"/>
        <v>0.99393374702127224</v>
      </c>
      <c r="I509">
        <f t="shared" si="470"/>
        <v>0.99393374702127224</v>
      </c>
      <c r="J509">
        <f t="shared" si="525"/>
        <v>21.961595173575105</v>
      </c>
      <c r="K509">
        <f t="shared" si="526"/>
        <v>21.293509360665777</v>
      </c>
      <c r="L509">
        <f t="shared" si="475"/>
        <v>4.1289884264483098E+17</v>
      </c>
      <c r="M509">
        <f t="shared" si="471"/>
        <v>3.0607486371918107E-2</v>
      </c>
      <c r="N509" s="17">
        <f t="shared" si="527"/>
        <v>1.2637795699232424E+16</v>
      </c>
      <c r="O509">
        <f t="shared" si="528"/>
        <v>0</v>
      </c>
      <c r="P509" s="18" t="e">
        <f t="shared" si="472"/>
        <v>#N/A</v>
      </c>
      <c r="R509">
        <f t="shared" si="476"/>
        <v>3.0584023014259558</v>
      </c>
      <c r="S509">
        <f t="shared" si="477"/>
        <v>40.561979024807336</v>
      </c>
      <c r="T509">
        <f t="shared" si="499"/>
        <v>-3.4865106472693257</v>
      </c>
      <c r="U509" s="9">
        <f t="shared" si="478"/>
        <v>37.075468377538009</v>
      </c>
      <c r="V509">
        <f t="shared" si="500"/>
        <v>-1.2637795699232146E+16</v>
      </c>
      <c r="W509">
        <f t="shared" si="501"/>
        <v>0</v>
      </c>
      <c r="X509">
        <f t="shared" si="502"/>
        <v>-2.1316282072803006E-14</v>
      </c>
      <c r="Y509">
        <f t="shared" si="479"/>
        <v>1.6503874728171215</v>
      </c>
      <c r="Z509">
        <f t="shared" si="480"/>
        <v>31.415926535897931</v>
      </c>
      <c r="AA509">
        <f t="shared" si="481"/>
        <v>3.0620015075675679</v>
      </c>
      <c r="AB509">
        <f t="shared" si="503"/>
        <v>-0.24422412666734925</v>
      </c>
      <c r="AC509">
        <f t="shared" si="482"/>
        <v>31.171702409230583</v>
      </c>
      <c r="AD509">
        <f t="shared" si="504"/>
        <v>-2.5661096266685144E-2</v>
      </c>
      <c r="AE509">
        <f t="shared" si="483"/>
        <v>3.8738846681953456E-3</v>
      </c>
      <c r="AF509" s="9">
        <f t="shared" si="505"/>
        <v>31.149915197632094</v>
      </c>
      <c r="AG509" s="9">
        <f t="shared" si="506"/>
        <v>0</v>
      </c>
      <c r="AH509">
        <f t="shared" si="507"/>
        <v>0</v>
      </c>
      <c r="AI509">
        <f t="shared" si="524"/>
        <v>3.1257338500324527E-3</v>
      </c>
      <c r="AJ509">
        <f t="shared" si="484"/>
        <v>37.337604695554134</v>
      </c>
      <c r="AK509">
        <f t="shared" si="485"/>
        <v>-0.28848624075576307</v>
      </c>
      <c r="AL509">
        <f t="shared" si="486"/>
        <v>2.317919772843835E-2</v>
      </c>
      <c r="AM509">
        <f t="shared" si="487"/>
        <v>3.1707250111940107E-3</v>
      </c>
      <c r="AN509" s="9">
        <f t="shared" si="508"/>
        <v>37.075468377538002</v>
      </c>
      <c r="AO509">
        <f t="shared" si="488"/>
        <v>0</v>
      </c>
      <c r="AP509">
        <f t="shared" si="509"/>
        <v>0</v>
      </c>
      <c r="AQ509">
        <f t="shared" si="489"/>
        <v>5.9216781596562029</v>
      </c>
      <c r="AR509">
        <f t="shared" si="490"/>
        <v>-4.4262114088413823E-2</v>
      </c>
      <c r="AS509">
        <f t="shared" si="491"/>
        <v>4.884029399512349E-2</v>
      </c>
      <c r="AT509">
        <f t="shared" si="510"/>
        <v>0.1534288566846653</v>
      </c>
      <c r="AU509">
        <f t="shared" si="492"/>
        <v>5.9255531799059078</v>
      </c>
      <c r="AV509">
        <f t="shared" si="511"/>
        <v>0.1598240949936556</v>
      </c>
      <c r="AW509">
        <f t="shared" si="512"/>
        <v>0</v>
      </c>
      <c r="AX509">
        <f t="shared" si="493"/>
        <v>3.0612267329519331E-2</v>
      </c>
      <c r="AY509" t="b">
        <f t="shared" si="513"/>
        <v>0</v>
      </c>
      <c r="AZ509">
        <f t="shared" si="494"/>
        <v>37.337604695554134</v>
      </c>
      <c r="BA509">
        <f t="shared" si="495"/>
        <v>-0.28848624075576307</v>
      </c>
      <c r="BB509">
        <f t="shared" si="496"/>
        <v>-2.6152598569469328E-2</v>
      </c>
      <c r="BC509">
        <f t="shared" si="497"/>
        <v>3.1707250111940107E-3</v>
      </c>
      <c r="BD509">
        <f t="shared" si="498"/>
        <v>4.9331796297907987E-2</v>
      </c>
      <c r="BF509" s="15">
        <f t="shared" si="514"/>
        <v>37.075468377538002</v>
      </c>
      <c r="BG509" s="10">
        <f t="shared" si="515"/>
        <v>0</v>
      </c>
      <c r="BH509">
        <f t="shared" si="516"/>
        <v>5.9255531799059078</v>
      </c>
      <c r="BI509">
        <f t="shared" si="517"/>
        <v>5.9216781596562029</v>
      </c>
      <c r="BJ509">
        <f t="shared" si="518"/>
        <v>-4.4262114088413823E-2</v>
      </c>
      <c r="BK509">
        <f t="shared" si="519"/>
        <v>-4.9150230278418444E-4</v>
      </c>
      <c r="BM509">
        <f t="shared" si="520"/>
        <v>0</v>
      </c>
      <c r="BN509">
        <f t="shared" si="521"/>
        <v>0</v>
      </c>
      <c r="BO509">
        <f t="shared" si="522"/>
        <v>3.0878077872387166E-16</v>
      </c>
      <c r="BP509">
        <f t="shared" si="523"/>
        <v>0</v>
      </c>
    </row>
    <row r="510" spans="1:68" x14ac:dyDescent="0.2">
      <c r="A510">
        <f t="shared" si="529"/>
        <v>0.47299999999999998</v>
      </c>
      <c r="B510">
        <f t="shared" si="465"/>
        <v>1.4784721110653378</v>
      </c>
      <c r="C510">
        <f t="shared" si="466"/>
        <v>1.6472617389670892</v>
      </c>
      <c r="D510">
        <f t="shared" si="467"/>
        <v>1.4784721110653378</v>
      </c>
      <c r="E510">
        <f t="shared" si="473"/>
        <v>0.99707794454859677</v>
      </c>
      <c r="F510">
        <f t="shared" si="474"/>
        <v>0.99707794454859677</v>
      </c>
      <c r="G510">
        <f t="shared" si="468"/>
        <v>1.4636873899546845</v>
      </c>
      <c r="H510">
        <f t="shared" si="469"/>
        <v>0.99426931965388066</v>
      </c>
      <c r="I510">
        <f t="shared" si="470"/>
        <v>0.99426931965388066</v>
      </c>
      <c r="J510">
        <f t="shared" si="525"/>
        <v>21.954182986391011</v>
      </c>
      <c r="K510">
        <f t="shared" si="526"/>
        <v>21.286394511999593</v>
      </c>
      <c r="L510">
        <f t="shared" si="475"/>
        <v>4.1662320929157901E+17</v>
      </c>
      <c r="M510">
        <f t="shared" si="471"/>
        <v>3.0638729050808472E-2</v>
      </c>
      <c r="N510" s="17">
        <f t="shared" si="527"/>
        <v>1.276480562576296E+16</v>
      </c>
      <c r="O510">
        <f t="shared" si="528"/>
        <v>0</v>
      </c>
      <c r="P510" s="18" t="e">
        <f t="shared" si="472"/>
        <v>#N/A</v>
      </c>
      <c r="R510">
        <f t="shared" si="476"/>
        <v>3.0580681133191119</v>
      </c>
      <c r="S510">
        <f t="shared" si="477"/>
        <v>40.570958633399322</v>
      </c>
      <c r="T510">
        <f t="shared" si="499"/>
        <v>-3.4854904150350658</v>
      </c>
      <c r="U510" s="9">
        <f t="shared" si="478"/>
        <v>37.085468218364255</v>
      </c>
      <c r="V510">
        <f t="shared" si="500"/>
        <v>-1.2764805625762826E+16</v>
      </c>
      <c r="W510">
        <f t="shared" si="501"/>
        <v>0</v>
      </c>
      <c r="X510">
        <f t="shared" si="502"/>
        <v>-7.1054273576010019E-15</v>
      </c>
      <c r="Y510">
        <f t="shared" si="479"/>
        <v>1.6472617389670892</v>
      </c>
      <c r="Z510">
        <f t="shared" si="480"/>
        <v>31.415926535897931</v>
      </c>
      <c r="AA510">
        <f t="shared" si="481"/>
        <v>3.0651272414176005</v>
      </c>
      <c r="AB510">
        <f t="shared" si="503"/>
        <v>-0.2348340848224956</v>
      </c>
      <c r="AC510">
        <f t="shared" si="482"/>
        <v>31.181092451075436</v>
      </c>
      <c r="AD510">
        <f t="shared" si="504"/>
        <v>-2.4640802994177254E-2</v>
      </c>
      <c r="AE510">
        <f t="shared" si="483"/>
        <v>3.6017930313104805E-3</v>
      </c>
      <c r="AF510" s="9">
        <f t="shared" si="505"/>
        <v>31.16005344111257</v>
      </c>
      <c r="AG510" s="9">
        <f t="shared" si="506"/>
        <v>0</v>
      </c>
      <c r="AH510">
        <f t="shared" si="507"/>
        <v>0</v>
      </c>
      <c r="AI510">
        <f t="shared" si="524"/>
        <v>3.1257338500323417E-3</v>
      </c>
      <c r="AJ510">
        <f t="shared" si="484"/>
        <v>37.337604695554134</v>
      </c>
      <c r="AK510">
        <f t="shared" si="485"/>
        <v>-0.27926224014283385</v>
      </c>
      <c r="AL510">
        <f t="shared" si="486"/>
        <v>2.4199429962698193E-2</v>
      </c>
      <c r="AM510">
        <f t="shared" si="487"/>
        <v>2.9263329902698516E-3</v>
      </c>
      <c r="AN510" s="9">
        <f t="shared" si="508"/>
        <v>37.085468218364269</v>
      </c>
      <c r="AO510">
        <f t="shared" si="488"/>
        <v>0</v>
      </c>
      <c r="AP510">
        <f t="shared" si="509"/>
        <v>0</v>
      </c>
      <c r="AQ510">
        <f t="shared" si="489"/>
        <v>5.9216781596562029</v>
      </c>
      <c r="AR510">
        <f t="shared" si="490"/>
        <v>-4.4428155320338253E-2</v>
      </c>
      <c r="AS510">
        <f t="shared" si="491"/>
        <v>4.8840232956875451E-2</v>
      </c>
      <c r="AT510">
        <f t="shared" si="510"/>
        <v>0.15909116570007692</v>
      </c>
      <c r="AU510">
        <f t="shared" si="492"/>
        <v>5.9254147772516994</v>
      </c>
      <c r="AV510">
        <f t="shared" si="511"/>
        <v>0.15977726753676272</v>
      </c>
      <c r="AW510">
        <f t="shared" si="512"/>
        <v>0</v>
      </c>
      <c r="AX510">
        <f t="shared" si="493"/>
        <v>3.0643524668019655E-2</v>
      </c>
      <c r="AY510" t="b">
        <f t="shared" si="513"/>
        <v>0</v>
      </c>
      <c r="AZ510">
        <f t="shared" si="494"/>
        <v>37.337604695554134</v>
      </c>
      <c r="BA510">
        <f t="shared" si="495"/>
        <v>-0.27926224014283385</v>
      </c>
      <c r="BB510">
        <f t="shared" si="496"/>
        <v>-2.5132366335209648E-2</v>
      </c>
      <c r="BC510">
        <f t="shared" si="497"/>
        <v>2.9263329902698516E-3</v>
      </c>
      <c r="BD510">
        <f t="shared" si="498"/>
        <v>4.9331796297907987E-2</v>
      </c>
      <c r="BF510" s="15">
        <f t="shared" si="514"/>
        <v>37.085468218364269</v>
      </c>
      <c r="BG510" s="10">
        <f t="shared" si="515"/>
        <v>0</v>
      </c>
      <c r="BH510">
        <f t="shared" si="516"/>
        <v>5.9254147772516994</v>
      </c>
      <c r="BI510">
        <f t="shared" si="517"/>
        <v>5.9216781596562029</v>
      </c>
      <c r="BJ510">
        <f t="shared" si="518"/>
        <v>-4.4428155320338253E-2</v>
      </c>
      <c r="BK510">
        <f t="shared" si="519"/>
        <v>-4.9156334103239371E-4</v>
      </c>
      <c r="BM510">
        <f t="shared" si="520"/>
        <v>0</v>
      </c>
      <c r="BN510">
        <f t="shared" si="521"/>
        <v>0</v>
      </c>
      <c r="BO510">
        <f t="shared" si="522"/>
        <v>1.457167719820518E-16</v>
      </c>
      <c r="BP510">
        <f t="shared" si="523"/>
        <v>0</v>
      </c>
    </row>
    <row r="511" spans="1:68" x14ac:dyDescent="0.2">
      <c r="A511">
        <f t="shared" si="529"/>
        <v>0.47399999999999998</v>
      </c>
      <c r="B511">
        <f t="shared" si="465"/>
        <v>1.4815978449153704</v>
      </c>
      <c r="C511">
        <f t="shared" si="466"/>
        <v>1.6441360051170566</v>
      </c>
      <c r="D511">
        <f t="shared" si="467"/>
        <v>1.4815978449153704</v>
      </c>
      <c r="E511">
        <f t="shared" si="473"/>
        <v>0.99731185101337472</v>
      </c>
      <c r="F511">
        <f t="shared" si="474"/>
        <v>0.99731185101337472</v>
      </c>
      <c r="G511">
        <f t="shared" si="468"/>
        <v>1.4667818664662167</v>
      </c>
      <c r="H511">
        <f t="shared" si="469"/>
        <v>0.99459537138496834</v>
      </c>
      <c r="I511">
        <f t="shared" si="470"/>
        <v>0.99459537138496834</v>
      </c>
      <c r="J511">
        <f t="shared" si="525"/>
        <v>21.946985889387271</v>
      </c>
      <c r="K511">
        <f t="shared" si="526"/>
        <v>21.27948610222526</v>
      </c>
      <c r="L511">
        <f t="shared" si="475"/>
        <v>4.2039117255685312E+17</v>
      </c>
      <c r="M511">
        <f t="shared" si="471"/>
        <v>3.0669971699764154E-2</v>
      </c>
      <c r="N511" s="17">
        <f t="shared" si="527"/>
        <v>1.2893385365149354E+16</v>
      </c>
      <c r="O511">
        <f t="shared" si="528"/>
        <v>0</v>
      </c>
      <c r="P511" s="18" t="e">
        <f t="shared" si="472"/>
        <v>#N/A</v>
      </c>
      <c r="R511">
        <f t="shared" si="476"/>
        <v>3.057743514850324</v>
      </c>
      <c r="S511">
        <f t="shared" si="477"/>
        <v>40.579962035969075</v>
      </c>
      <c r="T511">
        <f t="shared" si="499"/>
        <v>-3.4844712235898831</v>
      </c>
      <c r="U511" s="9">
        <f t="shared" si="478"/>
        <v>37.09549081237919</v>
      </c>
      <c r="V511">
        <f t="shared" si="500"/>
        <v>-1.289338536514922E+16</v>
      </c>
      <c r="W511">
        <f t="shared" si="501"/>
        <v>0</v>
      </c>
      <c r="X511">
        <f t="shared" si="502"/>
        <v>-7.1054273576010019E-15</v>
      </c>
      <c r="Y511">
        <f t="shared" si="479"/>
        <v>1.6441360051170566</v>
      </c>
      <c r="Z511">
        <f t="shared" si="480"/>
        <v>31.415926535897931</v>
      </c>
      <c r="AA511">
        <f t="shared" si="481"/>
        <v>3.0682529752676331</v>
      </c>
      <c r="AB511">
        <f t="shared" si="503"/>
        <v>-0.22542900351257797</v>
      </c>
      <c r="AC511">
        <f t="shared" si="482"/>
        <v>31.190497532385354</v>
      </c>
      <c r="AD511">
        <f t="shared" si="504"/>
        <v>-2.3621549659080268E-2</v>
      </c>
      <c r="AE511">
        <f t="shared" si="483"/>
        <v>3.3396423687693144E-3</v>
      </c>
      <c r="AF511" s="9">
        <f t="shared" si="505"/>
        <v>31.170215625095043</v>
      </c>
      <c r="AG511" s="9">
        <f t="shared" si="506"/>
        <v>0</v>
      </c>
      <c r="AH511">
        <f t="shared" si="507"/>
        <v>0</v>
      </c>
      <c r="AI511">
        <f t="shared" si="524"/>
        <v>3.1257338500324527E-3</v>
      </c>
      <c r="AJ511">
        <f t="shared" si="484"/>
        <v>37.337604695554134</v>
      </c>
      <c r="AK511">
        <f t="shared" si="485"/>
        <v>-0.2700242731299981</v>
      </c>
      <c r="AL511">
        <f t="shared" si="486"/>
        <v>2.5218621407880892E-2</v>
      </c>
      <c r="AM511">
        <f t="shared" si="487"/>
        <v>2.6917685471796226E-3</v>
      </c>
      <c r="AN511" s="9">
        <f t="shared" si="508"/>
        <v>37.095490812379197</v>
      </c>
      <c r="AO511">
        <f t="shared" si="488"/>
        <v>0</v>
      </c>
      <c r="AP511">
        <f t="shared" si="509"/>
        <v>0</v>
      </c>
      <c r="AQ511">
        <f t="shared" si="489"/>
        <v>5.9216781596562029</v>
      </c>
      <c r="AR511">
        <f t="shared" si="490"/>
        <v>-4.4595269617420136E-2</v>
      </c>
      <c r="AS511">
        <f t="shared" si="491"/>
        <v>4.8840171066961161E-2</v>
      </c>
      <c r="AT511">
        <f t="shared" si="510"/>
        <v>0.16515281793185527</v>
      </c>
      <c r="AU511">
        <f t="shared" si="492"/>
        <v>5.9252751872841536</v>
      </c>
      <c r="AV511">
        <f t="shared" si="511"/>
        <v>0.15973033534595585</v>
      </c>
      <c r="AW511">
        <f t="shared" si="512"/>
        <v>0</v>
      </c>
      <c r="AX511">
        <f t="shared" si="493"/>
        <v>3.067478200651998E-2</v>
      </c>
      <c r="AY511" t="b">
        <f t="shared" si="513"/>
        <v>0</v>
      </c>
      <c r="AZ511">
        <f t="shared" si="494"/>
        <v>37.337604695554134</v>
      </c>
      <c r="BA511">
        <f t="shared" si="495"/>
        <v>-0.2700242731299981</v>
      </c>
      <c r="BB511">
        <f t="shared" si="496"/>
        <v>-2.4113174890026998E-2</v>
      </c>
      <c r="BC511">
        <f t="shared" si="497"/>
        <v>2.6917685471796226E-3</v>
      </c>
      <c r="BD511">
        <f t="shared" si="498"/>
        <v>4.9331796297907987E-2</v>
      </c>
      <c r="BF511" s="15">
        <f t="shared" si="514"/>
        <v>37.095490812379197</v>
      </c>
      <c r="BG511" s="10">
        <f t="shared" si="515"/>
        <v>0</v>
      </c>
      <c r="BH511">
        <f t="shared" si="516"/>
        <v>5.9252751872841536</v>
      </c>
      <c r="BI511">
        <f t="shared" si="517"/>
        <v>5.9216781596562029</v>
      </c>
      <c r="BJ511">
        <f t="shared" si="518"/>
        <v>-4.4595269617420136E-2</v>
      </c>
      <c r="BK511">
        <f t="shared" si="519"/>
        <v>-4.916252309467295E-4</v>
      </c>
      <c r="BM511">
        <f t="shared" si="520"/>
        <v>0</v>
      </c>
      <c r="BN511">
        <f t="shared" si="521"/>
        <v>0</v>
      </c>
      <c r="BO511">
        <f t="shared" si="522"/>
        <v>9.7144514654701197E-17</v>
      </c>
      <c r="BP511">
        <f t="shared" si="523"/>
        <v>0</v>
      </c>
    </row>
    <row r="512" spans="1:68" x14ac:dyDescent="0.2">
      <c r="A512">
        <f t="shared" si="529"/>
        <v>0.47499999999999998</v>
      </c>
      <c r="B512">
        <f t="shared" si="465"/>
        <v>1.4847235787654027</v>
      </c>
      <c r="C512">
        <f t="shared" si="466"/>
        <v>1.6410102712670243</v>
      </c>
      <c r="D512">
        <f t="shared" si="467"/>
        <v>1.4847235787654027</v>
      </c>
      <c r="E512">
        <f t="shared" si="473"/>
        <v>0.99753601353777066</v>
      </c>
      <c r="F512">
        <f t="shared" si="474"/>
        <v>0.99753601353777066</v>
      </c>
      <c r="G512">
        <f t="shared" si="468"/>
        <v>1.4698763429777486</v>
      </c>
      <c r="H512">
        <f t="shared" si="469"/>
        <v>0.99491189909233657</v>
      </c>
      <c r="I512">
        <f t="shared" si="470"/>
        <v>0.99491189909233657</v>
      </c>
      <c r="J512">
        <f t="shared" si="525"/>
        <v>21.940003533327857</v>
      </c>
      <c r="K512">
        <f t="shared" si="526"/>
        <v>21.272783798136885</v>
      </c>
      <c r="L512">
        <f t="shared" si="475"/>
        <v>4.2420337799560333E+17</v>
      </c>
      <c r="M512">
        <f t="shared" si="471"/>
        <v>3.0701214318754617E-2</v>
      </c>
      <c r="N512" s="17">
        <f t="shared" si="527"/>
        <v>1.3023558822582694E+16</v>
      </c>
      <c r="O512">
        <f t="shared" si="528"/>
        <v>0</v>
      </c>
      <c r="P512" s="18" t="e">
        <f t="shared" si="472"/>
        <v>#N/A</v>
      </c>
      <c r="R512">
        <f t="shared" si="476"/>
        <v>3.0574284997331755</v>
      </c>
      <c r="S512">
        <f t="shared" si="477"/>
        <v>40.588989400224087</v>
      </c>
      <c r="T512">
        <f t="shared" si="499"/>
        <v>-3.4834530708144107</v>
      </c>
      <c r="U512" s="9">
        <f t="shared" si="478"/>
        <v>37.105536329409674</v>
      </c>
      <c r="V512">
        <f t="shared" si="500"/>
        <v>-1.3023558822582576E+16</v>
      </c>
      <c r="W512">
        <f t="shared" si="501"/>
        <v>0</v>
      </c>
      <c r="X512">
        <f t="shared" si="502"/>
        <v>-7.1054273576010019E-15</v>
      </c>
      <c r="Y512">
        <f t="shared" si="479"/>
        <v>1.6410102712670243</v>
      </c>
      <c r="Z512">
        <f t="shared" si="480"/>
        <v>31.415926535897931</v>
      </c>
      <c r="AA512">
        <f t="shared" si="481"/>
        <v>3.0713787091176652</v>
      </c>
      <c r="AB512">
        <f t="shared" si="503"/>
        <v>-0.21600870501891745</v>
      </c>
      <c r="AC512">
        <f t="shared" si="482"/>
        <v>31.199917830879013</v>
      </c>
      <c r="AD512">
        <f t="shared" si="504"/>
        <v>-2.2603334143633233E-2</v>
      </c>
      <c r="AE512">
        <f t="shared" si="483"/>
        <v>3.0874274698461037E-3</v>
      </c>
      <c r="AF512" s="9">
        <f t="shared" si="505"/>
        <v>31.180401924205228</v>
      </c>
      <c r="AG512" s="9">
        <f t="shared" si="506"/>
        <v>0</v>
      </c>
      <c r="AH512">
        <f t="shared" si="507"/>
        <v>0</v>
      </c>
      <c r="AI512">
        <f t="shared" si="524"/>
        <v>3.1257338500324527E-3</v>
      </c>
      <c r="AJ512">
        <f t="shared" si="484"/>
        <v>37.337604695554134</v>
      </c>
      <c r="AK512">
        <f t="shared" si="485"/>
        <v>-0.26077216740039894</v>
      </c>
      <c r="AL512">
        <f t="shared" si="486"/>
        <v>2.6236774183353351E-2</v>
      </c>
      <c r="AM512">
        <f t="shared" si="487"/>
        <v>2.4670270725811122E-3</v>
      </c>
      <c r="AN512" s="9">
        <f t="shared" si="508"/>
        <v>37.105536329409674</v>
      </c>
      <c r="AO512">
        <f t="shared" si="488"/>
        <v>0</v>
      </c>
      <c r="AP512">
        <f t="shared" si="509"/>
        <v>0</v>
      </c>
      <c r="AQ512">
        <f t="shared" si="489"/>
        <v>5.9216781596562029</v>
      </c>
      <c r="AR512">
        <f t="shared" si="490"/>
        <v>-4.4763462381481489E-2</v>
      </c>
      <c r="AS512">
        <f t="shared" si="491"/>
        <v>4.8840108326986584E-2</v>
      </c>
      <c r="AT512">
        <f t="shared" si="510"/>
        <v>0.17165736216300287</v>
      </c>
      <c r="AU512">
        <f t="shared" si="492"/>
        <v>5.9251344052044459</v>
      </c>
      <c r="AV512">
        <f t="shared" si="511"/>
        <v>0.15968329773226353</v>
      </c>
      <c r="AW512">
        <f t="shared" si="512"/>
        <v>0</v>
      </c>
      <c r="AX512">
        <f t="shared" si="493"/>
        <v>3.0706039345020305E-2</v>
      </c>
      <c r="AY512" t="b">
        <f t="shared" si="513"/>
        <v>0</v>
      </c>
      <c r="AZ512">
        <f t="shared" si="494"/>
        <v>37.337604695554134</v>
      </c>
      <c r="BA512">
        <f t="shared" si="495"/>
        <v>-0.26077216740039894</v>
      </c>
      <c r="BB512">
        <f t="shared" si="496"/>
        <v>-2.3095022114554414E-2</v>
      </c>
      <c r="BC512">
        <f t="shared" si="497"/>
        <v>2.4670270725811122E-3</v>
      </c>
      <c r="BD512">
        <f t="shared" si="498"/>
        <v>4.9331796297907987E-2</v>
      </c>
      <c r="BF512" s="15">
        <f t="shared" si="514"/>
        <v>37.105536329409674</v>
      </c>
      <c r="BG512" s="10">
        <f t="shared" si="515"/>
        <v>0</v>
      </c>
      <c r="BH512">
        <f t="shared" si="516"/>
        <v>5.9251344052044459</v>
      </c>
      <c r="BI512">
        <f t="shared" si="517"/>
        <v>5.9216781596562029</v>
      </c>
      <c r="BJ512">
        <f t="shared" si="518"/>
        <v>-4.4763462381481489E-2</v>
      </c>
      <c r="BK512">
        <f t="shared" si="519"/>
        <v>-4.9168797092118133E-4</v>
      </c>
      <c r="BM512">
        <f t="shared" si="520"/>
        <v>0</v>
      </c>
      <c r="BN512">
        <f t="shared" si="521"/>
        <v>0</v>
      </c>
      <c r="BO512">
        <f t="shared" si="522"/>
        <v>2.2204460492503131E-16</v>
      </c>
      <c r="BP512">
        <f t="shared" si="523"/>
        <v>0</v>
      </c>
    </row>
    <row r="513" spans="1:68" x14ac:dyDescent="0.2">
      <c r="A513">
        <f t="shared" si="529"/>
        <v>0.47599999999999998</v>
      </c>
      <c r="B513">
        <f t="shared" si="465"/>
        <v>1.4878493126154351</v>
      </c>
      <c r="C513">
        <f t="shared" si="466"/>
        <v>1.6378845374169919</v>
      </c>
      <c r="D513">
        <f t="shared" si="467"/>
        <v>1.4878493126154351</v>
      </c>
      <c r="E513">
        <f t="shared" si="473"/>
        <v>0.99775042993167073</v>
      </c>
      <c r="F513">
        <f t="shared" si="474"/>
        <v>0.99775042993167073</v>
      </c>
      <c r="G513">
        <f t="shared" si="468"/>
        <v>1.4729708194892808</v>
      </c>
      <c r="H513">
        <f t="shared" si="469"/>
        <v>0.99521889974498656</v>
      </c>
      <c r="I513">
        <f t="shared" si="470"/>
        <v>0.99521889974498656</v>
      </c>
      <c r="J513">
        <f t="shared" si="525"/>
        <v>21.93323557965897</v>
      </c>
      <c r="K513">
        <f t="shared" si="526"/>
        <v>21.26628727671886</v>
      </c>
      <c r="L513">
        <f t="shared" si="475"/>
        <v>4.2806048235560794E+17</v>
      </c>
      <c r="M513">
        <f t="shared" si="471"/>
        <v>3.073245690774935E-2</v>
      </c>
      <c r="N513" s="17">
        <f t="shared" si="527"/>
        <v>1.3155350327904122E+16</v>
      </c>
      <c r="O513">
        <f t="shared" si="528"/>
        <v>0</v>
      </c>
      <c r="P513" s="18" t="e">
        <f t="shared" si="472"/>
        <v>#N/A</v>
      </c>
      <c r="R513">
        <f t="shared" si="476"/>
        <v>3.0571230618707879</v>
      </c>
      <c r="S513">
        <f t="shared" si="477"/>
        <v>40.598040894423534</v>
      </c>
      <c r="T513">
        <f t="shared" si="499"/>
        <v>-3.4824359545957502</v>
      </c>
      <c r="U513" s="9">
        <f t="shared" si="478"/>
        <v>37.115604939827783</v>
      </c>
      <c r="V513">
        <f t="shared" si="500"/>
        <v>-1.3155350327903424E+16</v>
      </c>
      <c r="W513">
        <f t="shared" si="501"/>
        <v>0</v>
      </c>
      <c r="X513">
        <f t="shared" si="502"/>
        <v>-4.9737991503207013E-14</v>
      </c>
      <c r="Y513">
        <f t="shared" si="479"/>
        <v>1.6378845374169919</v>
      </c>
      <c r="Z513">
        <f t="shared" si="480"/>
        <v>31.415926535897931</v>
      </c>
      <c r="AA513">
        <f t="shared" si="481"/>
        <v>3.0745044429676978</v>
      </c>
      <c r="AB513">
        <f t="shared" si="503"/>
        <v>-0.20657301119157734</v>
      </c>
      <c r="AC513">
        <f t="shared" si="482"/>
        <v>31.209353524706355</v>
      </c>
      <c r="AD513">
        <f t="shared" si="504"/>
        <v>-2.1586154336536947E-2</v>
      </c>
      <c r="AE513">
        <f t="shared" si="483"/>
        <v>2.8451433238845872E-3</v>
      </c>
      <c r="AF513" s="9">
        <f t="shared" si="505"/>
        <v>31.190612513693704</v>
      </c>
      <c r="AG513" s="9">
        <f t="shared" si="506"/>
        <v>0</v>
      </c>
      <c r="AH513">
        <f t="shared" si="507"/>
        <v>0</v>
      </c>
      <c r="AI513">
        <f t="shared" si="524"/>
        <v>3.1257338500323417E-3</v>
      </c>
      <c r="AJ513">
        <f t="shared" si="484"/>
        <v>37.337604695554134</v>
      </c>
      <c r="AK513">
        <f t="shared" si="485"/>
        <v>-0.25150575028054106</v>
      </c>
      <c r="AL513">
        <f t="shared" si="486"/>
        <v>2.7253890402013869E-2</v>
      </c>
      <c r="AM513">
        <f t="shared" si="487"/>
        <v>2.2521041521881878E-3</v>
      </c>
      <c r="AN513" s="9">
        <f t="shared" si="508"/>
        <v>37.115604939827797</v>
      </c>
      <c r="AO513">
        <f t="shared" si="488"/>
        <v>0</v>
      </c>
      <c r="AP513">
        <f t="shared" si="509"/>
        <v>0</v>
      </c>
      <c r="AQ513">
        <f t="shared" si="489"/>
        <v>5.9216781596562029</v>
      </c>
      <c r="AR513">
        <f t="shared" si="490"/>
        <v>-4.4932739088963725E-2</v>
      </c>
      <c r="AS513">
        <f t="shared" si="491"/>
        <v>4.8840044738550817E-2</v>
      </c>
      <c r="AT513">
        <f t="shared" si="510"/>
        <v>0.17865491758674976</v>
      </c>
      <c r="AU513">
        <f t="shared" si="492"/>
        <v>5.9249924261340929</v>
      </c>
      <c r="AV513">
        <f t="shared" si="511"/>
        <v>0.15963615400421877</v>
      </c>
      <c r="AW513">
        <f t="shared" si="512"/>
        <v>0</v>
      </c>
      <c r="AX513">
        <f t="shared" si="493"/>
        <v>3.0737296683520626E-2</v>
      </c>
      <c r="AY513" t="b">
        <f t="shared" si="513"/>
        <v>0</v>
      </c>
      <c r="AZ513">
        <f t="shared" si="494"/>
        <v>37.337604695554134</v>
      </c>
      <c r="BA513">
        <f t="shared" si="495"/>
        <v>-0.25150575028054123</v>
      </c>
      <c r="BB513">
        <f t="shared" si="496"/>
        <v>-2.2077905895893885E-2</v>
      </c>
      <c r="BC513">
        <f t="shared" si="497"/>
        <v>2.2521041521881878E-3</v>
      </c>
      <c r="BD513">
        <f t="shared" si="498"/>
        <v>4.9331796297907987E-2</v>
      </c>
      <c r="BF513" s="15">
        <f t="shared" si="514"/>
        <v>37.115604939827797</v>
      </c>
      <c r="BG513" s="10">
        <f t="shared" si="515"/>
        <v>0</v>
      </c>
      <c r="BH513">
        <f t="shared" si="516"/>
        <v>5.9249924261340929</v>
      </c>
      <c r="BI513">
        <f t="shared" si="517"/>
        <v>5.9216781596562029</v>
      </c>
      <c r="BJ513">
        <f t="shared" si="518"/>
        <v>-4.4932739088963891E-2</v>
      </c>
      <c r="BK513">
        <f t="shared" si="519"/>
        <v>-4.9175155935693785E-4</v>
      </c>
      <c r="BM513">
        <f t="shared" si="520"/>
        <v>0</v>
      </c>
      <c r="BN513">
        <f t="shared" si="521"/>
        <v>0</v>
      </c>
      <c r="BO513">
        <f t="shared" si="522"/>
        <v>2.3245294578089215E-16</v>
      </c>
      <c r="BP513">
        <f t="shared" si="523"/>
        <v>0</v>
      </c>
    </row>
    <row r="514" spans="1:68" x14ac:dyDescent="0.2">
      <c r="A514">
        <f t="shared" si="529"/>
        <v>0.47699999999999998</v>
      </c>
      <c r="B514">
        <f t="shared" si="465"/>
        <v>1.4909750464654676</v>
      </c>
      <c r="C514">
        <f t="shared" si="466"/>
        <v>1.6347588035669594</v>
      </c>
      <c r="D514">
        <f t="shared" si="467"/>
        <v>1.4909750464654676</v>
      </c>
      <c r="E514">
        <f t="shared" si="473"/>
        <v>0.99795509810018324</v>
      </c>
      <c r="F514">
        <f t="shared" si="474"/>
        <v>0.99795509810018324</v>
      </c>
      <c r="G514">
        <f t="shared" si="468"/>
        <v>1.4760652960008129</v>
      </c>
      <c r="H514">
        <f t="shared" si="469"/>
        <v>0.99551637040314844</v>
      </c>
      <c r="I514">
        <f t="shared" si="470"/>
        <v>0.99551637040314844</v>
      </c>
      <c r="J514">
        <f t="shared" si="525"/>
        <v>21.926681700468755</v>
      </c>
      <c r="K514">
        <f t="shared" si="526"/>
        <v>21.259996225107578</v>
      </c>
      <c r="L514">
        <f t="shared" si="475"/>
        <v>4.3196315380150778E+17</v>
      </c>
      <c r="M514">
        <f t="shared" si="471"/>
        <v>3.0763699466717816E-2</v>
      </c>
      <c r="N514" s="17">
        <f t="shared" si="527"/>
        <v>1.328878464424519E+16</v>
      </c>
      <c r="O514">
        <f t="shared" si="528"/>
        <v>0</v>
      </c>
      <c r="P514" s="18" t="e">
        <f t="shared" si="472"/>
        <v>#N/A</v>
      </c>
      <c r="R514">
        <f t="shared" si="476"/>
        <v>3.0568271953553467</v>
      </c>
      <c r="S514">
        <f t="shared" si="477"/>
        <v>40.607116687391056</v>
      </c>
      <c r="T514">
        <f t="shared" si="499"/>
        <v>-3.4814198728274461</v>
      </c>
      <c r="U514" s="9">
        <f t="shared" si="478"/>
        <v>37.125696814563611</v>
      </c>
      <c r="V514">
        <f t="shared" si="500"/>
        <v>-1.3288784644244902E+16</v>
      </c>
      <c r="W514">
        <f t="shared" si="501"/>
        <v>0</v>
      </c>
      <c r="X514">
        <f t="shared" si="502"/>
        <v>-2.1316282072803006E-14</v>
      </c>
      <c r="Y514">
        <f t="shared" si="479"/>
        <v>1.6347588035669594</v>
      </c>
      <c r="Z514">
        <f t="shared" si="480"/>
        <v>31.415926535897931</v>
      </c>
      <c r="AA514">
        <f t="shared" si="481"/>
        <v>3.0776301768177303</v>
      </c>
      <c r="AB514">
        <f t="shared" si="503"/>
        <v>-0.19712174343579772</v>
      </c>
      <c r="AC514">
        <f t="shared" si="482"/>
        <v>31.218804792462134</v>
      </c>
      <c r="AD514">
        <f t="shared" si="504"/>
        <v>-2.0570008132929054E-2</v>
      </c>
      <c r="AE514">
        <f t="shared" si="483"/>
        <v>2.6127851198986998E-3</v>
      </c>
      <c r="AF514" s="9">
        <f t="shared" si="505"/>
        <v>31.200847569449103</v>
      </c>
      <c r="AG514" s="9">
        <f t="shared" si="506"/>
        <v>0</v>
      </c>
      <c r="AH514">
        <f t="shared" si="507"/>
        <v>0</v>
      </c>
      <c r="AI514">
        <f t="shared" si="524"/>
        <v>3.1257338500324527E-3</v>
      </c>
      <c r="AJ514">
        <f t="shared" si="484"/>
        <v>37.337604695554134</v>
      </c>
      <c r="AK514">
        <f t="shared" si="485"/>
        <v>-0.24222484872726946</v>
      </c>
      <c r="AL514">
        <f t="shared" si="486"/>
        <v>2.8269972170317903E-2</v>
      </c>
      <c r="AM514">
        <f t="shared" si="487"/>
        <v>2.0469955664221638E-3</v>
      </c>
      <c r="AN514" s="9">
        <f t="shared" si="508"/>
        <v>37.125696814563611</v>
      </c>
      <c r="AO514">
        <f t="shared" si="488"/>
        <v>0</v>
      </c>
      <c r="AP514">
        <f t="shared" si="509"/>
        <v>0</v>
      </c>
      <c r="AQ514">
        <f t="shared" si="489"/>
        <v>5.9216781596562029</v>
      </c>
      <c r="AR514">
        <f t="shared" si="490"/>
        <v>-4.510310529147174E-2</v>
      </c>
      <c r="AS514">
        <f t="shared" si="491"/>
        <v>4.883998030324696E-2</v>
      </c>
      <c r="AT514">
        <f t="shared" si="510"/>
        <v>0.18620346148819403</v>
      </c>
      <c r="AU514">
        <f t="shared" si="492"/>
        <v>5.9248492451145083</v>
      </c>
      <c r="AV514">
        <f t="shared" si="511"/>
        <v>0.15958890346780824</v>
      </c>
      <c r="AW514">
        <f t="shared" si="512"/>
        <v>0</v>
      </c>
      <c r="AX514">
        <f t="shared" si="493"/>
        <v>3.0768554022020951E-2</v>
      </c>
      <c r="AY514" t="b">
        <f t="shared" si="513"/>
        <v>0</v>
      </c>
      <c r="AZ514">
        <f t="shared" si="494"/>
        <v>37.337604695554134</v>
      </c>
      <c r="BA514">
        <f t="shared" si="495"/>
        <v>-0.24222484872726946</v>
      </c>
      <c r="BB514">
        <f t="shared" si="496"/>
        <v>-2.1061824127590192E-2</v>
      </c>
      <c r="BC514">
        <f t="shared" si="497"/>
        <v>2.0469955664221638E-3</v>
      </c>
      <c r="BD514">
        <f t="shared" si="498"/>
        <v>4.9331796297907987E-2</v>
      </c>
      <c r="BF514" s="15">
        <f t="shared" si="514"/>
        <v>37.125696814563604</v>
      </c>
      <c r="BG514" s="10">
        <f t="shared" si="515"/>
        <v>0</v>
      </c>
      <c r="BH514">
        <f t="shared" si="516"/>
        <v>5.9248492451145012</v>
      </c>
      <c r="BI514">
        <f t="shared" si="517"/>
        <v>5.9216781596562029</v>
      </c>
      <c r="BJ514">
        <f t="shared" si="518"/>
        <v>-4.510310529147174E-2</v>
      </c>
      <c r="BK514">
        <f t="shared" si="519"/>
        <v>-4.9181599466113779E-4</v>
      </c>
      <c r="BM514">
        <f t="shared" si="520"/>
        <v>0</v>
      </c>
      <c r="BN514">
        <f t="shared" si="521"/>
        <v>0</v>
      </c>
      <c r="BO514">
        <f t="shared" si="522"/>
        <v>-1.0755285551056204E-16</v>
      </c>
      <c r="BP514">
        <f t="shared" si="523"/>
        <v>0</v>
      </c>
    </row>
    <row r="515" spans="1:68" x14ac:dyDescent="0.2">
      <c r="A515">
        <f t="shared" si="529"/>
        <v>0.47799999999999998</v>
      </c>
      <c r="B515">
        <f t="shared" si="465"/>
        <v>1.4941007803155</v>
      </c>
      <c r="C515">
        <f t="shared" si="466"/>
        <v>1.631633069716927</v>
      </c>
      <c r="D515">
        <f t="shared" si="467"/>
        <v>1.4941007803155</v>
      </c>
      <c r="E515">
        <f t="shared" si="473"/>
        <v>0.99815001604365816</v>
      </c>
      <c r="F515">
        <f t="shared" si="474"/>
        <v>0.99815001604365816</v>
      </c>
      <c r="G515">
        <f t="shared" si="468"/>
        <v>1.4791597725123449</v>
      </c>
      <c r="H515">
        <f t="shared" si="469"/>
        <v>0.99580430821830945</v>
      </c>
      <c r="I515">
        <f t="shared" si="470"/>
        <v>0.99580430821830945</v>
      </c>
      <c r="J515">
        <f t="shared" si="525"/>
        <v>21.920341578448337</v>
      </c>
      <c r="K515">
        <f t="shared" si="526"/>
        <v>21.253910340554402</v>
      </c>
      <c r="L515">
        <f t="shared" si="475"/>
        <v>4.3591207214401715E+17</v>
      </c>
      <c r="M515">
        <f t="shared" si="471"/>
        <v>3.0794941995629498E-2</v>
      </c>
      <c r="N515" s="17">
        <f t="shared" si="527"/>
        <v>1.342388697686967E+16</v>
      </c>
      <c r="O515">
        <f t="shared" si="528"/>
        <v>0</v>
      </c>
      <c r="P515" s="18" t="e">
        <f t="shared" si="472"/>
        <v>#N/A</v>
      </c>
      <c r="R515">
        <f t="shared" si="476"/>
        <v>3.0565408944676431</v>
      </c>
      <c r="S515">
        <f t="shared" si="477"/>
        <v>40.61621694852726</v>
      </c>
      <c r="T515">
        <f t="shared" si="499"/>
        <v>-3.4804048234094602</v>
      </c>
      <c r="U515" s="9">
        <f t="shared" si="478"/>
        <v>37.135812125117802</v>
      </c>
      <c r="V515">
        <f t="shared" si="500"/>
        <v>-1.3423886976869706E+16</v>
      </c>
      <c r="W515">
        <f t="shared" si="501"/>
        <v>0</v>
      </c>
      <c r="X515">
        <f t="shared" si="502"/>
        <v>7.1054273576010019E-15</v>
      </c>
      <c r="Y515">
        <f t="shared" si="479"/>
        <v>1.631633069716927</v>
      </c>
      <c r="Z515">
        <f t="shared" si="480"/>
        <v>31.415926535897931</v>
      </c>
      <c r="AA515">
        <f t="shared" si="481"/>
        <v>3.0807559106677624</v>
      </c>
      <c r="AB515">
        <f t="shared" si="503"/>
        <v>-0.18765472269839337</v>
      </c>
      <c r="AC515">
        <f t="shared" si="482"/>
        <v>31.228271813199537</v>
      </c>
      <c r="AD515">
        <f t="shared" si="504"/>
        <v>-1.9554893434357238E-2</v>
      </c>
      <c r="AE515">
        <f t="shared" si="483"/>
        <v>2.3903482461888619E-3</v>
      </c>
      <c r="AF515" s="9">
        <f t="shared" si="505"/>
        <v>31.211107268011368</v>
      </c>
      <c r="AG515" s="9">
        <f t="shared" si="506"/>
        <v>0</v>
      </c>
      <c r="AH515">
        <f t="shared" si="507"/>
        <v>0</v>
      </c>
      <c r="AI515">
        <f t="shared" si="524"/>
        <v>3.1257338500324527E-3</v>
      </c>
      <c r="AJ515">
        <f t="shared" si="484"/>
        <v>37.337604695554134</v>
      </c>
      <c r="AK515">
        <f t="shared" si="485"/>
        <v>-0.23292928931472029</v>
      </c>
      <c r="AL515">
        <f t="shared" si="486"/>
        <v>2.9285021588303817E-2</v>
      </c>
      <c r="AM515">
        <f t="shared" si="487"/>
        <v>1.8516972900805729E-3</v>
      </c>
      <c r="AN515" s="9">
        <f t="shared" si="508"/>
        <v>37.135812125117795</v>
      </c>
      <c r="AO515">
        <f t="shared" si="488"/>
        <v>0</v>
      </c>
      <c r="AP515">
        <f t="shared" si="509"/>
        <v>0</v>
      </c>
      <c r="AQ515">
        <f t="shared" si="489"/>
        <v>5.9216781596562029</v>
      </c>
      <c r="AR515">
        <f t="shared" si="490"/>
        <v>-4.5274566616326922E-2</v>
      </c>
      <c r="AS515">
        <f t="shared" si="491"/>
        <v>4.8839915022661051E-2</v>
      </c>
      <c r="AT515">
        <f t="shared" si="510"/>
        <v>0.19437043211493513</v>
      </c>
      <c r="AU515">
        <f t="shared" si="492"/>
        <v>5.9247048571064269</v>
      </c>
      <c r="AV515">
        <f t="shared" si="511"/>
        <v>0.1595415454264186</v>
      </c>
      <c r="AW515">
        <f t="shared" si="512"/>
        <v>0</v>
      </c>
      <c r="AX515">
        <f t="shared" si="493"/>
        <v>3.0799811360521276E-2</v>
      </c>
      <c r="AY515" t="b">
        <f t="shared" si="513"/>
        <v>0</v>
      </c>
      <c r="AZ515">
        <f t="shared" si="494"/>
        <v>37.337604695554134</v>
      </c>
      <c r="BA515">
        <f t="shared" si="495"/>
        <v>-0.23292928931472029</v>
      </c>
      <c r="BB515">
        <f t="shared" si="496"/>
        <v>-2.0046774709604264E-2</v>
      </c>
      <c r="BC515">
        <f t="shared" si="497"/>
        <v>1.8516972900805729E-3</v>
      </c>
      <c r="BD515">
        <f t="shared" si="498"/>
        <v>4.9331796297907987E-2</v>
      </c>
      <c r="BF515" s="15">
        <f t="shared" si="514"/>
        <v>37.135812125117795</v>
      </c>
      <c r="BG515" s="10">
        <f t="shared" si="515"/>
        <v>0</v>
      </c>
      <c r="BH515">
        <f t="shared" si="516"/>
        <v>5.9247048571064269</v>
      </c>
      <c r="BI515">
        <f t="shared" si="517"/>
        <v>5.9216781596562029</v>
      </c>
      <c r="BJ515">
        <f t="shared" si="518"/>
        <v>-4.5274566616326922E-2</v>
      </c>
      <c r="BK515">
        <f t="shared" si="519"/>
        <v>-4.9188127524702613E-4</v>
      </c>
      <c r="BM515">
        <f t="shared" si="520"/>
        <v>0</v>
      </c>
      <c r="BN515">
        <f t="shared" si="521"/>
        <v>0</v>
      </c>
      <c r="BO515">
        <f t="shared" si="522"/>
        <v>-9.3675067702747583E-17</v>
      </c>
      <c r="BP515">
        <f t="shared" si="523"/>
        <v>0</v>
      </c>
    </row>
    <row r="516" spans="1:68" x14ac:dyDescent="0.2">
      <c r="A516">
        <f t="shared" si="529"/>
        <v>0.47899999999999998</v>
      </c>
      <c r="B516">
        <f t="shared" si="465"/>
        <v>1.4972265141655325</v>
      </c>
      <c r="C516">
        <f t="shared" si="466"/>
        <v>1.6285073358668944</v>
      </c>
      <c r="D516">
        <f t="shared" si="467"/>
        <v>1.4972265141655325</v>
      </c>
      <c r="E516">
        <f t="shared" si="473"/>
        <v>0.99833518185770764</v>
      </c>
      <c r="F516">
        <f t="shared" si="474"/>
        <v>0.99833518185770764</v>
      </c>
      <c r="G516">
        <f t="shared" si="468"/>
        <v>1.4822542490238773</v>
      </c>
      <c r="H516">
        <f t="shared" si="469"/>
        <v>0.99608271043324126</v>
      </c>
      <c r="I516">
        <f t="shared" si="470"/>
        <v>0.99608271043324126</v>
      </c>
      <c r="J516">
        <f t="shared" si="525"/>
        <v>21.91421490685412</v>
      </c>
      <c r="K516">
        <f t="shared" si="526"/>
        <v>21.248029330389826</v>
      </c>
      <c r="L516">
        <f t="shared" si="475"/>
        <v>4.3990792907422995E+17</v>
      </c>
      <c r="M516">
        <f t="shared" si="471"/>
        <v>3.0826184494453866E-2</v>
      </c>
      <c r="N516" s="17">
        <f t="shared" si="527"/>
        <v>1.3560682982215338E+16</v>
      </c>
      <c r="O516">
        <f t="shared" si="528"/>
        <v>0</v>
      </c>
      <c r="P516" s="18" t="e">
        <f t="shared" si="472"/>
        <v>#N/A</v>
      </c>
      <c r="R516">
        <f t="shared" si="476"/>
        <v>3.056264153676628</v>
      </c>
      <c r="S516">
        <f t="shared" si="477"/>
        <v>40.625341847822668</v>
      </c>
      <c r="T516">
        <f t="shared" si="499"/>
        <v>-3.4793908042481441</v>
      </c>
      <c r="U516" s="9">
        <f t="shared" si="478"/>
        <v>37.145951043574527</v>
      </c>
      <c r="V516">
        <f t="shared" si="500"/>
        <v>-1.3560682982215004E+16</v>
      </c>
      <c r="W516">
        <f t="shared" si="501"/>
        <v>0</v>
      </c>
      <c r="X516">
        <f t="shared" si="502"/>
        <v>-2.1316282072803006E-14</v>
      </c>
      <c r="Y516">
        <f t="shared" si="479"/>
        <v>1.6285073358668944</v>
      </c>
      <c r="Z516">
        <f t="shared" si="480"/>
        <v>31.415926535897931</v>
      </c>
      <c r="AA516">
        <f t="shared" si="481"/>
        <v>3.0838816445177955</v>
      </c>
      <c r="AB516">
        <f t="shared" si="503"/>
        <v>-0.17817176945410529</v>
      </c>
      <c r="AC516">
        <f t="shared" si="482"/>
        <v>31.237754766443825</v>
      </c>
      <c r="AD516">
        <f t="shared" si="504"/>
        <v>-1.8540808148752412E-2</v>
      </c>
      <c r="AE516">
        <f t="shared" si="483"/>
        <v>2.1778282899756734E-3</v>
      </c>
      <c r="AF516" s="9">
        <f t="shared" si="505"/>
        <v>31.221391786585048</v>
      </c>
      <c r="AG516" s="9">
        <f t="shared" si="506"/>
        <v>0</v>
      </c>
      <c r="AH516">
        <f t="shared" si="507"/>
        <v>0</v>
      </c>
      <c r="AI516">
        <f t="shared" si="524"/>
        <v>3.1257338500324527E-3</v>
      </c>
      <c r="AJ516">
        <f t="shared" si="484"/>
        <v>37.337604695554134</v>
      </c>
      <c r="AK516">
        <f t="shared" si="485"/>
        <v>-0.2236188982212392</v>
      </c>
      <c r="AL516">
        <f t="shared" si="486"/>
        <v>3.0299040749619977E-2</v>
      </c>
      <c r="AM516">
        <f t="shared" si="487"/>
        <v>1.6662054920196193E-3</v>
      </c>
      <c r="AN516" s="9">
        <f t="shared" si="508"/>
        <v>37.145951043574534</v>
      </c>
      <c r="AO516">
        <f t="shared" si="488"/>
        <v>0</v>
      </c>
      <c r="AP516">
        <f t="shared" si="509"/>
        <v>0</v>
      </c>
      <c r="AQ516">
        <f t="shared" si="489"/>
        <v>5.9216781596562029</v>
      </c>
      <c r="AR516">
        <f t="shared" si="490"/>
        <v>-4.5447128767133915E-2</v>
      </c>
      <c r="AS516">
        <f t="shared" si="491"/>
        <v>4.8839848898372389E-2</v>
      </c>
      <c r="AT516">
        <f t="shared" si="510"/>
        <v>0.20323474057264349</v>
      </c>
      <c r="AU516">
        <f t="shared" si="492"/>
        <v>5.924559256989486</v>
      </c>
      <c r="AV516">
        <f t="shared" si="511"/>
        <v>0.15949407918078623</v>
      </c>
      <c r="AW516">
        <f t="shared" si="512"/>
        <v>0</v>
      </c>
      <c r="AX516">
        <f t="shared" si="493"/>
        <v>3.0831068699021601E-2</v>
      </c>
      <c r="AY516" t="b">
        <f t="shared" si="513"/>
        <v>0</v>
      </c>
      <c r="AZ516">
        <f t="shared" si="494"/>
        <v>37.337604695554134</v>
      </c>
      <c r="BA516">
        <f t="shared" si="495"/>
        <v>-0.22361889822123923</v>
      </c>
      <c r="BB516">
        <f t="shared" si="496"/>
        <v>-1.9032755548287955E-2</v>
      </c>
      <c r="BC516">
        <f t="shared" si="497"/>
        <v>1.6662054920196193E-3</v>
      </c>
      <c r="BD516">
        <f t="shared" si="498"/>
        <v>4.9331796297907987E-2</v>
      </c>
      <c r="BF516" s="15">
        <f t="shared" si="514"/>
        <v>37.145951043574534</v>
      </c>
      <c r="BG516" s="10">
        <f t="shared" si="515"/>
        <v>0</v>
      </c>
      <c r="BH516">
        <f t="shared" si="516"/>
        <v>5.924559256989486</v>
      </c>
      <c r="BI516">
        <f t="shared" si="517"/>
        <v>5.9216781596562029</v>
      </c>
      <c r="BJ516">
        <f t="shared" si="518"/>
        <v>-4.5447128767133943E-2</v>
      </c>
      <c r="BK516">
        <f t="shared" si="519"/>
        <v>-4.9194739953554306E-4</v>
      </c>
      <c r="BM516">
        <f t="shared" si="520"/>
        <v>0</v>
      </c>
      <c r="BN516">
        <f t="shared" si="521"/>
        <v>0</v>
      </c>
      <c r="BO516">
        <f t="shared" si="522"/>
        <v>5.5511151231257827E-17</v>
      </c>
      <c r="BP516">
        <f t="shared" si="523"/>
        <v>0</v>
      </c>
    </row>
    <row r="517" spans="1:68" x14ac:dyDescent="0.2">
      <c r="A517">
        <f t="shared" si="529"/>
        <v>0.48</v>
      </c>
      <c r="B517">
        <f t="shared" si="465"/>
        <v>1.5003522480155649</v>
      </c>
      <c r="C517">
        <f t="shared" si="466"/>
        <v>1.6253816020168621</v>
      </c>
      <c r="D517">
        <f t="shared" si="467"/>
        <v>1.5003522480155649</v>
      </c>
      <c r="E517">
        <f t="shared" si="473"/>
        <v>0.99851059373322371</v>
      </c>
      <c r="F517">
        <f t="shared" si="474"/>
        <v>0.99851059373322371</v>
      </c>
      <c r="G517">
        <f t="shared" si="468"/>
        <v>1.4853487255354092</v>
      </c>
      <c r="H517">
        <f t="shared" si="469"/>
        <v>0.99635157438202604</v>
      </c>
      <c r="I517">
        <f t="shared" si="470"/>
        <v>0.99635157438202604</v>
      </c>
      <c r="J517">
        <f t="shared" si="525"/>
        <v>21.908301389471433</v>
      </c>
      <c r="K517">
        <f t="shared" si="526"/>
        <v>21.242352911988945</v>
      </c>
      <c r="L517">
        <f t="shared" si="475"/>
        <v>4.4395142840318566E+17</v>
      </c>
      <c r="M517">
        <f t="shared" si="471"/>
        <v>3.0857426963160399E-2</v>
      </c>
      <c r="N517" s="17">
        <f t="shared" si="527"/>
        <v>1.3699198777142034E+16</v>
      </c>
      <c r="O517">
        <f t="shared" si="528"/>
        <v>0</v>
      </c>
      <c r="P517" s="18" t="e">
        <f t="shared" si="472"/>
        <v>#N/A</v>
      </c>
      <c r="R517">
        <f t="shared" si="476"/>
        <v>3.0559969676389844</v>
      </c>
      <c r="S517">
        <f t="shared" si="477"/>
        <v>40.634491555870468</v>
      </c>
      <c r="T517">
        <f t="shared" si="499"/>
        <v>-3.4783778132562135</v>
      </c>
      <c r="U517" s="9">
        <f t="shared" si="478"/>
        <v>37.156113742614252</v>
      </c>
      <c r="V517">
        <f t="shared" si="500"/>
        <v>-1.3699198777141984E+16</v>
      </c>
      <c r="W517">
        <f t="shared" si="501"/>
        <v>0</v>
      </c>
      <c r="X517">
        <f t="shared" si="502"/>
        <v>0</v>
      </c>
      <c r="Y517">
        <f t="shared" si="479"/>
        <v>1.6253816020168621</v>
      </c>
      <c r="Z517">
        <f t="shared" si="480"/>
        <v>31.415926535897931</v>
      </c>
      <c r="AA517">
        <f t="shared" si="481"/>
        <v>3.0870073783678276</v>
      </c>
      <c r="AB517">
        <f t="shared" si="503"/>
        <v>-0.16867270369192003</v>
      </c>
      <c r="AC517">
        <f t="shared" si="482"/>
        <v>31.24725383220601</v>
      </c>
      <c r="AD517">
        <f t="shared" si="504"/>
        <v>-1.7527750190404787E-2</v>
      </c>
      <c r="AE517">
        <f t="shared" si="483"/>
        <v>1.9752210370481576E-3</v>
      </c>
      <c r="AF517" s="9">
        <f t="shared" si="505"/>
        <v>31.231701303052656</v>
      </c>
      <c r="AG517" s="9">
        <f t="shared" si="506"/>
        <v>0</v>
      </c>
      <c r="AH517">
        <f t="shared" si="507"/>
        <v>0</v>
      </c>
      <c r="AI517">
        <f t="shared" si="524"/>
        <v>3.1257338500324527E-3</v>
      </c>
      <c r="AJ517">
        <f t="shared" si="484"/>
        <v>37.337604695554134</v>
      </c>
      <c r="AK517">
        <f t="shared" si="485"/>
        <v>-0.21429350121627858</v>
      </c>
      <c r="AL517">
        <f t="shared" si="486"/>
        <v>3.1312031741550506E-2</v>
      </c>
      <c r="AM517">
        <f t="shared" si="487"/>
        <v>1.4905165348538109E-3</v>
      </c>
      <c r="AN517" s="9">
        <f t="shared" si="508"/>
        <v>37.156113742614259</v>
      </c>
      <c r="AO517">
        <f t="shared" si="488"/>
        <v>0</v>
      </c>
      <c r="AP517">
        <f t="shared" si="509"/>
        <v>0</v>
      </c>
      <c r="AQ517">
        <f t="shared" si="489"/>
        <v>5.9216781596562029</v>
      </c>
      <c r="AR517">
        <f t="shared" si="490"/>
        <v>-4.5620797524358547E-2</v>
      </c>
      <c r="AS517">
        <f t="shared" si="491"/>
        <v>4.8839781931955289E-2</v>
      </c>
      <c r="AT517">
        <f t="shared" si="510"/>
        <v>0.21288931892673288</v>
      </c>
      <c r="AU517">
        <f t="shared" si="492"/>
        <v>5.9244124395616033</v>
      </c>
      <c r="AV517">
        <f t="shared" si="511"/>
        <v>0.15944650402894286</v>
      </c>
      <c r="AW517">
        <f t="shared" si="512"/>
        <v>0</v>
      </c>
      <c r="AX517">
        <f t="shared" si="493"/>
        <v>3.0862326037521925E-2</v>
      </c>
      <c r="AY517" t="b">
        <f t="shared" si="513"/>
        <v>0</v>
      </c>
      <c r="AZ517">
        <f t="shared" si="494"/>
        <v>37.337604695554134</v>
      </c>
      <c r="BA517">
        <f t="shared" si="495"/>
        <v>-0.21429350121627863</v>
      </c>
      <c r="BB517">
        <f t="shared" si="496"/>
        <v>-1.8019764556357339E-2</v>
      </c>
      <c r="BC517">
        <f t="shared" si="497"/>
        <v>1.4905165348538109E-3</v>
      </c>
      <c r="BD517">
        <f t="shared" si="498"/>
        <v>4.9331796297907987E-2</v>
      </c>
      <c r="BF517" s="15">
        <f t="shared" si="514"/>
        <v>37.156113742614259</v>
      </c>
      <c r="BG517" s="10">
        <f t="shared" si="515"/>
        <v>0</v>
      </c>
      <c r="BH517">
        <f t="shared" si="516"/>
        <v>5.9244124395616033</v>
      </c>
      <c r="BI517">
        <f t="shared" si="517"/>
        <v>5.9216781596562029</v>
      </c>
      <c r="BJ517">
        <f t="shared" si="518"/>
        <v>-4.5620797524358603E-2</v>
      </c>
      <c r="BK517">
        <f t="shared" si="519"/>
        <v>-4.9201436595255194E-4</v>
      </c>
      <c r="BM517">
        <f t="shared" si="520"/>
        <v>0</v>
      </c>
      <c r="BN517">
        <f t="shared" si="521"/>
        <v>0</v>
      </c>
      <c r="BO517">
        <f t="shared" si="522"/>
        <v>1.3877787807814457E-16</v>
      </c>
      <c r="BP517">
        <f t="shared" si="523"/>
        <v>0</v>
      </c>
    </row>
    <row r="518" spans="1:68" x14ac:dyDescent="0.2">
      <c r="A518">
        <f t="shared" si="529"/>
        <v>0.48099999999999998</v>
      </c>
      <c r="B518">
        <f t="shared" si="465"/>
        <v>1.5034779818655972</v>
      </c>
      <c r="C518">
        <f t="shared" si="466"/>
        <v>1.6222558681668298</v>
      </c>
      <c r="D518">
        <f t="shared" si="467"/>
        <v>1.5034779818655972</v>
      </c>
      <c r="E518">
        <f t="shared" si="473"/>
        <v>0.99867624995639648</v>
      </c>
      <c r="F518">
        <f t="shared" si="474"/>
        <v>0.99867624995639648</v>
      </c>
      <c r="G518">
        <f t="shared" si="468"/>
        <v>1.4884432020469411</v>
      </c>
      <c r="H518">
        <f t="shared" si="469"/>
        <v>0.9966108974900828</v>
      </c>
      <c r="I518">
        <f t="shared" si="470"/>
        <v>0.9966108974900828</v>
      </c>
      <c r="J518">
        <f t="shared" si="525"/>
        <v>21.902600740579402</v>
      </c>
      <c r="K518">
        <f t="shared" si="526"/>
        <v>21.236880812738036</v>
      </c>
      <c r="L518">
        <f t="shared" si="475"/>
        <v>4.4804328630708851E+17</v>
      </c>
      <c r="M518">
        <f t="shared" si="471"/>
        <v>3.0888669401718572E-2</v>
      </c>
      <c r="N518" s="17">
        <f t="shared" si="527"/>
        <v>1.3839460948399198E+16</v>
      </c>
      <c r="O518">
        <f t="shared" si="528"/>
        <v>0</v>
      </c>
      <c r="P518" s="18" t="e">
        <f t="shared" si="472"/>
        <v>#N/A</v>
      </c>
      <c r="R518">
        <f t="shared" si="476"/>
        <v>3.0557393311987116</v>
      </c>
      <c r="S518">
        <f t="shared" si="477"/>
        <v>40.643666243879295</v>
      </c>
      <c r="T518">
        <f t="shared" si="499"/>
        <v>-3.4773658483527234</v>
      </c>
      <c r="U518" s="9">
        <f t="shared" si="478"/>
        <v>37.166300395526569</v>
      </c>
      <c r="V518">
        <f t="shared" si="500"/>
        <v>-1.3839460948398776E+16</v>
      </c>
      <c r="W518">
        <f t="shared" si="501"/>
        <v>0</v>
      </c>
      <c r="X518">
        <f t="shared" si="502"/>
        <v>-2.8421709430404007E-14</v>
      </c>
      <c r="Y518">
        <f t="shared" si="479"/>
        <v>1.6222558681668298</v>
      </c>
      <c r="Z518">
        <f t="shared" si="480"/>
        <v>31.415926535897931</v>
      </c>
      <c r="AA518">
        <f t="shared" si="481"/>
        <v>3.0901331122178597</v>
      </c>
      <c r="AB518">
        <f t="shared" si="503"/>
        <v>-0.15915734490133596</v>
      </c>
      <c r="AC518">
        <f t="shared" si="482"/>
        <v>31.256769190996597</v>
      </c>
      <c r="AD518">
        <f t="shared" si="504"/>
        <v>-1.6515717479936316E-2</v>
      </c>
      <c r="AE518">
        <f t="shared" si="483"/>
        <v>1.7825224714288473E-3</v>
      </c>
      <c r="AF518" s="9">
        <f t="shared" si="505"/>
        <v>31.24203599598809</v>
      </c>
      <c r="AG518" s="9">
        <f t="shared" si="506"/>
        <v>0</v>
      </c>
      <c r="AH518">
        <f t="shared" si="507"/>
        <v>0</v>
      </c>
      <c r="AI518">
        <f t="shared" si="524"/>
        <v>3.1257338500323417E-3</v>
      </c>
      <c r="AJ518">
        <f t="shared" si="484"/>
        <v>37.337604695554134</v>
      </c>
      <c r="AK518">
        <f t="shared" si="485"/>
        <v>-0.20495292364725345</v>
      </c>
      <c r="AL518">
        <f t="shared" si="486"/>
        <v>3.2323996645040598E-2</v>
      </c>
      <c r="AM518">
        <f t="shared" si="487"/>
        <v>1.3246269746696139E-3</v>
      </c>
      <c r="AN518" s="9">
        <f t="shared" si="508"/>
        <v>37.166300395526591</v>
      </c>
      <c r="AO518">
        <f t="shared" si="488"/>
        <v>0</v>
      </c>
      <c r="AP518">
        <f t="shared" si="509"/>
        <v>0</v>
      </c>
      <c r="AQ518">
        <f t="shared" si="489"/>
        <v>5.9216781596562029</v>
      </c>
      <c r="AR518">
        <f t="shared" si="490"/>
        <v>-4.5795578745917498E-2</v>
      </c>
      <c r="AS518">
        <f t="shared" si="491"/>
        <v>4.883971412497691E-2</v>
      </c>
      <c r="AT518">
        <f t="shared" si="510"/>
        <v>0.2234443789869362</v>
      </c>
      <c r="AU518">
        <f t="shared" si="492"/>
        <v>5.9242643995385009</v>
      </c>
      <c r="AV518">
        <f t="shared" si="511"/>
        <v>0.15939881926616395</v>
      </c>
      <c r="AW518">
        <f t="shared" si="512"/>
        <v>0</v>
      </c>
      <c r="AX518">
        <f t="shared" si="493"/>
        <v>3.089358337602225E-2</v>
      </c>
      <c r="AY518" t="b">
        <f t="shared" si="513"/>
        <v>0</v>
      </c>
      <c r="AZ518">
        <f t="shared" si="494"/>
        <v>37.337604695554134</v>
      </c>
      <c r="BA518">
        <f t="shared" si="495"/>
        <v>-0.20495292364725343</v>
      </c>
      <c r="BB518">
        <f t="shared" si="496"/>
        <v>-1.7007799652867282E-2</v>
      </c>
      <c r="BC518">
        <f t="shared" si="497"/>
        <v>1.3246269746696139E-3</v>
      </c>
      <c r="BD518">
        <f t="shared" si="498"/>
        <v>4.9331796297907987E-2</v>
      </c>
      <c r="BF518" s="15">
        <f t="shared" si="514"/>
        <v>37.166300395526591</v>
      </c>
      <c r="BG518" s="10">
        <f t="shared" si="515"/>
        <v>0</v>
      </c>
      <c r="BH518">
        <f t="shared" si="516"/>
        <v>5.9242643995385009</v>
      </c>
      <c r="BI518">
        <f t="shared" si="517"/>
        <v>5.9216781596562029</v>
      </c>
      <c r="BJ518">
        <f t="shared" si="518"/>
        <v>-4.579557874591747E-2</v>
      </c>
      <c r="BK518">
        <f t="shared" si="519"/>
        <v>-4.9208217293096601E-4</v>
      </c>
      <c r="BM518">
        <f t="shared" si="520"/>
        <v>0</v>
      </c>
      <c r="BN518">
        <f t="shared" si="521"/>
        <v>0</v>
      </c>
      <c r="BO518">
        <f t="shared" si="522"/>
        <v>1.1102230246251565E-16</v>
      </c>
      <c r="BP518">
        <f t="shared" si="523"/>
        <v>0</v>
      </c>
    </row>
    <row r="519" spans="1:68" x14ac:dyDescent="0.2">
      <c r="A519">
        <f t="shared" si="529"/>
        <v>0.48199999999999998</v>
      </c>
      <c r="B519">
        <f t="shared" si="465"/>
        <v>1.5066037157156298</v>
      </c>
      <c r="C519">
        <f t="shared" si="466"/>
        <v>1.6191301343167972</v>
      </c>
      <c r="D519">
        <f t="shared" si="467"/>
        <v>1.5066037157156298</v>
      </c>
      <c r="E519">
        <f t="shared" si="473"/>
        <v>0.99883214890873107</v>
      </c>
      <c r="F519">
        <f t="shared" si="474"/>
        <v>0.99883214890873107</v>
      </c>
      <c r="G519">
        <f t="shared" si="468"/>
        <v>1.4915376785584735</v>
      </c>
      <c r="H519">
        <f t="shared" si="469"/>
        <v>0.99686067727419114</v>
      </c>
      <c r="I519">
        <f t="shared" si="470"/>
        <v>0.99686067727419114</v>
      </c>
      <c r="J519">
        <f t="shared" si="525"/>
        <v>21.89711268491715</v>
      </c>
      <c r="K519">
        <f t="shared" si="526"/>
        <v>21.231612770002464</v>
      </c>
      <c r="L519">
        <f t="shared" si="475"/>
        <v>4.5218423157785619E+17</v>
      </c>
      <c r="M519">
        <f t="shared" si="471"/>
        <v>3.0919911810097858E-2</v>
      </c>
      <c r="N519" s="17">
        <f t="shared" si="527"/>
        <v>1.398149656230418E+16</v>
      </c>
      <c r="O519">
        <f t="shared" si="528"/>
        <v>0</v>
      </c>
      <c r="P519" s="18" t="e">
        <f t="shared" si="472"/>
        <v>#N/A</v>
      </c>
      <c r="R519">
        <f t="shared" si="476"/>
        <v>3.0554912393867273</v>
      </c>
      <c r="S519">
        <f t="shared" si="477"/>
        <v>40.652866083686277</v>
      </c>
      <c r="T519">
        <f t="shared" si="499"/>
        <v>-3.4763549074630422</v>
      </c>
      <c r="U519" s="9">
        <f t="shared" si="478"/>
        <v>37.176511176223237</v>
      </c>
      <c r="V519">
        <f t="shared" si="500"/>
        <v>-1.3981496562304202E+16</v>
      </c>
      <c r="W519">
        <f t="shared" si="501"/>
        <v>0</v>
      </c>
      <c r="X519">
        <f t="shared" si="502"/>
        <v>7.1054273576010019E-15</v>
      </c>
      <c r="Y519">
        <f t="shared" si="479"/>
        <v>1.6191301343167972</v>
      </c>
      <c r="Z519">
        <f t="shared" si="480"/>
        <v>31.415926535897931</v>
      </c>
      <c r="AA519">
        <f t="shared" si="481"/>
        <v>3.0932588460678927</v>
      </c>
      <c r="AB519">
        <f t="shared" si="503"/>
        <v>-0.14962551205858918</v>
      </c>
      <c r="AC519">
        <f t="shared" si="482"/>
        <v>31.266301023839343</v>
      </c>
      <c r="AD519">
        <f t="shared" si="504"/>
        <v>-1.5504707944275433E-2</v>
      </c>
      <c r="AE519">
        <f t="shared" si="483"/>
        <v>1.599728775055084E-3</v>
      </c>
      <c r="AF519" s="9">
        <f t="shared" si="505"/>
        <v>31.252396044670125</v>
      </c>
      <c r="AG519" s="9">
        <f t="shared" si="506"/>
        <v>0</v>
      </c>
      <c r="AH519">
        <f t="shared" si="507"/>
        <v>0</v>
      </c>
      <c r="AI519">
        <f t="shared" si="524"/>
        <v>3.1257338500324527E-3</v>
      </c>
      <c r="AJ519">
        <f t="shared" si="484"/>
        <v>37.337604695554134</v>
      </c>
      <c r="AK519">
        <f t="shared" si="485"/>
        <v>-0.19559699042636905</v>
      </c>
      <c r="AL519">
        <f t="shared" si="486"/>
        <v>3.3334937534721831E-2</v>
      </c>
      <c r="AM519">
        <f t="shared" si="487"/>
        <v>1.1685335607548562E-3</v>
      </c>
      <c r="AN519" s="9">
        <f t="shared" si="508"/>
        <v>37.176511176223244</v>
      </c>
      <c r="AO519">
        <f t="shared" si="488"/>
        <v>0</v>
      </c>
      <c r="AP519">
        <f t="shared" si="509"/>
        <v>0</v>
      </c>
      <c r="AQ519">
        <f t="shared" si="489"/>
        <v>5.9216781596562029</v>
      </c>
      <c r="AR519">
        <f t="shared" si="490"/>
        <v>-4.5971478367779872E-2</v>
      </c>
      <c r="AS519">
        <f t="shared" si="491"/>
        <v>4.8839645478997266E-2</v>
      </c>
      <c r="AT519">
        <f t="shared" si="510"/>
        <v>0.23503162429835786</v>
      </c>
      <c r="AU519">
        <f t="shared" si="492"/>
        <v>5.9241151315531191</v>
      </c>
      <c r="AV519">
        <f t="shared" si="511"/>
        <v>0.15935102418491517</v>
      </c>
      <c r="AW519">
        <f t="shared" si="512"/>
        <v>0</v>
      </c>
      <c r="AX519">
        <f t="shared" si="493"/>
        <v>3.0924840714522575E-2</v>
      </c>
      <c r="AY519" t="b">
        <f t="shared" si="513"/>
        <v>0</v>
      </c>
      <c r="AZ519">
        <f t="shared" si="494"/>
        <v>37.337604695554134</v>
      </c>
      <c r="BA519">
        <f t="shared" si="495"/>
        <v>-0.19559699042636919</v>
      </c>
      <c r="BB519">
        <f t="shared" si="496"/>
        <v>-1.5996858763186139E-2</v>
      </c>
      <c r="BC519">
        <f t="shared" si="497"/>
        <v>1.1685335607548562E-3</v>
      </c>
      <c r="BD519">
        <f t="shared" si="498"/>
        <v>4.9331796297907987E-2</v>
      </c>
      <c r="BF519" s="15">
        <f t="shared" si="514"/>
        <v>37.176511176223244</v>
      </c>
      <c r="BG519" s="10">
        <f t="shared" si="515"/>
        <v>0</v>
      </c>
      <c r="BH519">
        <f t="shared" si="516"/>
        <v>5.9241151315531191</v>
      </c>
      <c r="BI519">
        <f t="shared" si="517"/>
        <v>5.9216781596562029</v>
      </c>
      <c r="BJ519">
        <f t="shared" si="518"/>
        <v>-4.5971478367780011E-2</v>
      </c>
      <c r="BK519">
        <f t="shared" si="519"/>
        <v>-4.921508189107051E-4</v>
      </c>
      <c r="BM519">
        <f t="shared" si="520"/>
        <v>0</v>
      </c>
      <c r="BN519">
        <f t="shared" si="521"/>
        <v>0</v>
      </c>
      <c r="BO519">
        <f t="shared" si="522"/>
        <v>0</v>
      </c>
      <c r="BP519">
        <f t="shared" si="523"/>
        <v>0</v>
      </c>
    </row>
    <row r="520" spans="1:68" x14ac:dyDescent="0.2">
      <c r="A520">
        <f t="shared" si="529"/>
        <v>0.48299999999999998</v>
      </c>
      <c r="B520">
        <f t="shared" si="465"/>
        <v>1.5097294495656621</v>
      </c>
      <c r="C520">
        <f t="shared" si="466"/>
        <v>1.6160044004667649</v>
      </c>
      <c r="D520">
        <f t="shared" si="467"/>
        <v>1.5097294495656621</v>
      </c>
      <c r="E520">
        <f t="shared" si="473"/>
        <v>0.99897828906706265</v>
      </c>
      <c r="F520">
        <f t="shared" si="474"/>
        <v>0.99897828906706265</v>
      </c>
      <c r="G520">
        <f t="shared" si="468"/>
        <v>1.4946321550700055</v>
      </c>
      <c r="H520">
        <f t="shared" si="469"/>
        <v>0.99710091134251544</v>
      </c>
      <c r="I520">
        <f t="shared" si="470"/>
        <v>0.99710091134251544</v>
      </c>
      <c r="J520">
        <f t="shared" si="525"/>
        <v>21.891836957651218</v>
      </c>
      <c r="K520">
        <f t="shared" si="526"/>
        <v>21.226548531095695</v>
      </c>
      <c r="L520">
        <f t="shared" si="475"/>
        <v>4.5637500587963821E+17</v>
      </c>
      <c r="M520">
        <f t="shared" si="471"/>
        <v>3.0951154188267736E-2</v>
      </c>
      <c r="N520" s="17">
        <f t="shared" si="527"/>
        <v>1.4125333174652276E+16</v>
      </c>
      <c r="O520">
        <f t="shared" si="528"/>
        <v>0</v>
      </c>
      <c r="P520" s="18" t="e">
        <f t="shared" si="472"/>
        <v>#N/A</v>
      </c>
      <c r="R520">
        <f t="shared" si="476"/>
        <v>3.0552526874204813</v>
      </c>
      <c r="S520">
        <f t="shared" si="477"/>
        <v>40.662091247769801</v>
      </c>
      <c r="T520">
        <f t="shared" si="499"/>
        <v>-3.4753449885188257</v>
      </c>
      <c r="U520" s="9">
        <f t="shared" si="478"/>
        <v>37.186746259250974</v>
      </c>
      <c r="V520">
        <f t="shared" si="500"/>
        <v>-1.4125333174651742E+16</v>
      </c>
      <c r="W520">
        <f t="shared" si="501"/>
        <v>0</v>
      </c>
      <c r="X520">
        <f t="shared" si="502"/>
        <v>-3.5527136788005009E-14</v>
      </c>
      <c r="Y520">
        <f t="shared" si="479"/>
        <v>1.6160044004667649</v>
      </c>
      <c r="Z520">
        <f t="shared" si="480"/>
        <v>31.415926535897931</v>
      </c>
      <c r="AA520">
        <f t="shared" si="481"/>
        <v>3.0963845799179248</v>
      </c>
      <c r="AB520">
        <f t="shared" si="503"/>
        <v>-0.14007702361283128</v>
      </c>
      <c r="AC520">
        <f t="shared" si="482"/>
        <v>31.275849512285099</v>
      </c>
      <c r="AD520">
        <f t="shared" si="504"/>
        <v>-1.4494719516632918E-2</v>
      </c>
      <c r="AE520">
        <f t="shared" si="483"/>
        <v>1.4268363274753772E-3</v>
      </c>
      <c r="AF520" s="9">
        <f t="shared" si="505"/>
        <v>31.26278162909594</v>
      </c>
      <c r="AG520" s="9">
        <f t="shared" si="506"/>
        <v>0</v>
      </c>
      <c r="AH520">
        <f t="shared" si="507"/>
        <v>0</v>
      </c>
      <c r="AI520">
        <f t="shared" si="524"/>
        <v>3.1257338500324527E-3</v>
      </c>
      <c r="AJ520">
        <f t="shared" si="484"/>
        <v>37.337604695554134</v>
      </c>
      <c r="AK520">
        <f t="shared" si="485"/>
        <v>-0.18622552601741366</v>
      </c>
      <c r="AL520">
        <f t="shared" si="486"/>
        <v>3.4344856478938368E-2</v>
      </c>
      <c r="AM520">
        <f t="shared" si="487"/>
        <v>1.0222332353442827E-3</v>
      </c>
      <c r="AN520" s="9">
        <f t="shared" si="508"/>
        <v>37.186746259251002</v>
      </c>
      <c r="AO520">
        <f t="shared" si="488"/>
        <v>0</v>
      </c>
      <c r="AP520">
        <f t="shared" si="509"/>
        <v>0</v>
      </c>
      <c r="AQ520">
        <f t="shared" si="489"/>
        <v>5.9216781596562029</v>
      </c>
      <c r="AR520">
        <f t="shared" si="490"/>
        <v>-4.6148502404582376E-2</v>
      </c>
      <c r="AS520">
        <f t="shared" si="491"/>
        <v>4.8839575995571288E-2</v>
      </c>
      <c r="AT520">
        <f t="shared" si="510"/>
        <v>0.24780975729539409</v>
      </c>
      <c r="AU520">
        <f t="shared" si="492"/>
        <v>5.9239646301550621</v>
      </c>
      <c r="AV520">
        <f t="shared" si="511"/>
        <v>0.15930311807479927</v>
      </c>
      <c r="AW520">
        <f t="shared" si="512"/>
        <v>0</v>
      </c>
      <c r="AX520">
        <f t="shared" si="493"/>
        <v>3.0956098053022896E-2</v>
      </c>
      <c r="AY520" t="b">
        <f t="shared" si="513"/>
        <v>0</v>
      </c>
      <c r="AZ520">
        <f t="shared" si="494"/>
        <v>37.337604695554134</v>
      </c>
      <c r="BA520">
        <f t="shared" si="495"/>
        <v>-0.18622552601741368</v>
      </c>
      <c r="BB520">
        <f t="shared" si="496"/>
        <v>-1.4986939818969569E-2</v>
      </c>
      <c r="BC520">
        <f t="shared" si="497"/>
        <v>1.0222332353442827E-3</v>
      </c>
      <c r="BD520">
        <f t="shared" si="498"/>
        <v>4.9331796297907987E-2</v>
      </c>
      <c r="BF520" s="15">
        <f t="shared" si="514"/>
        <v>37.186746259251002</v>
      </c>
      <c r="BG520" s="10">
        <f t="shared" si="515"/>
        <v>0</v>
      </c>
      <c r="BH520">
        <f t="shared" si="516"/>
        <v>5.9239646301550621</v>
      </c>
      <c r="BI520">
        <f t="shared" si="517"/>
        <v>5.9216781596562029</v>
      </c>
      <c r="BJ520">
        <f t="shared" si="518"/>
        <v>-4.6148502404582403E-2</v>
      </c>
      <c r="BK520">
        <f t="shared" si="519"/>
        <v>-4.9222030233665032E-4</v>
      </c>
      <c r="BM520">
        <f t="shared" si="520"/>
        <v>0</v>
      </c>
      <c r="BN520">
        <f t="shared" si="521"/>
        <v>0</v>
      </c>
      <c r="BO520">
        <f t="shared" si="522"/>
        <v>0</v>
      </c>
      <c r="BP520">
        <f t="shared" si="523"/>
        <v>0</v>
      </c>
    </row>
    <row r="521" spans="1:68" x14ac:dyDescent="0.2">
      <c r="A521">
        <f t="shared" si="529"/>
        <v>0.48399999999999999</v>
      </c>
      <c r="B521">
        <f t="shared" si="465"/>
        <v>1.5128551834156947</v>
      </c>
      <c r="C521">
        <f t="shared" si="466"/>
        <v>1.6128786666167323</v>
      </c>
      <c r="D521">
        <f t="shared" si="467"/>
        <v>1.5128551834156947</v>
      </c>
      <c r="E521">
        <f t="shared" si="473"/>
        <v>0.99911466900357215</v>
      </c>
      <c r="F521">
        <f t="shared" si="474"/>
        <v>0.99911466900357215</v>
      </c>
      <c r="G521">
        <f t="shared" si="468"/>
        <v>1.4977266315815376</v>
      </c>
      <c r="H521">
        <f t="shared" si="469"/>
        <v>0.99733159739462784</v>
      </c>
      <c r="I521">
        <f t="shared" si="470"/>
        <v>0.99733159739462773</v>
      </c>
      <c r="J521">
        <f t="shared" si="525"/>
        <v>21.886773304344295</v>
      </c>
      <c r="K521">
        <f t="shared" si="526"/>
        <v>21.221687853249577</v>
      </c>
      <c r="L521">
        <f t="shared" si="475"/>
        <v>4.6061636401099891E+17</v>
      </c>
      <c r="M521">
        <f t="shared" si="471"/>
        <v>3.0982396536197679E-2</v>
      </c>
      <c r="N521" s="17">
        <f t="shared" si="527"/>
        <v>1.4270998840850342E+16</v>
      </c>
      <c r="O521">
        <f t="shared" si="528"/>
        <v>0</v>
      </c>
      <c r="P521" s="18" t="e">
        <f t="shared" si="472"/>
        <v>#N/A</v>
      </c>
      <c r="R521">
        <f t="shared" si="476"/>
        <v>3.0550236707035863</v>
      </c>
      <c r="S521">
        <f t="shared" si="477"/>
        <v>40.671341909262757</v>
      </c>
      <c r="T521">
        <f t="shared" si="499"/>
        <v>-3.4743360894579918</v>
      </c>
      <c r="U521" s="9">
        <f t="shared" si="478"/>
        <v>37.197005819804765</v>
      </c>
      <c r="V521">
        <f t="shared" si="500"/>
        <v>-1.427099884084982E+16</v>
      </c>
      <c r="W521">
        <f t="shared" si="501"/>
        <v>0</v>
      </c>
      <c r="X521">
        <f t="shared" si="502"/>
        <v>-3.5527136788005009E-14</v>
      </c>
      <c r="Y521">
        <f t="shared" si="479"/>
        <v>1.6128786666167323</v>
      </c>
      <c r="Z521">
        <f t="shared" si="480"/>
        <v>31.415926535897931</v>
      </c>
      <c r="AA521">
        <f t="shared" si="481"/>
        <v>3.0995103137679574</v>
      </c>
      <c r="AB521">
        <f t="shared" si="503"/>
        <v>-0.13051169747224992</v>
      </c>
      <c r="AC521">
        <f t="shared" si="482"/>
        <v>31.28541483842568</v>
      </c>
      <c r="AD521">
        <f t="shared" si="504"/>
        <v>-1.3485750136474633E-2</v>
      </c>
      <c r="AE521">
        <f t="shared" si="483"/>
        <v>1.2638417055623181E-3</v>
      </c>
      <c r="AF521" s="9">
        <f t="shared" si="505"/>
        <v>31.273192929994767</v>
      </c>
      <c r="AG521" s="9">
        <f t="shared" si="506"/>
        <v>0</v>
      </c>
      <c r="AH521">
        <f t="shared" si="507"/>
        <v>0</v>
      </c>
      <c r="AI521">
        <f t="shared" si="524"/>
        <v>3.1257338500324527E-3</v>
      </c>
      <c r="AJ521">
        <f t="shared" si="484"/>
        <v>37.337604695554134</v>
      </c>
      <c r="AK521">
        <f t="shared" si="485"/>
        <v>-0.17683835442250426</v>
      </c>
      <c r="AL521">
        <f t="shared" si="486"/>
        <v>3.5353755539772269E-2</v>
      </c>
      <c r="AM521">
        <f t="shared" si="487"/>
        <v>8.8572313337888003E-4</v>
      </c>
      <c r="AN521" s="9">
        <f t="shared" si="508"/>
        <v>37.197005819804779</v>
      </c>
      <c r="AO521">
        <f t="shared" si="488"/>
        <v>0</v>
      </c>
      <c r="AP521">
        <f t="shared" si="509"/>
        <v>0</v>
      </c>
      <c r="AQ521">
        <f t="shared" si="489"/>
        <v>5.9216781596562029</v>
      </c>
      <c r="AR521">
        <f t="shared" si="490"/>
        <v>-4.6326656950254341E-2</v>
      </c>
      <c r="AS521">
        <f t="shared" si="491"/>
        <v>4.8839505676246904E-2</v>
      </c>
      <c r="AT521">
        <f t="shared" si="510"/>
        <v>0.26197177134757854</v>
      </c>
      <c r="AU521">
        <f t="shared" si="492"/>
        <v>5.9238128898100122</v>
      </c>
      <c r="AV521">
        <f t="shared" si="511"/>
        <v>0.15925510022250233</v>
      </c>
      <c r="AW521">
        <f t="shared" si="512"/>
        <v>0</v>
      </c>
      <c r="AX521">
        <f t="shared" si="493"/>
        <v>3.0987355391523225E-2</v>
      </c>
      <c r="AY521" t="b">
        <f t="shared" si="513"/>
        <v>0</v>
      </c>
      <c r="AZ521">
        <f t="shared" si="494"/>
        <v>37.337604695554134</v>
      </c>
      <c r="BA521">
        <f t="shared" si="495"/>
        <v>-0.17683835442250434</v>
      </c>
      <c r="BB521">
        <f t="shared" si="496"/>
        <v>-1.3978040758135486E-2</v>
      </c>
      <c r="BC521">
        <f t="shared" si="497"/>
        <v>8.8572313337888003E-4</v>
      </c>
      <c r="BD521">
        <f t="shared" si="498"/>
        <v>4.9331796297907987E-2</v>
      </c>
      <c r="BF521" s="15">
        <f t="shared" si="514"/>
        <v>37.197005819804779</v>
      </c>
      <c r="BG521" s="10">
        <f t="shared" si="515"/>
        <v>0</v>
      </c>
      <c r="BH521">
        <f t="shared" si="516"/>
        <v>5.9238128898100122</v>
      </c>
      <c r="BI521">
        <f t="shared" si="517"/>
        <v>5.9216781596562029</v>
      </c>
      <c r="BJ521">
        <f t="shared" si="518"/>
        <v>-4.6326656950254425E-2</v>
      </c>
      <c r="BK521">
        <f t="shared" si="519"/>
        <v>-4.922906216608524E-4</v>
      </c>
      <c r="BM521">
        <f t="shared" si="520"/>
        <v>0</v>
      </c>
      <c r="BN521">
        <f t="shared" si="521"/>
        <v>0</v>
      </c>
      <c r="BO521">
        <f t="shared" si="522"/>
        <v>2.3592239273284576E-16</v>
      </c>
      <c r="BP521">
        <f t="shared" si="523"/>
        <v>0</v>
      </c>
    </row>
    <row r="522" spans="1:68" x14ac:dyDescent="0.2">
      <c r="A522">
        <f t="shared" si="529"/>
        <v>0.48499999999999999</v>
      </c>
      <c r="B522">
        <f t="shared" si="465"/>
        <v>1.515980917265727</v>
      </c>
      <c r="C522">
        <f t="shared" si="466"/>
        <v>1.6097529327667</v>
      </c>
      <c r="D522">
        <f t="shared" si="467"/>
        <v>1.515980917265727</v>
      </c>
      <c r="E522">
        <f t="shared" si="473"/>
        <v>0.99924128738579976</v>
      </c>
      <c r="F522">
        <f t="shared" si="474"/>
        <v>0.99924128738579976</v>
      </c>
      <c r="G522">
        <f t="shared" si="468"/>
        <v>1.5008211080930698</v>
      </c>
      <c r="H522">
        <f t="shared" si="469"/>
        <v>0.99755273322152993</v>
      </c>
      <c r="I522">
        <f t="shared" si="470"/>
        <v>0.99755273322152993</v>
      </c>
      <c r="J522">
        <f t="shared" si="525"/>
        <v>21.881921480925151</v>
      </c>
      <c r="K522">
        <f t="shared" si="526"/>
        <v>21.217030503585782</v>
      </c>
      <c r="L522">
        <f t="shared" si="475"/>
        <v>4.6490907417327027E+17</v>
      </c>
      <c r="M522">
        <f t="shared" si="471"/>
        <v>3.1013638853857162E-2</v>
      </c>
      <c r="N522" s="17">
        <f t="shared" si="527"/>
        <v>1.4418522126290896E+16</v>
      </c>
      <c r="O522">
        <f t="shared" si="528"/>
        <v>0</v>
      </c>
      <c r="P522" s="18" t="e">
        <f t="shared" si="472"/>
        <v>#N/A</v>
      </c>
      <c r="R522">
        <f t="shared" si="476"/>
        <v>3.0548041848254628</v>
      </c>
      <c r="S522">
        <f t="shared" si="477"/>
        <v>40.680618241965405</v>
      </c>
      <c r="T522">
        <f t="shared" si="499"/>
        <v>-3.4733282082246952</v>
      </c>
      <c r="U522" s="9">
        <f t="shared" si="478"/>
        <v>37.207290033740712</v>
      </c>
      <c r="V522">
        <f t="shared" si="500"/>
        <v>-1.4418522126291016E+16</v>
      </c>
      <c r="W522">
        <f t="shared" si="501"/>
        <v>0</v>
      </c>
      <c r="X522">
        <f t="shared" si="502"/>
        <v>1.4210854715202004E-14</v>
      </c>
      <c r="Y522">
        <f t="shared" si="479"/>
        <v>1.6097529327667</v>
      </c>
      <c r="Z522">
        <f t="shared" si="480"/>
        <v>31.415926535897931</v>
      </c>
      <c r="AA522">
        <f t="shared" si="481"/>
        <v>3.1026360476179899</v>
      </c>
      <c r="AB522">
        <f t="shared" si="503"/>
        <v>-0.12092935099014614</v>
      </c>
      <c r="AC522">
        <f t="shared" si="482"/>
        <v>31.294997184907785</v>
      </c>
      <c r="AD522">
        <f t="shared" si="504"/>
        <v>-1.2477797749497768E-2</v>
      </c>
      <c r="AE522">
        <f t="shared" si="483"/>
        <v>1.1107416832411188E-3</v>
      </c>
      <c r="AF522" s="9">
        <f t="shared" si="505"/>
        <v>31.28363012884153</v>
      </c>
      <c r="AG522" s="9">
        <f t="shared" si="506"/>
        <v>0</v>
      </c>
      <c r="AH522">
        <f t="shared" si="507"/>
        <v>0</v>
      </c>
      <c r="AI522">
        <f t="shared" si="524"/>
        <v>3.1257338500324527E-3</v>
      </c>
      <c r="AJ522">
        <f t="shared" si="484"/>
        <v>37.337604695554134</v>
      </c>
      <c r="AK522">
        <f t="shared" si="485"/>
        <v>-0.16743529916880376</v>
      </c>
      <c r="AL522">
        <f t="shared" si="486"/>
        <v>3.6361636773068806E-2</v>
      </c>
      <c r="AM522">
        <f t="shared" si="487"/>
        <v>7.5900058228160446E-4</v>
      </c>
      <c r="AN522" s="9">
        <f t="shared" si="508"/>
        <v>37.207290033740684</v>
      </c>
      <c r="AO522">
        <f t="shared" si="488"/>
        <v>0</v>
      </c>
      <c r="AP522">
        <f t="shared" si="509"/>
        <v>0</v>
      </c>
      <c r="AQ522">
        <f t="shared" si="489"/>
        <v>5.9216781596562029</v>
      </c>
      <c r="AR522">
        <f t="shared" si="490"/>
        <v>-4.6505948178657622E-2</v>
      </c>
      <c r="AS522">
        <f t="shared" si="491"/>
        <v>4.8839434522566574E-2</v>
      </c>
      <c r="AT522">
        <f t="shared" si="510"/>
        <v>0.27775474114195942</v>
      </c>
      <c r="AU522">
        <f t="shared" si="492"/>
        <v>5.9236599048991536</v>
      </c>
      <c r="AV522">
        <f t="shared" si="511"/>
        <v>0.15920696991174046</v>
      </c>
      <c r="AW522">
        <f t="shared" si="512"/>
        <v>0</v>
      </c>
      <c r="AX522">
        <f t="shared" si="493"/>
        <v>3.1018612730023546E-2</v>
      </c>
      <c r="AY522" t="b">
        <f t="shared" si="513"/>
        <v>0</v>
      </c>
      <c r="AZ522">
        <f t="shared" si="494"/>
        <v>37.337604695554134</v>
      </c>
      <c r="BA522">
        <f t="shared" si="495"/>
        <v>-0.16743529916880376</v>
      </c>
      <c r="BB522">
        <f t="shared" si="496"/>
        <v>-1.2970159524839032E-2</v>
      </c>
      <c r="BC522">
        <f t="shared" si="497"/>
        <v>7.5900058228160446E-4</v>
      </c>
      <c r="BD522">
        <f t="shared" si="498"/>
        <v>4.9331796297907987E-2</v>
      </c>
      <c r="BF522" s="15">
        <f t="shared" si="514"/>
        <v>37.207290033740684</v>
      </c>
      <c r="BG522" s="10">
        <f t="shared" si="515"/>
        <v>0</v>
      </c>
      <c r="BH522">
        <f t="shared" si="516"/>
        <v>5.9236599048991536</v>
      </c>
      <c r="BI522">
        <f t="shared" si="517"/>
        <v>5.9216781596562029</v>
      </c>
      <c r="BJ522">
        <f t="shared" si="518"/>
        <v>-4.6505948178657622E-2</v>
      </c>
      <c r="BK522">
        <f t="shared" si="519"/>
        <v>-4.923617753412636E-4</v>
      </c>
      <c r="BM522">
        <f t="shared" si="520"/>
        <v>0</v>
      </c>
      <c r="BN522">
        <f t="shared" si="521"/>
        <v>0</v>
      </c>
      <c r="BO522">
        <f t="shared" si="522"/>
        <v>1.5265566588595902E-16</v>
      </c>
      <c r="BP522">
        <f t="shared" si="523"/>
        <v>0</v>
      </c>
    </row>
    <row r="523" spans="1:68" x14ac:dyDescent="0.2">
      <c r="A523">
        <f t="shared" si="529"/>
        <v>0.48599999999999999</v>
      </c>
      <c r="B523">
        <f t="shared" si="465"/>
        <v>1.5191066511157594</v>
      </c>
      <c r="C523">
        <f t="shared" si="466"/>
        <v>1.6066271989166676</v>
      </c>
      <c r="D523">
        <f t="shared" si="467"/>
        <v>1.5191066511157594</v>
      </c>
      <c r="E523">
        <f t="shared" si="473"/>
        <v>0.99935814297665804</v>
      </c>
      <c r="F523">
        <f t="shared" si="474"/>
        <v>0.99935814297665804</v>
      </c>
      <c r="G523">
        <f t="shared" si="468"/>
        <v>1.5039155846046017</v>
      </c>
      <c r="H523">
        <f t="shared" si="469"/>
        <v>0.99776431670567456</v>
      </c>
      <c r="I523">
        <f t="shared" si="470"/>
        <v>0.99776431670567456</v>
      </c>
      <c r="J523">
        <f t="shared" si="525"/>
        <v>21.877281253659859</v>
      </c>
      <c r="K523">
        <f t="shared" si="526"/>
        <v>21.212576259088436</v>
      </c>
      <c r="L523">
        <f t="shared" si="475"/>
        <v>4.6925391824503514E+17</v>
      </c>
      <c r="M523">
        <f t="shared" si="471"/>
        <v>3.1044881141215661E-2</v>
      </c>
      <c r="N523" s="17">
        <f t="shared" si="527"/>
        <v>1.4567932116966846E+16</v>
      </c>
      <c r="O523">
        <f t="shared" si="528"/>
        <v>0</v>
      </c>
      <c r="P523" s="18" t="e">
        <f t="shared" si="472"/>
        <v>#N/A</v>
      </c>
      <c r="R523">
        <f t="shared" si="476"/>
        <v>3.0545942255609981</v>
      </c>
      <c r="S523">
        <f t="shared" si="477"/>
        <v>40.689920420358483</v>
      </c>
      <c r="T523">
        <f t="shared" si="499"/>
        <v>-3.4723213427693032</v>
      </c>
      <c r="U523" s="9">
        <f t="shared" si="478"/>
        <v>37.217599077589178</v>
      </c>
      <c r="V523">
        <f t="shared" si="500"/>
        <v>-1.4567932116966528E+16</v>
      </c>
      <c r="W523">
        <f t="shared" si="501"/>
        <v>0</v>
      </c>
      <c r="X523">
        <f t="shared" si="502"/>
        <v>-2.1316282072803006E-14</v>
      </c>
      <c r="Y523">
        <f t="shared" si="479"/>
        <v>1.6066271989166676</v>
      </c>
      <c r="Z523">
        <f t="shared" si="480"/>
        <v>31.415926535897931</v>
      </c>
      <c r="AA523">
        <f t="shared" si="481"/>
        <v>3.1057617814680221</v>
      </c>
      <c r="AB523">
        <f t="shared" si="503"/>
        <v>-0.11132980095094661</v>
      </c>
      <c r="AC523">
        <f t="shared" si="482"/>
        <v>31.304596734946983</v>
      </c>
      <c r="AD523">
        <f t="shared" si="504"/>
        <v>-1.1470860307604839E-2</v>
      </c>
      <c r="AE523">
        <f t="shared" si="483"/>
        <v>9.6753323123394673E-4</v>
      </c>
      <c r="AF523" s="9">
        <f t="shared" si="505"/>
        <v>31.294093407870612</v>
      </c>
      <c r="AG523" s="9">
        <f t="shared" si="506"/>
        <v>0</v>
      </c>
      <c r="AH523">
        <f t="shared" si="507"/>
        <v>0</v>
      </c>
      <c r="AI523">
        <f t="shared" si="524"/>
        <v>3.1257338500323417E-3</v>
      </c>
      <c r="AJ523">
        <f t="shared" si="484"/>
        <v>37.337604695554134</v>
      </c>
      <c r="AK523">
        <f t="shared" si="485"/>
        <v>-0.15801618329518374</v>
      </c>
      <c r="AL523">
        <f t="shared" si="486"/>
        <v>3.7368502228460887E-2</v>
      </c>
      <c r="AM523">
        <f t="shared" si="487"/>
        <v>6.4206310174780268E-4</v>
      </c>
      <c r="AN523" s="9">
        <f t="shared" si="508"/>
        <v>37.217599077589163</v>
      </c>
      <c r="AO523">
        <f t="shared" si="488"/>
        <v>0</v>
      </c>
      <c r="AP523">
        <f t="shared" si="509"/>
        <v>0</v>
      </c>
      <c r="AQ523">
        <f t="shared" si="489"/>
        <v>5.9216781596562029</v>
      </c>
      <c r="AR523">
        <f t="shared" si="490"/>
        <v>-4.6686382344237137E-2</v>
      </c>
      <c r="AS523">
        <f t="shared" si="491"/>
        <v>4.8839362536065724E-2</v>
      </c>
      <c r="AT523">
        <f t="shared" si="510"/>
        <v>0.29545317049598752</v>
      </c>
      <c r="AU523">
        <f t="shared" si="492"/>
        <v>5.9235056697185513</v>
      </c>
      <c r="AV523">
        <f t="shared" si="511"/>
        <v>0.1591587264232053</v>
      </c>
      <c r="AW523">
        <f t="shared" si="512"/>
        <v>0</v>
      </c>
      <c r="AX523">
        <f t="shared" si="493"/>
        <v>3.1049870068523871E-2</v>
      </c>
      <c r="AY523" t="b">
        <f t="shared" si="513"/>
        <v>0</v>
      </c>
      <c r="AZ523">
        <f t="shared" si="494"/>
        <v>37.337604695554134</v>
      </c>
      <c r="BA523">
        <f t="shared" si="495"/>
        <v>-0.15801618329518383</v>
      </c>
      <c r="BB523">
        <f t="shared" si="496"/>
        <v>-1.1963294069447E-2</v>
      </c>
      <c r="BC523">
        <f t="shared" si="497"/>
        <v>6.4206310174780268E-4</v>
      </c>
      <c r="BD523">
        <f t="shared" si="498"/>
        <v>4.9331796297907987E-2</v>
      </c>
      <c r="BF523" s="15">
        <f t="shared" si="514"/>
        <v>37.217599077589163</v>
      </c>
      <c r="BG523" s="10">
        <f t="shared" si="515"/>
        <v>0</v>
      </c>
      <c r="BH523">
        <f t="shared" si="516"/>
        <v>5.9235056697185513</v>
      </c>
      <c r="BI523">
        <f t="shared" si="517"/>
        <v>5.9216781596562029</v>
      </c>
      <c r="BJ523">
        <f t="shared" si="518"/>
        <v>-4.6686382344237221E-2</v>
      </c>
      <c r="BK523">
        <f t="shared" si="519"/>
        <v>-4.9243376184216099E-4</v>
      </c>
      <c r="BM523">
        <f t="shared" si="520"/>
        <v>0</v>
      </c>
      <c r="BN523">
        <f t="shared" si="521"/>
        <v>0</v>
      </c>
      <c r="BO523">
        <f t="shared" si="522"/>
        <v>9.7144514654701197E-17</v>
      </c>
      <c r="BP523">
        <f t="shared" si="523"/>
        <v>0</v>
      </c>
    </row>
    <row r="524" spans="1:68" x14ac:dyDescent="0.2">
      <c r="A524">
        <f t="shared" si="529"/>
        <v>0.48699999999999999</v>
      </c>
      <c r="B524">
        <f t="shared" si="465"/>
        <v>1.5222323849657919</v>
      </c>
      <c r="C524">
        <f t="shared" si="466"/>
        <v>1.603501465066635</v>
      </c>
      <c r="D524">
        <f t="shared" si="467"/>
        <v>1.5222323849657919</v>
      </c>
      <c r="E524">
        <f t="shared" si="473"/>
        <v>0.99946523463444392</v>
      </c>
      <c r="F524">
        <f t="shared" si="474"/>
        <v>0.99946523463444392</v>
      </c>
      <c r="G524">
        <f t="shared" si="468"/>
        <v>1.5070100611161341</v>
      </c>
      <c r="H524">
        <f t="shared" si="469"/>
        <v>0.9979663458209852</v>
      </c>
      <c r="I524">
        <f t="shared" si="470"/>
        <v>0.99796634582098509</v>
      </c>
      <c r="J524">
        <f t="shared" si="525"/>
        <v>21.872852399124245</v>
      </c>
      <c r="K524">
        <f t="shared" si="526"/>
        <v>21.208324906577943</v>
      </c>
      <c r="L524">
        <f t="shared" si="475"/>
        <v>4.7365169206286995E+17</v>
      </c>
      <c r="M524">
        <f t="shared" si="471"/>
        <v>3.1076123398242658E-2</v>
      </c>
      <c r="N524" s="17">
        <f t="shared" si="527"/>
        <v>1.471925843033218E+16</v>
      </c>
      <c r="O524">
        <f t="shared" si="528"/>
        <v>0</v>
      </c>
      <c r="P524" s="18" t="e">
        <f t="shared" si="472"/>
        <v>#N/A</v>
      </c>
      <c r="R524">
        <f t="shared" si="476"/>
        <v>3.0543937888702204</v>
      </c>
      <c r="S524">
        <f t="shared" si="477"/>
        <v>40.699248619616576</v>
      </c>
      <c r="T524">
        <f t="shared" si="499"/>
        <v>-3.4713154910483692</v>
      </c>
      <c r="U524" s="9">
        <f t="shared" si="478"/>
        <v>37.227933128568203</v>
      </c>
      <c r="V524">
        <f t="shared" si="500"/>
        <v>-1.4719258430332044E+16</v>
      </c>
      <c r="W524">
        <f t="shared" si="501"/>
        <v>0</v>
      </c>
      <c r="X524">
        <f t="shared" si="502"/>
        <v>-7.1054273576010019E-15</v>
      </c>
      <c r="Y524">
        <f t="shared" si="479"/>
        <v>1.603501465066635</v>
      </c>
      <c r="Z524">
        <f t="shared" si="480"/>
        <v>31.415926535897931</v>
      </c>
      <c r="AA524">
        <f t="shared" si="481"/>
        <v>3.1088875153180546</v>
      </c>
      <c r="AB524">
        <f t="shared" si="503"/>
        <v>-0.10171286355616492</v>
      </c>
      <c r="AC524">
        <f t="shared" si="482"/>
        <v>31.314213672341765</v>
      </c>
      <c r="AD524">
        <f t="shared" si="504"/>
        <v>-1.0464935768879054E-2</v>
      </c>
      <c r="AE524">
        <f t="shared" si="483"/>
        <v>8.3421351681934718E-4</v>
      </c>
      <c r="AF524" s="9">
        <f t="shared" si="505"/>
        <v>31.304582950089703</v>
      </c>
      <c r="AG524" s="9">
        <f t="shared" si="506"/>
        <v>0</v>
      </c>
      <c r="AH524">
        <f t="shared" si="507"/>
        <v>0</v>
      </c>
      <c r="AI524">
        <f t="shared" si="524"/>
        <v>3.1257338500324527E-3</v>
      </c>
      <c r="AJ524">
        <f t="shared" si="484"/>
        <v>37.337604695554134</v>
      </c>
      <c r="AK524">
        <f t="shared" si="485"/>
        <v>-0.1485808293388507</v>
      </c>
      <c r="AL524">
        <f t="shared" si="486"/>
        <v>3.8374353949394813E-2</v>
      </c>
      <c r="AM524">
        <f t="shared" si="487"/>
        <v>5.3490840355096072E-4</v>
      </c>
      <c r="AN524" s="9">
        <f t="shared" si="508"/>
        <v>37.227933128568232</v>
      </c>
      <c r="AO524">
        <f t="shared" si="488"/>
        <v>0</v>
      </c>
      <c r="AP524">
        <f t="shared" si="509"/>
        <v>0</v>
      </c>
      <c r="AQ524">
        <f t="shared" si="489"/>
        <v>5.9216781596562029</v>
      </c>
      <c r="AR524">
        <f t="shared" si="490"/>
        <v>-4.6867965782685775E-2</v>
      </c>
      <c r="AS524">
        <f t="shared" si="491"/>
        <v>4.8839289718273865E-2</v>
      </c>
      <c r="AT524">
        <f t="shared" si="510"/>
        <v>0.31543750288134115</v>
      </c>
      <c r="AU524">
        <f t="shared" si="492"/>
        <v>5.923350178478529</v>
      </c>
      <c r="AV524">
        <f t="shared" si="511"/>
        <v>0.1591103690345094</v>
      </c>
      <c r="AW524">
        <f t="shared" si="512"/>
        <v>0</v>
      </c>
      <c r="AX524">
        <f t="shared" si="493"/>
        <v>3.1081127407024196E-2</v>
      </c>
      <c r="AY524" t="b">
        <f t="shared" si="513"/>
        <v>0</v>
      </c>
      <c r="AZ524">
        <f t="shared" si="494"/>
        <v>37.337604695554134</v>
      </c>
      <c r="BA524">
        <f t="shared" si="495"/>
        <v>-0.14858082933885081</v>
      </c>
      <c r="BB524">
        <f t="shared" si="496"/>
        <v>-1.0957442348513169E-2</v>
      </c>
      <c r="BC524">
        <f t="shared" si="497"/>
        <v>5.3490840355096072E-4</v>
      </c>
      <c r="BD524">
        <f t="shared" si="498"/>
        <v>4.9331796297907987E-2</v>
      </c>
      <c r="BF524" s="15">
        <f t="shared" si="514"/>
        <v>37.227933128568232</v>
      </c>
      <c r="BG524" s="10">
        <f t="shared" si="515"/>
        <v>0</v>
      </c>
      <c r="BH524">
        <f t="shared" si="516"/>
        <v>5.923350178478529</v>
      </c>
      <c r="BI524">
        <f t="shared" si="517"/>
        <v>5.9216781596562029</v>
      </c>
      <c r="BJ524">
        <f t="shared" si="518"/>
        <v>-4.6867965782685886E-2</v>
      </c>
      <c r="BK524">
        <f t="shared" si="519"/>
        <v>-4.925065796341152E-4</v>
      </c>
      <c r="BM524">
        <f t="shared" si="520"/>
        <v>0</v>
      </c>
      <c r="BN524">
        <f t="shared" si="521"/>
        <v>0</v>
      </c>
      <c r="BO524">
        <f t="shared" si="522"/>
        <v>0</v>
      </c>
      <c r="BP524">
        <f t="shared" si="523"/>
        <v>0</v>
      </c>
    </row>
    <row r="525" spans="1:68" x14ac:dyDescent="0.2">
      <c r="A525">
        <f t="shared" si="529"/>
        <v>0.48799999999999999</v>
      </c>
      <c r="B525">
        <f t="shared" si="465"/>
        <v>1.5253581188158243</v>
      </c>
      <c r="C525">
        <f t="shared" si="466"/>
        <v>1.6003757312166027</v>
      </c>
      <c r="D525">
        <f t="shared" si="467"/>
        <v>1.5253581188158243</v>
      </c>
      <c r="E525">
        <f t="shared" si="473"/>
        <v>0.99956256131285015</v>
      </c>
      <c r="F525">
        <f t="shared" si="474"/>
        <v>0.99956256131285015</v>
      </c>
      <c r="G525">
        <f t="shared" si="468"/>
        <v>1.5101045376276661</v>
      </c>
      <c r="H525">
        <f t="shared" si="469"/>
        <v>0.99815881863287603</v>
      </c>
      <c r="I525">
        <f t="shared" si="470"/>
        <v>0.99815881863287603</v>
      </c>
      <c r="J525">
        <f t="shared" si="525"/>
        <v>21.868634704177563</v>
      </c>
      <c r="K525">
        <f t="shared" si="526"/>
        <v>21.204276242685914</v>
      </c>
      <c r="L525">
        <f t="shared" si="475"/>
        <v>4.781032057088377E+17</v>
      </c>
      <c r="M525">
        <f t="shared" si="471"/>
        <v>3.1107365624907617E-2</v>
      </c>
      <c r="N525" s="17">
        <f t="shared" si="527"/>
        <v>1.4872531226425232E+16</v>
      </c>
      <c r="O525">
        <f t="shared" si="528"/>
        <v>0</v>
      </c>
      <c r="P525" s="18" t="e">
        <f t="shared" si="472"/>
        <v>#N/A</v>
      </c>
      <c r="R525">
        <f t="shared" si="476"/>
        <v>3.0542028708979849</v>
      </c>
      <c r="S525">
        <f t="shared" si="477"/>
        <v>40.708603015621357</v>
      </c>
      <c r="T525">
        <f t="shared" si="499"/>
        <v>-3.4703106510246098</v>
      </c>
      <c r="U525" s="9">
        <f t="shared" si="478"/>
        <v>37.238292364596745</v>
      </c>
      <c r="V525">
        <f t="shared" si="500"/>
        <v>-1.4872531226425004E+16</v>
      </c>
      <c r="W525">
        <f t="shared" si="501"/>
        <v>0</v>
      </c>
      <c r="X525">
        <f t="shared" si="502"/>
        <v>-1.4210854715202004E-14</v>
      </c>
      <c r="Y525">
        <f t="shared" si="479"/>
        <v>1.6003757312166027</v>
      </c>
      <c r="Z525">
        <f t="shared" si="480"/>
        <v>31.415926535897931</v>
      </c>
      <c r="AA525">
        <f t="shared" si="481"/>
        <v>3.1120132491680872</v>
      </c>
      <c r="AB525">
        <f t="shared" si="503"/>
        <v>-9.2078354410303334E-2</v>
      </c>
      <c r="AC525">
        <f t="shared" si="482"/>
        <v>31.323848181487627</v>
      </c>
      <c r="AD525">
        <f t="shared" si="504"/>
        <v>-9.4600220975597071E-3</v>
      </c>
      <c r="AE525">
        <f t="shared" si="483"/>
        <v>7.1077990360849134E-4</v>
      </c>
      <c r="AF525" s="9">
        <f t="shared" si="505"/>
        <v>31.315098939293676</v>
      </c>
      <c r="AG525" s="9">
        <f t="shared" si="506"/>
        <v>0</v>
      </c>
      <c r="AH525">
        <f t="shared" si="507"/>
        <v>0</v>
      </c>
      <c r="AI525">
        <f t="shared" si="524"/>
        <v>3.1257338500324527E-3</v>
      </c>
      <c r="AJ525">
        <f t="shared" si="484"/>
        <v>37.337604695554134</v>
      </c>
      <c r="AK525">
        <f t="shared" si="485"/>
        <v>-0.13912905932192368</v>
      </c>
      <c r="AL525">
        <f t="shared" si="486"/>
        <v>3.9379193973154258E-2</v>
      </c>
      <c r="AM525">
        <f t="shared" si="487"/>
        <v>4.3753439136319153E-4</v>
      </c>
      <c r="AN525" s="9">
        <f t="shared" si="508"/>
        <v>37.238292364596731</v>
      </c>
      <c r="AO525">
        <f t="shared" si="488"/>
        <v>0</v>
      </c>
      <c r="AP525">
        <f t="shared" si="509"/>
        <v>0</v>
      </c>
      <c r="AQ525">
        <f t="shared" si="489"/>
        <v>5.9216781596562029</v>
      </c>
      <c r="AR525">
        <f t="shared" si="490"/>
        <v>-4.7050704911620347E-2</v>
      </c>
      <c r="AS525">
        <f t="shared" si="491"/>
        <v>4.8839216070713967E-2</v>
      </c>
      <c r="AT525">
        <f t="shared" si="510"/>
        <v>0.33818028484439117</v>
      </c>
      <c r="AU525">
        <f t="shared" si="492"/>
        <v>5.9231934253030545</v>
      </c>
      <c r="AV525">
        <f t="shared" si="511"/>
        <v>0.15906189702013204</v>
      </c>
      <c r="AW525">
        <f t="shared" si="512"/>
        <v>0</v>
      </c>
      <c r="AX525">
        <f t="shared" si="493"/>
        <v>3.111238474552452E-2</v>
      </c>
      <c r="AY525" t="b">
        <f t="shared" si="513"/>
        <v>0</v>
      </c>
      <c r="AZ525">
        <f t="shared" si="494"/>
        <v>37.337604695554134</v>
      </c>
      <c r="BA525">
        <f t="shared" si="495"/>
        <v>-0.13912905932192374</v>
      </c>
      <c r="BB525">
        <f t="shared" si="496"/>
        <v>-9.9526023247534304E-3</v>
      </c>
      <c r="BC525">
        <f t="shared" si="497"/>
        <v>4.3753439136319153E-4</v>
      </c>
      <c r="BD525">
        <f t="shared" si="498"/>
        <v>4.9331796297907987E-2</v>
      </c>
      <c r="BF525" s="15">
        <f t="shared" si="514"/>
        <v>37.238292364596731</v>
      </c>
      <c r="BG525" s="10">
        <f t="shared" si="515"/>
        <v>0</v>
      </c>
      <c r="BH525">
        <f t="shared" si="516"/>
        <v>5.9231934253030545</v>
      </c>
      <c r="BI525">
        <f t="shared" si="517"/>
        <v>5.9216781596562029</v>
      </c>
      <c r="BJ525">
        <f t="shared" si="518"/>
        <v>-4.7050704911620403E-2</v>
      </c>
      <c r="BK525">
        <f t="shared" si="519"/>
        <v>-4.9258022719372331E-4</v>
      </c>
      <c r="BM525">
        <f t="shared" si="520"/>
        <v>0</v>
      </c>
      <c r="BN525">
        <f t="shared" si="521"/>
        <v>0</v>
      </c>
      <c r="BO525">
        <f t="shared" si="522"/>
        <v>2.9837243786801082E-16</v>
      </c>
      <c r="BP525">
        <f t="shared" si="523"/>
        <v>0</v>
      </c>
    </row>
    <row r="526" spans="1:68" x14ac:dyDescent="0.2">
      <c r="A526">
        <f t="shared" si="529"/>
        <v>0.48899999999999999</v>
      </c>
      <c r="B526">
        <f t="shared" si="465"/>
        <v>1.5284838526658568</v>
      </c>
      <c r="C526">
        <f t="shared" si="466"/>
        <v>1.5972499973665701</v>
      </c>
      <c r="D526">
        <f t="shared" si="467"/>
        <v>1.5284838526658568</v>
      </c>
      <c r="E526">
        <f t="shared" si="473"/>
        <v>0.99965012206097514</v>
      </c>
      <c r="F526">
        <f t="shared" si="474"/>
        <v>0.99965012206097514</v>
      </c>
      <c r="G526">
        <f t="shared" si="468"/>
        <v>1.5131990141391982</v>
      </c>
      <c r="H526">
        <f t="shared" si="469"/>
        <v>0.99834173329827047</v>
      </c>
      <c r="I526">
        <f t="shared" si="470"/>
        <v>0.99834173329827047</v>
      </c>
      <c r="J526">
        <f t="shared" si="525"/>
        <v>21.864627965937409</v>
      </c>
      <c r="K526">
        <f t="shared" si="526"/>
        <v>21.200430073831434</v>
      </c>
      <c r="L526">
        <f t="shared" si="475"/>
        <v>4.8260928380417133E+17</v>
      </c>
      <c r="M526">
        <f t="shared" si="471"/>
        <v>3.1138607821180029E-2</v>
      </c>
      <c r="N526" s="17">
        <f t="shared" si="527"/>
        <v>1.5027781219238662E+16</v>
      </c>
      <c r="O526">
        <f t="shared" si="528"/>
        <v>0</v>
      </c>
      <c r="P526" s="18" t="e">
        <f t="shared" si="472"/>
        <v>#N/A</v>
      </c>
      <c r="R526">
        <f t="shared" si="476"/>
        <v>3.0540214679736812</v>
      </c>
      <c r="S526">
        <f t="shared" si="477"/>
        <v>40.717983784974528</v>
      </c>
      <c r="T526">
        <f t="shared" si="499"/>
        <v>-3.4693068206668767</v>
      </c>
      <c r="U526" s="9">
        <f t="shared" si="478"/>
        <v>37.248676964307649</v>
      </c>
      <c r="V526">
        <f t="shared" si="500"/>
        <v>-1.5027781219238304E+16</v>
      </c>
      <c r="W526">
        <f t="shared" si="501"/>
        <v>0</v>
      </c>
      <c r="X526">
        <f t="shared" si="502"/>
        <v>-2.1316282072803006E-14</v>
      </c>
      <c r="Y526">
        <f t="shared" si="479"/>
        <v>1.5972499973665701</v>
      </c>
      <c r="Z526">
        <f t="shared" si="480"/>
        <v>31.415926535897931</v>
      </c>
      <c r="AA526">
        <f t="shared" si="481"/>
        <v>3.1151389830181193</v>
      </c>
      <c r="AB526">
        <f t="shared" si="503"/>
        <v>-8.2426088506685216E-2</v>
      </c>
      <c r="AC526">
        <f t="shared" si="482"/>
        <v>31.333500447391245</v>
      </c>
      <c r="AD526">
        <f t="shared" si="504"/>
        <v>-8.4561172640173279E-3</v>
      </c>
      <c r="AE526">
        <f t="shared" si="483"/>
        <v>5.9722995133609953E-4</v>
      </c>
      <c r="AF526" s="9">
        <f t="shared" si="505"/>
        <v>31.325641560078562</v>
      </c>
      <c r="AG526" s="9">
        <f t="shared" si="506"/>
        <v>0</v>
      </c>
      <c r="AH526">
        <f t="shared" si="507"/>
        <v>0</v>
      </c>
      <c r="AI526">
        <f t="shared" si="524"/>
        <v>3.1257338500324527E-3</v>
      </c>
      <c r="AJ526">
        <f t="shared" si="484"/>
        <v>37.337604695554134</v>
      </c>
      <c r="AK526">
        <f t="shared" si="485"/>
        <v>-0.12966069473795705</v>
      </c>
      <c r="AL526">
        <f t="shared" si="486"/>
        <v>4.0383024330887363E-2</v>
      </c>
      <c r="AM526">
        <f t="shared" si="487"/>
        <v>3.4993916059143122E-4</v>
      </c>
      <c r="AN526" s="9">
        <f t="shared" si="508"/>
        <v>37.248676964307656</v>
      </c>
      <c r="AO526">
        <f t="shared" si="488"/>
        <v>0</v>
      </c>
      <c r="AP526">
        <f t="shared" si="509"/>
        <v>0</v>
      </c>
      <c r="AQ526">
        <f t="shared" si="489"/>
        <v>5.9216781596562029</v>
      </c>
      <c r="AR526">
        <f t="shared" si="490"/>
        <v>-4.7234606231271833E-2</v>
      </c>
      <c r="AS526">
        <f t="shared" si="491"/>
        <v>4.8839141594904691E-2</v>
      </c>
      <c r="AT526">
        <f t="shared" si="510"/>
        <v>0.36429394680271066</v>
      </c>
      <c r="AU526">
        <f t="shared" si="492"/>
        <v>5.9230354042290934</v>
      </c>
      <c r="AV526">
        <f t="shared" si="511"/>
        <v>0.15901330965136429</v>
      </c>
      <c r="AW526">
        <f t="shared" si="512"/>
        <v>0</v>
      </c>
      <c r="AX526">
        <f t="shared" si="493"/>
        <v>3.1143642084024845E-2</v>
      </c>
      <c r="AY526" t="b">
        <f t="shared" si="513"/>
        <v>0</v>
      </c>
      <c r="AZ526">
        <f t="shared" si="494"/>
        <v>37.337604695554134</v>
      </c>
      <c r="BA526">
        <f t="shared" si="495"/>
        <v>-0.12966069473795716</v>
      </c>
      <c r="BB526">
        <f t="shared" si="496"/>
        <v>-8.9487719670205881E-3</v>
      </c>
      <c r="BC526">
        <f t="shared" si="497"/>
        <v>3.4993916059143122E-4</v>
      </c>
      <c r="BD526">
        <f t="shared" si="498"/>
        <v>4.9331796297907987E-2</v>
      </c>
      <c r="BF526" s="15">
        <f t="shared" si="514"/>
        <v>37.248676964307656</v>
      </c>
      <c r="BG526" s="10">
        <f t="shared" si="515"/>
        <v>0</v>
      </c>
      <c r="BH526">
        <f t="shared" si="516"/>
        <v>5.9230354042290934</v>
      </c>
      <c r="BI526">
        <f t="shared" si="517"/>
        <v>5.9216781596562029</v>
      </c>
      <c r="BJ526">
        <f t="shared" si="518"/>
        <v>-4.7234606231271944E-2</v>
      </c>
      <c r="BK526">
        <f t="shared" si="519"/>
        <v>-4.9265470300326013E-4</v>
      </c>
      <c r="BM526">
        <f t="shared" si="520"/>
        <v>0</v>
      </c>
      <c r="BN526">
        <f t="shared" si="521"/>
        <v>0</v>
      </c>
      <c r="BO526">
        <f t="shared" si="522"/>
        <v>0</v>
      </c>
      <c r="BP526">
        <f t="shared" si="523"/>
        <v>0</v>
      </c>
    </row>
    <row r="527" spans="1:68" x14ac:dyDescent="0.2">
      <c r="A527">
        <f t="shared" si="529"/>
        <v>0.49</v>
      </c>
      <c r="B527">
        <f t="shared" si="465"/>
        <v>1.5316095865158892</v>
      </c>
      <c r="C527">
        <f t="shared" si="466"/>
        <v>1.5941242635165378</v>
      </c>
      <c r="D527">
        <f t="shared" si="467"/>
        <v>1.5316095865158892</v>
      </c>
      <c r="E527">
        <f t="shared" si="473"/>
        <v>0.99972791602333255</v>
      </c>
      <c r="F527">
        <f t="shared" si="474"/>
        <v>0.99972791602333255</v>
      </c>
      <c r="G527">
        <f t="shared" si="468"/>
        <v>1.5162934906507304</v>
      </c>
      <c r="H527">
        <f t="shared" si="469"/>
        <v>0.99851508806561839</v>
      </c>
      <c r="I527">
        <f t="shared" si="470"/>
        <v>0.99851508806561839</v>
      </c>
      <c r="J527">
        <f t="shared" si="525"/>
        <v>21.860831991755862</v>
      </c>
      <c r="K527">
        <f t="shared" si="526"/>
        <v>21.196786216198273</v>
      </c>
      <c r="L527">
        <f t="shared" si="475"/>
        <v>4.8717076581037581E+17</v>
      </c>
      <c r="M527">
        <f t="shared" si="471"/>
        <v>3.116984998702935E-2</v>
      </c>
      <c r="N527" s="17">
        <f t="shared" si="527"/>
        <v>1.518503968837562E+16</v>
      </c>
      <c r="O527">
        <f t="shared" si="528"/>
        <v>0</v>
      </c>
      <c r="P527" s="18" t="e">
        <f t="shared" si="472"/>
        <v>#N/A</v>
      </c>
      <c r="R527">
        <f t="shared" si="476"/>
        <v>3.0538495766109461</v>
      </c>
      <c r="S527">
        <f t="shared" si="477"/>
        <v>40.727391105011712</v>
      </c>
      <c r="T527">
        <f t="shared" si="499"/>
        <v>-3.4683039979501369</v>
      </c>
      <c r="U527" s="9">
        <f t="shared" si="478"/>
        <v>37.259087107061575</v>
      </c>
      <c r="V527">
        <f t="shared" si="500"/>
        <v>-1.5185039688375328E+16</v>
      </c>
      <c r="W527">
        <f t="shared" si="501"/>
        <v>0</v>
      </c>
      <c r="X527">
        <f t="shared" si="502"/>
        <v>-1.4210854715202004E-14</v>
      </c>
      <c r="Y527">
        <f t="shared" si="479"/>
        <v>1.5941242635165378</v>
      </c>
      <c r="Z527">
        <f t="shared" si="480"/>
        <v>31.415926535897931</v>
      </c>
      <c r="AA527">
        <f t="shared" si="481"/>
        <v>3.1182647168681519</v>
      </c>
      <c r="AB527">
        <f t="shared" si="503"/>
        <v>-7.2755880213233745E-2</v>
      </c>
      <c r="AC527">
        <f t="shared" si="482"/>
        <v>31.343170655684698</v>
      </c>
      <c r="AD527">
        <f t="shared" si="504"/>
        <v>-7.4532192447283102E-3</v>
      </c>
      <c r="AE527">
        <f t="shared" si="483"/>
        <v>4.9356141566756059E-4</v>
      </c>
      <c r="AF527" s="9">
        <f t="shared" si="505"/>
        <v>31.336210997855638</v>
      </c>
      <c r="AG527" s="9">
        <f t="shared" si="506"/>
        <v>0</v>
      </c>
      <c r="AH527">
        <f t="shared" si="507"/>
        <v>0</v>
      </c>
      <c r="AI527">
        <f t="shared" si="524"/>
        <v>3.1257338500324527E-3</v>
      </c>
      <c r="AJ527">
        <f t="shared" si="484"/>
        <v>37.337604695554134</v>
      </c>
      <c r="AK527">
        <f t="shared" si="485"/>
        <v>-0.12017555653842207</v>
      </c>
      <c r="AL527">
        <f t="shared" si="486"/>
        <v>4.1385847047627156E-2</v>
      </c>
      <c r="AM527">
        <f t="shared" si="487"/>
        <v>2.7212099822809517E-4</v>
      </c>
      <c r="AN527" s="9">
        <f t="shared" si="508"/>
        <v>37.259087107061568</v>
      </c>
      <c r="AO527">
        <f t="shared" si="488"/>
        <v>0</v>
      </c>
      <c r="AP527">
        <f t="shared" si="509"/>
        <v>0</v>
      </c>
      <c r="AQ527">
        <f t="shared" si="489"/>
        <v>5.9216781596562029</v>
      </c>
      <c r="AR527">
        <f t="shared" si="490"/>
        <v>-4.7419676325188329E-2</v>
      </c>
      <c r="AS527">
        <f t="shared" si="491"/>
        <v>4.8839066292355467E-2</v>
      </c>
      <c r="AT527">
        <f t="shared" si="510"/>
        <v>0.39458670041629879</v>
      </c>
      <c r="AU527">
        <f t="shared" si="492"/>
        <v>5.9228761092059301</v>
      </c>
      <c r="AV527">
        <f t="shared" si="511"/>
        <v>0.15896460619625302</v>
      </c>
      <c r="AW527">
        <f t="shared" si="512"/>
        <v>0</v>
      </c>
      <c r="AX527">
        <f t="shared" si="493"/>
        <v>3.1174899422525167E-2</v>
      </c>
      <c r="AY527" t="b">
        <f t="shared" si="513"/>
        <v>0</v>
      </c>
      <c r="AZ527">
        <f t="shared" si="494"/>
        <v>37.337604695554134</v>
      </c>
      <c r="BA527">
        <f t="shared" si="495"/>
        <v>-0.12017555653842216</v>
      </c>
      <c r="BB527">
        <f t="shared" si="496"/>
        <v>-7.9459492502805158E-3</v>
      </c>
      <c r="BC527">
        <f t="shared" si="497"/>
        <v>2.7212099822809517E-4</v>
      </c>
      <c r="BD527">
        <f t="shared" si="498"/>
        <v>4.9331796297907987E-2</v>
      </c>
      <c r="BF527" s="15">
        <f t="shared" si="514"/>
        <v>37.259087107061568</v>
      </c>
      <c r="BG527" s="10">
        <f t="shared" si="515"/>
        <v>0</v>
      </c>
      <c r="BH527">
        <f t="shared" si="516"/>
        <v>5.9228761092059301</v>
      </c>
      <c r="BI527">
        <f t="shared" si="517"/>
        <v>5.9216781596562029</v>
      </c>
      <c r="BJ527">
        <f t="shared" si="518"/>
        <v>-4.7419676325188412E-2</v>
      </c>
      <c r="BK527">
        <f t="shared" si="519"/>
        <v>-4.9273000555220565E-4</v>
      </c>
      <c r="BM527">
        <f t="shared" si="520"/>
        <v>0</v>
      </c>
      <c r="BN527">
        <f t="shared" si="521"/>
        <v>0</v>
      </c>
      <c r="BO527">
        <f t="shared" si="522"/>
        <v>3.1918911957973251E-16</v>
      </c>
      <c r="BP527">
        <f t="shared" si="523"/>
        <v>0</v>
      </c>
    </row>
    <row r="528" spans="1:68" x14ac:dyDescent="0.2">
      <c r="A528">
        <f t="shared" si="529"/>
        <v>0.49099999999999999</v>
      </c>
      <c r="B528">
        <f t="shared" si="465"/>
        <v>1.5347353203659215</v>
      </c>
      <c r="C528">
        <f t="shared" si="466"/>
        <v>1.5909985296665055</v>
      </c>
      <c r="D528">
        <f t="shared" si="467"/>
        <v>1.5347353203659215</v>
      </c>
      <c r="E528">
        <f t="shared" si="473"/>
        <v>0.99979594243985948</v>
      </c>
      <c r="F528">
        <f t="shared" si="474"/>
        <v>0.99979594243985948</v>
      </c>
      <c r="G528">
        <f t="shared" si="468"/>
        <v>1.5193879671622623</v>
      </c>
      <c r="H528">
        <f t="shared" si="469"/>
        <v>0.998678881274913</v>
      </c>
      <c r="I528">
        <f t="shared" si="470"/>
        <v>0.998678881274913</v>
      </c>
      <c r="J528">
        <f t="shared" si="525"/>
        <v>21.857246599196834</v>
      </c>
      <c r="K528">
        <f t="shared" si="526"/>
        <v>21.193344495713415</v>
      </c>
      <c r="L528">
        <f t="shared" si="475"/>
        <v>4.917885063368793E+17</v>
      </c>
      <c r="M528">
        <f t="shared" si="471"/>
        <v>3.1201092122425073E-2</v>
      </c>
      <c r="N528" s="17">
        <f t="shared" si="527"/>
        <v>1.5344338490966798E+16</v>
      </c>
      <c r="O528">
        <f t="shared" si="528"/>
        <v>0</v>
      </c>
      <c r="P528" s="18" t="e">
        <f t="shared" si="472"/>
        <v>#N/A</v>
      </c>
      <c r="R528">
        <f t="shared" si="476"/>
        <v>3.0536871935073973</v>
      </c>
      <c r="S528">
        <f t="shared" si="477"/>
        <v>40.736825153815516</v>
      </c>
      <c r="T528">
        <f t="shared" si="499"/>
        <v>-3.4673021808554427</v>
      </c>
      <c r="U528" s="9">
        <f t="shared" si="478"/>
        <v>37.269522972960075</v>
      </c>
      <c r="V528">
        <f t="shared" si="500"/>
        <v>-1.5344338490966562E+16</v>
      </c>
      <c r="W528">
        <f t="shared" si="501"/>
        <v>0</v>
      </c>
      <c r="X528">
        <f t="shared" si="502"/>
        <v>-1.4210854715202004E-14</v>
      </c>
      <c r="Y528">
        <f t="shared" si="479"/>
        <v>1.5909985296665055</v>
      </c>
      <c r="Z528">
        <f t="shared" si="480"/>
        <v>31.415926535897931</v>
      </c>
      <c r="AA528">
        <f t="shared" si="481"/>
        <v>3.1213904507181844</v>
      </c>
      <c r="AB528">
        <f t="shared" si="503"/>
        <v>-6.306754325817325E-2</v>
      </c>
      <c r="AC528">
        <f t="shared" si="482"/>
        <v>31.352858992639757</v>
      </c>
      <c r="AD528">
        <f t="shared" si="504"/>
        <v>-6.4513260222517892E-3</v>
      </c>
      <c r="AE528">
        <f t="shared" si="483"/>
        <v>3.9977224802121468E-4</v>
      </c>
      <c r="AF528" s="9">
        <f t="shared" si="505"/>
        <v>31.346807438865525</v>
      </c>
      <c r="AG528" s="9">
        <f t="shared" si="506"/>
        <v>0</v>
      </c>
      <c r="AH528">
        <f t="shared" si="507"/>
        <v>0</v>
      </c>
      <c r="AI528">
        <f t="shared" si="524"/>
        <v>3.1257338500323417E-3</v>
      </c>
      <c r="AJ528">
        <f t="shared" si="484"/>
        <v>37.337604695554134</v>
      </c>
      <c r="AK528">
        <f t="shared" si="485"/>
        <v>-0.11067346511912415</v>
      </c>
      <c r="AL528">
        <f t="shared" si="486"/>
        <v>4.2387664142321313E-2</v>
      </c>
      <c r="AM528">
        <f t="shared" si="487"/>
        <v>2.0407838271716767E-4</v>
      </c>
      <c r="AN528" s="9">
        <f t="shared" si="508"/>
        <v>37.26952297296004</v>
      </c>
      <c r="AO528">
        <f t="shared" si="488"/>
        <v>0</v>
      </c>
      <c r="AP528">
        <f t="shared" si="509"/>
        <v>0</v>
      </c>
      <c r="AQ528">
        <f t="shared" si="489"/>
        <v>5.9216781596562029</v>
      </c>
      <c r="AR528">
        <f t="shared" si="490"/>
        <v>-4.7605921860950903E-2</v>
      </c>
      <c r="AS528">
        <f t="shared" si="491"/>
        <v>4.8838990164573104E-2</v>
      </c>
      <c r="AT528">
        <f t="shared" si="510"/>
        <v>0.43014756798036402</v>
      </c>
      <c r="AU528">
        <f t="shared" si="492"/>
        <v>5.9227155340945146</v>
      </c>
      <c r="AV528">
        <f t="shared" si="511"/>
        <v>0.15891578591954586</v>
      </c>
      <c r="AW528">
        <f t="shared" si="512"/>
        <v>0</v>
      </c>
      <c r="AX528">
        <f t="shared" si="493"/>
        <v>3.1206156761025491E-2</v>
      </c>
      <c r="AY528" t="b">
        <f t="shared" si="513"/>
        <v>0</v>
      </c>
      <c r="AZ528">
        <f t="shared" si="494"/>
        <v>37.337604695554134</v>
      </c>
      <c r="BA528">
        <f t="shared" si="495"/>
        <v>-0.1106734651191242</v>
      </c>
      <c r="BB528">
        <f t="shared" si="496"/>
        <v>-6.9441321555867566E-3</v>
      </c>
      <c r="BC528">
        <f t="shared" si="497"/>
        <v>2.0407838271716767E-4</v>
      </c>
      <c r="BD528">
        <f t="shared" si="498"/>
        <v>4.9331796297907987E-2</v>
      </c>
      <c r="BF528" s="15">
        <f t="shared" si="514"/>
        <v>37.26952297296004</v>
      </c>
      <c r="BG528" s="10">
        <f t="shared" si="515"/>
        <v>0</v>
      </c>
      <c r="BH528">
        <f t="shared" si="516"/>
        <v>5.9227155340945146</v>
      </c>
      <c r="BI528">
        <f t="shared" si="517"/>
        <v>5.9216781596562029</v>
      </c>
      <c r="BJ528">
        <f t="shared" si="518"/>
        <v>-4.7605921860950945E-2</v>
      </c>
      <c r="BK528">
        <f t="shared" si="519"/>
        <v>-4.9280613333496735E-4</v>
      </c>
      <c r="BM528">
        <f t="shared" si="520"/>
        <v>0</v>
      </c>
      <c r="BN528">
        <f t="shared" si="521"/>
        <v>0</v>
      </c>
      <c r="BO528">
        <f t="shared" si="522"/>
        <v>-8.3266726846886741E-17</v>
      </c>
      <c r="BP528">
        <f t="shared" si="523"/>
        <v>0</v>
      </c>
    </row>
    <row r="529" spans="1:68" x14ac:dyDescent="0.2">
      <c r="A529">
        <f t="shared" si="529"/>
        <v>0.49199999999999999</v>
      </c>
      <c r="B529">
        <f t="shared" si="465"/>
        <v>1.5378610542159541</v>
      </c>
      <c r="C529">
        <f t="shared" si="466"/>
        <v>1.5878727958164729</v>
      </c>
      <c r="D529">
        <f t="shared" si="467"/>
        <v>1.5378610542159541</v>
      </c>
      <c r="E529">
        <f t="shared" si="473"/>
        <v>0.9998542006459239</v>
      </c>
      <c r="F529">
        <f t="shared" si="474"/>
        <v>0.9998542006459239</v>
      </c>
      <c r="G529">
        <f t="shared" si="468"/>
        <v>1.5224824436737945</v>
      </c>
      <c r="H529">
        <f t="shared" si="469"/>
        <v>0.99883311135770703</v>
      </c>
      <c r="I529">
        <f t="shared" si="470"/>
        <v>0.99883311135770703</v>
      </c>
      <c r="J529">
        <f t="shared" si="525"/>
        <v>21.853871616014647</v>
      </c>
      <c r="K529">
        <f t="shared" si="526"/>
        <v>21.19010474802668</v>
      </c>
      <c r="L529">
        <f t="shared" si="475"/>
        <v>4.9646337545609587E+17</v>
      </c>
      <c r="M529">
        <f t="shared" si="471"/>
        <v>3.1232334227336667E-2</v>
      </c>
      <c r="N529" s="17">
        <f t="shared" si="527"/>
        <v>1.5505710073876518E+16</v>
      </c>
      <c r="O529">
        <f t="shared" si="528"/>
        <v>0</v>
      </c>
      <c r="P529" s="18" t="e">
        <f t="shared" si="472"/>
        <v>#N/A</v>
      </c>
      <c r="R529">
        <f t="shared" si="476"/>
        <v>3.0535343155443786</v>
      </c>
      <c r="S529">
        <f t="shared" si="477"/>
        <v>40.746286110229143</v>
      </c>
      <c r="T529">
        <f t="shared" si="499"/>
        <v>-3.4663013673699128</v>
      </c>
      <c r="U529" s="9">
        <f t="shared" si="478"/>
        <v>37.279984742859227</v>
      </c>
      <c r="V529">
        <f t="shared" si="500"/>
        <v>-1.5505710073875886E+16</v>
      </c>
      <c r="W529">
        <f t="shared" si="501"/>
        <v>0</v>
      </c>
      <c r="X529">
        <f t="shared" si="502"/>
        <v>-3.5527136788005009E-14</v>
      </c>
      <c r="Y529">
        <f t="shared" si="479"/>
        <v>1.5878727958164729</v>
      </c>
      <c r="Z529">
        <f t="shared" si="480"/>
        <v>31.415926535897931</v>
      </c>
      <c r="AA529">
        <f t="shared" si="481"/>
        <v>3.1245161845682166</v>
      </c>
      <c r="AB529">
        <f t="shared" si="503"/>
        <v>-5.3360890715668456E-2</v>
      </c>
      <c r="AC529">
        <f t="shared" si="482"/>
        <v>31.362565645182261</v>
      </c>
      <c r="AD529">
        <f t="shared" si="504"/>
        <v>-5.4504355852046087E-3</v>
      </c>
      <c r="AE529">
        <f t="shared" si="483"/>
        <v>3.1586059540621446E-4</v>
      </c>
      <c r="AF529" s="9">
        <f t="shared" si="505"/>
        <v>31.357431070192465</v>
      </c>
      <c r="AG529" s="9">
        <f t="shared" si="506"/>
        <v>0</v>
      </c>
      <c r="AH529">
        <f t="shared" si="507"/>
        <v>0</v>
      </c>
      <c r="AI529">
        <f t="shared" si="524"/>
        <v>3.1257338500324527E-3</v>
      </c>
      <c r="AJ529">
        <f t="shared" si="484"/>
        <v>37.337604695554134</v>
      </c>
      <c r="AK529">
        <f t="shared" si="485"/>
        <v>-0.10115424030657161</v>
      </c>
      <c r="AL529">
        <f t="shared" si="486"/>
        <v>4.3388477627851252E-2</v>
      </c>
      <c r="AM529">
        <f t="shared" si="487"/>
        <v>1.4580998383514885E-4</v>
      </c>
      <c r="AN529" s="9">
        <f t="shared" si="508"/>
        <v>37.279984742859249</v>
      </c>
      <c r="AO529">
        <f t="shared" si="488"/>
        <v>0</v>
      </c>
      <c r="AP529">
        <f t="shared" si="509"/>
        <v>0</v>
      </c>
      <c r="AQ529">
        <f t="shared" si="489"/>
        <v>5.9216781596562029</v>
      </c>
      <c r="AR529">
        <f t="shared" si="490"/>
        <v>-4.7793349590903152E-2</v>
      </c>
      <c r="AS529">
        <f t="shared" si="491"/>
        <v>4.8838913213055862E-2</v>
      </c>
      <c r="AT529">
        <f t="shared" si="510"/>
        <v>0.47247994197825238</v>
      </c>
      <c r="AU529">
        <f t="shared" si="492"/>
        <v>5.9225536726667833</v>
      </c>
      <c r="AV529">
        <f t="shared" si="511"/>
        <v>0.15886684808263535</v>
      </c>
      <c r="AW529">
        <f t="shared" si="512"/>
        <v>0</v>
      </c>
      <c r="AX529">
        <f t="shared" si="493"/>
        <v>3.1237414099525816E-2</v>
      </c>
      <c r="AY529" t="b">
        <f t="shared" si="513"/>
        <v>0</v>
      </c>
      <c r="AZ529">
        <f t="shared" si="494"/>
        <v>37.337604695554134</v>
      </c>
      <c r="BA529">
        <f t="shared" si="495"/>
        <v>-0.10115424030657169</v>
      </c>
      <c r="BB529">
        <f t="shared" si="496"/>
        <v>-5.9433186700568212E-3</v>
      </c>
      <c r="BC529">
        <f t="shared" si="497"/>
        <v>1.4580998383514885E-4</v>
      </c>
      <c r="BD529">
        <f t="shared" si="498"/>
        <v>4.9331796297907987E-2</v>
      </c>
      <c r="BF529" s="15">
        <f t="shared" si="514"/>
        <v>37.279984742859249</v>
      </c>
      <c r="BG529" s="10">
        <f t="shared" si="515"/>
        <v>0</v>
      </c>
      <c r="BH529">
        <f t="shared" si="516"/>
        <v>5.9225536726667833</v>
      </c>
      <c r="BI529">
        <f t="shared" si="517"/>
        <v>5.9216781596562029</v>
      </c>
      <c r="BJ529">
        <f t="shared" si="518"/>
        <v>-4.7793349590903235E-2</v>
      </c>
      <c r="BK529">
        <f t="shared" si="519"/>
        <v>-4.9288308485221245E-4</v>
      </c>
      <c r="BM529">
        <f t="shared" si="520"/>
        <v>0</v>
      </c>
      <c r="BN529">
        <f t="shared" si="521"/>
        <v>0</v>
      </c>
      <c r="BO529">
        <f t="shared" si="522"/>
        <v>-8.3266726846886741E-17</v>
      </c>
      <c r="BP529">
        <f t="shared" si="523"/>
        <v>0</v>
      </c>
    </row>
    <row r="530" spans="1:68" x14ac:dyDescent="0.2">
      <c r="A530">
        <f t="shared" si="529"/>
        <v>0.49299999999999999</v>
      </c>
      <c r="B530">
        <f t="shared" si="465"/>
        <v>1.5409867880659864</v>
      </c>
      <c r="C530">
        <f t="shared" si="466"/>
        <v>1.5847470619664406</v>
      </c>
      <c r="D530">
        <f t="shared" si="467"/>
        <v>1.5409867880659864</v>
      </c>
      <c r="E530">
        <f t="shared" si="473"/>
        <v>0.99990269007233135</v>
      </c>
      <c r="F530">
        <f t="shared" si="474"/>
        <v>0.99990269007233135</v>
      </c>
      <c r="G530">
        <f t="shared" si="468"/>
        <v>1.5255769201853266</v>
      </c>
      <c r="H530">
        <f t="shared" si="469"/>
        <v>0.99897777683712774</v>
      </c>
      <c r="I530">
        <f t="shared" si="470"/>
        <v>0.99897777683712774</v>
      </c>
      <c r="J530">
        <f t="shared" si="525"/>
        <v>21.850706880133796</v>
      </c>
      <c r="K530">
        <f t="shared" si="526"/>
        <v>21.187066818491502</v>
      </c>
      <c r="L530">
        <f t="shared" si="475"/>
        <v>5.0119625902587622E+17</v>
      </c>
      <c r="M530">
        <f t="shared" si="471"/>
        <v>3.1263576301733605E-2</v>
      </c>
      <c r="N530" s="17">
        <f t="shared" si="527"/>
        <v>1.5669187486198922E+16</v>
      </c>
      <c r="O530">
        <f t="shared" si="528"/>
        <v>0</v>
      </c>
      <c r="P530" s="18" t="e">
        <f t="shared" si="472"/>
        <v>#N/A</v>
      </c>
      <c r="R530">
        <f t="shared" si="476"/>
        <v>3.0533909397867203</v>
      </c>
      <c r="S530">
        <f t="shared" si="477"/>
        <v>40.755774153870171</v>
      </c>
      <c r="T530">
        <f t="shared" si="499"/>
        <v>-3.4653015554867039</v>
      </c>
      <c r="U530" s="9">
        <f t="shared" si="478"/>
        <v>37.290472598383467</v>
      </c>
      <c r="V530">
        <f t="shared" si="500"/>
        <v>-1.566918748619877E+16</v>
      </c>
      <c r="W530">
        <f t="shared" si="501"/>
        <v>0</v>
      </c>
      <c r="X530">
        <f t="shared" si="502"/>
        <v>-7.1054273576010019E-15</v>
      </c>
      <c r="Y530">
        <f t="shared" si="479"/>
        <v>1.5847470619664406</v>
      </c>
      <c r="Z530">
        <f t="shared" si="480"/>
        <v>31.415926535897931</v>
      </c>
      <c r="AA530">
        <f t="shared" si="481"/>
        <v>3.1276419184182491</v>
      </c>
      <c r="AB530">
        <f t="shared" si="503"/>
        <v>-4.3635734991392339E-2</v>
      </c>
      <c r="AC530">
        <f t="shared" si="482"/>
        <v>31.372290800906537</v>
      </c>
      <c r="AD530">
        <f t="shared" si="504"/>
        <v>-4.4505459282364306E-3</v>
      </c>
      <c r="AE530">
        <f t="shared" si="483"/>
        <v>2.4182480027615822E-4</v>
      </c>
      <c r="AF530" s="9">
        <f t="shared" si="505"/>
        <v>31.368082079778578</v>
      </c>
      <c r="AG530" s="9">
        <f t="shared" si="506"/>
        <v>0</v>
      </c>
      <c r="AH530">
        <f t="shared" si="507"/>
        <v>0</v>
      </c>
      <c r="AI530">
        <f t="shared" si="524"/>
        <v>3.1257338500324527E-3</v>
      </c>
      <c r="AJ530">
        <f t="shared" si="484"/>
        <v>37.337604695554134</v>
      </c>
      <c r="AK530">
        <f t="shared" si="485"/>
        <v>-9.1617701344286484E-2</v>
      </c>
      <c r="AL530">
        <f t="shared" si="486"/>
        <v>4.4388289511060108E-2</v>
      </c>
      <c r="AM530">
        <f t="shared" si="487"/>
        <v>9.7314662586837607E-5</v>
      </c>
      <c r="AN530" s="9">
        <f t="shared" si="508"/>
        <v>37.290472598383502</v>
      </c>
      <c r="AO530">
        <f t="shared" si="488"/>
        <v>0</v>
      </c>
      <c r="AP530">
        <f t="shared" si="509"/>
        <v>0</v>
      </c>
      <c r="AQ530">
        <f t="shared" si="489"/>
        <v>5.9216781596562029</v>
      </c>
      <c r="AR530">
        <f t="shared" si="490"/>
        <v>-4.7981966352894145E-2</v>
      </c>
      <c r="AS530">
        <f t="shared" si="491"/>
        <v>4.8838835439296541E-2</v>
      </c>
      <c r="AT530">
        <f t="shared" si="510"/>
        <v>0.52371938663451767</v>
      </c>
      <c r="AU530">
        <f t="shared" si="492"/>
        <v>5.9223905186049244</v>
      </c>
      <c r="AV530">
        <f t="shared" si="511"/>
        <v>0.15881779194350176</v>
      </c>
      <c r="AW530">
        <f t="shared" si="512"/>
        <v>0</v>
      </c>
      <c r="AX530">
        <f t="shared" si="493"/>
        <v>3.1268671438026141E-2</v>
      </c>
      <c r="AY530" t="b">
        <f t="shared" si="513"/>
        <v>0</v>
      </c>
      <c r="AZ530">
        <f t="shared" si="494"/>
        <v>37.337604695554134</v>
      </c>
      <c r="BA530">
        <f t="shared" si="495"/>
        <v>-9.1617701344286581E-2</v>
      </c>
      <c r="BB530">
        <f t="shared" si="496"/>
        <v>-4.9435067868479222E-3</v>
      </c>
      <c r="BC530">
        <f t="shared" si="497"/>
        <v>9.7314662586837607E-5</v>
      </c>
      <c r="BD530">
        <f t="shared" si="498"/>
        <v>4.9331796297907987E-2</v>
      </c>
      <c r="BF530" s="15">
        <f t="shared" si="514"/>
        <v>37.290472598383502</v>
      </c>
      <c r="BG530" s="10">
        <f t="shared" si="515"/>
        <v>0</v>
      </c>
      <c r="BH530">
        <f t="shared" si="516"/>
        <v>5.9223905186049244</v>
      </c>
      <c r="BI530">
        <f t="shared" si="517"/>
        <v>5.9216781596562029</v>
      </c>
      <c r="BJ530">
        <f t="shared" si="518"/>
        <v>-4.7981966352894243E-2</v>
      </c>
      <c r="BK530">
        <f t="shared" si="519"/>
        <v>-4.9296085861149155E-4</v>
      </c>
      <c r="BM530">
        <f t="shared" si="520"/>
        <v>0</v>
      </c>
      <c r="BN530">
        <f t="shared" si="521"/>
        <v>0</v>
      </c>
      <c r="BO530">
        <f t="shared" si="522"/>
        <v>0</v>
      </c>
      <c r="BP530">
        <f t="shared" si="523"/>
        <v>0</v>
      </c>
    </row>
    <row r="531" spans="1:68" x14ac:dyDescent="0.2">
      <c r="A531">
        <f t="shared" si="529"/>
        <v>0.49399999999999999</v>
      </c>
      <c r="B531">
        <f t="shared" si="465"/>
        <v>1.544112521916019</v>
      </c>
      <c r="C531">
        <f t="shared" si="466"/>
        <v>1.581621328116408</v>
      </c>
      <c r="D531">
        <f t="shared" si="467"/>
        <v>1.544112521916019</v>
      </c>
      <c r="E531">
        <f t="shared" si="473"/>
        <v>0.99994141024533012</v>
      </c>
      <c r="F531">
        <f t="shared" si="474"/>
        <v>0.99994141024533012</v>
      </c>
      <c r="G531">
        <f t="shared" si="468"/>
        <v>1.5286713966968588</v>
      </c>
      <c r="H531">
        <f t="shared" si="469"/>
        <v>0.9991128763278907</v>
      </c>
      <c r="I531">
        <f t="shared" si="470"/>
        <v>0.9991128763278907</v>
      </c>
      <c r="J531">
        <f t="shared" si="525"/>
        <v>21.847752239629948</v>
      </c>
      <c r="K531">
        <f t="shared" si="526"/>
        <v>21.184230562146823</v>
      </c>
      <c r="L531">
        <f t="shared" si="475"/>
        <v>5.0598805901949696E+17</v>
      </c>
      <c r="M531">
        <f t="shared" si="471"/>
        <v>3.1294818345585368E-2</v>
      </c>
      <c r="N531" s="17">
        <f t="shared" si="527"/>
        <v>1.5834804392050486E+16</v>
      </c>
      <c r="O531">
        <f t="shared" si="528"/>
        <v>0</v>
      </c>
      <c r="P531" s="18" t="e">
        <f t="shared" si="472"/>
        <v>#N/A</v>
      </c>
      <c r="R531">
        <f t="shared" si="476"/>
        <v>3.053257063482512</v>
      </c>
      <c r="S531">
        <f t="shared" si="477"/>
        <v>40.765289465143972</v>
      </c>
      <c r="T531">
        <f t="shared" si="499"/>
        <v>-3.4643027432049882</v>
      </c>
      <c r="U531" s="9">
        <f t="shared" si="478"/>
        <v>37.300986721938983</v>
      </c>
      <c r="V531">
        <f t="shared" si="500"/>
        <v>-1.5834804392050032E+16</v>
      </c>
      <c r="W531">
        <f t="shared" si="501"/>
        <v>0</v>
      </c>
      <c r="X531">
        <f t="shared" si="502"/>
        <v>-2.8421709430404007E-14</v>
      </c>
      <c r="Y531">
        <f t="shared" si="479"/>
        <v>1.581621328116408</v>
      </c>
      <c r="Z531">
        <f t="shared" si="480"/>
        <v>31.415926535897931</v>
      </c>
      <c r="AA531">
        <f t="shared" si="481"/>
        <v>3.1307676522682817</v>
      </c>
      <c r="AB531">
        <f t="shared" si="503"/>
        <v>-3.3891887808013089E-2</v>
      </c>
      <c r="AC531">
        <f t="shared" si="482"/>
        <v>31.382034648089917</v>
      </c>
      <c r="AD531">
        <f t="shared" si="504"/>
        <v>-3.4516550520069635E-3</v>
      </c>
      <c r="AE531">
        <f t="shared" si="483"/>
        <v>1.7766340039836051E-4</v>
      </c>
      <c r="AF531" s="9">
        <f t="shared" si="505"/>
        <v>31.378760656438306</v>
      </c>
      <c r="AG531" s="9">
        <f t="shared" si="506"/>
        <v>0</v>
      </c>
      <c r="AH531">
        <f t="shared" si="507"/>
        <v>0</v>
      </c>
      <c r="AI531">
        <f t="shared" si="524"/>
        <v>3.1257338500324527E-3</v>
      </c>
      <c r="AJ531">
        <f t="shared" si="484"/>
        <v>37.337604695554134</v>
      </c>
      <c r="AK531">
        <f t="shared" si="485"/>
        <v>-8.2063666879048397E-2</v>
      </c>
      <c r="AL531">
        <f t="shared" si="486"/>
        <v>4.538710179277583E-2</v>
      </c>
      <c r="AM531">
        <f t="shared" si="487"/>
        <v>5.859147111660052E-5</v>
      </c>
      <c r="AN531" s="9">
        <f t="shared" si="508"/>
        <v>37.300986721938976</v>
      </c>
      <c r="AO531">
        <f t="shared" si="488"/>
        <v>0</v>
      </c>
      <c r="AP531">
        <f t="shared" si="509"/>
        <v>0</v>
      </c>
      <c r="AQ531">
        <f t="shared" si="489"/>
        <v>5.9216781596562029</v>
      </c>
      <c r="AR531">
        <f t="shared" si="490"/>
        <v>-4.8171779071035307E-2</v>
      </c>
      <c r="AS531">
        <f t="shared" si="491"/>
        <v>4.8838756844782796E-2</v>
      </c>
      <c r="AT531">
        <f t="shared" si="510"/>
        <v>0.58700495484846538</v>
      </c>
      <c r="AU531">
        <f t="shared" si="492"/>
        <v>5.92222606550067</v>
      </c>
      <c r="AV531">
        <f t="shared" si="511"/>
        <v>0.15876861675665671</v>
      </c>
      <c r="AW531">
        <f t="shared" si="512"/>
        <v>0</v>
      </c>
      <c r="AX531">
        <f t="shared" si="493"/>
        <v>3.1299928776526466E-2</v>
      </c>
      <c r="AY531" t="b">
        <f t="shared" si="513"/>
        <v>0</v>
      </c>
      <c r="AZ531">
        <f t="shared" si="494"/>
        <v>37.337604695554134</v>
      </c>
      <c r="BA531">
        <f t="shared" si="495"/>
        <v>-8.2063666879048466E-2</v>
      </c>
      <c r="BB531">
        <f t="shared" si="496"/>
        <v>-3.9446945051319461E-3</v>
      </c>
      <c r="BC531">
        <f t="shared" si="497"/>
        <v>5.859147111660052E-5</v>
      </c>
      <c r="BD531">
        <f t="shared" si="498"/>
        <v>4.9331796297907987E-2</v>
      </c>
      <c r="BF531" s="15">
        <f t="shared" si="514"/>
        <v>37.300986721938976</v>
      </c>
      <c r="BG531" s="10">
        <f t="shared" si="515"/>
        <v>0</v>
      </c>
      <c r="BH531">
        <f t="shared" si="516"/>
        <v>5.92222606550067</v>
      </c>
      <c r="BI531">
        <f t="shared" si="517"/>
        <v>5.9216781596562029</v>
      </c>
      <c r="BJ531">
        <f t="shared" si="518"/>
        <v>-4.8171779071035377E-2</v>
      </c>
      <c r="BK531">
        <f t="shared" si="519"/>
        <v>-4.9303945312498265E-4</v>
      </c>
      <c r="BM531">
        <f t="shared" si="520"/>
        <v>0</v>
      </c>
      <c r="BN531">
        <f t="shared" si="521"/>
        <v>0</v>
      </c>
      <c r="BO531">
        <f t="shared" si="522"/>
        <v>2.0816681711721685E-16</v>
      </c>
      <c r="BP531">
        <f t="shared" si="523"/>
        <v>0</v>
      </c>
    </row>
    <row r="532" spans="1:68" x14ac:dyDescent="0.2">
      <c r="A532">
        <f t="shared" si="529"/>
        <v>0.495</v>
      </c>
      <c r="B532">
        <f t="shared" si="465"/>
        <v>1.5472382557660513</v>
      </c>
      <c r="C532">
        <f t="shared" si="466"/>
        <v>1.5784955942663756</v>
      </c>
      <c r="D532">
        <f t="shared" si="467"/>
        <v>1.5472382557660513</v>
      </c>
      <c r="E532">
        <f t="shared" si="473"/>
        <v>0.99997036078661627</v>
      </c>
      <c r="F532">
        <f t="shared" si="474"/>
        <v>0.99997036078661627</v>
      </c>
      <c r="G532">
        <f t="shared" si="468"/>
        <v>1.5317658732083907</v>
      </c>
      <c r="H532">
        <f t="shared" si="469"/>
        <v>0.99923840853631307</v>
      </c>
      <c r="I532">
        <f t="shared" si="470"/>
        <v>0.99923840853631307</v>
      </c>
      <c r="J532">
        <f t="shared" si="525"/>
        <v>21.845007552712115</v>
      </c>
      <c r="K532">
        <f t="shared" si="526"/>
        <v>21.181595843700233</v>
      </c>
      <c r="L532">
        <f t="shared" si="475"/>
        <v>5.1083969386324595E+17</v>
      </c>
      <c r="M532">
        <f t="shared" si="471"/>
        <v>3.1326060358861429E-2</v>
      </c>
      <c r="N532" s="17">
        <f t="shared" si="527"/>
        <v>1.6002595083662338E+16</v>
      </c>
      <c r="O532">
        <f t="shared" si="528"/>
        <v>0</v>
      </c>
      <c r="P532" s="18" t="e">
        <f t="shared" si="472"/>
        <v>#N/A</v>
      </c>
      <c r="R532">
        <f t="shared" si="476"/>
        <v>3.0531326840628945</v>
      </c>
      <c r="S532">
        <f t="shared" si="477"/>
        <v>40.774832225257462</v>
      </c>
      <c r="T532">
        <f t="shared" si="499"/>
        <v>-3.4633049285299289</v>
      </c>
      <c r="U532" s="9">
        <f t="shared" si="478"/>
        <v>37.311527296727533</v>
      </c>
      <c r="V532">
        <f t="shared" si="500"/>
        <v>-1.6002595083662124E+16</v>
      </c>
      <c r="W532">
        <f t="shared" si="501"/>
        <v>0</v>
      </c>
      <c r="X532">
        <f t="shared" si="502"/>
        <v>-1.4210854715202004E-14</v>
      </c>
      <c r="Y532">
        <f t="shared" si="479"/>
        <v>1.5784955942663756</v>
      </c>
      <c r="Z532">
        <f t="shared" si="480"/>
        <v>31.415926535897931</v>
      </c>
      <c r="AA532">
        <f t="shared" si="481"/>
        <v>3.1338933861183138</v>
      </c>
      <c r="AB532">
        <f t="shared" si="503"/>
        <v>-2.4129160190615416E-2</v>
      </c>
      <c r="AC532">
        <f t="shared" si="482"/>
        <v>31.391797375707316</v>
      </c>
      <c r="AD532">
        <f t="shared" si="504"/>
        <v>-2.45376096316131E-3</v>
      </c>
      <c r="AE532">
        <f t="shared" si="483"/>
        <v>1.2337512873762663E-4</v>
      </c>
      <c r="AF532" s="9">
        <f t="shared" si="505"/>
        <v>31.389466989872894</v>
      </c>
      <c r="AG532" s="9">
        <f t="shared" si="506"/>
        <v>0</v>
      </c>
      <c r="AH532">
        <f t="shared" si="507"/>
        <v>0</v>
      </c>
      <c r="AI532">
        <f t="shared" si="524"/>
        <v>3.1257338500324527E-3</v>
      </c>
      <c r="AJ532">
        <f t="shared" si="484"/>
        <v>37.337604695554134</v>
      </c>
      <c r="AK532">
        <f t="shared" si="485"/>
        <v>-7.2491954947086115E-2</v>
      </c>
      <c r="AL532">
        <f t="shared" si="486"/>
        <v>4.6384916467835158E-2</v>
      </c>
      <c r="AM532">
        <f t="shared" si="487"/>
        <v>2.9639652633889705E-5</v>
      </c>
      <c r="AN532" s="9">
        <f t="shared" si="508"/>
        <v>37.311527296727519</v>
      </c>
      <c r="AO532">
        <f t="shared" si="488"/>
        <v>0</v>
      </c>
      <c r="AP532">
        <f t="shared" si="509"/>
        <v>0</v>
      </c>
      <c r="AQ532">
        <f t="shared" si="489"/>
        <v>5.9216781596562029</v>
      </c>
      <c r="AR532">
        <f t="shared" si="490"/>
        <v>-4.8362794756470699E-2</v>
      </c>
      <c r="AS532">
        <f t="shared" si="491"/>
        <v>4.8838677430996465E-2</v>
      </c>
      <c r="AT532">
        <f t="shared" si="510"/>
        <v>0.66714706192945195</v>
      </c>
      <c r="AU532">
        <f t="shared" si="492"/>
        <v>5.9220603068546254</v>
      </c>
      <c r="AV532">
        <f t="shared" si="511"/>
        <v>0.15871932177308731</v>
      </c>
      <c r="AW532">
        <f t="shared" si="512"/>
        <v>0</v>
      </c>
      <c r="AX532">
        <f t="shared" si="493"/>
        <v>3.1331186115026791E-2</v>
      </c>
      <c r="AY532" t="b">
        <f t="shared" si="513"/>
        <v>0</v>
      </c>
      <c r="AZ532">
        <f t="shared" si="494"/>
        <v>37.337604695554134</v>
      </c>
      <c r="BA532">
        <f t="shared" si="495"/>
        <v>-7.2491954947086212E-2</v>
      </c>
      <c r="BB532">
        <f t="shared" si="496"/>
        <v>-2.9468798300728884E-3</v>
      </c>
      <c r="BC532">
        <f t="shared" si="497"/>
        <v>2.9639652633889705E-5</v>
      </c>
      <c r="BD532">
        <f t="shared" si="498"/>
        <v>4.9331796297907987E-2</v>
      </c>
      <c r="BF532" s="15">
        <f t="shared" si="514"/>
        <v>37.311527296727512</v>
      </c>
      <c r="BG532" s="10">
        <f t="shared" si="515"/>
        <v>0</v>
      </c>
      <c r="BH532">
        <f t="shared" si="516"/>
        <v>5.9220603068546183</v>
      </c>
      <c r="BI532">
        <f t="shared" si="517"/>
        <v>5.9216781596562029</v>
      </c>
      <c r="BJ532">
        <f t="shared" si="518"/>
        <v>-4.8362794756470796E-2</v>
      </c>
      <c r="BK532">
        <f t="shared" si="519"/>
        <v>-4.931188669115784E-4</v>
      </c>
      <c r="BM532">
        <f t="shared" si="520"/>
        <v>0</v>
      </c>
      <c r="BN532">
        <f t="shared" si="521"/>
        <v>0</v>
      </c>
      <c r="BO532">
        <f t="shared" si="522"/>
        <v>-5.5511151231257827E-17</v>
      </c>
      <c r="BP532">
        <f t="shared" si="523"/>
        <v>0</v>
      </c>
    </row>
    <row r="533" spans="1:68" x14ac:dyDescent="0.2">
      <c r="A533">
        <f t="shared" si="529"/>
        <v>0.496</v>
      </c>
      <c r="B533">
        <f t="shared" si="465"/>
        <v>1.5503639896160837</v>
      </c>
      <c r="C533">
        <f t="shared" si="466"/>
        <v>1.5753698604163433</v>
      </c>
      <c r="D533">
        <f t="shared" si="467"/>
        <v>1.5503639896160837</v>
      </c>
      <c r="E533">
        <f t="shared" si="473"/>
        <v>0.99998954141333718</v>
      </c>
      <c r="F533">
        <f t="shared" si="474"/>
        <v>0.99998954141333718</v>
      </c>
      <c r="G533">
        <f t="shared" si="468"/>
        <v>1.5348603497199229</v>
      </c>
      <c r="H533">
        <f t="shared" si="469"/>
        <v>0.99935437226032653</v>
      </c>
      <c r="I533">
        <f t="shared" si="470"/>
        <v>0.99935437226032653</v>
      </c>
      <c r="J533">
        <f t="shared" si="525"/>
        <v>21.842472687706035</v>
      </c>
      <c r="K533">
        <f t="shared" si="526"/>
        <v>21.179162537512084</v>
      </c>
      <c r="L533">
        <f t="shared" si="475"/>
        <v>5.1575209878237645E+17</v>
      </c>
      <c r="M533">
        <f t="shared" si="471"/>
        <v>3.1357302341531272E-2</v>
      </c>
      <c r="N533" s="17">
        <f t="shared" si="527"/>
        <v>1.617259449479828E+16</v>
      </c>
      <c r="O533">
        <f t="shared" si="528"/>
        <v>0</v>
      </c>
      <c r="P533" s="18" t="e">
        <f t="shared" si="472"/>
        <v>#N/A</v>
      </c>
      <c r="R533">
        <f t="shared" si="476"/>
        <v>3.0530177991418586</v>
      </c>
      <c r="S533">
        <f t="shared" si="477"/>
        <v>40.784402616233081</v>
      </c>
      <c r="T533">
        <f t="shared" si="499"/>
        <v>-3.4623081094726578</v>
      </c>
      <c r="U533" s="9">
        <f t="shared" si="478"/>
        <v>37.322094506760422</v>
      </c>
      <c r="V533">
        <f t="shared" si="500"/>
        <v>-1.6172594494798376E+16</v>
      </c>
      <c r="W533">
        <f t="shared" si="501"/>
        <v>0</v>
      </c>
      <c r="X533">
        <f t="shared" si="502"/>
        <v>7.1054273576010019E-15</v>
      </c>
      <c r="Y533">
        <f t="shared" si="479"/>
        <v>1.5753698604163433</v>
      </c>
      <c r="Z533">
        <f t="shared" si="480"/>
        <v>31.415926535897931</v>
      </c>
      <c r="AA533">
        <f t="shared" si="481"/>
        <v>3.1370191199683464</v>
      </c>
      <c r="AB533">
        <f t="shared" si="503"/>
        <v>-1.4347362452032776E-2</v>
      </c>
      <c r="AC533">
        <f t="shared" si="482"/>
        <v>31.401579173445899</v>
      </c>
      <c r="AD533">
        <f t="shared" si="504"/>
        <v>-1.4568616743054262E-3</v>
      </c>
      <c r="AE533">
        <f t="shared" si="483"/>
        <v>7.8958913356844108E-5</v>
      </c>
      <c r="AF533" s="9">
        <f t="shared" si="505"/>
        <v>31.400201270684949</v>
      </c>
      <c r="AG533" s="9">
        <f t="shared" si="506"/>
        <v>0</v>
      </c>
      <c r="AH533">
        <f t="shared" si="507"/>
        <v>0</v>
      </c>
      <c r="AI533">
        <f t="shared" si="524"/>
        <v>3.1257338500323417E-3</v>
      </c>
      <c r="AJ533">
        <f t="shared" si="484"/>
        <v>37.337604695554134</v>
      </c>
      <c r="AK533">
        <f t="shared" si="485"/>
        <v>-6.2902382960194431E-2</v>
      </c>
      <c r="AL533">
        <f t="shared" si="486"/>
        <v>4.7381735525106272E-2</v>
      </c>
      <c r="AM533">
        <f t="shared" si="487"/>
        <v>1.0458641354219223E-5</v>
      </c>
      <c r="AN533" s="9">
        <f t="shared" si="508"/>
        <v>37.322094506760401</v>
      </c>
      <c r="AO533">
        <f t="shared" si="488"/>
        <v>0</v>
      </c>
      <c r="AP533">
        <f t="shared" si="509"/>
        <v>0</v>
      </c>
      <c r="AQ533">
        <f t="shared" si="489"/>
        <v>5.9216781596562029</v>
      </c>
      <c r="AR533">
        <f t="shared" si="490"/>
        <v>-4.8555020508161656E-2</v>
      </c>
      <c r="AS533">
        <f t="shared" si="491"/>
        <v>4.88385971994117E-2</v>
      </c>
      <c r="AT533">
        <f t="shared" si="510"/>
        <v>0.77191066893106419</v>
      </c>
      <c r="AU533">
        <f t="shared" si="492"/>
        <v>5.9218932360754515</v>
      </c>
      <c r="AV533">
        <f t="shared" si="511"/>
        <v>0.15866990624019719</v>
      </c>
      <c r="AW533">
        <f t="shared" si="512"/>
        <v>0</v>
      </c>
      <c r="AX533">
        <f t="shared" si="493"/>
        <v>3.1362443453527108E-2</v>
      </c>
      <c r="AY533" t="b">
        <f t="shared" si="513"/>
        <v>0</v>
      </c>
      <c r="AZ533">
        <f t="shared" si="494"/>
        <v>37.337604695554134</v>
      </c>
      <c r="BA533">
        <f t="shared" si="495"/>
        <v>-6.2902382960194486E-2</v>
      </c>
      <c r="BB533">
        <f t="shared" si="496"/>
        <v>-1.9500607728017288E-3</v>
      </c>
      <c r="BC533">
        <f t="shared" si="497"/>
        <v>1.0458641354219223E-5</v>
      </c>
      <c r="BD533">
        <f t="shared" si="498"/>
        <v>4.9331796297907987E-2</v>
      </c>
      <c r="BF533" s="15">
        <f t="shared" si="514"/>
        <v>37.322094506760401</v>
      </c>
      <c r="BG533" s="10">
        <f t="shared" si="515"/>
        <v>0</v>
      </c>
      <c r="BH533">
        <f t="shared" si="516"/>
        <v>5.9218932360754515</v>
      </c>
      <c r="BI533">
        <f t="shared" si="517"/>
        <v>5.9216781596562029</v>
      </c>
      <c r="BJ533">
        <f t="shared" si="518"/>
        <v>-4.8555020508161711E-2</v>
      </c>
      <c r="BK533">
        <f t="shared" si="519"/>
        <v>-4.9319909849630263E-4</v>
      </c>
      <c r="BM533">
        <f t="shared" si="520"/>
        <v>0</v>
      </c>
      <c r="BN533">
        <f t="shared" si="521"/>
        <v>0</v>
      </c>
      <c r="BO533">
        <f t="shared" si="522"/>
        <v>0</v>
      </c>
      <c r="BP533">
        <f t="shared" si="523"/>
        <v>0</v>
      </c>
    </row>
    <row r="534" spans="1:68" x14ac:dyDescent="0.2">
      <c r="A534">
        <f t="shared" si="529"/>
        <v>0.497</v>
      </c>
      <c r="B534">
        <f t="shared" si="465"/>
        <v>1.5534897234661162</v>
      </c>
      <c r="C534">
        <f t="shared" si="466"/>
        <v>1.5722441265663107</v>
      </c>
      <c r="D534">
        <f t="shared" si="467"/>
        <v>1.5534897234661162</v>
      </c>
      <c r="E534">
        <f t="shared" si="473"/>
        <v>0.99999895193809407</v>
      </c>
      <c r="F534">
        <f t="shared" si="474"/>
        <v>0.99999895193809407</v>
      </c>
      <c r="G534">
        <f t="shared" si="468"/>
        <v>1.5379548262314551</v>
      </c>
      <c r="H534">
        <f t="shared" si="469"/>
        <v>0.99946076638948833</v>
      </c>
      <c r="I534">
        <f t="shared" si="470"/>
        <v>0.99946076638948833</v>
      </c>
      <c r="J534">
        <f t="shared" si="525"/>
        <v>21.840147523038748</v>
      </c>
      <c r="K534">
        <f t="shared" si="526"/>
        <v>21.176930527580904</v>
      </c>
      <c r="L534">
        <f t="shared" si="475"/>
        <v>5.2072622615490746E+17</v>
      </c>
      <c r="M534">
        <f t="shared" si="471"/>
        <v>3.1388544293564358E-2</v>
      </c>
      <c r="N534" s="17">
        <f t="shared" si="527"/>
        <v>1.6344838214483924E+16</v>
      </c>
      <c r="O534">
        <f t="shared" si="528"/>
        <v>0</v>
      </c>
      <c r="P534" s="18" t="e">
        <f t="shared" si="472"/>
        <v>#N/A</v>
      </c>
      <c r="R534">
        <f t="shared" si="476"/>
        <v>3.0529124065160649</v>
      </c>
      <c r="S534">
        <f t="shared" si="477"/>
        <v>40.794000820922527</v>
      </c>
      <c r="T534">
        <f t="shared" si="499"/>
        <v>-3.461312284050249</v>
      </c>
      <c r="U534" s="9">
        <f t="shared" si="478"/>
        <v>37.332688536872276</v>
      </c>
      <c r="V534">
        <f t="shared" si="500"/>
        <v>-1.6344838214483288E+16</v>
      </c>
      <c r="W534">
        <f t="shared" si="501"/>
        <v>0</v>
      </c>
      <c r="X534">
        <f t="shared" si="502"/>
        <v>-3.5527136788005009E-14</v>
      </c>
      <c r="Y534">
        <f t="shared" si="479"/>
        <v>1.5722441265663107</v>
      </c>
      <c r="Z534">
        <f t="shared" si="480"/>
        <v>31.415926535897931</v>
      </c>
      <c r="AA534">
        <f t="shared" si="481"/>
        <v>3.1401448538183789</v>
      </c>
      <c r="AB534">
        <f t="shared" si="503"/>
        <v>-4.5463041781054828E-3</v>
      </c>
      <c r="AC534">
        <f t="shared" si="482"/>
        <v>31.411380231719825</v>
      </c>
      <c r="AD534">
        <f t="shared" si="504"/>
        <v>-4.6095520398371385E-4</v>
      </c>
      <c r="AE534">
        <f t="shared" si="483"/>
        <v>4.4413877331820003E-5</v>
      </c>
      <c r="AF534" s="9">
        <f t="shared" si="505"/>
        <v>31.410963690393174</v>
      </c>
      <c r="AG534" s="9">
        <f t="shared" si="506"/>
        <v>0</v>
      </c>
      <c r="AH534">
        <f t="shared" si="507"/>
        <v>0</v>
      </c>
      <c r="AI534">
        <f t="shared" si="524"/>
        <v>3.1257338500324527E-3</v>
      </c>
      <c r="AJ534">
        <f t="shared" si="484"/>
        <v>37.337604695554134</v>
      </c>
      <c r="AK534">
        <f t="shared" si="485"/>
        <v>-5.3294767691790902E-2</v>
      </c>
      <c r="AL534">
        <f t="shared" si="486"/>
        <v>4.8377560947514997E-2</v>
      </c>
      <c r="AM534">
        <f t="shared" si="487"/>
        <v>1.0480624551455845E-6</v>
      </c>
      <c r="AN534" s="9">
        <f t="shared" si="508"/>
        <v>37.332688536872318</v>
      </c>
      <c r="AO534">
        <f t="shared" si="488"/>
        <v>0</v>
      </c>
      <c r="AP534">
        <f t="shared" si="509"/>
        <v>0</v>
      </c>
      <c r="AQ534">
        <f t="shared" si="489"/>
        <v>5.9216781596562029</v>
      </c>
      <c r="AR534">
        <f t="shared" si="490"/>
        <v>-4.8748463513685419E-2</v>
      </c>
      <c r="AS534">
        <f t="shared" si="491"/>
        <v>4.8838516151498708E-2</v>
      </c>
      <c r="AT534">
        <f t="shared" si="510"/>
        <v>0.91469511220318611</v>
      </c>
      <c r="AU534">
        <f t="shared" si="492"/>
        <v>5.9217248464791439</v>
      </c>
      <c r="AV534">
        <f t="shared" si="511"/>
        <v>0.15862036940174945</v>
      </c>
      <c r="AW534">
        <f t="shared" si="512"/>
        <v>0</v>
      </c>
      <c r="AX534">
        <f t="shared" si="493"/>
        <v>3.139370079202744E-2</v>
      </c>
      <c r="AY534" t="b">
        <f t="shared" si="513"/>
        <v>0</v>
      </c>
      <c r="AZ534">
        <f t="shared" si="494"/>
        <v>37.337604695554134</v>
      </c>
      <c r="BA534">
        <f t="shared" si="495"/>
        <v>-5.3294767691790972E-2</v>
      </c>
      <c r="BB534">
        <f t="shared" si="496"/>
        <v>-9.5423535039287693E-4</v>
      </c>
      <c r="BC534">
        <f t="shared" si="497"/>
        <v>1.0480624551455845E-6</v>
      </c>
      <c r="BD534">
        <f t="shared" si="498"/>
        <v>4.9331796297907987E-2</v>
      </c>
      <c r="BF534" s="15">
        <f t="shared" si="514"/>
        <v>37.332688536872318</v>
      </c>
      <c r="BG534" s="10">
        <f t="shared" si="515"/>
        <v>0</v>
      </c>
      <c r="BH534">
        <f t="shared" si="516"/>
        <v>5.9217248464791439</v>
      </c>
      <c r="BI534">
        <f t="shared" si="517"/>
        <v>5.9216781596562029</v>
      </c>
      <c r="BJ534">
        <f t="shared" si="518"/>
        <v>-4.8748463513685489E-2</v>
      </c>
      <c r="BK534">
        <f t="shared" si="519"/>
        <v>-4.9328014640916303E-4</v>
      </c>
      <c r="BM534">
        <f t="shared" si="520"/>
        <v>0</v>
      </c>
      <c r="BN534">
        <f t="shared" si="521"/>
        <v>-6.9388939039072284E-17</v>
      </c>
      <c r="BO534">
        <f t="shared" si="522"/>
        <v>1.1102230246251565E-16</v>
      </c>
      <c r="BP534">
        <f t="shared" si="523"/>
        <v>0</v>
      </c>
    </row>
    <row r="535" spans="1:68" x14ac:dyDescent="0.2">
      <c r="A535">
        <f t="shared" si="529"/>
        <v>0.498</v>
      </c>
      <c r="B535">
        <f t="shared" si="465"/>
        <v>1.5566154573161486</v>
      </c>
      <c r="C535">
        <f t="shared" si="466"/>
        <v>1.5691183927162784</v>
      </c>
      <c r="D535">
        <f t="shared" si="467"/>
        <v>1.5566154573161486</v>
      </c>
      <c r="E535">
        <f t="shared" si="473"/>
        <v>0.99999859226894416</v>
      </c>
      <c r="F535">
        <f t="shared" si="474"/>
        <v>0.99999859226894416</v>
      </c>
      <c r="G535">
        <f t="shared" si="468"/>
        <v>1.541049302742987</v>
      </c>
      <c r="H535">
        <f t="shared" si="469"/>
        <v>0.99955758990499199</v>
      </c>
      <c r="I535">
        <f t="shared" si="470"/>
        <v>0.99955758990499199</v>
      </c>
      <c r="J535">
        <f t="shared" si="525"/>
        <v>21.838031947224351</v>
      </c>
      <c r="K535">
        <f t="shared" si="526"/>
        <v>21.174899707529775</v>
      </c>
      <c r="L535">
        <f t="shared" si="475"/>
        <v>5.2576304587398202E+17</v>
      </c>
      <c r="M535">
        <f t="shared" si="471"/>
        <v>3.1419786214930162E-2</v>
      </c>
      <c r="N535" s="17">
        <f t="shared" si="527"/>
        <v>1.6519362501071034E+16</v>
      </c>
      <c r="O535">
        <f t="shared" si="528"/>
        <v>0</v>
      </c>
      <c r="P535" s="18" t="e">
        <f t="shared" si="472"/>
        <v>#N/A</v>
      </c>
      <c r="R535">
        <f t="shared" si="476"/>
        <v>3.0528165041646713</v>
      </c>
      <c r="S535">
        <f t="shared" si="477"/>
        <v>40.803627023021029</v>
      </c>
      <c r="T535">
        <f t="shared" si="499"/>
        <v>-3.4603174502856979</v>
      </c>
      <c r="U535" s="9">
        <f t="shared" si="478"/>
        <v>37.343309572735329</v>
      </c>
      <c r="V535">
        <f t="shared" si="500"/>
        <v>-1.6519362501070198E+16</v>
      </c>
      <c r="W535">
        <f t="shared" si="501"/>
        <v>0</v>
      </c>
      <c r="X535">
        <f t="shared" si="502"/>
        <v>-4.9737991503207013E-14</v>
      </c>
      <c r="Y535">
        <f t="shared" si="479"/>
        <v>1.5691183927162784</v>
      </c>
      <c r="Z535">
        <f t="shared" si="480"/>
        <v>31.415926535897931</v>
      </c>
      <c r="AA535">
        <f t="shared" si="481"/>
        <v>3.1432705876684111</v>
      </c>
      <c r="AB535">
        <f t="shared" si="503"/>
        <v>5.274205787144568E-3</v>
      </c>
      <c r="AC535">
        <f t="shared" si="482"/>
        <v>31.421200741685077</v>
      </c>
      <c r="AD535">
        <f t="shared" si="504"/>
        <v>5.3396042334528102E-4</v>
      </c>
      <c r="AE535">
        <f t="shared" si="483"/>
        <v>1.9739338682348604E-5</v>
      </c>
      <c r="AF535" s="9">
        <f t="shared" si="505"/>
        <v>31.421754441447106</v>
      </c>
      <c r="AG535" s="9">
        <f t="shared" si="506"/>
        <v>0</v>
      </c>
      <c r="AH535">
        <f t="shared" si="507"/>
        <v>0</v>
      </c>
      <c r="AI535">
        <f t="shared" si="524"/>
        <v>3.1257338500324527E-3</v>
      </c>
      <c r="AJ535">
        <f t="shared" si="484"/>
        <v>37.337604695554134</v>
      </c>
      <c r="AK535">
        <f t="shared" si="485"/>
        <v>-4.3668925262903613E-2</v>
      </c>
      <c r="AL535">
        <f t="shared" si="486"/>
        <v>4.9372394712066114E-2</v>
      </c>
      <c r="AM535">
        <f t="shared" si="487"/>
        <v>1.4077320466900962E-6</v>
      </c>
      <c r="AN535" s="9">
        <f t="shared" si="508"/>
        <v>37.343309572735343</v>
      </c>
      <c r="AO535">
        <f t="shared" si="488"/>
        <v>0</v>
      </c>
      <c r="AP535">
        <f t="shared" si="509"/>
        <v>0</v>
      </c>
      <c r="AQ535">
        <f t="shared" si="489"/>
        <v>5.9216781596562029</v>
      </c>
      <c r="AR535">
        <f t="shared" si="490"/>
        <v>-4.8943131050048182E-2</v>
      </c>
      <c r="AS535">
        <f t="shared" si="491"/>
        <v>4.8838434288720832E-2</v>
      </c>
      <c r="AT535">
        <f t="shared" si="510"/>
        <v>1.1207770916135864</v>
      </c>
      <c r="AU535">
        <f t="shared" si="492"/>
        <v>5.9215551312882369</v>
      </c>
      <c r="AV535">
        <f t="shared" si="511"/>
        <v>0.15857071049780797</v>
      </c>
      <c r="AW535">
        <f t="shared" si="512"/>
        <v>0</v>
      </c>
      <c r="AX535">
        <f t="shared" si="493"/>
        <v>3.1424958130527758E-2</v>
      </c>
      <c r="AY535" t="b">
        <f t="shared" si="513"/>
        <v>0</v>
      </c>
      <c r="AZ535">
        <f t="shared" si="494"/>
        <v>37.337604695554134</v>
      </c>
      <c r="BA535">
        <f t="shared" si="495"/>
        <v>-4.3668925262903675E-2</v>
      </c>
      <c r="BB535">
        <f t="shared" si="496"/>
        <v>4.0598414158264073E-5</v>
      </c>
      <c r="BC535">
        <f t="shared" si="497"/>
        <v>1.4077320466900962E-6</v>
      </c>
      <c r="BD535">
        <f t="shared" si="498"/>
        <v>4.9331796297907987E-2</v>
      </c>
      <c r="BF535" s="15">
        <f t="shared" si="514"/>
        <v>37.343309572735343</v>
      </c>
      <c r="BG535" s="10">
        <f t="shared" si="515"/>
        <v>0</v>
      </c>
      <c r="BH535">
        <f t="shared" si="516"/>
        <v>5.9215551312882369</v>
      </c>
      <c r="BI535">
        <f t="shared" si="517"/>
        <v>5.9216781596562029</v>
      </c>
      <c r="BJ535">
        <f t="shared" si="518"/>
        <v>-4.8943131050048244E-2</v>
      </c>
      <c r="BK535">
        <f t="shared" si="519"/>
        <v>-4.9336200918701693E-4</v>
      </c>
      <c r="BM535">
        <f t="shared" si="520"/>
        <v>0</v>
      </c>
      <c r="BN535">
        <f t="shared" si="521"/>
        <v>-6.2450045135165055E-17</v>
      </c>
      <c r="BO535">
        <f t="shared" si="522"/>
        <v>1.3877787807814457E-16</v>
      </c>
      <c r="BP535">
        <f t="shared" si="523"/>
        <v>0</v>
      </c>
    </row>
    <row r="536" spans="1:68" x14ac:dyDescent="0.2">
      <c r="A536">
        <f t="shared" si="529"/>
        <v>0.499</v>
      </c>
      <c r="B536">
        <f t="shared" ref="B536:B599" si="530">th_max*A536</f>
        <v>1.5597411911661812</v>
      </c>
      <c r="C536">
        <f t="shared" ref="C536:C599" si="531">th_max-B536</f>
        <v>1.5659926588662458</v>
      </c>
      <c r="D536">
        <f t="shared" ref="D536:D599" si="532">IF(use_th_l,B536,C536)</f>
        <v>1.5597411911661812</v>
      </c>
      <c r="E536">
        <f t="shared" si="473"/>
        <v>0.99998846240940165</v>
      </c>
      <c r="F536">
        <f t="shared" si="474"/>
        <v>0.99998846240940165</v>
      </c>
      <c r="G536">
        <f t="shared" ref="G536:G599" si="533">alpha*B536</f>
        <v>1.5441437792545194</v>
      </c>
      <c r="H536">
        <f t="shared" ref="H536:H599" si="534">SIN(G536)</f>
        <v>0.99964484187967695</v>
      </c>
      <c r="I536">
        <f t="shared" ref="I536:I599" si="535">SIN(alpha*C536+add_r)</f>
        <v>0.99964484187967695</v>
      </c>
      <c r="J536">
        <f t="shared" si="525"/>
        <v>21.836125858850959</v>
      </c>
      <c r="K536">
        <f t="shared" si="526"/>
        <v>21.173069980594033</v>
      </c>
      <c r="L536">
        <f t="shared" si="475"/>
        <v>5.3086354571871475E+17</v>
      </c>
      <c r="M536">
        <f t="shared" ref="M536:M599" si="536">-SIN((alpha_m_1)*B536+add_l)</f>
        <v>3.1451028105598189E-2</v>
      </c>
      <c r="N536" s="17">
        <f t="shared" si="527"/>
        <v>1.6696204296636806E+16</v>
      </c>
      <c r="O536">
        <f t="shared" si="528"/>
        <v>0</v>
      </c>
      <c r="P536" s="18" t="e">
        <f t="shared" ref="P536:P599" si="537">IF($P$19,N536/$N$24,IF($P$20,N536/$N$1044,NA()))</f>
        <v>#N/A</v>
      </c>
      <c r="R536">
        <f t="shared" si="476"/>
        <v>3.0527300902491823</v>
      </c>
      <c r="S536">
        <f t="shared" si="477"/>
        <v>40.813281407080957</v>
      </c>
      <c r="T536">
        <f t="shared" si="499"/>
        <v>-3.4593236062078945</v>
      </c>
      <c r="U536" s="9">
        <f t="shared" si="478"/>
        <v>37.353957800873062</v>
      </c>
      <c r="V536">
        <f t="shared" si="500"/>
        <v>-1.6696204296635976E+16</v>
      </c>
      <c r="W536">
        <f t="shared" si="501"/>
        <v>0</v>
      </c>
      <c r="X536">
        <f t="shared" si="502"/>
        <v>-4.9737991503207013E-14</v>
      </c>
      <c r="Y536">
        <f t="shared" si="479"/>
        <v>1.5659926588662458</v>
      </c>
      <c r="Z536">
        <f t="shared" si="480"/>
        <v>31.415926535897931</v>
      </c>
      <c r="AA536">
        <f t="shared" si="481"/>
        <v>3.1463963215184441</v>
      </c>
      <c r="AB536">
        <f t="shared" si="503"/>
        <v>1.5114359356432095E-2</v>
      </c>
      <c r="AC536">
        <f t="shared" si="482"/>
        <v>31.431040895254363</v>
      </c>
      <c r="AD536">
        <f t="shared" si="504"/>
        <v>1.5278871773331567E-3</v>
      </c>
      <c r="AE536">
        <f t="shared" si="483"/>
        <v>4.9348103179432862E-6</v>
      </c>
      <c r="AF536" s="9">
        <f t="shared" si="505"/>
        <v>31.432573717242011</v>
      </c>
      <c r="AG536" s="9">
        <f t="shared" si="506"/>
        <v>0</v>
      </c>
      <c r="AH536">
        <f t="shared" si="507"/>
        <v>0</v>
      </c>
      <c r="AI536">
        <f t="shared" si="524"/>
        <v>3.1257338500324527E-3</v>
      </c>
      <c r="AJ536">
        <f t="shared" si="484"/>
        <v>37.337604695554134</v>
      </c>
      <c r="AK536">
        <f t="shared" si="485"/>
        <v>-3.4024671128080622E-2</v>
      </c>
      <c r="AL536">
        <f t="shared" si="486"/>
        <v>5.0366238789869566E-2</v>
      </c>
      <c r="AM536">
        <f t="shared" si="487"/>
        <v>1.1537657156864266E-5</v>
      </c>
      <c r="AN536" s="9">
        <f t="shared" si="508"/>
        <v>37.353957800873083</v>
      </c>
      <c r="AO536">
        <f t="shared" si="488"/>
        <v>0</v>
      </c>
      <c r="AP536">
        <f t="shared" si="509"/>
        <v>0</v>
      </c>
      <c r="AQ536">
        <f t="shared" si="489"/>
        <v>5.9216781596562029</v>
      </c>
      <c r="AR536">
        <f t="shared" si="490"/>
        <v>-4.9139030484512715E-2</v>
      </c>
      <c r="AS536">
        <f t="shared" si="491"/>
        <v>4.8838351612536413E-2</v>
      </c>
      <c r="AT536">
        <f t="shared" si="510"/>
        <v>1.4442176472341619</v>
      </c>
      <c r="AU536">
        <f t="shared" si="492"/>
        <v>5.9213840836310716</v>
      </c>
      <c r="AV536">
        <f t="shared" si="511"/>
        <v>0.15852092876468019</v>
      </c>
      <c r="AW536">
        <f t="shared" si="512"/>
        <v>0</v>
      </c>
      <c r="AX536">
        <f t="shared" si="493"/>
        <v>3.145621546902809E-2</v>
      </c>
      <c r="AY536" t="b">
        <f t="shared" si="513"/>
        <v>0</v>
      </c>
      <c r="AZ536">
        <f t="shared" si="494"/>
        <v>37.337604695554134</v>
      </c>
      <c r="BA536">
        <f t="shared" si="495"/>
        <v>-3.4024671128080684E-2</v>
      </c>
      <c r="BB536">
        <f t="shared" si="496"/>
        <v>1.0344424919615063E-3</v>
      </c>
      <c r="BC536">
        <f t="shared" si="497"/>
        <v>1.1537657156864266E-5</v>
      </c>
      <c r="BD536">
        <f t="shared" si="498"/>
        <v>4.9331796297907987E-2</v>
      </c>
      <c r="BF536" s="15">
        <f t="shared" si="514"/>
        <v>37.353957800873083</v>
      </c>
      <c r="BG536" s="10">
        <f t="shared" si="515"/>
        <v>0</v>
      </c>
      <c r="BH536">
        <f t="shared" si="516"/>
        <v>5.9213840836310716</v>
      </c>
      <c r="BI536">
        <f t="shared" si="517"/>
        <v>5.9216781596562029</v>
      </c>
      <c r="BJ536">
        <f t="shared" si="518"/>
        <v>-4.9139030484512777E-2</v>
      </c>
      <c r="BK536">
        <f t="shared" si="519"/>
        <v>-4.9344468537165049E-4</v>
      </c>
      <c r="BM536">
        <f t="shared" si="520"/>
        <v>0</v>
      </c>
      <c r="BN536">
        <f t="shared" si="521"/>
        <v>-6.2450045135165055E-17</v>
      </c>
      <c r="BO536">
        <f t="shared" si="522"/>
        <v>-6.9388939039072284E-17</v>
      </c>
      <c r="BP536">
        <f t="shared" si="523"/>
        <v>0</v>
      </c>
    </row>
    <row r="537" spans="1:68" x14ac:dyDescent="0.2">
      <c r="A537">
        <f t="shared" si="529"/>
        <v>0.5</v>
      </c>
      <c r="B537">
        <f t="shared" si="530"/>
        <v>1.5628669250162135</v>
      </c>
      <c r="C537">
        <f t="shared" si="531"/>
        <v>1.5628669250162135</v>
      </c>
      <c r="D537">
        <f t="shared" si="532"/>
        <v>1.5628669250162135</v>
      </c>
      <c r="E537">
        <f t="shared" ref="E537:E600" si="538">SIN(B537-add_l)</f>
        <v>0.99996856245843735</v>
      </c>
      <c r="F537">
        <f t="shared" ref="F537:F600" si="539">SIN(C537)</f>
        <v>0.99996856245843735</v>
      </c>
      <c r="G537">
        <f t="shared" si="533"/>
        <v>1.5472382557660513</v>
      </c>
      <c r="H537">
        <f t="shared" si="534"/>
        <v>0.99972252147803786</v>
      </c>
      <c r="I537">
        <f t="shared" si="535"/>
        <v>0.99972252147803786</v>
      </c>
      <c r="J537">
        <f t="shared" si="525"/>
        <v>21.834429166568817</v>
      </c>
      <c r="K537">
        <f t="shared" si="526"/>
        <v>21.171441259609892</v>
      </c>
      <c r="L537">
        <f t="shared" ref="L537:L600" si="540">(cat0*E537*K537)^(1/(alpha_m_1))</f>
        <v>5.3602873173411475E+17</v>
      </c>
      <c r="M537">
        <f t="shared" si="536"/>
        <v>3.1482269965537872E-2</v>
      </c>
      <c r="N537" s="17">
        <f t="shared" si="527"/>
        <v>1.6875401241738278E+16</v>
      </c>
      <c r="O537">
        <f t="shared" si="528"/>
        <v>0</v>
      </c>
      <c r="P537" s="18" t="e">
        <f t="shared" si="537"/>
        <v>#N/A</v>
      </c>
      <c r="R537">
        <f t="shared" ref="R537:R600" si="541">alpha*LN(J537)</f>
        <v>3.0526531631133036</v>
      </c>
      <c r="S537">
        <f t="shared" ref="S537:S600" si="542">(LN(cat0)+LN(E537)+R537)/(alpha_m_1)</f>
        <v>40.822964158526396</v>
      </c>
      <c r="T537">
        <f t="shared" si="499"/>
        <v>-3.4583307498516049</v>
      </c>
      <c r="U537" s="9">
        <f t="shared" ref="U537:U600" si="543">IF(ABS(alpha_m_1)&gt;0.00000000000001,S537+T537,NA())</f>
        <v>37.364633408674791</v>
      </c>
      <c r="V537">
        <f t="shared" si="500"/>
        <v>-1.687540124173813E+16</v>
      </c>
      <c r="W537">
        <f t="shared" si="501"/>
        <v>0</v>
      </c>
      <c r="X537">
        <f t="shared" si="502"/>
        <v>-7.1054273576010019E-15</v>
      </c>
      <c r="Y537">
        <f t="shared" ref="Y537:Y600" si="544">C537</f>
        <v>1.5628669250162135</v>
      </c>
      <c r="Z537">
        <f t="shared" ref="Z537:Z600" si="545">ea</f>
        <v>31.415926535897931</v>
      </c>
      <c r="AA537">
        <f t="shared" ref="AA537:AA600" si="546">p2b+PI()/2-Y537</f>
        <v>3.1495220553684762</v>
      </c>
      <c r="AB537">
        <f t="shared" si="503"/>
        <v>2.4974349214204536E-2</v>
      </c>
      <c r="AC537">
        <f t="shared" ref="AC537:AC600" si="547">$AB$7+AB537</f>
        <v>31.440900885112136</v>
      </c>
      <c r="AD537">
        <f t="shared" si="504"/>
        <v>2.5208270217631653E-3</v>
      </c>
      <c r="AE537">
        <f t="shared" ref="AE537:AE600" si="548">-LN(SIN(A537*PI()))</f>
        <v>0</v>
      </c>
      <c r="AF537" s="9">
        <f t="shared" si="505"/>
        <v>31.443421712133897</v>
      </c>
      <c r="AG537" s="9">
        <f t="shared" si="506"/>
        <v>0</v>
      </c>
      <c r="AH537">
        <f t="shared" si="507"/>
        <v>0</v>
      </c>
      <c r="AI537">
        <f t="shared" si="524"/>
        <v>3.1257338500324527E-3</v>
      </c>
      <c r="AJ537">
        <f t="shared" ref="AJ537:AJ600" si="549">IF(use_alpha_near_1,$D$18,NA())</f>
        <v>37.337604695554134</v>
      </c>
      <c r="AK537">
        <f t="shared" ref="AK537:AK600" si="550">IF(use_alpha_near_1,alpha/(alpha_m_1)*(log1p(-SIN(add_l)*_xlfn.COT(B537)-2*SIN(add_l/2)^2)-log1p(SIN(alpha_m_1*B537)*_xlfn.COT(B537)-2*SIN(alpha_m_1*B537/2)^2)),NA())</f>
        <v>-2.4361820061235839E-2</v>
      </c>
      <c r="AL537">
        <f t="shared" ref="AL537:AL600" si="551">IF(use_alpha_near_1,$D$21+LN(M537),NA())</f>
        <v>5.1359095146159106E-2</v>
      </c>
      <c r="AM537">
        <f t="shared" ref="AM537:AM600" si="552">IF(use_alpha_near_1,-LN(E537),NA())</f>
        <v>3.1438035732517876E-5</v>
      </c>
      <c r="AN537" s="9">
        <f t="shared" si="508"/>
        <v>37.364633408674791</v>
      </c>
      <c r="AO537">
        <f t="shared" ref="AO537:AO600" si="553">AN537-U537</f>
        <v>0</v>
      </c>
      <c r="AP537">
        <f t="shared" si="509"/>
        <v>0</v>
      </c>
      <c r="AQ537">
        <f t="shared" ref="AQ537:AQ600" si="554">AJ537-Z537</f>
        <v>5.9216781596562029</v>
      </c>
      <c r="AR537">
        <f t="shared" ref="AR537:AR600" si="555">AK537-AB537</f>
        <v>-4.9336169275440378E-2</v>
      </c>
      <c r="AS537">
        <f t="shared" ref="AS537:AS600" si="556">AL537-AD537</f>
        <v>4.8838268124395942E-2</v>
      </c>
      <c r="AT537">
        <f t="shared" si="510"/>
        <v>2.0251429963536816</v>
      </c>
      <c r="AU537">
        <f t="shared" ref="AU537:AU600" si="557">AN537-AF537</f>
        <v>5.9212116965408939</v>
      </c>
      <c r="AV537">
        <f t="shared" si="511"/>
        <v>0.15847102343485567</v>
      </c>
      <c r="AW537">
        <f t="shared" si="512"/>
        <v>0</v>
      </c>
      <c r="AX537">
        <f t="shared" ref="AX537:AX600" si="558">alpha_m_1*C537+add_r</f>
        <v>3.1487472807528408E-2</v>
      </c>
      <c r="AY537" t="b">
        <f t="shared" si="513"/>
        <v>0</v>
      </c>
      <c r="AZ537">
        <f t="shared" ref="AZ537:AZ600" si="559">IF(use_alpha_near_1,$D$18,NA())</f>
        <v>37.337604695554134</v>
      </c>
      <c r="BA537">
        <f t="shared" ref="BA537:BA600" si="560">-alpha/alpha_m_1*log1p(_xlfn.COT(C537)*SIN(AX537)-2*SIN(AX537/2)^2)</f>
        <v>-2.4361820061235887E-2</v>
      </c>
      <c r="BB537">
        <f t="shared" ref="BB537:BB600" si="561">LN(ABS(zeta)*SIN(AX537))</f>
        <v>2.0272988482513054E-3</v>
      </c>
      <c r="BC537">
        <f t="shared" ref="BC537:BC600" si="562">-LN(SIN(C537))</f>
        <v>3.1438035732517876E-5</v>
      </c>
      <c r="BD537">
        <f t="shared" ref="BD537:BD600" si="563">-log1p(zeta^-2)/(2*alpha_m_1)</f>
        <v>4.9331796297907987E-2</v>
      </c>
      <c r="BF537" s="15">
        <f t="shared" si="514"/>
        <v>37.364633408674791</v>
      </c>
      <c r="BG537" s="10">
        <f t="shared" si="515"/>
        <v>0</v>
      </c>
      <c r="BH537">
        <f t="shared" si="516"/>
        <v>5.9212116965408939</v>
      </c>
      <c r="BI537">
        <f t="shared" si="517"/>
        <v>5.9216781596562029</v>
      </c>
      <c r="BJ537">
        <f t="shared" si="518"/>
        <v>-4.933616927544042E-2</v>
      </c>
      <c r="BK537">
        <f t="shared" si="519"/>
        <v>-4.9352817351185985E-4</v>
      </c>
      <c r="BM537">
        <f t="shared" si="520"/>
        <v>0</v>
      </c>
      <c r="BN537">
        <f t="shared" si="521"/>
        <v>-4.8572257327350599E-17</v>
      </c>
      <c r="BO537">
        <f t="shared" si="522"/>
        <v>1.8735013540549517E-16</v>
      </c>
      <c r="BP537">
        <f t="shared" si="523"/>
        <v>0</v>
      </c>
    </row>
    <row r="538" spans="1:68" x14ac:dyDescent="0.2">
      <c r="A538">
        <f t="shared" si="529"/>
        <v>0.501</v>
      </c>
      <c r="B538">
        <f t="shared" si="530"/>
        <v>1.5659926588662458</v>
      </c>
      <c r="C538">
        <f t="shared" si="531"/>
        <v>1.5597411911661812</v>
      </c>
      <c r="D538">
        <f t="shared" si="532"/>
        <v>1.5659926588662458</v>
      </c>
      <c r="E538">
        <f t="shared" si="538"/>
        <v>0.99993889261047764</v>
      </c>
      <c r="F538">
        <f t="shared" si="539"/>
        <v>0.99993889261047764</v>
      </c>
      <c r="G538">
        <f t="shared" si="533"/>
        <v>1.5503327322775833</v>
      </c>
      <c r="H538">
        <f t="shared" si="534"/>
        <v>0.99979062795623219</v>
      </c>
      <c r="I538">
        <f t="shared" si="535"/>
        <v>0.99979062795623219</v>
      </c>
      <c r="J538">
        <f t="shared" si="525"/>
        <v>21.832941789079634</v>
      </c>
      <c r="K538">
        <f t="shared" si="526"/>
        <v>21.170013467004349</v>
      </c>
      <c r="L538">
        <f t="shared" si="540"/>
        <v>5.4125962861993146E+17</v>
      </c>
      <c r="M538">
        <f t="shared" si="536"/>
        <v>3.1513511794718729E-2</v>
      </c>
      <c r="N538" s="17">
        <f t="shared" si="527"/>
        <v>1.705699169051929E+16</v>
      </c>
      <c r="O538">
        <f t="shared" si="528"/>
        <v>0</v>
      </c>
      <c r="P538" s="18" t="e">
        <f t="shared" si="537"/>
        <v>#N/A</v>
      </c>
      <c r="R538">
        <f t="shared" si="541"/>
        <v>3.0525857212828185</v>
      </c>
      <c r="S538">
        <f t="shared" si="542"/>
        <v>40.832675463667158</v>
      </c>
      <c r="T538">
        <f t="shared" ref="T538:T601" si="564">LN(M538)</f>
        <v>-3.4573388792574407</v>
      </c>
      <c r="U538" s="9">
        <f t="shared" si="543"/>
        <v>37.375336584409716</v>
      </c>
      <c r="V538">
        <f t="shared" ref="V538:V601" si="565">IFERROR(U538-EXP(U538),-1E+300)</f>
        <v>-1.7056991690518896E+16</v>
      </c>
      <c r="W538">
        <f t="shared" ref="W538:W601" si="566">EXP(V538)</f>
        <v>0</v>
      </c>
      <c r="X538">
        <f t="shared" ref="X538:X601" si="567">IFERROR(U538-LN(N538),0)</f>
        <v>-2.1316282072803006E-14</v>
      </c>
      <c r="Y538">
        <f t="shared" si="544"/>
        <v>1.5597411911661812</v>
      </c>
      <c r="Z538">
        <f t="shared" si="545"/>
        <v>31.415926535897931</v>
      </c>
      <c r="AA538">
        <f t="shared" si="546"/>
        <v>3.1526477892185083</v>
      </c>
      <c r="AB538">
        <f t="shared" ref="AB538:AB601" si="568">AA538*TAN(PI()/2-Y538)</f>
        <v>3.4854368831739528E-2</v>
      </c>
      <c r="AC538">
        <f t="shared" si="547"/>
        <v>31.450780904729669</v>
      </c>
      <c r="AD538">
        <f t="shared" ref="AD538:AD601" si="569">LN(AA538/$AB$6)</f>
        <v>3.5127819145753794E-3</v>
      </c>
      <c r="AE538">
        <f t="shared" si="548"/>
        <v>4.9348103179432862E-6</v>
      </c>
      <c r="AF538" s="9">
        <f t="shared" ref="AF538:AF601" si="570">AC538+AD538+AE538</f>
        <v>31.454298621454562</v>
      </c>
      <c r="AG538" s="9">
        <f t="shared" ref="AG538:AG601" si="571">IFERROR(EXP(-EXP(AF538)),0)</f>
        <v>0</v>
      </c>
      <c r="AH538">
        <f t="shared" ref="AH538:AH601" si="572">IFERROR(EXP(AF538)*EXP(-EXP(AF538)),0)</f>
        <v>0</v>
      </c>
      <c r="AI538">
        <f t="shared" si="524"/>
        <v>3.1257338500323417E-3</v>
      </c>
      <c r="AJ538">
        <f t="shared" si="549"/>
        <v>37.337604695554134</v>
      </c>
      <c r="AK538">
        <f t="shared" si="550"/>
        <v>-1.4680186141408902E-2</v>
      </c>
      <c r="AL538">
        <f t="shared" si="551"/>
        <v>5.2350965740323385E-2</v>
      </c>
      <c r="AM538">
        <f t="shared" si="552"/>
        <v>6.1109256654954736E-5</v>
      </c>
      <c r="AN538" s="9">
        <f t="shared" ref="AN538:AN601" si="573">SUM(AJ538:AM538)</f>
        <v>37.375336584409702</v>
      </c>
      <c r="AO538">
        <f t="shared" si="553"/>
        <v>0</v>
      </c>
      <c r="AP538">
        <f t="shared" ref="AP538:AP601" si="574">AO538/AN538</f>
        <v>0</v>
      </c>
      <c r="AQ538">
        <f t="shared" si="554"/>
        <v>5.9216781596562029</v>
      </c>
      <c r="AR538">
        <f t="shared" si="555"/>
        <v>-4.9534554973148431E-2</v>
      </c>
      <c r="AS538">
        <f t="shared" si="556"/>
        <v>4.8838183825748005E-2</v>
      </c>
      <c r="AT538">
        <f t="shared" ref="AT538:AT601" si="575">AR538/AK538</f>
        <v>3.374245700701616</v>
      </c>
      <c r="AU538">
        <f t="shared" si="557"/>
        <v>5.9210379629551397</v>
      </c>
      <c r="AV538">
        <f t="shared" ref="AV538:AV601" si="576">AU538/AN538</f>
        <v>0.15842099373694926</v>
      </c>
      <c r="AW538">
        <f t="shared" ref="AW538:AW601" si="577">IFERROR(EXP(AN538)*EXP(-EXP(AN538)),0)</f>
        <v>0</v>
      </c>
      <c r="AX538">
        <f t="shared" si="558"/>
        <v>3.1518730146028733E-2</v>
      </c>
      <c r="AY538" t="b">
        <f t="shared" ref="AY538:AY601" si="578">(ABS(_xlfn.COT(C538)*SIN(AX538))&lt;0.00000001)</f>
        <v>0</v>
      </c>
      <c r="AZ538">
        <f t="shared" si="559"/>
        <v>37.337604695554134</v>
      </c>
      <c r="BA538">
        <f t="shared" si="560"/>
        <v>-1.4680186141408961E-2</v>
      </c>
      <c r="BB538">
        <f t="shared" si="561"/>
        <v>3.0191694424151726E-3</v>
      </c>
      <c r="BC538">
        <f t="shared" si="562"/>
        <v>6.1109256654954736E-5</v>
      </c>
      <c r="BD538">
        <f t="shared" si="563"/>
        <v>4.9331796297907987E-2</v>
      </c>
      <c r="BF538" s="15">
        <f t="shared" ref="BF538:BF601" si="579">SUM(AZ538:BD538)</f>
        <v>37.375336584409702</v>
      </c>
      <c r="BG538" s="10">
        <f t="shared" ref="BG538:BG601" si="580">BF538-AN538</f>
        <v>0</v>
      </c>
      <c r="BH538">
        <f t="shared" ref="BH538:BH601" si="581">BF538-AF538</f>
        <v>5.9210379629551397</v>
      </c>
      <c r="BI538">
        <f t="shared" ref="BI538:BI601" si="582">AZ538-Z538</f>
        <v>5.9216781596562029</v>
      </c>
      <c r="BJ538">
        <f t="shared" ref="BJ538:BJ601" si="583">BA538-AB538</f>
        <v>-4.9534554973148487E-2</v>
      </c>
      <c r="BK538">
        <f t="shared" ref="BK538:BK601" si="584">BB538-AD538</f>
        <v>-4.9361247216020681E-4</v>
      </c>
      <c r="BM538">
        <f t="shared" ref="BM538:BM601" si="585">AZ538-AJ538</f>
        <v>0</v>
      </c>
      <c r="BN538">
        <f t="shared" ref="BN538:BN601" si="586">BA538-AK538</f>
        <v>-5.8980598183211441E-17</v>
      </c>
      <c r="BO538">
        <f t="shared" ref="BO538:BO601" si="587">BB538+BD538-AL538</f>
        <v>-2.2204460492503131E-16</v>
      </c>
      <c r="BP538">
        <f t="shared" ref="BP538:BP601" si="588">BC538-AM538</f>
        <v>0</v>
      </c>
    </row>
    <row r="539" spans="1:68" x14ac:dyDescent="0.2">
      <c r="A539">
        <f t="shared" si="529"/>
        <v>0.502</v>
      </c>
      <c r="B539">
        <f t="shared" si="530"/>
        <v>1.5691183927162784</v>
      </c>
      <c r="C539">
        <f t="shared" si="531"/>
        <v>1.5566154573161486</v>
      </c>
      <c r="D539">
        <f t="shared" si="532"/>
        <v>1.5691183927162784</v>
      </c>
      <c r="E539">
        <f t="shared" si="538"/>
        <v>0.99989945315540318</v>
      </c>
      <c r="F539">
        <f t="shared" si="539"/>
        <v>0.99989945315540318</v>
      </c>
      <c r="G539">
        <f t="shared" si="533"/>
        <v>1.5534272087891157</v>
      </c>
      <c r="H539">
        <f t="shared" si="534"/>
        <v>0.99984916066208751</v>
      </c>
      <c r="I539">
        <f t="shared" si="535"/>
        <v>0.99984916066208751</v>
      </c>
      <c r="J539">
        <f t="shared" si="525"/>
        <v>21.831663655127059</v>
      </c>
      <c r="K539">
        <f t="shared" si="526"/>
        <v>21.168786534786118</v>
      </c>
      <c r="L539">
        <f t="shared" si="540"/>
        <v>5.4655728012875725E+17</v>
      </c>
      <c r="M539">
        <f t="shared" si="536"/>
        <v>3.1544753593110202E-2</v>
      </c>
      <c r="N539" s="17">
        <f t="shared" si="527"/>
        <v>1.7241014726182154E+16</v>
      </c>
      <c r="O539">
        <f t="shared" si="528"/>
        <v>0</v>
      </c>
      <c r="P539" s="18" t="e">
        <f t="shared" si="537"/>
        <v>#N/A</v>
      </c>
      <c r="R539">
        <f t="shared" si="541"/>
        <v>3.0525277634654726</v>
      </c>
      <c r="S539">
        <f t="shared" si="542"/>
        <v>40.842415509713213</v>
      </c>
      <c r="T539">
        <f t="shared" si="564"/>
        <v>-3.4563479924718443</v>
      </c>
      <c r="U539" s="9">
        <f t="shared" si="543"/>
        <v>37.386067517241372</v>
      </c>
      <c r="V539">
        <f t="shared" si="565"/>
        <v>-1.7241014726181798E+16</v>
      </c>
      <c r="W539">
        <f t="shared" si="566"/>
        <v>0</v>
      </c>
      <c r="X539">
        <f t="shared" si="567"/>
        <v>-2.1316282072803006E-14</v>
      </c>
      <c r="Y539">
        <f t="shared" si="544"/>
        <v>1.5566154573161486</v>
      </c>
      <c r="Z539">
        <f t="shared" si="545"/>
        <v>31.415926535897931</v>
      </c>
      <c r="AA539">
        <f t="shared" si="546"/>
        <v>3.1557735230685413</v>
      </c>
      <c r="AB539">
        <f t="shared" si="568"/>
        <v>4.4754612482328787E-2</v>
      </c>
      <c r="AC539">
        <f t="shared" si="547"/>
        <v>31.46068114838026</v>
      </c>
      <c r="AD539">
        <f t="shared" si="569"/>
        <v>4.5037538078890786E-3</v>
      </c>
      <c r="AE539">
        <f t="shared" si="548"/>
        <v>1.9739338682348604E-5</v>
      </c>
      <c r="AF539" s="9">
        <f t="shared" si="570"/>
        <v>31.465204641526832</v>
      </c>
      <c r="AG539" s="9">
        <f t="shared" si="571"/>
        <v>0</v>
      </c>
      <c r="AH539">
        <f t="shared" si="572"/>
        <v>0</v>
      </c>
      <c r="AI539">
        <f t="shared" ref="AI539:AI602" si="589">0.5*(C537-C539)</f>
        <v>3.1257338500324527E-3</v>
      </c>
      <c r="AJ539">
        <f t="shared" si="549"/>
        <v>37.337604695554134</v>
      </c>
      <c r="AK539">
        <f t="shared" si="550"/>
        <v>-4.9795827384533338E-3</v>
      </c>
      <c r="AL539">
        <f t="shared" si="551"/>
        <v>5.334185252591972E-2</v>
      </c>
      <c r="AM539">
        <f t="shared" si="552"/>
        <v>1.0055189976965255E-4</v>
      </c>
      <c r="AN539" s="9">
        <f t="shared" si="573"/>
        <v>37.386067517241372</v>
      </c>
      <c r="AO539">
        <f t="shared" si="553"/>
        <v>0</v>
      </c>
      <c r="AP539">
        <f t="shared" si="574"/>
        <v>0</v>
      </c>
      <c r="AQ539">
        <f t="shared" si="554"/>
        <v>5.9216781596562029</v>
      </c>
      <c r="AR539">
        <f t="shared" si="555"/>
        <v>-4.9734195220782124E-2</v>
      </c>
      <c r="AS539">
        <f t="shared" si="556"/>
        <v>4.8838098718030638E-2</v>
      </c>
      <c r="AT539">
        <f t="shared" si="575"/>
        <v>9.9876230264686079</v>
      </c>
      <c r="AU539">
        <f t="shared" si="557"/>
        <v>5.9208628757145405</v>
      </c>
      <c r="AV539">
        <f t="shared" si="576"/>
        <v>0.15837083889563966</v>
      </c>
      <c r="AW539">
        <f t="shared" si="577"/>
        <v>0</v>
      </c>
      <c r="AX539">
        <f t="shared" si="558"/>
        <v>3.1549987484529057E-2</v>
      </c>
      <c r="AY539" t="b">
        <f t="shared" si="578"/>
        <v>0</v>
      </c>
      <c r="AZ539">
        <f t="shared" si="559"/>
        <v>37.337604695554134</v>
      </c>
      <c r="BA539">
        <f t="shared" si="560"/>
        <v>-4.9795827384534076E-3</v>
      </c>
      <c r="BB539">
        <f t="shared" si="561"/>
        <v>4.0100562280118782E-3</v>
      </c>
      <c r="BC539">
        <f t="shared" si="562"/>
        <v>1.0055189976965255E-4</v>
      </c>
      <c r="BD539">
        <f t="shared" si="563"/>
        <v>4.9331796297907987E-2</v>
      </c>
      <c r="BF539" s="15">
        <f t="shared" si="579"/>
        <v>37.386067517241372</v>
      </c>
      <c r="BG539" s="10">
        <f t="shared" si="580"/>
        <v>0</v>
      </c>
      <c r="BH539">
        <f t="shared" si="581"/>
        <v>5.9208628757145405</v>
      </c>
      <c r="BI539">
        <f t="shared" si="582"/>
        <v>5.9216781596562029</v>
      </c>
      <c r="BJ539">
        <f t="shared" si="583"/>
        <v>-4.9734195220782193E-2</v>
      </c>
      <c r="BK539">
        <f t="shared" si="584"/>
        <v>-4.9369757987720048E-4</v>
      </c>
      <c r="BM539">
        <f t="shared" si="585"/>
        <v>0</v>
      </c>
      <c r="BN539">
        <f t="shared" si="586"/>
        <v>-7.3725747729014302E-17</v>
      </c>
      <c r="BO539">
        <f t="shared" si="587"/>
        <v>1.457167719820518E-16</v>
      </c>
      <c r="BP539">
        <f t="shared" si="588"/>
        <v>0</v>
      </c>
    </row>
    <row r="540" spans="1:68" x14ac:dyDescent="0.2">
      <c r="A540">
        <f t="shared" si="529"/>
        <v>0.503</v>
      </c>
      <c r="B540">
        <f t="shared" si="530"/>
        <v>1.5722441265663107</v>
      </c>
      <c r="C540">
        <f t="shared" si="531"/>
        <v>1.5534897234661162</v>
      </c>
      <c r="D540">
        <f t="shared" si="532"/>
        <v>1.5722441265663107</v>
      </c>
      <c r="E540">
        <f t="shared" si="538"/>
        <v>0.99985024447854542</v>
      </c>
      <c r="F540">
        <f t="shared" si="539"/>
        <v>0.99985024447854542</v>
      </c>
      <c r="G540">
        <f t="shared" si="533"/>
        <v>1.5565216853006476</v>
      </c>
      <c r="H540">
        <f t="shared" si="534"/>
        <v>0.9998981190351075</v>
      </c>
      <c r="I540">
        <f t="shared" si="535"/>
        <v>0.9998981190351075</v>
      </c>
      <c r="J540">
        <f t="shared" si="525"/>
        <v>21.830594703488359</v>
      </c>
      <c r="K540">
        <f t="shared" si="526"/>
        <v>21.167760404537713</v>
      </c>
      <c r="L540">
        <f t="shared" si="540"/>
        <v>5.5192274947396077E+17</v>
      </c>
      <c r="M540">
        <f t="shared" si="536"/>
        <v>3.1575995360681786E-2</v>
      </c>
      <c r="N540" s="17">
        <f t="shared" si="527"/>
        <v>1.742751017684452E+16</v>
      </c>
      <c r="O540">
        <f t="shared" si="528"/>
        <v>0</v>
      </c>
      <c r="P540" s="18" t="e">
        <f t="shared" si="537"/>
        <v>#N/A</v>
      </c>
      <c r="R540">
        <f t="shared" si="541"/>
        <v>3.0524792885508756</v>
      </c>
      <c r="S540">
        <f t="shared" si="542"/>
        <v>40.852184484789198</v>
      </c>
      <c r="T540">
        <f t="shared" si="564"/>
        <v>-3.4553580875470584</v>
      </c>
      <c r="U540" s="9">
        <f t="shared" si="543"/>
        <v>37.396826397242137</v>
      </c>
      <c r="V540">
        <f t="shared" si="565"/>
        <v>-1.7427510176844448E+16</v>
      </c>
      <c r="W540">
        <f t="shared" si="566"/>
        <v>0</v>
      </c>
      <c r="X540">
        <f t="shared" si="567"/>
        <v>0</v>
      </c>
      <c r="Y540">
        <f t="shared" si="544"/>
        <v>1.5534897234661162</v>
      </c>
      <c r="Z540">
        <f t="shared" si="545"/>
        <v>31.415926535897931</v>
      </c>
      <c r="AA540">
        <f t="shared" si="546"/>
        <v>3.1588992569185734</v>
      </c>
      <c r="AB540">
        <f t="shared" si="568"/>
        <v>5.4675275256557819E-2</v>
      </c>
      <c r="AC540">
        <f t="shared" si="547"/>
        <v>31.470601811154488</v>
      </c>
      <c r="AD540">
        <f t="shared" si="569"/>
        <v>5.4937446480249176E-3</v>
      </c>
      <c r="AE540">
        <f t="shared" si="548"/>
        <v>4.4413877331820003E-5</v>
      </c>
      <c r="AF540" s="9">
        <f t="shared" si="570"/>
        <v>31.476139969679846</v>
      </c>
      <c r="AG540" s="9">
        <f t="shared" si="571"/>
        <v>0</v>
      </c>
      <c r="AH540">
        <f t="shared" si="572"/>
        <v>0</v>
      </c>
      <c r="AI540">
        <f t="shared" si="589"/>
        <v>3.1257338500324527E-3</v>
      </c>
      <c r="AJ540">
        <f t="shared" si="549"/>
        <v>37.337604695554134</v>
      </c>
      <c r="AK540">
        <f t="shared" si="550"/>
        <v>4.74017750135585E-3</v>
      </c>
      <c r="AL540">
        <f t="shared" si="551"/>
        <v>5.433175745070562E-2</v>
      </c>
      <c r="AM540">
        <f t="shared" si="552"/>
        <v>1.4976673593231239E-4</v>
      </c>
      <c r="AN540" s="9">
        <f t="shared" si="573"/>
        <v>37.396826397242123</v>
      </c>
      <c r="AO540">
        <f t="shared" si="553"/>
        <v>0</v>
      </c>
      <c r="AP540">
        <f t="shared" si="574"/>
        <v>0</v>
      </c>
      <c r="AQ540">
        <f t="shared" si="554"/>
        <v>5.9216781596562029</v>
      </c>
      <c r="AR540">
        <f t="shared" si="555"/>
        <v>-4.9935097755201968E-2</v>
      </c>
      <c r="AS540">
        <f t="shared" si="556"/>
        <v>4.88380128026807E-2</v>
      </c>
      <c r="AT540">
        <f t="shared" si="575"/>
        <v>-10.534436261283222</v>
      </c>
      <c r="AU540">
        <f t="shared" si="557"/>
        <v>5.920686427562277</v>
      </c>
      <c r="AV540">
        <f t="shared" si="576"/>
        <v>0.15832055813160942</v>
      </c>
      <c r="AW540">
        <f t="shared" si="577"/>
        <v>0</v>
      </c>
      <c r="AX540">
        <f t="shared" si="558"/>
        <v>3.1581244823029382E-2</v>
      </c>
      <c r="AY540" t="b">
        <f t="shared" si="578"/>
        <v>0</v>
      </c>
      <c r="AZ540">
        <f t="shared" si="559"/>
        <v>37.337604695554134</v>
      </c>
      <c r="BA540">
        <f t="shared" si="560"/>
        <v>4.7401775013557667E-3</v>
      </c>
      <c r="BB540">
        <f t="shared" si="561"/>
        <v>4.9999611527978549E-3</v>
      </c>
      <c r="BC540">
        <f t="shared" si="562"/>
        <v>1.4976673593231239E-4</v>
      </c>
      <c r="BD540">
        <f t="shared" si="563"/>
        <v>4.9331796297907987E-2</v>
      </c>
      <c r="BF540" s="15">
        <f t="shared" si="579"/>
        <v>37.396826397242123</v>
      </c>
      <c r="BG540" s="10">
        <f t="shared" si="580"/>
        <v>0</v>
      </c>
      <c r="BH540">
        <f t="shared" si="581"/>
        <v>5.920686427562277</v>
      </c>
      <c r="BI540">
        <f t="shared" si="582"/>
        <v>5.9216781596562029</v>
      </c>
      <c r="BJ540">
        <f t="shared" si="583"/>
        <v>-4.9935097755202051E-2</v>
      </c>
      <c r="BK540">
        <f t="shared" si="584"/>
        <v>-4.9378349522706273E-4</v>
      </c>
      <c r="BM540">
        <f t="shared" si="585"/>
        <v>0</v>
      </c>
      <c r="BN540">
        <f t="shared" si="586"/>
        <v>-8.3266726846886741E-17</v>
      </c>
      <c r="BO540">
        <f t="shared" si="587"/>
        <v>2.2204460492503131E-16</v>
      </c>
      <c r="BP540">
        <f t="shared" si="588"/>
        <v>0</v>
      </c>
    </row>
    <row r="541" spans="1:68" x14ac:dyDescent="0.2">
      <c r="A541">
        <f t="shared" si="529"/>
        <v>0.504</v>
      </c>
      <c r="B541">
        <f t="shared" si="530"/>
        <v>1.5753698604163433</v>
      </c>
      <c r="C541">
        <f t="shared" si="531"/>
        <v>1.5503639896160837</v>
      </c>
      <c r="D541">
        <f t="shared" si="532"/>
        <v>1.5753698604163433</v>
      </c>
      <c r="E541">
        <f t="shared" si="538"/>
        <v>0.99979126706068322</v>
      </c>
      <c r="F541">
        <f t="shared" si="539"/>
        <v>0.99979126706068322</v>
      </c>
      <c r="G541">
        <f t="shared" si="533"/>
        <v>1.5596161618121798</v>
      </c>
      <c r="H541">
        <f t="shared" si="534"/>
        <v>0.99993750260647785</v>
      </c>
      <c r="I541">
        <f t="shared" si="535"/>
        <v>0.99993750260647785</v>
      </c>
      <c r="J541">
        <f t="shared" si="525"/>
        <v>21.829734882967255</v>
      </c>
      <c r="K541">
        <f t="shared" si="526"/>
        <v>21.166935027408641</v>
      </c>
      <c r="L541">
        <f t="shared" si="540"/>
        <v>5.5735711974722438E+17</v>
      </c>
      <c r="M541">
        <f t="shared" si="536"/>
        <v>3.1607237097402957E-2</v>
      </c>
      <c r="N541" s="17">
        <f t="shared" si="527"/>
        <v>1.7616518631776132E+16</v>
      </c>
      <c r="O541">
        <f t="shared" si="528"/>
        <v>0</v>
      </c>
      <c r="P541" s="18" t="e">
        <f t="shared" si="537"/>
        <v>#N/A</v>
      </c>
      <c r="R541">
        <f t="shared" si="541"/>
        <v>3.052440295610416</v>
      </c>
      <c r="S541">
        <f t="shared" si="542"/>
        <v>40.861982577948773</v>
      </c>
      <c r="T541">
        <f t="shared" si="564"/>
        <v>-3.4543691625411075</v>
      </c>
      <c r="U541" s="9">
        <f t="shared" si="543"/>
        <v>37.407613415407667</v>
      </c>
      <c r="V541">
        <f t="shared" si="565"/>
        <v>-1.7616518631775758E+16</v>
      </c>
      <c r="W541">
        <f t="shared" si="566"/>
        <v>0</v>
      </c>
      <c r="X541">
        <f t="shared" si="567"/>
        <v>-2.1316282072803006E-14</v>
      </c>
      <c r="Y541">
        <f t="shared" si="544"/>
        <v>1.5503639896160837</v>
      </c>
      <c r="Z541">
        <f t="shared" si="545"/>
        <v>31.415926535897931</v>
      </c>
      <c r="AA541">
        <f t="shared" si="546"/>
        <v>3.162024990768606</v>
      </c>
      <c r="AB541">
        <f t="shared" si="568"/>
        <v>6.4616553077691291E-2</v>
      </c>
      <c r="AC541">
        <f t="shared" si="547"/>
        <v>31.480543088975622</v>
      </c>
      <c r="AD541">
        <f t="shared" si="569"/>
        <v>6.4827563755302927E-3</v>
      </c>
      <c r="AE541">
        <f t="shared" si="548"/>
        <v>7.8958913356844108E-5</v>
      </c>
      <c r="AF541" s="9">
        <f t="shared" si="570"/>
        <v>31.487104804264508</v>
      </c>
      <c r="AG541" s="9">
        <f t="shared" si="571"/>
        <v>0</v>
      </c>
      <c r="AH541">
        <f t="shared" si="572"/>
        <v>0</v>
      </c>
      <c r="AI541">
        <f t="shared" si="589"/>
        <v>3.1257338500324527E-3</v>
      </c>
      <c r="AJ541">
        <f t="shared" si="549"/>
        <v>37.337604695554134</v>
      </c>
      <c r="AK541">
        <f t="shared" si="550"/>
        <v>1.4479282669804487E-2</v>
      </c>
      <c r="AL541">
        <f t="shared" si="551"/>
        <v>5.5320682456656556E-2</v>
      </c>
      <c r="AM541">
        <f t="shared" si="552"/>
        <v>2.0875472706869191E-4</v>
      </c>
      <c r="AN541" s="9">
        <f t="shared" si="573"/>
        <v>37.407613415407667</v>
      </c>
      <c r="AO541">
        <f t="shared" si="553"/>
        <v>0</v>
      </c>
      <c r="AP541">
        <f t="shared" si="574"/>
        <v>0</v>
      </c>
      <c r="AQ541">
        <f t="shared" si="554"/>
        <v>5.9216781596562029</v>
      </c>
      <c r="AR541">
        <f t="shared" si="555"/>
        <v>-5.0137270407886805E-2</v>
      </c>
      <c r="AS541">
        <f t="shared" si="556"/>
        <v>4.8837926081126262E-2</v>
      </c>
      <c r="AT541">
        <f t="shared" si="575"/>
        <v>-3.4626902140977269</v>
      </c>
      <c r="AU541">
        <f t="shared" si="557"/>
        <v>5.9205086111431591</v>
      </c>
      <c r="AV541">
        <f t="shared" si="576"/>
        <v>0.158270150661485</v>
      </c>
      <c r="AW541">
        <f t="shared" si="577"/>
        <v>0</v>
      </c>
      <c r="AX541">
        <f t="shared" si="558"/>
        <v>3.1612502161529707E-2</v>
      </c>
      <c r="AY541" t="b">
        <f t="shared" si="578"/>
        <v>0</v>
      </c>
      <c r="AZ541">
        <f t="shared" si="559"/>
        <v>37.337604695554134</v>
      </c>
      <c r="BA541">
        <f t="shared" si="560"/>
        <v>1.4479282669804429E-2</v>
      </c>
      <c r="BB541">
        <f t="shared" si="561"/>
        <v>5.9888861587486129E-3</v>
      </c>
      <c r="BC541">
        <f t="shared" si="562"/>
        <v>2.0875472706869191E-4</v>
      </c>
      <c r="BD541">
        <f t="shared" si="563"/>
        <v>4.9331796297907987E-2</v>
      </c>
      <c r="BF541" s="15">
        <f t="shared" si="579"/>
        <v>37.40761341540766</v>
      </c>
      <c r="BG541" s="10">
        <f t="shared" si="580"/>
        <v>0</v>
      </c>
      <c r="BH541">
        <f t="shared" si="581"/>
        <v>5.920508611143152</v>
      </c>
      <c r="BI541">
        <f t="shared" si="582"/>
        <v>5.9216781596562029</v>
      </c>
      <c r="BJ541">
        <f t="shared" si="583"/>
        <v>-5.0137270407886861E-2</v>
      </c>
      <c r="BK541">
        <f t="shared" si="584"/>
        <v>-4.9387021678167983E-4</v>
      </c>
      <c r="BM541">
        <f t="shared" si="585"/>
        <v>0</v>
      </c>
      <c r="BN541">
        <f t="shared" si="586"/>
        <v>-5.8980598183211441E-17</v>
      </c>
      <c r="BO541">
        <f t="shared" si="587"/>
        <v>0</v>
      </c>
      <c r="BP541">
        <f t="shared" si="588"/>
        <v>0</v>
      </c>
    </row>
    <row r="542" spans="1:68" x14ac:dyDescent="0.2">
      <c r="A542">
        <f t="shared" si="529"/>
        <v>0.505</v>
      </c>
      <c r="B542">
        <f t="shared" si="530"/>
        <v>1.5784955942663756</v>
      </c>
      <c r="C542">
        <f t="shared" si="531"/>
        <v>1.5472382557660513</v>
      </c>
      <c r="D542">
        <f t="shared" si="532"/>
        <v>1.5784955942663756</v>
      </c>
      <c r="E542">
        <f t="shared" si="538"/>
        <v>0.99972252147803786</v>
      </c>
      <c r="F542">
        <f t="shared" si="539"/>
        <v>0.99972252147803786</v>
      </c>
      <c r="G542">
        <f t="shared" si="533"/>
        <v>1.5627106383237119</v>
      </c>
      <c r="H542">
        <f t="shared" si="534"/>
        <v>0.99996731099907021</v>
      </c>
      <c r="I542">
        <f t="shared" si="535"/>
        <v>0.9999673109990701</v>
      </c>
      <c r="J542">
        <f t="shared" si="525"/>
        <v>21.829084152387946</v>
      </c>
      <c r="K542">
        <f t="shared" si="526"/>
        <v>21.166310364109741</v>
      </c>
      <c r="L542">
        <f t="shared" si="540"/>
        <v>5.6286149434624083E+17</v>
      </c>
      <c r="M542">
        <f t="shared" si="536"/>
        <v>3.1638478803243185E-2</v>
      </c>
      <c r="N542" s="17">
        <f t="shared" si="527"/>
        <v>1.7808081458035324E+16</v>
      </c>
      <c r="O542">
        <f t="shared" si="528"/>
        <v>0</v>
      </c>
      <c r="P542" s="18" t="e">
        <f t="shared" si="537"/>
        <v>#N/A</v>
      </c>
      <c r="R542">
        <f t="shared" si="541"/>
        <v>3.0524107838971908</v>
      </c>
      <c r="S542">
        <f t="shared" si="542"/>
        <v>40.871809979189464</v>
      </c>
      <c r="T542">
        <f t="shared" si="564"/>
        <v>-3.4533812155177741</v>
      </c>
      <c r="U542" s="9">
        <f t="shared" si="543"/>
        <v>37.418428763671692</v>
      </c>
      <c r="V542">
        <f t="shared" si="565"/>
        <v>-1.7808081458035238E+16</v>
      </c>
      <c r="W542">
        <f t="shared" si="566"/>
        <v>0</v>
      </c>
      <c r="X542">
        <f t="shared" si="567"/>
        <v>0</v>
      </c>
      <c r="Y542">
        <f t="shared" si="544"/>
        <v>1.5472382557660513</v>
      </c>
      <c r="Z542">
        <f t="shared" si="545"/>
        <v>31.415926535897931</v>
      </c>
      <c r="AA542">
        <f t="shared" si="546"/>
        <v>3.1651507246186386</v>
      </c>
      <c r="AB542">
        <f t="shared" si="568"/>
        <v>7.4578642717148799E-2</v>
      </c>
      <c r="AC542">
        <f t="shared" si="547"/>
        <v>31.490505178615081</v>
      </c>
      <c r="AD542">
        <f t="shared" si="569"/>
        <v>7.4707909251990707E-3</v>
      </c>
      <c r="AE542">
        <f t="shared" si="548"/>
        <v>1.2337512873762663E-4</v>
      </c>
      <c r="AF542" s="9">
        <f t="shared" si="570"/>
        <v>31.498099344669019</v>
      </c>
      <c r="AG542" s="9">
        <f t="shared" si="571"/>
        <v>0</v>
      </c>
      <c r="AH542">
        <f t="shared" si="572"/>
        <v>0</v>
      </c>
      <c r="AI542">
        <f t="shared" si="589"/>
        <v>3.1257338500324527E-3</v>
      </c>
      <c r="AJ542">
        <f t="shared" si="549"/>
        <v>37.337604695554134</v>
      </c>
      <c r="AK542">
        <f t="shared" si="550"/>
        <v>2.4237921611296696E-2</v>
      </c>
      <c r="AL542">
        <f t="shared" si="551"/>
        <v>5.6308629479989936E-2</v>
      </c>
      <c r="AM542">
        <f t="shared" si="552"/>
        <v>2.7751702625011966E-4</v>
      </c>
      <c r="AN542" s="9">
        <f t="shared" si="573"/>
        <v>37.41842876367167</v>
      </c>
      <c r="AO542">
        <f t="shared" si="553"/>
        <v>0</v>
      </c>
      <c r="AP542">
        <f t="shared" si="574"/>
        <v>0</v>
      </c>
      <c r="AQ542">
        <f t="shared" si="554"/>
        <v>5.9216781596562029</v>
      </c>
      <c r="AR542">
        <f t="shared" si="555"/>
        <v>-5.0340721105852103E-2</v>
      </c>
      <c r="AS542">
        <f t="shared" si="556"/>
        <v>4.8837838554790867E-2</v>
      </c>
      <c r="AT542">
        <f t="shared" si="575"/>
        <v>-2.0769405031159742</v>
      </c>
      <c r="AU542">
        <f t="shared" si="557"/>
        <v>5.9203294190026519</v>
      </c>
      <c r="AV542">
        <f t="shared" si="576"/>
        <v>0.15821961569777365</v>
      </c>
      <c r="AW542">
        <f t="shared" si="577"/>
        <v>0</v>
      </c>
      <c r="AX542">
        <f t="shared" si="558"/>
        <v>3.1643759500030032E-2</v>
      </c>
      <c r="AY542" t="b">
        <f t="shared" si="578"/>
        <v>0</v>
      </c>
      <c r="AZ542">
        <f t="shared" si="559"/>
        <v>37.337604695554134</v>
      </c>
      <c r="BA542">
        <f t="shared" si="560"/>
        <v>2.4237921611296606E-2</v>
      </c>
      <c r="BB542">
        <f t="shared" si="561"/>
        <v>6.976833182082252E-3</v>
      </c>
      <c r="BC542">
        <f t="shared" si="562"/>
        <v>2.7751702625011966E-4</v>
      </c>
      <c r="BD542">
        <f t="shared" si="563"/>
        <v>4.9331796297907987E-2</v>
      </c>
      <c r="BF542" s="15">
        <f t="shared" si="579"/>
        <v>37.418428763671663</v>
      </c>
      <c r="BG542" s="10">
        <f t="shared" si="580"/>
        <v>0</v>
      </c>
      <c r="BH542">
        <f t="shared" si="581"/>
        <v>5.9203294190026448</v>
      </c>
      <c r="BI542">
        <f t="shared" si="582"/>
        <v>5.9216781596562029</v>
      </c>
      <c r="BJ542">
        <f t="shared" si="583"/>
        <v>-5.0340721105852193E-2</v>
      </c>
      <c r="BK542">
        <f t="shared" si="584"/>
        <v>-4.9395774311681868E-4</v>
      </c>
      <c r="BM542">
        <f t="shared" si="585"/>
        <v>0</v>
      </c>
      <c r="BN542">
        <f t="shared" si="586"/>
        <v>-9.0205620750793969E-17</v>
      </c>
      <c r="BO542">
        <f t="shared" si="587"/>
        <v>3.0531133177191805E-16</v>
      </c>
      <c r="BP542">
        <f t="shared" si="588"/>
        <v>0</v>
      </c>
    </row>
    <row r="543" spans="1:68" x14ac:dyDescent="0.2">
      <c r="A543">
        <f t="shared" si="529"/>
        <v>0.50600000000000001</v>
      </c>
      <c r="B543">
        <f t="shared" si="530"/>
        <v>1.581621328116408</v>
      </c>
      <c r="C543">
        <f t="shared" si="531"/>
        <v>1.544112521916019</v>
      </c>
      <c r="D543">
        <f t="shared" si="532"/>
        <v>1.581621328116408</v>
      </c>
      <c r="E543">
        <f t="shared" si="538"/>
        <v>0.99964400840226797</v>
      </c>
      <c r="F543">
        <f t="shared" si="539"/>
        <v>0.99964400840226797</v>
      </c>
      <c r="G543">
        <f t="shared" si="533"/>
        <v>1.5658051148352439</v>
      </c>
      <c r="H543">
        <f t="shared" si="534"/>
        <v>0.99998754392744593</v>
      </c>
      <c r="I543">
        <f t="shared" si="535"/>
        <v>0.99998754392744593</v>
      </c>
      <c r="J543">
        <f t="shared" si="525"/>
        <v>21.828642480590286</v>
      </c>
      <c r="K543">
        <f t="shared" si="526"/>
        <v>21.165886384908575</v>
      </c>
      <c r="L543">
        <f t="shared" si="540"/>
        <v>5.6843699741283245E+17</v>
      </c>
      <c r="M543">
        <f t="shared" si="536"/>
        <v>3.1669720478171945E-2</v>
      </c>
      <c r="N543" s="17">
        <f t="shared" si="527"/>
        <v>1.8002240817515752E+16</v>
      </c>
      <c r="O543">
        <f t="shared" si="528"/>
        <v>0</v>
      </c>
      <c r="P543" s="18" t="e">
        <f t="shared" si="537"/>
        <v>#N/A</v>
      </c>
      <c r="R543">
        <f t="shared" si="541"/>
        <v>3.0523907528459464</v>
      </c>
      <c r="S543">
        <f t="shared" si="542"/>
        <v>40.88166687946719</v>
      </c>
      <c r="T543">
        <f t="shared" si="564"/>
        <v>-3.4523942445465745</v>
      </c>
      <c r="U543" s="9">
        <f t="shared" si="543"/>
        <v>37.429272634920615</v>
      </c>
      <c r="V543">
        <f t="shared" si="565"/>
        <v>-1.8002240817515688E+16</v>
      </c>
      <c r="W543">
        <f t="shared" si="566"/>
        <v>0</v>
      </c>
      <c r="X543">
        <f t="shared" si="567"/>
        <v>0</v>
      </c>
      <c r="Y543">
        <f t="shared" si="544"/>
        <v>1.544112521916019</v>
      </c>
      <c r="Z543">
        <f t="shared" si="545"/>
        <v>31.415926535897931</v>
      </c>
      <c r="AA543">
        <f t="shared" si="546"/>
        <v>3.1682764584686707</v>
      </c>
      <c r="AB543">
        <f t="shared" si="568"/>
        <v>8.4561741810094793E-2</v>
      </c>
      <c r="AC543">
        <f t="shared" si="547"/>
        <v>31.500488277708026</v>
      </c>
      <c r="AD543">
        <f t="shared" si="569"/>
        <v>8.457850226096731E-3</v>
      </c>
      <c r="AE543">
        <f t="shared" si="548"/>
        <v>1.7766340039836051E-4</v>
      </c>
      <c r="AF543" s="9">
        <f t="shared" si="570"/>
        <v>31.50912379133452</v>
      </c>
      <c r="AG543" s="9">
        <f t="shared" si="571"/>
        <v>0</v>
      </c>
      <c r="AH543">
        <f t="shared" si="572"/>
        <v>0</v>
      </c>
      <c r="AI543">
        <f t="shared" si="589"/>
        <v>3.1257338500323417E-3</v>
      </c>
      <c r="AJ543">
        <f t="shared" si="549"/>
        <v>37.337604695554134</v>
      </c>
      <c r="AK543">
        <f t="shared" si="550"/>
        <v>3.4016283937510418E-2</v>
      </c>
      <c r="AL543">
        <f t="shared" si="551"/>
        <v>5.7295600451189532E-2</v>
      </c>
      <c r="AM543">
        <f t="shared" si="552"/>
        <v>3.5605497778314846E-4</v>
      </c>
      <c r="AN543" s="9">
        <f t="shared" si="573"/>
        <v>37.429272634920622</v>
      </c>
      <c r="AO543">
        <f t="shared" si="553"/>
        <v>0</v>
      </c>
      <c r="AP543">
        <f t="shared" si="574"/>
        <v>0</v>
      </c>
      <c r="AQ543">
        <f t="shared" si="554"/>
        <v>5.9216781596562029</v>
      </c>
      <c r="AR543">
        <f t="shared" si="555"/>
        <v>-5.0545457872584375E-2</v>
      </c>
      <c r="AS543">
        <f t="shared" si="556"/>
        <v>4.8837750225092805E-2</v>
      </c>
      <c r="AT543">
        <f t="shared" si="575"/>
        <v>-1.4859194486216913</v>
      </c>
      <c r="AU543">
        <f t="shared" si="557"/>
        <v>5.9201488435861016</v>
      </c>
      <c r="AV543">
        <f t="shared" si="576"/>
        <v>0.15816895244880455</v>
      </c>
      <c r="AW543">
        <f t="shared" si="577"/>
        <v>0</v>
      </c>
      <c r="AX543">
        <f t="shared" si="558"/>
        <v>3.1675016838530357E-2</v>
      </c>
      <c r="AY543" t="b">
        <f t="shared" si="578"/>
        <v>0</v>
      </c>
      <c r="AZ543">
        <f t="shared" si="559"/>
        <v>37.337604695554134</v>
      </c>
      <c r="BA543">
        <f t="shared" si="560"/>
        <v>3.4016283937510314E-2</v>
      </c>
      <c r="BB543">
        <f t="shared" si="561"/>
        <v>7.9638041532815399E-3</v>
      </c>
      <c r="BC543">
        <f t="shared" si="562"/>
        <v>3.5605497778314846E-4</v>
      </c>
      <c r="BD543">
        <f t="shared" si="563"/>
        <v>4.9331796297907987E-2</v>
      </c>
      <c r="BF543" s="15">
        <f t="shared" si="579"/>
        <v>37.429272634920622</v>
      </c>
      <c r="BG543" s="10">
        <f t="shared" si="580"/>
        <v>0</v>
      </c>
      <c r="BH543">
        <f t="shared" si="581"/>
        <v>5.9201488435861016</v>
      </c>
      <c r="BI543">
        <f t="shared" si="582"/>
        <v>5.9216781596562029</v>
      </c>
      <c r="BJ543">
        <f t="shared" si="583"/>
        <v>-5.0545457872584479E-2</v>
      </c>
      <c r="BK543">
        <f t="shared" si="584"/>
        <v>-4.940460728151911E-4</v>
      </c>
      <c r="BM543">
        <f t="shared" si="585"/>
        <v>0</v>
      </c>
      <c r="BN543">
        <f t="shared" si="586"/>
        <v>-1.0408340855860843E-16</v>
      </c>
      <c r="BO543">
        <f t="shared" si="587"/>
        <v>0</v>
      </c>
      <c r="BP543">
        <f t="shared" si="588"/>
        <v>0</v>
      </c>
    </row>
    <row r="544" spans="1:68" x14ac:dyDescent="0.2">
      <c r="A544">
        <f t="shared" si="529"/>
        <v>0.50700000000000001</v>
      </c>
      <c r="B544">
        <f t="shared" si="530"/>
        <v>1.5847470619664406</v>
      </c>
      <c r="C544">
        <f t="shared" si="531"/>
        <v>1.5409867880659864</v>
      </c>
      <c r="D544">
        <f t="shared" si="532"/>
        <v>1.5847470619664406</v>
      </c>
      <c r="E544">
        <f t="shared" si="538"/>
        <v>0.99955572860046205</v>
      </c>
      <c r="F544">
        <f t="shared" si="539"/>
        <v>0.99955572860046205</v>
      </c>
      <c r="G544">
        <f t="shared" si="533"/>
        <v>1.568899591346776</v>
      </c>
      <c r="H544">
        <f t="shared" si="534"/>
        <v>0.9999982011978592</v>
      </c>
      <c r="I544">
        <f t="shared" si="535"/>
        <v>0.9999982011978592</v>
      </c>
      <c r="J544">
        <f t="shared" si="525"/>
        <v>21.828409846426155</v>
      </c>
      <c r="K544">
        <f t="shared" si="526"/>
        <v>21.165663069625982</v>
      </c>
      <c r="L544">
        <f t="shared" si="540"/>
        <v>5.7408477428170982E+17</v>
      </c>
      <c r="M544">
        <f t="shared" si="536"/>
        <v>3.170096212215872E-2</v>
      </c>
      <c r="N544" s="17">
        <f t="shared" si="527"/>
        <v>1.819903968441252E+16</v>
      </c>
      <c r="O544">
        <f t="shared" si="528"/>
        <v>0</v>
      </c>
      <c r="P544" s="18" t="e">
        <f t="shared" si="537"/>
        <v>#N/A</v>
      </c>
      <c r="R544">
        <f t="shared" si="541"/>
        <v>3.0523802020730373</v>
      </c>
      <c r="S544">
        <f t="shared" si="542"/>
        <v>40.891553470711358</v>
      </c>
      <c r="T544">
        <f t="shared" si="564"/>
        <v>-3.4514082477027381</v>
      </c>
      <c r="U544" s="9">
        <f t="shared" si="543"/>
        <v>37.440145223008621</v>
      </c>
      <c r="V544">
        <f t="shared" si="565"/>
        <v>-1.8199039684412568E+16</v>
      </c>
      <c r="W544">
        <f t="shared" si="566"/>
        <v>0</v>
      </c>
      <c r="X544">
        <f t="shared" si="567"/>
        <v>7.1054273576010019E-15</v>
      </c>
      <c r="Y544">
        <f t="shared" si="544"/>
        <v>1.5409867880659864</v>
      </c>
      <c r="Z544">
        <f t="shared" si="545"/>
        <v>31.415926535897931</v>
      </c>
      <c r="AA544">
        <f t="shared" si="546"/>
        <v>3.1714021923187032</v>
      </c>
      <c r="AB544">
        <f t="shared" si="568"/>
        <v>9.4566048871127989E-2</v>
      </c>
      <c r="AC544">
        <f t="shared" si="547"/>
        <v>31.510492584769061</v>
      </c>
      <c r="AD544">
        <f t="shared" si="569"/>
        <v>9.4439362015818588E-3</v>
      </c>
      <c r="AE544">
        <f t="shared" si="548"/>
        <v>2.4182480027615822E-4</v>
      </c>
      <c r="AF544" s="9">
        <f t="shared" si="570"/>
        <v>31.520178345770919</v>
      </c>
      <c r="AG544" s="9">
        <f t="shared" si="571"/>
        <v>0</v>
      </c>
      <c r="AH544">
        <f t="shared" si="572"/>
        <v>0</v>
      </c>
      <c r="AI544">
        <f t="shared" si="589"/>
        <v>3.1257338500324527E-3</v>
      </c>
      <c r="AJ544">
        <f t="shared" si="549"/>
        <v>37.337604695554134</v>
      </c>
      <c r="AK544">
        <f t="shared" si="550"/>
        <v>4.3814560042136345E-2</v>
      </c>
      <c r="AL544">
        <f t="shared" si="551"/>
        <v>5.8281597295025911E-2</v>
      </c>
      <c r="AM544">
        <f t="shared" si="552"/>
        <v>4.4437011731558431E-4</v>
      </c>
      <c r="AN544" s="9">
        <f t="shared" si="573"/>
        <v>37.440145223008614</v>
      </c>
      <c r="AO544">
        <f t="shared" si="553"/>
        <v>0</v>
      </c>
      <c r="AP544">
        <f t="shared" si="574"/>
        <v>0</v>
      </c>
      <c r="AQ544">
        <f t="shared" si="554"/>
        <v>5.9216781596562029</v>
      </c>
      <c r="AR544">
        <f t="shared" si="555"/>
        <v>-5.0751488828991644E-2</v>
      </c>
      <c r="AS544">
        <f t="shared" si="556"/>
        <v>4.8837661093444049E-2</v>
      </c>
      <c r="AT544">
        <f t="shared" si="575"/>
        <v>-1.1583247390863693</v>
      </c>
      <c r="AU544">
        <f t="shared" si="557"/>
        <v>5.9199668772376945</v>
      </c>
      <c r="AV544">
        <f t="shared" si="576"/>
        <v>0.15811816011866361</v>
      </c>
      <c r="AW544">
        <f t="shared" si="577"/>
        <v>0</v>
      </c>
      <c r="AX544">
        <f t="shared" si="558"/>
        <v>3.1706274177030681E-2</v>
      </c>
      <c r="AY544" t="b">
        <f t="shared" si="578"/>
        <v>0</v>
      </c>
      <c r="AZ544">
        <f t="shared" si="559"/>
        <v>37.337604695554134</v>
      </c>
      <c r="BA544">
        <f t="shared" si="560"/>
        <v>4.3814560042136241E-2</v>
      </c>
      <c r="BB544">
        <f t="shared" si="561"/>
        <v>8.9498009971180799E-3</v>
      </c>
      <c r="BC544">
        <f t="shared" si="562"/>
        <v>4.4437011731558431E-4</v>
      </c>
      <c r="BD544">
        <f t="shared" si="563"/>
        <v>4.9331796297907987E-2</v>
      </c>
      <c r="BF544" s="15">
        <f t="shared" si="579"/>
        <v>37.440145223008606</v>
      </c>
      <c r="BG544" s="10">
        <f t="shared" si="580"/>
        <v>0</v>
      </c>
      <c r="BH544">
        <f t="shared" si="581"/>
        <v>5.9199668772376874</v>
      </c>
      <c r="BI544">
        <f t="shared" si="582"/>
        <v>5.9216781596562029</v>
      </c>
      <c r="BJ544">
        <f t="shared" si="583"/>
        <v>-5.0751488828991748E-2</v>
      </c>
      <c r="BK544">
        <f t="shared" si="584"/>
        <v>-4.9413520446377895E-4</v>
      </c>
      <c r="BM544">
        <f t="shared" si="585"/>
        <v>0</v>
      </c>
      <c r="BN544">
        <f t="shared" si="586"/>
        <v>-1.0408340855860843E-16</v>
      </c>
      <c r="BO544">
        <f t="shared" si="587"/>
        <v>1.5265566588595902E-16</v>
      </c>
      <c r="BP544">
        <f t="shared" si="588"/>
        <v>0</v>
      </c>
    </row>
    <row r="545" spans="1:68" x14ac:dyDescent="0.2">
      <c r="A545">
        <f t="shared" si="529"/>
        <v>0.50800000000000001</v>
      </c>
      <c r="B545">
        <f t="shared" si="530"/>
        <v>1.5878727958164729</v>
      </c>
      <c r="C545">
        <f t="shared" si="531"/>
        <v>1.5378610542159541</v>
      </c>
      <c r="D545">
        <f t="shared" si="532"/>
        <v>1.5878727958164729</v>
      </c>
      <c r="E545">
        <f t="shared" si="538"/>
        <v>0.99945768293513193</v>
      </c>
      <c r="F545">
        <f t="shared" si="539"/>
        <v>0.99945768293513193</v>
      </c>
      <c r="G545">
        <f t="shared" si="533"/>
        <v>1.5719940678583082</v>
      </c>
      <c r="H545">
        <f t="shared" si="534"/>
        <v>0.99999928270825822</v>
      </c>
      <c r="I545">
        <f t="shared" si="535"/>
        <v>0.99999928270825822</v>
      </c>
      <c r="J545">
        <f t="shared" si="525"/>
        <v>21.828386238756977</v>
      </c>
      <c r="K545">
        <f t="shared" si="526"/>
        <v>21.165640407633731</v>
      </c>
      <c r="L545">
        <f t="shared" si="540"/>
        <v>5.7980599194007526E+17</v>
      </c>
      <c r="M545">
        <f t="shared" si="536"/>
        <v>3.1732203735172985E-2</v>
      </c>
      <c r="N545" s="17">
        <f t="shared" si="527"/>
        <v>1.8398521863116536E+16</v>
      </c>
      <c r="O545">
        <f t="shared" si="528"/>
        <v>0</v>
      </c>
      <c r="P545" s="18" t="e">
        <f t="shared" si="537"/>
        <v>#N/A</v>
      </c>
      <c r="R545">
        <f t="shared" si="541"/>
        <v>3.0523791313763948</v>
      </c>
      <c r="S545">
        <f t="shared" si="542"/>
        <v>40.901469945839608</v>
      </c>
      <c r="T545">
        <f t="shared" si="564"/>
        <v>-3.4504232230671836</v>
      </c>
      <c r="U545" s="9">
        <f t="shared" si="543"/>
        <v>37.451046722772425</v>
      </c>
      <c r="V545">
        <f t="shared" si="565"/>
        <v>-1.8398521863116232E+16</v>
      </c>
      <c r="W545">
        <f t="shared" si="566"/>
        <v>0</v>
      </c>
      <c r="X545">
        <f t="shared" si="567"/>
        <v>-1.4210854715202004E-14</v>
      </c>
      <c r="Y545">
        <f t="shared" si="544"/>
        <v>1.5378610542159541</v>
      </c>
      <c r="Z545">
        <f t="shared" si="545"/>
        <v>31.415926535897931</v>
      </c>
      <c r="AA545">
        <f t="shared" si="546"/>
        <v>3.1745279261687358</v>
      </c>
      <c r="AB545">
        <f t="shared" si="568"/>
        <v>0.10459176331007937</v>
      </c>
      <c r="AC545">
        <f t="shared" si="547"/>
        <v>31.52051829920801</v>
      </c>
      <c r="AD545">
        <f t="shared" si="569"/>
        <v>1.0429050769329066E-2</v>
      </c>
      <c r="AE545">
        <f t="shared" si="548"/>
        <v>3.1586059540621446E-4</v>
      </c>
      <c r="AF545" s="9">
        <f t="shared" si="570"/>
        <v>31.531263210572746</v>
      </c>
      <c r="AG545" s="9">
        <f t="shared" si="571"/>
        <v>0</v>
      </c>
      <c r="AH545">
        <f t="shared" si="572"/>
        <v>0</v>
      </c>
      <c r="AI545">
        <f t="shared" si="589"/>
        <v>3.1257338500324527E-3</v>
      </c>
      <c r="AJ545">
        <f t="shared" si="549"/>
        <v>37.337604695554134</v>
      </c>
      <c r="AK545">
        <f t="shared" si="550"/>
        <v>5.3632941115709439E-2</v>
      </c>
      <c r="AL545">
        <f t="shared" si="551"/>
        <v>5.926662193058041E-2</v>
      </c>
      <c r="AM545">
        <f t="shared" si="552"/>
        <v>5.4246417195568698E-4</v>
      </c>
      <c r="AN545" s="9">
        <f t="shared" si="573"/>
        <v>37.451046722772382</v>
      </c>
      <c r="AO545">
        <f t="shared" si="553"/>
        <v>0</v>
      </c>
      <c r="AP545">
        <f t="shared" si="574"/>
        <v>0</v>
      </c>
      <c r="AQ545">
        <f t="shared" si="554"/>
        <v>5.9216781596562029</v>
      </c>
      <c r="AR545">
        <f t="shared" si="555"/>
        <v>-5.0958822194369931E-2</v>
      </c>
      <c r="AS545">
        <f t="shared" si="556"/>
        <v>4.8837571161251342E-2</v>
      </c>
      <c r="AT545">
        <f t="shared" si="575"/>
        <v>-0.95014036400557866</v>
      </c>
      <c r="AU545">
        <f t="shared" si="557"/>
        <v>5.9197835121996363</v>
      </c>
      <c r="AV545">
        <f t="shared" si="576"/>
        <v>0.15806723790713353</v>
      </c>
      <c r="AW545">
        <f t="shared" si="577"/>
        <v>0</v>
      </c>
      <c r="AX545">
        <f t="shared" si="558"/>
        <v>3.1737531515531006E-2</v>
      </c>
      <c r="AY545" t="b">
        <f t="shared" si="578"/>
        <v>0</v>
      </c>
      <c r="AZ545">
        <f t="shared" si="559"/>
        <v>37.337604695554134</v>
      </c>
      <c r="BA545">
        <f t="shared" si="560"/>
        <v>5.3632941115709341E-2</v>
      </c>
      <c r="BB545">
        <f t="shared" si="561"/>
        <v>9.9348256326724019E-3</v>
      </c>
      <c r="BC545">
        <f t="shared" si="562"/>
        <v>5.4246417195568698E-4</v>
      </c>
      <c r="BD545">
        <f t="shared" si="563"/>
        <v>4.9331796297907987E-2</v>
      </c>
      <c r="BF545" s="15">
        <f t="shared" si="579"/>
        <v>37.451046722772375</v>
      </c>
      <c r="BG545" s="10">
        <f t="shared" si="580"/>
        <v>0</v>
      </c>
      <c r="BH545">
        <f t="shared" si="581"/>
        <v>5.9197835121996292</v>
      </c>
      <c r="BI545">
        <f t="shared" si="582"/>
        <v>5.9216781596562029</v>
      </c>
      <c r="BJ545">
        <f t="shared" si="583"/>
        <v>-5.0958822194370028E-2</v>
      </c>
      <c r="BK545">
        <f t="shared" si="584"/>
        <v>-4.9422513665666433E-4</v>
      </c>
      <c r="BM545">
        <f t="shared" si="585"/>
        <v>0</v>
      </c>
      <c r="BN545">
        <f t="shared" si="586"/>
        <v>-9.7144514654701197E-17</v>
      </c>
      <c r="BO545">
        <f t="shared" si="587"/>
        <v>0</v>
      </c>
      <c r="BP545">
        <f t="shared" si="588"/>
        <v>0</v>
      </c>
    </row>
    <row r="546" spans="1:68" x14ac:dyDescent="0.2">
      <c r="A546">
        <f t="shared" si="529"/>
        <v>0.50900000000000001</v>
      </c>
      <c r="B546">
        <f t="shared" si="530"/>
        <v>1.5909985296665055</v>
      </c>
      <c r="C546">
        <f t="shared" si="531"/>
        <v>1.5347353203659215</v>
      </c>
      <c r="D546">
        <f t="shared" si="532"/>
        <v>1.5909985296665055</v>
      </c>
      <c r="E546">
        <f t="shared" si="538"/>
        <v>0.99934987236420381</v>
      </c>
      <c r="F546">
        <f t="shared" si="539"/>
        <v>0.99934987236420381</v>
      </c>
      <c r="G546">
        <f t="shared" si="533"/>
        <v>1.5750885443698404</v>
      </c>
      <c r="H546">
        <f t="shared" si="534"/>
        <v>0.99999078844828682</v>
      </c>
      <c r="I546">
        <f t="shared" si="535"/>
        <v>0.99999078844828682</v>
      </c>
      <c r="J546">
        <f t="shared" si="525"/>
        <v>21.828571656452429</v>
      </c>
      <c r="K546">
        <f t="shared" si="526"/>
        <v>21.165818397853307</v>
      </c>
      <c r="L546">
        <f t="shared" si="540"/>
        <v>5.8560183949843827E+17</v>
      </c>
      <c r="M546">
        <f t="shared" si="536"/>
        <v>3.1763445317184211E-2</v>
      </c>
      <c r="N546" s="17">
        <f t="shared" si="527"/>
        <v>1.8600732006551128E+16</v>
      </c>
      <c r="O546">
        <f t="shared" si="528"/>
        <v>0</v>
      </c>
      <c r="P546" s="18" t="e">
        <f t="shared" si="537"/>
        <v>#N/A</v>
      </c>
      <c r="R546">
        <f t="shared" si="541"/>
        <v>3.0523875407355145</v>
      </c>
      <c r="S546">
        <f t="shared" si="542"/>
        <v>40.911416498772859</v>
      </c>
      <c r="T546">
        <f t="shared" si="564"/>
        <v>-3.4494391687264976</v>
      </c>
      <c r="U546" s="9">
        <f t="shared" si="543"/>
        <v>37.461977330046359</v>
      </c>
      <c r="V546">
        <f t="shared" si="565"/>
        <v>-1.8600732006550956E+16</v>
      </c>
      <c r="W546">
        <f t="shared" si="566"/>
        <v>0</v>
      </c>
      <c r="X546">
        <f t="shared" si="567"/>
        <v>-7.1054273576010019E-15</v>
      </c>
      <c r="Y546">
        <f t="shared" si="544"/>
        <v>1.5347353203659215</v>
      </c>
      <c r="Z546">
        <f t="shared" si="545"/>
        <v>31.415926535897931</v>
      </c>
      <c r="AA546">
        <f t="shared" si="546"/>
        <v>3.1776536600187679</v>
      </c>
      <c r="AB546">
        <f t="shared" si="568"/>
        <v>0.11463908544792906</v>
      </c>
      <c r="AC546">
        <f t="shared" si="547"/>
        <v>31.530565621345861</v>
      </c>
      <c r="AD546">
        <f t="shared" si="569"/>
        <v>1.1413195841350284E-2</v>
      </c>
      <c r="AE546">
        <f t="shared" si="548"/>
        <v>3.9977224802121468E-4</v>
      </c>
      <c r="AF546" s="9">
        <f t="shared" si="570"/>
        <v>31.542378589435231</v>
      </c>
      <c r="AG546" s="9">
        <f t="shared" si="571"/>
        <v>0</v>
      </c>
      <c r="AH546">
        <f t="shared" si="572"/>
        <v>0</v>
      </c>
      <c r="AI546">
        <f t="shared" si="589"/>
        <v>3.1257338500324527E-3</v>
      </c>
      <c r="AJ546">
        <f t="shared" si="549"/>
        <v>37.337604695554134</v>
      </c>
      <c r="AK546">
        <f t="shared" si="550"/>
        <v>6.34716191605426E-2</v>
      </c>
      <c r="AL546">
        <f t="shared" si="551"/>
        <v>6.0250676271266457E-2</v>
      </c>
      <c r="AM546">
        <f t="shared" si="552"/>
        <v>6.5033906040789504E-4</v>
      </c>
      <c r="AN546" s="9">
        <f t="shared" si="573"/>
        <v>37.461977330046352</v>
      </c>
      <c r="AO546">
        <f t="shared" si="553"/>
        <v>0</v>
      </c>
      <c r="AP546">
        <f t="shared" si="574"/>
        <v>0</v>
      </c>
      <c r="AQ546">
        <f t="shared" si="554"/>
        <v>5.9216781596562029</v>
      </c>
      <c r="AR546">
        <f t="shared" si="555"/>
        <v>-5.1167466287386457E-2</v>
      </c>
      <c r="AS546">
        <f t="shared" si="556"/>
        <v>4.8837480429916175E-2</v>
      </c>
      <c r="AT546">
        <f t="shared" si="575"/>
        <v>-0.80614717198194508</v>
      </c>
      <c r="AU546">
        <f t="shared" si="557"/>
        <v>5.9195987406111215</v>
      </c>
      <c r="AV546">
        <f t="shared" si="576"/>
        <v>0.15801618500962872</v>
      </c>
      <c r="AW546">
        <f t="shared" si="577"/>
        <v>0</v>
      </c>
      <c r="AX546">
        <f t="shared" si="558"/>
        <v>3.1768788854031331E-2</v>
      </c>
      <c r="AY546" t="b">
        <f t="shared" si="578"/>
        <v>0</v>
      </c>
      <c r="AZ546">
        <f t="shared" si="559"/>
        <v>37.337604695554134</v>
      </c>
      <c r="BA546">
        <f t="shared" si="560"/>
        <v>6.3471619160542517E-2</v>
      </c>
      <c r="BB546">
        <f t="shared" si="561"/>
        <v>1.0918879973358567E-2</v>
      </c>
      <c r="BC546">
        <f t="shared" si="562"/>
        <v>6.5033906040789504E-4</v>
      </c>
      <c r="BD546">
        <f t="shared" si="563"/>
        <v>4.9331796297907987E-2</v>
      </c>
      <c r="BF546" s="15">
        <f t="shared" si="579"/>
        <v>37.461977330046352</v>
      </c>
      <c r="BG546" s="10">
        <f t="shared" si="580"/>
        <v>0</v>
      </c>
      <c r="BH546">
        <f t="shared" si="581"/>
        <v>5.9195987406111215</v>
      </c>
      <c r="BI546">
        <f t="shared" si="582"/>
        <v>5.9216781596562029</v>
      </c>
      <c r="BJ546">
        <f t="shared" si="583"/>
        <v>-5.116746628738654E-2</v>
      </c>
      <c r="BK546">
        <f t="shared" si="584"/>
        <v>-4.9431586799171708E-4</v>
      </c>
      <c r="BM546">
        <f t="shared" si="585"/>
        <v>0</v>
      </c>
      <c r="BN546">
        <f t="shared" si="586"/>
        <v>0</v>
      </c>
      <c r="BO546">
        <f t="shared" si="587"/>
        <v>9.7144514654701197E-17</v>
      </c>
      <c r="BP546">
        <f t="shared" si="588"/>
        <v>0</v>
      </c>
    </row>
    <row r="547" spans="1:68" x14ac:dyDescent="0.2">
      <c r="A547">
        <f t="shared" si="529"/>
        <v>0.51</v>
      </c>
      <c r="B547">
        <f t="shared" si="530"/>
        <v>1.5941242635165378</v>
      </c>
      <c r="C547">
        <f t="shared" si="531"/>
        <v>1.5316095865158892</v>
      </c>
      <c r="D547">
        <f t="shared" si="532"/>
        <v>1.5941242635165378</v>
      </c>
      <c r="E547">
        <f t="shared" si="538"/>
        <v>0.99923229794100887</v>
      </c>
      <c r="F547">
        <f t="shared" si="539"/>
        <v>0.99923229794100887</v>
      </c>
      <c r="G547">
        <f t="shared" si="533"/>
        <v>1.5781830208813723</v>
      </c>
      <c r="H547">
        <f t="shared" si="534"/>
        <v>0.99997271849928404</v>
      </c>
      <c r="I547">
        <f t="shared" si="535"/>
        <v>0.99997271849928404</v>
      </c>
      <c r="J547">
        <f t="shared" si="525"/>
        <v>21.828966108390308</v>
      </c>
      <c r="K547">
        <f t="shared" si="526"/>
        <v>21.16619704875572</v>
      </c>
      <c r="L547">
        <f t="shared" si="540"/>
        <v>5.9147352867332864E+17</v>
      </c>
      <c r="M547">
        <f t="shared" si="536"/>
        <v>3.1794686868161878E-2</v>
      </c>
      <c r="N547" s="17">
        <f t="shared" si="527"/>
        <v>1.8805715634975252E+16</v>
      </c>
      <c r="O547">
        <f t="shared" si="528"/>
        <v>0</v>
      </c>
      <c r="P547" s="18" t="e">
        <f t="shared" si="537"/>
        <v>#N/A</v>
      </c>
      <c r="R547">
        <f t="shared" si="541"/>
        <v>3.0524054303114503</v>
      </c>
      <c r="S547">
        <f t="shared" si="542"/>
        <v>40.921393324450769</v>
      </c>
      <c r="T547">
        <f t="shared" si="564"/>
        <v>-3.4484560827729109</v>
      </c>
      <c r="U547" s="9">
        <f t="shared" si="543"/>
        <v>37.472937241677855</v>
      </c>
      <c r="V547">
        <f t="shared" si="565"/>
        <v>-1.880571563497434E+16</v>
      </c>
      <c r="W547">
        <f t="shared" si="566"/>
        <v>0</v>
      </c>
      <c r="X547">
        <f t="shared" si="567"/>
        <v>-4.9737991503207013E-14</v>
      </c>
      <c r="Y547">
        <f t="shared" si="544"/>
        <v>1.5316095865158892</v>
      </c>
      <c r="Z547">
        <f t="shared" si="545"/>
        <v>31.415926535897931</v>
      </c>
      <c r="AA547">
        <f t="shared" si="546"/>
        <v>3.1807793938688005</v>
      </c>
      <c r="AB547">
        <f t="shared" si="568"/>
        <v>0.124708216532827</v>
      </c>
      <c r="AC547">
        <f t="shared" si="547"/>
        <v>31.540634752430758</v>
      </c>
      <c r="AD547">
        <f t="shared" si="569"/>
        <v>1.2396373324019432E-2</v>
      </c>
      <c r="AE547">
        <f t="shared" si="548"/>
        <v>4.9356141566756059E-4</v>
      </c>
      <c r="AF547" s="9">
        <f t="shared" si="570"/>
        <v>31.553524687170444</v>
      </c>
      <c r="AG547" s="9">
        <f t="shared" si="571"/>
        <v>0</v>
      </c>
      <c r="AH547">
        <f t="shared" si="572"/>
        <v>0</v>
      </c>
      <c r="AI547">
        <f t="shared" si="589"/>
        <v>3.1257338500324527E-3</v>
      </c>
      <c r="AJ547">
        <f t="shared" si="549"/>
        <v>37.337604695554134</v>
      </c>
      <c r="AK547">
        <f t="shared" si="550"/>
        <v>7.3330787005747369E-2</v>
      </c>
      <c r="AL547">
        <f t="shared" si="551"/>
        <v>6.1233762224853105E-2</v>
      </c>
      <c r="AM547">
        <f t="shared" si="552"/>
        <v>7.6799689312298709E-4</v>
      </c>
      <c r="AN547" s="9">
        <f t="shared" si="573"/>
        <v>37.472937241677855</v>
      </c>
      <c r="AO547">
        <f t="shared" si="553"/>
        <v>0</v>
      </c>
      <c r="AP547">
        <f t="shared" si="574"/>
        <v>0</v>
      </c>
      <c r="AQ547">
        <f t="shared" si="554"/>
        <v>5.9216781596562029</v>
      </c>
      <c r="AR547">
        <f t="shared" si="555"/>
        <v>-5.1377429527079632E-2</v>
      </c>
      <c r="AS547">
        <f t="shared" si="556"/>
        <v>4.8837388900833674E-2</v>
      </c>
      <c r="AT547">
        <f t="shared" si="575"/>
        <v>-0.70062563931098787</v>
      </c>
      <c r="AU547">
        <f t="shared" si="557"/>
        <v>5.9194125545074101</v>
      </c>
      <c r="AV547">
        <f t="shared" si="576"/>
        <v>0.15796500061713251</v>
      </c>
      <c r="AW547">
        <f t="shared" si="577"/>
        <v>0</v>
      </c>
      <c r="AX547">
        <f t="shared" si="558"/>
        <v>3.1800046192531656E-2</v>
      </c>
      <c r="AY547" t="b">
        <f t="shared" si="578"/>
        <v>0</v>
      </c>
      <c r="AZ547">
        <f t="shared" si="559"/>
        <v>37.337604695554134</v>
      </c>
      <c r="BA547">
        <f t="shared" si="560"/>
        <v>7.3330787005747286E-2</v>
      </c>
      <c r="BB547">
        <f t="shared" si="561"/>
        <v>1.1901965926944926E-2</v>
      </c>
      <c r="BC547">
        <f t="shared" si="562"/>
        <v>7.6799689312298709E-4</v>
      </c>
      <c r="BD547">
        <f t="shared" si="563"/>
        <v>4.9331796297907987E-2</v>
      </c>
      <c r="BF547" s="15">
        <f t="shared" si="579"/>
        <v>37.472937241677855</v>
      </c>
      <c r="BG547" s="10">
        <f t="shared" si="580"/>
        <v>0</v>
      </c>
      <c r="BH547">
        <f t="shared" si="581"/>
        <v>5.9194125545074101</v>
      </c>
      <c r="BI547">
        <f t="shared" si="582"/>
        <v>5.9216781596562029</v>
      </c>
      <c r="BJ547">
        <f t="shared" si="583"/>
        <v>-5.1377429527079715E-2</v>
      </c>
      <c r="BK547">
        <f t="shared" si="584"/>
        <v>-4.9440739707450575E-4</v>
      </c>
      <c r="BM547">
        <f t="shared" si="585"/>
        <v>0</v>
      </c>
      <c r="BN547">
        <f t="shared" si="586"/>
        <v>0</v>
      </c>
      <c r="BO547">
        <f t="shared" si="587"/>
        <v>-1.9428902930940239E-16</v>
      </c>
      <c r="BP547">
        <f t="shared" si="588"/>
        <v>0</v>
      </c>
    </row>
    <row r="548" spans="1:68" x14ac:dyDescent="0.2">
      <c r="A548">
        <f t="shared" si="529"/>
        <v>0.51100000000000001</v>
      </c>
      <c r="B548">
        <f t="shared" si="530"/>
        <v>1.5972499973665701</v>
      </c>
      <c r="C548">
        <f t="shared" si="531"/>
        <v>1.5284838526658568</v>
      </c>
      <c r="D548">
        <f t="shared" si="532"/>
        <v>1.5972499973665701</v>
      </c>
      <c r="E548">
        <f t="shared" si="538"/>
        <v>0.99910496081427336</v>
      </c>
      <c r="F548">
        <f t="shared" si="539"/>
        <v>0.99910496081427336</v>
      </c>
      <c r="G548">
        <f t="shared" si="533"/>
        <v>1.5812774973929045</v>
      </c>
      <c r="H548">
        <f t="shared" si="534"/>
        <v>0.9999450730342837</v>
      </c>
      <c r="I548">
        <f t="shared" si="535"/>
        <v>0.9999450730342837</v>
      </c>
      <c r="J548">
        <f t="shared" si="525"/>
        <v>21.829569613457551</v>
      </c>
      <c r="K548">
        <f t="shared" si="526"/>
        <v>21.16677637836256</v>
      </c>
      <c r="L548">
        <f t="shared" si="540"/>
        <v>5.974222942812288E+17</v>
      </c>
      <c r="M548">
        <f t="shared" si="536"/>
        <v>3.182592838807545E-2</v>
      </c>
      <c r="N548" s="17">
        <f t="shared" si="527"/>
        <v>1.9013519155234124E+16</v>
      </c>
      <c r="O548">
        <f t="shared" si="528"/>
        <v>0</v>
      </c>
      <c r="P548" s="18" t="e">
        <f t="shared" si="537"/>
        <v>#N/A</v>
      </c>
      <c r="R548">
        <f t="shared" si="541"/>
        <v>3.0524328004468306</v>
      </c>
      <c r="S548">
        <f t="shared" si="542"/>
        <v>40.931400618846766</v>
      </c>
      <c r="T548">
        <f t="shared" si="564"/>
        <v>-3.4474739633042786</v>
      </c>
      <c r="U548" s="9">
        <f t="shared" si="543"/>
        <v>37.48392665554249</v>
      </c>
      <c r="V548">
        <f t="shared" si="565"/>
        <v>-1.9013519155234188E+16</v>
      </c>
      <c r="W548">
        <f t="shared" si="566"/>
        <v>0</v>
      </c>
      <c r="X548">
        <f t="shared" si="567"/>
        <v>7.1054273576010019E-15</v>
      </c>
      <c r="Y548">
        <f t="shared" si="544"/>
        <v>1.5284838526658568</v>
      </c>
      <c r="Z548">
        <f t="shared" si="545"/>
        <v>31.415926535897931</v>
      </c>
      <c r="AA548">
        <f t="shared" si="546"/>
        <v>3.1839051277188331</v>
      </c>
      <c r="AB548">
        <f t="shared" si="568"/>
        <v>0.13479935875624088</v>
      </c>
      <c r="AC548">
        <f t="shared" si="547"/>
        <v>31.550725894654171</v>
      </c>
      <c r="AD548">
        <f t="shared" si="569"/>
        <v>1.3378585118091502E-2</v>
      </c>
      <c r="AE548">
        <f t="shared" si="548"/>
        <v>5.9722995133609953E-4</v>
      </c>
      <c r="AF548" s="9">
        <f t="shared" si="570"/>
        <v>31.564701709723597</v>
      </c>
      <c r="AG548" s="9">
        <f t="shared" si="571"/>
        <v>0</v>
      </c>
      <c r="AH548">
        <f t="shared" si="572"/>
        <v>0</v>
      </c>
      <c r="AI548">
        <f t="shared" si="589"/>
        <v>3.1257338500323417E-3</v>
      </c>
      <c r="AJ548">
        <f t="shared" si="549"/>
        <v>37.337604695554134</v>
      </c>
      <c r="AK548">
        <f t="shared" si="550"/>
        <v>8.3210638322365277E-2</v>
      </c>
      <c r="AL548">
        <f t="shared" si="551"/>
        <v>6.2215881693485464E-2</v>
      </c>
      <c r="AM548">
        <f t="shared" si="552"/>
        <v>8.9543997246303755E-4</v>
      </c>
      <c r="AN548" s="9">
        <f t="shared" si="573"/>
        <v>37.48392665554244</v>
      </c>
      <c r="AO548">
        <f t="shared" si="553"/>
        <v>0</v>
      </c>
      <c r="AP548">
        <f t="shared" si="574"/>
        <v>0</v>
      </c>
      <c r="AQ548">
        <f t="shared" si="554"/>
        <v>5.9216781596562029</v>
      </c>
      <c r="AR548">
        <f t="shared" si="555"/>
        <v>-5.1588720433875607E-2</v>
      </c>
      <c r="AS548">
        <f t="shared" si="556"/>
        <v>4.8837296575393964E-2</v>
      </c>
      <c r="AT548">
        <f t="shared" si="575"/>
        <v>-0.61997746290584144</v>
      </c>
      <c r="AU548">
        <f t="shared" si="557"/>
        <v>5.9192249458188435</v>
      </c>
      <c r="AV548">
        <f t="shared" si="576"/>
        <v>0.15791368391613306</v>
      </c>
      <c r="AW548">
        <f t="shared" si="577"/>
        <v>0</v>
      </c>
      <c r="AX548">
        <f t="shared" si="558"/>
        <v>3.1831303531031974E-2</v>
      </c>
      <c r="AY548" t="b">
        <f t="shared" si="578"/>
        <v>0</v>
      </c>
      <c r="AZ548">
        <f t="shared" si="559"/>
        <v>37.337604695554134</v>
      </c>
      <c r="BA548">
        <f t="shared" si="560"/>
        <v>8.3210638322365221E-2</v>
      </c>
      <c r="BB548">
        <f t="shared" si="561"/>
        <v>1.2884085395577395E-2</v>
      </c>
      <c r="BC548">
        <f t="shared" si="562"/>
        <v>8.9543997246303755E-4</v>
      </c>
      <c r="BD548">
        <f t="shared" si="563"/>
        <v>4.9331796297907987E-2</v>
      </c>
      <c r="BF548" s="15">
        <f t="shared" si="579"/>
        <v>37.48392665554244</v>
      </c>
      <c r="BG548" s="10">
        <f t="shared" si="580"/>
        <v>0</v>
      </c>
      <c r="BH548">
        <f t="shared" si="581"/>
        <v>5.9192249458188435</v>
      </c>
      <c r="BI548">
        <f t="shared" si="582"/>
        <v>5.9216781596562029</v>
      </c>
      <c r="BJ548">
        <f t="shared" si="583"/>
        <v>-5.1588720433875662E-2</v>
      </c>
      <c r="BK548">
        <f t="shared" si="584"/>
        <v>-4.9449972251410651E-4</v>
      </c>
      <c r="BM548">
        <f t="shared" si="585"/>
        <v>0</v>
      </c>
      <c r="BN548">
        <f t="shared" si="586"/>
        <v>0</v>
      </c>
      <c r="BO548">
        <f t="shared" si="587"/>
        <v>-8.3266726846886741E-17</v>
      </c>
      <c r="BP548">
        <f t="shared" si="588"/>
        <v>0</v>
      </c>
    </row>
    <row r="549" spans="1:68" x14ac:dyDescent="0.2">
      <c r="A549">
        <f t="shared" si="529"/>
        <v>0.51200000000000001</v>
      </c>
      <c r="B549">
        <f t="shared" si="530"/>
        <v>1.6003757312166027</v>
      </c>
      <c r="C549">
        <f t="shared" si="531"/>
        <v>1.5253581188158243</v>
      </c>
      <c r="D549">
        <f t="shared" si="532"/>
        <v>1.6003757312166027</v>
      </c>
      <c r="E549">
        <f t="shared" si="538"/>
        <v>0.99896786222810685</v>
      </c>
      <c r="F549">
        <f t="shared" si="539"/>
        <v>0.99896786222810685</v>
      </c>
      <c r="G549">
        <f t="shared" si="533"/>
        <v>1.5843719739044366</v>
      </c>
      <c r="H549">
        <f t="shared" si="534"/>
        <v>0.9999078523180126</v>
      </c>
      <c r="I549">
        <f t="shared" si="535"/>
        <v>0.9999078523180126</v>
      </c>
      <c r="J549">
        <f t="shared" ref="J549:J612" si="590">x_m_zeta/H549</f>
        <v>21.830382200552471</v>
      </c>
      <c r="K549">
        <f t="shared" ref="K549:K612" si="591">(J549)^alpha</f>
        <v>21.167556414248075</v>
      </c>
      <c r="L549">
        <f t="shared" si="540"/>
        <v>6.0344939474525875E+17</v>
      </c>
      <c r="M549">
        <f t="shared" si="536"/>
        <v>3.1857169876894437E-2</v>
      </c>
      <c r="N549" s="17">
        <f t="shared" si="527"/>
        <v>1.9224189880508836E+16</v>
      </c>
      <c r="O549">
        <f t="shared" si="528"/>
        <v>0</v>
      </c>
      <c r="P549" s="18" t="e">
        <f t="shared" si="537"/>
        <v>#N/A</v>
      </c>
      <c r="R549">
        <f t="shared" si="541"/>
        <v>3.0524696516658838</v>
      </c>
      <c r="S549">
        <f t="shared" si="542"/>
        <v>40.941438578983337</v>
      </c>
      <c r="T549">
        <f t="shared" si="564"/>
        <v>-3.446492808424054</v>
      </c>
      <c r="U549" s="9">
        <f t="shared" si="543"/>
        <v>37.494945770559283</v>
      </c>
      <c r="V549">
        <f t="shared" si="565"/>
        <v>-1.9224189880507916E+16</v>
      </c>
      <c r="W549">
        <f t="shared" si="566"/>
        <v>0</v>
      </c>
      <c r="X549">
        <f t="shared" si="567"/>
        <v>-4.2632564145606011E-14</v>
      </c>
      <c r="Y549">
        <f t="shared" si="544"/>
        <v>1.5253581188158243</v>
      </c>
      <c r="Z549">
        <f t="shared" si="545"/>
        <v>31.415926535897931</v>
      </c>
      <c r="AA549">
        <f t="shared" si="546"/>
        <v>3.1870308615688652</v>
      </c>
      <c r="AB549">
        <f t="shared" si="568"/>
        <v>0.14491271526921723</v>
      </c>
      <c r="AC549">
        <f t="shared" si="547"/>
        <v>31.560839251167149</v>
      </c>
      <c r="AD549">
        <f t="shared" si="569"/>
        <v>1.4359833118727031E-2</v>
      </c>
      <c r="AE549">
        <f t="shared" si="548"/>
        <v>7.1077990360849134E-4</v>
      </c>
      <c r="AF549" s="9">
        <f t="shared" si="570"/>
        <v>31.575909864189487</v>
      </c>
      <c r="AG549" s="9">
        <f t="shared" si="571"/>
        <v>0</v>
      </c>
      <c r="AH549">
        <f t="shared" si="572"/>
        <v>0</v>
      </c>
      <c r="AI549">
        <f t="shared" si="589"/>
        <v>3.1257338500324527E-3</v>
      </c>
      <c r="AJ549">
        <f t="shared" si="549"/>
        <v>37.337604695554134</v>
      </c>
      <c r="AK549">
        <f t="shared" si="550"/>
        <v>9.3111367638594913E-2</v>
      </c>
      <c r="AL549">
        <f t="shared" si="551"/>
        <v>6.3197036573710008E-2</v>
      </c>
      <c r="AM549">
        <f t="shared" si="552"/>
        <v>1.0326707928821942E-3</v>
      </c>
      <c r="AN549" s="9">
        <f t="shared" si="573"/>
        <v>37.494945770559319</v>
      </c>
      <c r="AO549">
        <f t="shared" si="553"/>
        <v>0</v>
      </c>
      <c r="AP549">
        <f t="shared" si="574"/>
        <v>0</v>
      </c>
      <c r="AQ549">
        <f t="shared" si="554"/>
        <v>5.9216781596562029</v>
      </c>
      <c r="AR549">
        <f t="shared" si="555"/>
        <v>-5.1801347630622316E-2</v>
      </c>
      <c r="AS549">
        <f t="shared" si="556"/>
        <v>4.8837203454982978E-2</v>
      </c>
      <c r="AT549">
        <f t="shared" si="575"/>
        <v>-0.55633752295085526</v>
      </c>
      <c r="AU549">
        <f t="shared" si="557"/>
        <v>5.9190359063698317</v>
      </c>
      <c r="AV549">
        <f t="shared" si="576"/>
        <v>0.15786223408855823</v>
      </c>
      <c r="AW549">
        <f t="shared" si="577"/>
        <v>0</v>
      </c>
      <c r="AX549">
        <f t="shared" si="558"/>
        <v>3.1862560869532305E-2</v>
      </c>
      <c r="AY549" t="b">
        <f t="shared" si="578"/>
        <v>0</v>
      </c>
      <c r="AZ549">
        <f t="shared" si="559"/>
        <v>37.337604695554134</v>
      </c>
      <c r="BA549">
        <f t="shared" si="560"/>
        <v>9.311136763859483E-2</v>
      </c>
      <c r="BB549">
        <f t="shared" si="561"/>
        <v>1.3865240275801972E-2</v>
      </c>
      <c r="BC549">
        <f t="shared" si="562"/>
        <v>1.0326707928821942E-3</v>
      </c>
      <c r="BD549">
        <f t="shared" si="563"/>
        <v>4.9331796297907987E-2</v>
      </c>
      <c r="BF549" s="15">
        <f t="shared" si="579"/>
        <v>37.494945770559319</v>
      </c>
      <c r="BG549" s="10">
        <f t="shared" si="580"/>
        <v>0</v>
      </c>
      <c r="BH549">
        <f t="shared" si="581"/>
        <v>5.9190359063698317</v>
      </c>
      <c r="BI549">
        <f t="shared" si="582"/>
        <v>5.9216781596562029</v>
      </c>
      <c r="BJ549">
        <f t="shared" si="583"/>
        <v>-5.1801347630622399E-2</v>
      </c>
      <c r="BK549">
        <f t="shared" si="584"/>
        <v>-4.9459284292505817E-4</v>
      </c>
      <c r="BM549">
        <f t="shared" si="585"/>
        <v>0</v>
      </c>
      <c r="BN549">
        <f t="shared" si="586"/>
        <v>0</v>
      </c>
      <c r="BO549">
        <f t="shared" si="587"/>
        <v>0</v>
      </c>
      <c r="BP549">
        <f t="shared" si="588"/>
        <v>0</v>
      </c>
    </row>
    <row r="550" spans="1:68" x14ac:dyDescent="0.2">
      <c r="A550">
        <f t="shared" si="529"/>
        <v>0.51300000000000001</v>
      </c>
      <c r="B550">
        <f t="shared" si="530"/>
        <v>1.603501465066635</v>
      </c>
      <c r="C550">
        <f t="shared" si="531"/>
        <v>1.5222323849657919</v>
      </c>
      <c r="D550">
        <f t="shared" si="532"/>
        <v>1.603501465066635</v>
      </c>
      <c r="E550">
        <f t="shared" si="538"/>
        <v>0.99882100352199066</v>
      </c>
      <c r="F550">
        <f t="shared" si="539"/>
        <v>0.99882100352199066</v>
      </c>
      <c r="G550">
        <f t="shared" si="533"/>
        <v>1.5874664504159688</v>
      </c>
      <c r="H550">
        <f t="shared" si="534"/>
        <v>0.99986105670688807</v>
      </c>
      <c r="I550">
        <f t="shared" si="535"/>
        <v>0.99986105670688807</v>
      </c>
      <c r="J550">
        <f t="shared" si="590"/>
        <v>21.831403908588108</v>
      </c>
      <c r="K550">
        <f t="shared" si="591"/>
        <v>21.168537193542335</v>
      </c>
      <c r="L550">
        <f t="shared" si="540"/>
        <v>6.0955611261407706E+17</v>
      </c>
      <c r="M550">
        <f t="shared" si="536"/>
        <v>3.1888411334588272E-2</v>
      </c>
      <c r="N550" s="17">
        <f t="shared" ref="N550:N613" si="592">L550*M550</f>
        <v>1.94377760505503E+16</v>
      </c>
      <c r="O550">
        <f t="shared" ref="O550:O613" si="593">N550*EXP(-N550)</f>
        <v>0</v>
      </c>
      <c r="P550" s="18" t="e">
        <f t="shared" si="537"/>
        <v>#N/A</v>
      </c>
      <c r="R550">
        <f t="shared" si="541"/>
        <v>3.0525159846744754</v>
      </c>
      <c r="S550">
        <f t="shared" si="542"/>
        <v>40.951507402948153</v>
      </c>
      <c r="T550">
        <f t="shared" si="564"/>
        <v>-3.445512616241273</v>
      </c>
      <c r="U550" s="9">
        <f t="shared" si="543"/>
        <v>37.505994786706879</v>
      </c>
      <c r="V550">
        <f t="shared" si="565"/>
        <v>-1.9437776050550568E+16</v>
      </c>
      <c r="W550">
        <f t="shared" si="566"/>
        <v>0</v>
      </c>
      <c r="X550">
        <f t="shared" si="567"/>
        <v>1.4210854715202004E-14</v>
      </c>
      <c r="Y550">
        <f t="shared" si="544"/>
        <v>1.5222323849657919</v>
      </c>
      <c r="Z550">
        <f t="shared" si="545"/>
        <v>31.415926535897931</v>
      </c>
      <c r="AA550">
        <f t="shared" si="546"/>
        <v>3.1901565954188977</v>
      </c>
      <c r="AB550">
        <f t="shared" si="568"/>
        <v>0.15504849019876479</v>
      </c>
      <c r="AC550">
        <f t="shared" si="547"/>
        <v>31.570975026096697</v>
      </c>
      <c r="AD550">
        <f t="shared" si="569"/>
        <v>1.5340119215512931E-2</v>
      </c>
      <c r="AE550">
        <f t="shared" si="548"/>
        <v>8.3421351681934718E-4</v>
      </c>
      <c r="AF550" s="9">
        <f t="shared" si="570"/>
        <v>31.587149358829027</v>
      </c>
      <c r="AG550" s="9">
        <f t="shared" si="571"/>
        <v>0</v>
      </c>
      <c r="AH550">
        <f t="shared" si="572"/>
        <v>0</v>
      </c>
      <c r="AI550">
        <f t="shared" si="589"/>
        <v>3.1257338500324527E-3</v>
      </c>
      <c r="AJ550">
        <f t="shared" si="549"/>
        <v>37.337604695554134</v>
      </c>
      <c r="AK550">
        <f t="shared" si="550"/>
        <v>0.10303317035512377</v>
      </c>
      <c r="AL550">
        <f t="shared" si="551"/>
        <v>6.4177228756491012E-2</v>
      </c>
      <c r="AM550">
        <f t="shared" si="552"/>
        <v>1.1796920411216423E-3</v>
      </c>
      <c r="AN550" s="9">
        <f t="shared" si="573"/>
        <v>37.505994786706871</v>
      </c>
      <c r="AO550">
        <f t="shared" si="553"/>
        <v>0</v>
      </c>
      <c r="AP550">
        <f t="shared" si="574"/>
        <v>0</v>
      </c>
      <c r="AQ550">
        <f t="shared" si="554"/>
        <v>5.9216781596562029</v>
      </c>
      <c r="AR550">
        <f t="shared" si="555"/>
        <v>-5.2015319843641022E-2</v>
      </c>
      <c r="AS550">
        <f t="shared" si="556"/>
        <v>4.8837109540978078E-2</v>
      </c>
      <c r="AT550">
        <f t="shared" si="575"/>
        <v>-0.50484052528287882</v>
      </c>
      <c r="AU550">
        <f t="shared" si="557"/>
        <v>5.9188454278778444</v>
      </c>
      <c r="AV550">
        <f t="shared" si="576"/>
        <v>0.15781065031171074</v>
      </c>
      <c r="AW550">
        <f t="shared" si="577"/>
        <v>0</v>
      </c>
      <c r="AX550">
        <f t="shared" si="558"/>
        <v>3.1893818208032623E-2</v>
      </c>
      <c r="AY550" t="b">
        <f t="shared" si="578"/>
        <v>0</v>
      </c>
      <c r="AZ550">
        <f t="shared" si="559"/>
        <v>37.337604695554134</v>
      </c>
      <c r="BA550">
        <f t="shared" si="560"/>
        <v>0.10303317035512367</v>
      </c>
      <c r="BB550">
        <f t="shared" si="561"/>
        <v>1.48454324585832E-2</v>
      </c>
      <c r="BC550">
        <f t="shared" si="562"/>
        <v>1.1796920411216423E-3</v>
      </c>
      <c r="BD550">
        <f t="shared" si="563"/>
        <v>4.9331796297907987E-2</v>
      </c>
      <c r="BF550" s="15">
        <f t="shared" si="579"/>
        <v>37.505994786706871</v>
      </c>
      <c r="BG550" s="10">
        <f t="shared" si="580"/>
        <v>0</v>
      </c>
      <c r="BH550">
        <f t="shared" si="581"/>
        <v>5.9188454278778444</v>
      </c>
      <c r="BI550">
        <f t="shared" si="582"/>
        <v>5.9216781596562029</v>
      </c>
      <c r="BJ550">
        <f t="shared" si="583"/>
        <v>-5.201531984364112E-2</v>
      </c>
      <c r="BK550">
        <f t="shared" si="584"/>
        <v>-4.9468675692973182E-4</v>
      </c>
      <c r="BM550">
        <f t="shared" si="585"/>
        <v>0</v>
      </c>
      <c r="BN550">
        <f t="shared" si="586"/>
        <v>0</v>
      </c>
      <c r="BO550">
        <f t="shared" si="587"/>
        <v>1.8041124150158794E-16</v>
      </c>
      <c r="BP550">
        <f t="shared" si="588"/>
        <v>0</v>
      </c>
    </row>
    <row r="551" spans="1:68" x14ac:dyDescent="0.2">
      <c r="A551">
        <f t="shared" ref="A551:A614" si="594">ROUND(A550+1/1000,3)</f>
        <v>0.51400000000000001</v>
      </c>
      <c r="B551">
        <f t="shared" si="530"/>
        <v>1.6066271989166676</v>
      </c>
      <c r="C551">
        <f t="shared" si="531"/>
        <v>1.5191066511157594</v>
      </c>
      <c r="D551">
        <f t="shared" si="532"/>
        <v>1.6066271989166676</v>
      </c>
      <c r="E551">
        <f t="shared" si="538"/>
        <v>0.99866438613076414</v>
      </c>
      <c r="F551">
        <f t="shared" si="539"/>
        <v>0.99866438613076414</v>
      </c>
      <c r="G551">
        <f t="shared" si="533"/>
        <v>1.590560926927501</v>
      </c>
      <c r="H551">
        <f t="shared" si="534"/>
        <v>0.99980468664901445</v>
      </c>
      <c r="I551">
        <f t="shared" si="535"/>
        <v>0.99980468664901445</v>
      </c>
      <c r="J551">
        <f t="shared" si="590"/>
        <v>21.832634786496786</v>
      </c>
      <c r="K551">
        <f t="shared" si="591"/>
        <v>21.169718762935624</v>
      </c>
      <c r="L551">
        <f t="shared" si="540"/>
        <v>6.1574375509368627E+17</v>
      </c>
      <c r="M551">
        <f t="shared" si="536"/>
        <v>3.1919652761126474E-2</v>
      </c>
      <c r="N551" s="17">
        <f t="shared" si="592"/>
        <v>1.9654326852422568E+16</v>
      </c>
      <c r="O551">
        <f t="shared" si="593"/>
        <v>0</v>
      </c>
      <c r="P551" s="18" t="e">
        <f t="shared" si="537"/>
        <v>#N/A</v>
      </c>
      <c r="R551">
        <f t="shared" si="541"/>
        <v>3.052571800360167</v>
      </c>
      <c r="S551">
        <f t="shared" si="542"/>
        <v>40.961607289908876</v>
      </c>
      <c r="T551">
        <f t="shared" si="564"/>
        <v>-3.4445333848705242</v>
      </c>
      <c r="U551" s="9">
        <f t="shared" si="543"/>
        <v>37.517073905038352</v>
      </c>
      <c r="V551">
        <f t="shared" si="565"/>
        <v>-1.965432685242154E+16</v>
      </c>
      <c r="W551">
        <f t="shared" si="566"/>
        <v>0</v>
      </c>
      <c r="X551">
        <f t="shared" si="567"/>
        <v>-4.9737991503207013E-14</v>
      </c>
      <c r="Y551">
        <f t="shared" si="544"/>
        <v>1.5191066511157594</v>
      </c>
      <c r="Z551">
        <f t="shared" si="545"/>
        <v>31.415926535897931</v>
      </c>
      <c r="AA551">
        <f t="shared" si="546"/>
        <v>3.1932823292689303</v>
      </c>
      <c r="AB551">
        <f t="shared" si="568"/>
        <v>0.16520688866437044</v>
      </c>
      <c r="AC551">
        <f t="shared" si="547"/>
        <v>31.581133424562303</v>
      </c>
      <c r="AD551">
        <f t="shared" si="569"/>
        <v>1.6319445292484774E-2</v>
      </c>
      <c r="AE551">
        <f t="shared" si="548"/>
        <v>9.6753323123394673E-4</v>
      </c>
      <c r="AF551" s="9">
        <f t="shared" si="570"/>
        <v>31.598420403086021</v>
      </c>
      <c r="AG551" s="9">
        <f t="shared" si="571"/>
        <v>0</v>
      </c>
      <c r="AH551">
        <f t="shared" si="572"/>
        <v>0</v>
      </c>
      <c r="AI551">
        <f t="shared" si="589"/>
        <v>3.1257338500324527E-3</v>
      </c>
      <c r="AJ551">
        <f t="shared" si="549"/>
        <v>37.337604695554134</v>
      </c>
      <c r="AK551">
        <f t="shared" si="550"/>
        <v>0.11297624276057543</v>
      </c>
      <c r="AL551">
        <f t="shared" si="551"/>
        <v>6.5156460127239857E-2</v>
      </c>
      <c r="AM551">
        <f t="shared" si="552"/>
        <v>1.3365065964207861E-3</v>
      </c>
      <c r="AN551" s="9">
        <f t="shared" si="573"/>
        <v>37.517073905038373</v>
      </c>
      <c r="AO551">
        <f t="shared" si="553"/>
        <v>0</v>
      </c>
      <c r="AP551">
        <f t="shared" si="574"/>
        <v>0</v>
      </c>
      <c r="AQ551">
        <f t="shared" si="554"/>
        <v>5.9216781596562029</v>
      </c>
      <c r="AR551">
        <f t="shared" si="555"/>
        <v>-5.2230645903795017E-2</v>
      </c>
      <c r="AS551">
        <f t="shared" si="556"/>
        <v>4.8837014834755083E-2</v>
      </c>
      <c r="AT551">
        <f t="shared" si="575"/>
        <v>-0.46231530300122176</v>
      </c>
      <c r="AU551">
        <f t="shared" si="557"/>
        <v>5.9186535019523525</v>
      </c>
      <c r="AV551">
        <f t="shared" si="576"/>
        <v>0.15775893175820155</v>
      </c>
      <c r="AW551">
        <f t="shared" si="577"/>
        <v>0</v>
      </c>
      <c r="AX551">
        <f t="shared" si="558"/>
        <v>3.1925075546532955E-2</v>
      </c>
      <c r="AY551" t="b">
        <f t="shared" si="578"/>
        <v>0</v>
      </c>
      <c r="AZ551">
        <f t="shared" si="559"/>
        <v>37.337604695554134</v>
      </c>
      <c r="BA551">
        <f t="shared" si="560"/>
        <v>0.11297624276057545</v>
      </c>
      <c r="BB551">
        <f t="shared" si="561"/>
        <v>1.5824663829331929E-2</v>
      </c>
      <c r="BC551">
        <f t="shared" si="562"/>
        <v>1.3365065964207861E-3</v>
      </c>
      <c r="BD551">
        <f t="shared" si="563"/>
        <v>4.9331796297907987E-2</v>
      </c>
      <c r="BF551" s="15">
        <f t="shared" si="579"/>
        <v>37.517073905038373</v>
      </c>
      <c r="BG551" s="10">
        <f t="shared" si="580"/>
        <v>0</v>
      </c>
      <c r="BH551">
        <f t="shared" si="581"/>
        <v>5.9186535019523525</v>
      </c>
      <c r="BI551">
        <f t="shared" si="582"/>
        <v>5.9216781596562029</v>
      </c>
      <c r="BJ551">
        <f t="shared" si="583"/>
        <v>-5.2230645903794989E-2</v>
      </c>
      <c r="BK551">
        <f t="shared" si="584"/>
        <v>-4.9478146315284563E-4</v>
      </c>
      <c r="BM551">
        <f t="shared" si="585"/>
        <v>0</v>
      </c>
      <c r="BN551">
        <f t="shared" si="586"/>
        <v>0</v>
      </c>
      <c r="BO551">
        <f t="shared" si="587"/>
        <v>0</v>
      </c>
      <c r="BP551">
        <f t="shared" si="588"/>
        <v>0</v>
      </c>
    </row>
    <row r="552" spans="1:68" x14ac:dyDescent="0.2">
      <c r="A552">
        <f t="shared" si="594"/>
        <v>0.51500000000000001</v>
      </c>
      <c r="B552">
        <f t="shared" si="530"/>
        <v>1.6097529327667</v>
      </c>
      <c r="C552">
        <f t="shared" si="531"/>
        <v>1.515980917265727</v>
      </c>
      <c r="D552">
        <f t="shared" si="532"/>
        <v>1.6097529327667</v>
      </c>
      <c r="E552">
        <f t="shared" si="538"/>
        <v>0.99849801158461138</v>
      </c>
      <c r="F552">
        <f t="shared" si="539"/>
        <v>0.99849801158461138</v>
      </c>
      <c r="G552">
        <f t="shared" si="533"/>
        <v>1.5936554034390329</v>
      </c>
      <c r="H552">
        <f t="shared" si="534"/>
        <v>0.99973874268417884</v>
      </c>
      <c r="I552">
        <f t="shared" si="535"/>
        <v>0.99973874268417884</v>
      </c>
      <c r="J552">
        <f t="shared" si="590"/>
        <v>21.834074893235837</v>
      </c>
      <c r="K552">
        <f t="shared" si="591"/>
        <v>21.171101178683838</v>
      </c>
      <c r="L552">
        <f t="shared" si="540"/>
        <v>6.2201365459235085E+17</v>
      </c>
      <c r="M552">
        <f t="shared" si="536"/>
        <v>3.1950894156478477E-2</v>
      </c>
      <c r="N552" s="17">
        <f t="shared" si="592"/>
        <v>1.9873892441764564E+16</v>
      </c>
      <c r="O552">
        <f t="shared" si="593"/>
        <v>0</v>
      </c>
      <c r="P552" s="18" t="e">
        <f t="shared" si="537"/>
        <v>#N/A</v>
      </c>
      <c r="R552">
        <f t="shared" si="541"/>
        <v>3.0526370997922805</v>
      </c>
      <c r="S552">
        <f t="shared" si="542"/>
        <v>40.971738440129712</v>
      </c>
      <c r="T552">
        <f t="shared" si="564"/>
        <v>-3.4435551124319352</v>
      </c>
      <c r="U552" s="9">
        <f t="shared" si="543"/>
        <v>37.528183327697775</v>
      </c>
      <c r="V552">
        <f t="shared" si="565"/>
        <v>-1.9873892441764164E+16</v>
      </c>
      <c r="W552">
        <f t="shared" si="566"/>
        <v>0</v>
      </c>
      <c r="X552">
        <f t="shared" si="567"/>
        <v>-2.1316282072803006E-14</v>
      </c>
      <c r="Y552">
        <f t="shared" si="544"/>
        <v>1.515980917265727</v>
      </c>
      <c r="Z552">
        <f t="shared" si="545"/>
        <v>31.415926535897931</v>
      </c>
      <c r="AA552">
        <f t="shared" si="546"/>
        <v>3.1964080631189624</v>
      </c>
      <c r="AB552">
        <f t="shared" si="568"/>
        <v>0.1753881167946327</v>
      </c>
      <c r="AC552">
        <f t="shared" si="547"/>
        <v>31.591314652692564</v>
      </c>
      <c r="AD552">
        <f t="shared" si="569"/>
        <v>1.7297813228147624E-2</v>
      </c>
      <c r="AE552">
        <f t="shared" si="548"/>
        <v>1.1107416832411188E-3</v>
      </c>
      <c r="AF552" s="9">
        <f t="shared" si="570"/>
        <v>31.609723207603952</v>
      </c>
      <c r="AG552" s="9">
        <f t="shared" si="571"/>
        <v>0</v>
      </c>
      <c r="AH552">
        <f t="shared" si="572"/>
        <v>0</v>
      </c>
      <c r="AI552">
        <f t="shared" si="589"/>
        <v>3.1257338500324527E-3</v>
      </c>
      <c r="AJ552">
        <f t="shared" si="549"/>
        <v>37.337604695554134</v>
      </c>
      <c r="AK552">
        <f t="shared" si="550"/>
        <v>0.12294078204705622</v>
      </c>
      <c r="AL552">
        <f t="shared" si="551"/>
        <v>6.6134732565828802E-2</v>
      </c>
      <c r="AM552">
        <f t="shared" si="552"/>
        <v>1.5031175307423509E-3</v>
      </c>
      <c r="AN552" s="9">
        <f t="shared" si="573"/>
        <v>37.528183327697761</v>
      </c>
      <c r="AO552">
        <f t="shared" si="553"/>
        <v>0</v>
      </c>
      <c r="AP552">
        <f t="shared" si="574"/>
        <v>0</v>
      </c>
      <c r="AQ552">
        <f t="shared" si="554"/>
        <v>5.9216781596562029</v>
      </c>
      <c r="AR552">
        <f t="shared" si="555"/>
        <v>-5.2447334747576485E-2</v>
      </c>
      <c r="AS552">
        <f t="shared" si="556"/>
        <v>4.8836919337681181E-2</v>
      </c>
      <c r="AT552">
        <f t="shared" si="575"/>
        <v>-0.4266064838232605</v>
      </c>
      <c r="AU552">
        <f t="shared" si="557"/>
        <v>5.9184601200938083</v>
      </c>
      <c r="AV552">
        <f t="shared" si="576"/>
        <v>0.15770707759588445</v>
      </c>
      <c r="AW552">
        <f t="shared" si="577"/>
        <v>0</v>
      </c>
      <c r="AX552">
        <f t="shared" si="558"/>
        <v>3.1956332885033273E-2</v>
      </c>
      <c r="AY552" t="b">
        <f t="shared" si="578"/>
        <v>0</v>
      </c>
      <c r="AZ552">
        <f t="shared" si="559"/>
        <v>37.337604695554134</v>
      </c>
      <c r="BA552">
        <f t="shared" si="560"/>
        <v>0.12294078204705614</v>
      </c>
      <c r="BB552">
        <f t="shared" si="561"/>
        <v>1.6802936267920961E-2</v>
      </c>
      <c r="BC552">
        <f t="shared" si="562"/>
        <v>1.5031175307423509E-3</v>
      </c>
      <c r="BD552">
        <f t="shared" si="563"/>
        <v>4.9331796297907987E-2</v>
      </c>
      <c r="BF552" s="15">
        <f t="shared" si="579"/>
        <v>37.528183327697761</v>
      </c>
      <c r="BG552" s="10">
        <f t="shared" si="580"/>
        <v>0</v>
      </c>
      <c r="BH552">
        <f t="shared" si="581"/>
        <v>5.9184601200938083</v>
      </c>
      <c r="BI552">
        <f t="shared" si="582"/>
        <v>5.9216781596562029</v>
      </c>
      <c r="BJ552">
        <f t="shared" si="583"/>
        <v>-5.2447334747576568E-2</v>
      </c>
      <c r="BK552">
        <f t="shared" si="584"/>
        <v>-4.948769602266638E-4</v>
      </c>
      <c r="BM552">
        <f t="shared" si="585"/>
        <v>0</v>
      </c>
      <c r="BN552">
        <f t="shared" si="586"/>
        <v>0</v>
      </c>
      <c r="BO552">
        <f t="shared" si="587"/>
        <v>1.3877787807814457E-16</v>
      </c>
      <c r="BP552">
        <f t="shared" si="588"/>
        <v>0</v>
      </c>
    </row>
    <row r="553" spans="1:68" x14ac:dyDescent="0.2">
      <c r="A553">
        <f t="shared" si="594"/>
        <v>0.51600000000000001</v>
      </c>
      <c r="B553">
        <f t="shared" si="530"/>
        <v>1.6128786666167323</v>
      </c>
      <c r="C553">
        <f t="shared" si="531"/>
        <v>1.5128551834156947</v>
      </c>
      <c r="D553">
        <f t="shared" si="532"/>
        <v>1.6128786666167323</v>
      </c>
      <c r="E553">
        <f t="shared" si="538"/>
        <v>0.99832188150904566</v>
      </c>
      <c r="F553">
        <f t="shared" si="539"/>
        <v>0.99832188150904566</v>
      </c>
      <c r="G553">
        <f t="shared" si="533"/>
        <v>1.5967498799505651</v>
      </c>
      <c r="H553">
        <f t="shared" si="534"/>
        <v>0.999663225443846</v>
      </c>
      <c r="I553">
        <f t="shared" si="535"/>
        <v>0.999663225443846</v>
      </c>
      <c r="J553">
        <f t="shared" si="590"/>
        <v>21.835724297794481</v>
      </c>
      <c r="K553">
        <f t="shared" si="591"/>
        <v>21.172684506615035</v>
      </c>
      <c r="L553">
        <f t="shared" si="540"/>
        <v>6.2836716927933939E+17</v>
      </c>
      <c r="M553">
        <f t="shared" si="536"/>
        <v>3.198213552061379E-2</v>
      </c>
      <c r="N553" s="17">
        <f t="shared" si="592"/>
        <v>2.00965239645963E+16</v>
      </c>
      <c r="O553">
        <f t="shared" si="593"/>
        <v>0</v>
      </c>
      <c r="P553" s="18" t="e">
        <f t="shared" si="537"/>
        <v>#N/A</v>
      </c>
      <c r="R553">
        <f t="shared" si="541"/>
        <v>3.0527118842219818</v>
      </c>
      <c r="S553">
        <f t="shared" si="542"/>
        <v>40.981901054986736</v>
      </c>
      <c r="T553">
        <f t="shared" si="564"/>
        <v>-3.4425777970511446</v>
      </c>
      <c r="U553" s="9">
        <f t="shared" si="543"/>
        <v>37.539323257935592</v>
      </c>
      <c r="V553">
        <f t="shared" si="565"/>
        <v>-2.0096523964595864E+16</v>
      </c>
      <c r="W553">
        <f t="shared" si="566"/>
        <v>0</v>
      </c>
      <c r="X553">
        <f t="shared" si="567"/>
        <v>-2.1316282072803006E-14</v>
      </c>
      <c r="Y553">
        <f t="shared" si="544"/>
        <v>1.5128551834156947</v>
      </c>
      <c r="Z553">
        <f t="shared" si="545"/>
        <v>31.415926535897931</v>
      </c>
      <c r="AA553">
        <f t="shared" si="546"/>
        <v>3.199533796968995</v>
      </c>
      <c r="AB553">
        <f t="shared" si="568"/>
        <v>0.185592381744037</v>
      </c>
      <c r="AC553">
        <f t="shared" si="547"/>
        <v>31.601518917641968</v>
      </c>
      <c r="AD553">
        <f t="shared" si="569"/>
        <v>1.8275224895498994E-2</v>
      </c>
      <c r="AE553">
        <f t="shared" si="548"/>
        <v>1.2638417055623181E-3</v>
      </c>
      <c r="AF553" s="9">
        <f t="shared" si="570"/>
        <v>31.621057984243031</v>
      </c>
      <c r="AG553" s="9">
        <f t="shared" si="571"/>
        <v>0</v>
      </c>
      <c r="AH553">
        <f t="shared" si="572"/>
        <v>0</v>
      </c>
      <c r="AI553">
        <f t="shared" si="589"/>
        <v>3.1257338500323417E-3</v>
      </c>
      <c r="AJ553">
        <f t="shared" si="549"/>
        <v>37.337604695554134</v>
      </c>
      <c r="AK553">
        <f t="shared" si="550"/>
        <v>0.13292698632582503</v>
      </c>
      <c r="AL553">
        <f t="shared" si="551"/>
        <v>6.7112047946619402E-2</v>
      </c>
      <c r="AM553">
        <f t="shared" si="552"/>
        <v>1.6795281090139988E-3</v>
      </c>
      <c r="AN553" s="9">
        <f t="shared" si="573"/>
        <v>37.5393232579356</v>
      </c>
      <c r="AO553">
        <f t="shared" si="553"/>
        <v>0</v>
      </c>
      <c r="AP553">
        <f t="shared" si="574"/>
        <v>0</v>
      </c>
      <c r="AQ553">
        <f t="shared" si="554"/>
        <v>5.9216781596562029</v>
      </c>
      <c r="AR553">
        <f t="shared" si="555"/>
        <v>-5.2665395418211969E-2</v>
      </c>
      <c r="AS553">
        <f t="shared" si="556"/>
        <v>4.8836823051120408E-2</v>
      </c>
      <c r="AT553">
        <f t="shared" si="575"/>
        <v>-0.39619791942864613</v>
      </c>
      <c r="AU553">
        <f t="shared" si="557"/>
        <v>5.9182652736925689</v>
      </c>
      <c r="AV553">
        <f t="shared" si="576"/>
        <v>0.15765508698778904</v>
      </c>
      <c r="AW553">
        <f t="shared" si="577"/>
        <v>0</v>
      </c>
      <c r="AX553">
        <f t="shared" si="558"/>
        <v>3.1987590223533598E-2</v>
      </c>
      <c r="AY553" t="b">
        <f t="shared" si="578"/>
        <v>0</v>
      </c>
      <c r="AZ553">
        <f t="shared" si="559"/>
        <v>37.337604695554134</v>
      </c>
      <c r="BA553">
        <f t="shared" si="560"/>
        <v>0.13292698632582498</v>
      </c>
      <c r="BB553">
        <f t="shared" si="561"/>
        <v>1.7780251648711699E-2</v>
      </c>
      <c r="BC553">
        <f t="shared" si="562"/>
        <v>1.6795281090139988E-3</v>
      </c>
      <c r="BD553">
        <f t="shared" si="563"/>
        <v>4.9331796297907987E-2</v>
      </c>
      <c r="BF553" s="15">
        <f t="shared" si="579"/>
        <v>37.539323257935592</v>
      </c>
      <c r="BG553" s="10">
        <f t="shared" si="580"/>
        <v>0</v>
      </c>
      <c r="BH553">
        <f t="shared" si="581"/>
        <v>5.9182652736925618</v>
      </c>
      <c r="BI553">
        <f t="shared" si="582"/>
        <v>5.9216781596562029</v>
      </c>
      <c r="BJ553">
        <f t="shared" si="583"/>
        <v>-5.2665395418212024E-2</v>
      </c>
      <c r="BK553">
        <f t="shared" si="584"/>
        <v>-4.9497324678729471E-4</v>
      </c>
      <c r="BM553">
        <f t="shared" si="585"/>
        <v>0</v>
      </c>
      <c r="BN553">
        <f t="shared" si="586"/>
        <v>0</v>
      </c>
      <c r="BO553">
        <f t="shared" si="587"/>
        <v>2.7755575615628914E-16</v>
      </c>
      <c r="BP553">
        <f t="shared" si="588"/>
        <v>0</v>
      </c>
    </row>
    <row r="554" spans="1:68" x14ac:dyDescent="0.2">
      <c r="A554">
        <f t="shared" si="594"/>
        <v>0.51700000000000002</v>
      </c>
      <c r="B554">
        <f t="shared" si="530"/>
        <v>1.6160044004667649</v>
      </c>
      <c r="C554">
        <f t="shared" si="531"/>
        <v>1.5097294495656621</v>
      </c>
      <c r="D554">
        <f t="shared" si="532"/>
        <v>1.6160044004667649</v>
      </c>
      <c r="E554">
        <f t="shared" si="538"/>
        <v>0.99813599762489358</v>
      </c>
      <c r="F554">
        <f t="shared" si="539"/>
        <v>0.99813599762489358</v>
      </c>
      <c r="G554">
        <f t="shared" si="533"/>
        <v>1.5998443564620972</v>
      </c>
      <c r="H554">
        <f t="shared" si="534"/>
        <v>0.99957813565115217</v>
      </c>
      <c r="I554">
        <f t="shared" si="535"/>
        <v>0.99957813565115217</v>
      </c>
      <c r="J554">
        <f t="shared" si="590"/>
        <v>21.837583079201909</v>
      </c>
      <c r="K554">
        <f t="shared" si="591"/>
        <v>21.174468822137122</v>
      </c>
      <c r="L554">
        <f t="shared" si="540"/>
        <v>6.3480568365734259E+17</v>
      </c>
      <c r="M554">
        <f t="shared" si="536"/>
        <v>3.2013376853501876E-2</v>
      </c>
      <c r="N554" s="17">
        <f t="shared" si="592"/>
        <v>2.0322273579667404E+16</v>
      </c>
      <c r="O554">
        <f t="shared" si="593"/>
        <v>0</v>
      </c>
      <c r="P554" s="18" t="e">
        <f t="shared" si="537"/>
        <v>#N/A</v>
      </c>
      <c r="R554">
        <f t="shared" si="541"/>
        <v>3.0527961550823766</v>
      </c>
      <c r="S554">
        <f t="shared" si="542"/>
        <v>40.992095336984313</v>
      </c>
      <c r="T554">
        <f t="shared" si="564"/>
        <v>-3.4416014368592842</v>
      </c>
      <c r="U554" s="9">
        <f t="shared" si="543"/>
        <v>37.550493900125026</v>
      </c>
      <c r="V554">
        <f t="shared" si="565"/>
        <v>-2.0322273579666984E+16</v>
      </c>
      <c r="W554">
        <f t="shared" si="566"/>
        <v>0</v>
      </c>
      <c r="X554">
        <f t="shared" si="567"/>
        <v>-2.1316282072803006E-14</v>
      </c>
      <c r="Y554">
        <f t="shared" si="544"/>
        <v>1.5097294495656621</v>
      </c>
      <c r="Z554">
        <f t="shared" si="545"/>
        <v>31.415926535897931</v>
      </c>
      <c r="AA554">
        <f t="shared" si="546"/>
        <v>3.2026595308190275</v>
      </c>
      <c r="AB554">
        <f t="shared" si="568"/>
        <v>0.19581989170985786</v>
      </c>
      <c r="AC554">
        <f t="shared" si="547"/>
        <v>31.611746427607788</v>
      </c>
      <c r="AD554">
        <f t="shared" si="569"/>
        <v>1.9251682162049463E-2</v>
      </c>
      <c r="AE554">
        <f t="shared" si="548"/>
        <v>1.426836327475266E-3</v>
      </c>
      <c r="AF554" s="9">
        <f t="shared" si="570"/>
        <v>31.632424946097313</v>
      </c>
      <c r="AG554" s="9">
        <f t="shared" si="571"/>
        <v>0</v>
      </c>
      <c r="AH554">
        <f t="shared" si="572"/>
        <v>0</v>
      </c>
      <c r="AI554">
        <f t="shared" si="589"/>
        <v>3.1257338500324527E-3</v>
      </c>
      <c r="AJ554">
        <f t="shared" si="549"/>
        <v>37.337604695554134</v>
      </c>
      <c r="AK554">
        <f t="shared" si="550"/>
        <v>0.14293505464307257</v>
      </c>
      <c r="AL554">
        <f t="shared" si="551"/>
        <v>6.8088408138479828E-2</v>
      </c>
      <c r="AM554">
        <f t="shared" si="552"/>
        <v>1.8657417893846099E-3</v>
      </c>
      <c r="AN554" s="9">
        <f t="shared" si="573"/>
        <v>37.550493900125076</v>
      </c>
      <c r="AO554">
        <f t="shared" si="553"/>
        <v>0</v>
      </c>
      <c r="AP554">
        <f t="shared" si="574"/>
        <v>0</v>
      </c>
      <c r="AQ554">
        <f t="shared" si="554"/>
        <v>5.9216781596562029</v>
      </c>
      <c r="AR554">
        <f t="shared" si="555"/>
        <v>-5.288483706678529E-2</v>
      </c>
      <c r="AS554">
        <f t="shared" si="556"/>
        <v>4.8836725976430365E-2</v>
      </c>
      <c r="AT554">
        <f t="shared" si="575"/>
        <v>-0.36999207226558667</v>
      </c>
      <c r="AU554">
        <f t="shared" si="557"/>
        <v>5.9180689540277633</v>
      </c>
      <c r="AV554">
        <f t="shared" si="576"/>
        <v>0.15760295909205208</v>
      </c>
      <c r="AW554">
        <f t="shared" si="577"/>
        <v>0</v>
      </c>
      <c r="AX554">
        <f t="shared" si="558"/>
        <v>3.2018847562033922E-2</v>
      </c>
      <c r="AY554" t="b">
        <f t="shared" si="578"/>
        <v>0</v>
      </c>
      <c r="AZ554">
        <f t="shared" si="559"/>
        <v>37.337604695554134</v>
      </c>
      <c r="BA554">
        <f t="shared" si="560"/>
        <v>0.14293505464307246</v>
      </c>
      <c r="BB554">
        <f t="shared" si="561"/>
        <v>1.8756611840572E-2</v>
      </c>
      <c r="BC554">
        <f t="shared" si="562"/>
        <v>1.8657417893846099E-3</v>
      </c>
      <c r="BD554">
        <f t="shared" si="563"/>
        <v>4.9331796297907987E-2</v>
      </c>
      <c r="BF554" s="15">
        <f t="shared" si="579"/>
        <v>37.550493900125076</v>
      </c>
      <c r="BG554" s="10">
        <f t="shared" si="580"/>
        <v>0</v>
      </c>
      <c r="BH554">
        <f t="shared" si="581"/>
        <v>5.9180689540277633</v>
      </c>
      <c r="BI554">
        <f t="shared" si="582"/>
        <v>5.9216781596562029</v>
      </c>
      <c r="BJ554">
        <f t="shared" si="583"/>
        <v>-5.2884837066785401E-2</v>
      </c>
      <c r="BK554">
        <f t="shared" si="584"/>
        <v>-4.9507032147746294E-4</v>
      </c>
      <c r="BM554">
        <f t="shared" si="585"/>
        <v>0</v>
      </c>
      <c r="BN554">
        <f t="shared" si="586"/>
        <v>0</v>
      </c>
      <c r="BO554">
        <f t="shared" si="587"/>
        <v>1.6653345369377348E-16</v>
      </c>
      <c r="BP554">
        <f t="shared" si="588"/>
        <v>0</v>
      </c>
    </row>
    <row r="555" spans="1:68" x14ac:dyDescent="0.2">
      <c r="A555">
        <f t="shared" si="594"/>
        <v>0.51800000000000002</v>
      </c>
      <c r="B555">
        <f t="shared" si="530"/>
        <v>1.6191301343167972</v>
      </c>
      <c r="C555">
        <f t="shared" si="531"/>
        <v>1.5066037157156298</v>
      </c>
      <c r="D555">
        <f t="shared" si="532"/>
        <v>1.6191301343167972</v>
      </c>
      <c r="E555">
        <f t="shared" si="538"/>
        <v>0.99794036174827871</v>
      </c>
      <c r="F555">
        <f t="shared" si="539"/>
        <v>0.99794036174827871</v>
      </c>
      <c r="G555">
        <f t="shared" si="533"/>
        <v>1.6029388329736292</v>
      </c>
      <c r="H555">
        <f t="shared" si="534"/>
        <v>0.99948347412089822</v>
      </c>
      <c r="I555">
        <f t="shared" si="535"/>
        <v>0.99948347412089822</v>
      </c>
      <c r="J555">
        <f t="shared" si="590"/>
        <v>21.839651326536508</v>
      </c>
      <c r="K555">
        <f t="shared" si="591"/>
        <v>21.176454210246593</v>
      </c>
      <c r="L555">
        <f t="shared" si="540"/>
        <v>6.4133060914944038E+17</v>
      </c>
      <c r="M555">
        <f t="shared" si="536"/>
        <v>3.2044618155112219E-2</v>
      </c>
      <c r="N555" s="17">
        <f t="shared" si="592"/>
        <v>2.0551194481379336E+16</v>
      </c>
      <c r="O555">
        <f t="shared" si="593"/>
        <v>0</v>
      </c>
      <c r="P555" s="18" t="e">
        <f t="shared" si="537"/>
        <v>#N/A</v>
      </c>
      <c r="R555">
        <f t="shared" si="541"/>
        <v>3.0528899139886185</v>
      </c>
      <c r="S555">
        <f t="shared" si="542"/>
        <v>41.002321489771184</v>
      </c>
      <c r="T555">
        <f t="shared" si="564"/>
        <v>-3.4406260299929561</v>
      </c>
      <c r="U555" s="9">
        <f t="shared" si="543"/>
        <v>37.561695459778228</v>
      </c>
      <c r="V555">
        <f t="shared" si="565"/>
        <v>-2.0551194481378504E+16</v>
      </c>
      <c r="W555">
        <f t="shared" si="566"/>
        <v>0</v>
      </c>
      <c r="X555">
        <f t="shared" si="567"/>
        <v>-3.5527136788005009E-14</v>
      </c>
      <c r="Y555">
        <f t="shared" si="544"/>
        <v>1.5066037157156298</v>
      </c>
      <c r="Z555">
        <f t="shared" si="545"/>
        <v>31.415926535897931</v>
      </c>
      <c r="AA555">
        <f t="shared" si="546"/>
        <v>3.2057852646690597</v>
      </c>
      <c r="AB555">
        <f t="shared" si="568"/>
        <v>0.206070855949198</v>
      </c>
      <c r="AC555">
        <f t="shared" si="547"/>
        <v>31.621997391847128</v>
      </c>
      <c r="AD555">
        <f t="shared" si="569"/>
        <v>2.0227186889844307E-2</v>
      </c>
      <c r="AE555">
        <f t="shared" si="548"/>
        <v>1.599728775055084E-3</v>
      </c>
      <c r="AF555" s="9">
        <f t="shared" si="570"/>
        <v>31.643824307512027</v>
      </c>
      <c r="AG555" s="9">
        <f t="shared" si="571"/>
        <v>0</v>
      </c>
      <c r="AH555">
        <f t="shared" si="572"/>
        <v>0</v>
      </c>
      <c r="AI555">
        <f t="shared" si="589"/>
        <v>3.1257338500324527E-3</v>
      </c>
      <c r="AJ555">
        <f t="shared" si="549"/>
        <v>37.337604695554134</v>
      </c>
      <c r="AK555">
        <f t="shared" si="550"/>
        <v>0.15296518699581799</v>
      </c>
      <c r="AL555">
        <f t="shared" si="551"/>
        <v>6.906381500480796E-2</v>
      </c>
      <c r="AM555">
        <f t="shared" si="552"/>
        <v>2.0617622234953823E-3</v>
      </c>
      <c r="AN555" s="9">
        <f t="shared" si="573"/>
        <v>37.561695459778264</v>
      </c>
      <c r="AO555">
        <f t="shared" si="553"/>
        <v>0</v>
      </c>
      <c r="AP555">
        <f t="shared" si="574"/>
        <v>0</v>
      </c>
      <c r="AQ555">
        <f t="shared" si="554"/>
        <v>5.9216781596562029</v>
      </c>
      <c r="AR555">
        <f t="shared" si="555"/>
        <v>-5.3105668953380009E-2</v>
      </c>
      <c r="AS555">
        <f t="shared" si="556"/>
        <v>4.8836628114963657E-2</v>
      </c>
      <c r="AT555">
        <f t="shared" si="575"/>
        <v>-0.34717487028490934</v>
      </c>
      <c r="AU555">
        <f t="shared" si="557"/>
        <v>5.9178711522662368</v>
      </c>
      <c r="AV555">
        <f t="shared" si="576"/>
        <v>0.15755069306185071</v>
      </c>
      <c r="AW555">
        <f t="shared" si="577"/>
        <v>0</v>
      </c>
      <c r="AX555">
        <f t="shared" si="558"/>
        <v>3.2050104900534247E-2</v>
      </c>
      <c r="AY555" t="b">
        <f t="shared" si="578"/>
        <v>0</v>
      </c>
      <c r="AZ555">
        <f t="shared" si="559"/>
        <v>37.337604695554134</v>
      </c>
      <c r="BA555">
        <f t="shared" si="560"/>
        <v>0.15296518699581793</v>
      </c>
      <c r="BB555">
        <f t="shared" si="561"/>
        <v>1.9732018706899983E-2</v>
      </c>
      <c r="BC555">
        <f t="shared" si="562"/>
        <v>2.0617622234953823E-3</v>
      </c>
      <c r="BD555">
        <f t="shared" si="563"/>
        <v>4.9331796297907987E-2</v>
      </c>
      <c r="BF555" s="15">
        <f t="shared" si="579"/>
        <v>37.56169545977825</v>
      </c>
      <c r="BG555" s="10">
        <f t="shared" si="580"/>
        <v>0</v>
      </c>
      <c r="BH555">
        <f t="shared" si="581"/>
        <v>5.9178711522662226</v>
      </c>
      <c r="BI555">
        <f t="shared" si="582"/>
        <v>5.9216781596562029</v>
      </c>
      <c r="BJ555">
        <f t="shared" si="583"/>
        <v>-5.3105668953380064E-2</v>
      </c>
      <c r="BK555">
        <f t="shared" si="584"/>
        <v>-4.9516818294432358E-4</v>
      </c>
      <c r="BM555">
        <f t="shared" si="585"/>
        <v>0</v>
      </c>
      <c r="BN555">
        <f t="shared" si="586"/>
        <v>0</v>
      </c>
      <c r="BO555">
        <f t="shared" si="587"/>
        <v>0</v>
      </c>
      <c r="BP555">
        <f t="shared" si="588"/>
        <v>0</v>
      </c>
    </row>
    <row r="556" spans="1:68" x14ac:dyDescent="0.2">
      <c r="A556">
        <f t="shared" si="594"/>
        <v>0.51900000000000002</v>
      </c>
      <c r="B556">
        <f t="shared" si="530"/>
        <v>1.6222558681668298</v>
      </c>
      <c r="C556">
        <f t="shared" si="531"/>
        <v>1.5034779818655972</v>
      </c>
      <c r="D556">
        <f t="shared" si="532"/>
        <v>1.6222558681668298</v>
      </c>
      <c r="E556">
        <f t="shared" si="538"/>
        <v>0.99773497579060366</v>
      </c>
      <c r="F556">
        <f t="shared" si="539"/>
        <v>0.99773497579060366</v>
      </c>
      <c r="G556">
        <f t="shared" si="533"/>
        <v>1.6060333094851615</v>
      </c>
      <c r="H556">
        <f t="shared" si="534"/>
        <v>0.99937924175954185</v>
      </c>
      <c r="I556">
        <f t="shared" si="535"/>
        <v>0.99937924175954185</v>
      </c>
      <c r="J556">
        <f t="shared" si="590"/>
        <v>21.84192913893629</v>
      </c>
      <c r="K556">
        <f t="shared" si="591"/>
        <v>21.17864076553851</v>
      </c>
      <c r="L556">
        <f t="shared" si="540"/>
        <v>6.4794338470044506E+17</v>
      </c>
      <c r="M556">
        <f t="shared" si="536"/>
        <v>3.2075859425414285E-2</v>
      </c>
      <c r="N556" s="17">
        <f t="shared" si="592"/>
        <v>2.0783340923278604E+16</v>
      </c>
      <c r="O556">
        <f t="shared" si="593"/>
        <v>0</v>
      </c>
      <c r="P556" s="18" t="e">
        <f t="shared" si="537"/>
        <v>#N/A</v>
      </c>
      <c r="R556">
        <f t="shared" si="541"/>
        <v>3.0529931627380362</v>
      </c>
      <c r="S556">
        <f t="shared" si="542"/>
        <v>41.012579718156594</v>
      </c>
      <c r="T556">
        <f t="shared" si="564"/>
        <v>-3.4396515745942122</v>
      </c>
      <c r="U556" s="9">
        <f t="shared" si="543"/>
        <v>37.572928143562379</v>
      </c>
      <c r="V556">
        <f t="shared" si="565"/>
        <v>-2.0783340923278284E+16</v>
      </c>
      <c r="W556">
        <f t="shared" si="566"/>
        <v>0</v>
      </c>
      <c r="X556">
        <f t="shared" si="567"/>
        <v>-1.4210854715202004E-14</v>
      </c>
      <c r="Y556">
        <f t="shared" si="544"/>
        <v>1.5034779818655972</v>
      </c>
      <c r="Z556">
        <f t="shared" si="545"/>
        <v>31.415926535897931</v>
      </c>
      <c r="AA556">
        <f t="shared" si="546"/>
        <v>3.2089109985190927</v>
      </c>
      <c r="AB556">
        <f t="shared" si="568"/>
        <v>0.21634548479617444</v>
      </c>
      <c r="AC556">
        <f t="shared" si="547"/>
        <v>31.632272020694106</v>
      </c>
      <c r="AD556">
        <f t="shared" si="569"/>
        <v>2.120174093548504E-2</v>
      </c>
      <c r="AE556">
        <f t="shared" si="548"/>
        <v>1.7825224714288473E-3</v>
      </c>
      <c r="AF556" s="9">
        <f t="shared" si="570"/>
        <v>31.655256284101021</v>
      </c>
      <c r="AG556" s="9">
        <f t="shared" si="571"/>
        <v>0</v>
      </c>
      <c r="AH556">
        <f t="shared" si="572"/>
        <v>0</v>
      </c>
      <c r="AI556">
        <f t="shared" si="589"/>
        <v>3.1257338500324527E-3</v>
      </c>
      <c r="AJ556">
        <f t="shared" si="549"/>
        <v>37.337604695554134</v>
      </c>
      <c r="AK556">
        <f t="shared" si="550"/>
        <v>0.16301758434793415</v>
      </c>
      <c r="AL556">
        <f t="shared" si="551"/>
        <v>7.0038270403551817E-2</v>
      </c>
      <c r="AM556">
        <f t="shared" si="552"/>
        <v>2.2675932567670191E-3</v>
      </c>
      <c r="AN556" s="9">
        <f t="shared" si="573"/>
        <v>37.572928143562386</v>
      </c>
      <c r="AO556">
        <f t="shared" si="553"/>
        <v>0</v>
      </c>
      <c r="AP556">
        <f t="shared" si="574"/>
        <v>0</v>
      </c>
      <c r="AQ556">
        <f t="shared" si="554"/>
        <v>5.9216781596562029</v>
      </c>
      <c r="AR556">
        <f t="shared" si="555"/>
        <v>-5.332790044824029E-2</v>
      </c>
      <c r="AS556">
        <f t="shared" si="556"/>
        <v>4.8836529468066776E-2</v>
      </c>
      <c r="AT556">
        <f t="shared" si="575"/>
        <v>-0.32712974285289786</v>
      </c>
      <c r="AU556">
        <f t="shared" si="557"/>
        <v>5.9176718594613646</v>
      </c>
      <c r="AV556">
        <f t="shared" si="576"/>
        <v>0.15749828804533239</v>
      </c>
      <c r="AW556">
        <f t="shared" si="577"/>
        <v>0</v>
      </c>
      <c r="AX556">
        <f t="shared" si="558"/>
        <v>3.2081362239034572E-2</v>
      </c>
      <c r="AY556" t="b">
        <f t="shared" si="578"/>
        <v>0</v>
      </c>
      <c r="AZ556">
        <f t="shared" si="559"/>
        <v>37.337604695554134</v>
      </c>
      <c r="BA556">
        <f t="shared" si="560"/>
        <v>0.16301758434793412</v>
      </c>
      <c r="BB556">
        <f t="shared" si="561"/>
        <v>2.0706474105644079E-2</v>
      </c>
      <c r="BC556">
        <f t="shared" si="562"/>
        <v>2.2675932567670191E-3</v>
      </c>
      <c r="BD556">
        <f t="shared" si="563"/>
        <v>4.9331796297907987E-2</v>
      </c>
      <c r="BF556" s="15">
        <f t="shared" si="579"/>
        <v>37.572928143562386</v>
      </c>
      <c r="BG556" s="10">
        <f t="shared" si="580"/>
        <v>0</v>
      </c>
      <c r="BH556">
        <f t="shared" si="581"/>
        <v>5.9176718594613646</v>
      </c>
      <c r="BI556">
        <f t="shared" si="582"/>
        <v>5.9216781596562029</v>
      </c>
      <c r="BJ556">
        <f t="shared" si="583"/>
        <v>-5.3327900448240317E-2</v>
      </c>
      <c r="BK556">
        <f t="shared" si="584"/>
        <v>-4.9526682984096099E-4</v>
      </c>
      <c r="BM556">
        <f t="shared" si="585"/>
        <v>0</v>
      </c>
      <c r="BN556">
        <f t="shared" si="586"/>
        <v>0</v>
      </c>
      <c r="BO556">
        <f t="shared" si="587"/>
        <v>2.4980018054066022E-16</v>
      </c>
      <c r="BP556">
        <f t="shared" si="588"/>
        <v>0</v>
      </c>
    </row>
    <row r="557" spans="1:68" x14ac:dyDescent="0.2">
      <c r="A557">
        <f t="shared" si="594"/>
        <v>0.52</v>
      </c>
      <c r="B557">
        <f t="shared" si="530"/>
        <v>1.6253816020168621</v>
      </c>
      <c r="C557">
        <f t="shared" si="531"/>
        <v>1.5003522480155649</v>
      </c>
      <c r="D557">
        <f t="shared" si="532"/>
        <v>1.6253816020168621</v>
      </c>
      <c r="E557">
        <f t="shared" si="538"/>
        <v>0.99751984175853092</v>
      </c>
      <c r="F557">
        <f t="shared" si="539"/>
        <v>0.99751984175853092</v>
      </c>
      <c r="G557">
        <f t="shared" si="533"/>
        <v>1.6091277859966935</v>
      </c>
      <c r="H557">
        <f t="shared" si="534"/>
        <v>0.9992654395651891</v>
      </c>
      <c r="I557">
        <f t="shared" si="535"/>
        <v>0.9992654395651891</v>
      </c>
      <c r="J557">
        <f t="shared" si="590"/>
        <v>21.844416625610492</v>
      </c>
      <c r="K557">
        <f t="shared" si="591"/>
        <v>21.181028592217466</v>
      </c>
      <c r="L557">
        <f t="shared" si="540"/>
        <v>6.5464547739389939E+17</v>
      </c>
      <c r="M557">
        <f t="shared" si="536"/>
        <v>3.2107100664377553E-2</v>
      </c>
      <c r="N557" s="17">
        <f t="shared" si="592"/>
        <v>2.1018768242165428E+16</v>
      </c>
      <c r="O557">
        <f t="shared" si="593"/>
        <v>0</v>
      </c>
      <c r="P557" s="18" t="e">
        <f t="shared" si="537"/>
        <v>#N/A</v>
      </c>
      <c r="R557">
        <f t="shared" si="541"/>
        <v>3.0531059033102688</v>
      </c>
      <c r="S557">
        <f t="shared" si="542"/>
        <v>41.02287022812687</v>
      </c>
      <c r="T557">
        <f t="shared" si="564"/>
        <v>-3.4386780688105314</v>
      </c>
      <c r="U557" s="9">
        <f t="shared" si="543"/>
        <v>37.584192159316338</v>
      </c>
      <c r="V557">
        <f t="shared" si="565"/>
        <v>-2.1018768242164396E+16</v>
      </c>
      <c r="W557">
        <f t="shared" si="566"/>
        <v>0</v>
      </c>
      <c r="X557">
        <f t="shared" si="567"/>
        <v>-4.9737991503207013E-14</v>
      </c>
      <c r="Y557">
        <f t="shared" si="544"/>
        <v>1.5003522480155649</v>
      </c>
      <c r="Z557">
        <f t="shared" si="545"/>
        <v>31.415926535897931</v>
      </c>
      <c r="AA557">
        <f t="shared" si="546"/>
        <v>3.2120367323691248</v>
      </c>
      <c r="AB557">
        <f t="shared" si="568"/>
        <v>0.22664398967923685</v>
      </c>
      <c r="AC557">
        <f t="shared" si="547"/>
        <v>31.642570525577167</v>
      </c>
      <c r="AD557">
        <f t="shared" si="569"/>
        <v>2.2175346150149725E-2</v>
      </c>
      <c r="AE557">
        <f t="shared" si="548"/>
        <v>1.9752210370481576E-3</v>
      </c>
      <c r="AF557" s="9">
        <f t="shared" si="570"/>
        <v>31.666721092764366</v>
      </c>
      <c r="AG557" s="9">
        <f t="shared" si="571"/>
        <v>0</v>
      </c>
      <c r="AH557">
        <f t="shared" si="572"/>
        <v>0</v>
      </c>
      <c r="AI557">
        <f t="shared" si="589"/>
        <v>3.1257338500324527E-3</v>
      </c>
      <c r="AJ557">
        <f t="shared" si="549"/>
        <v>37.337604695554134</v>
      </c>
      <c r="AK557">
        <f t="shared" si="550"/>
        <v>0.17309244864628578</v>
      </c>
      <c r="AL557">
        <f t="shared" si="551"/>
        <v>7.1011776187232645E-2</v>
      </c>
      <c r="AM557">
        <f t="shared" si="552"/>
        <v>2.4832389287024938E-3</v>
      </c>
      <c r="AN557" s="9">
        <f t="shared" si="573"/>
        <v>37.584192159316359</v>
      </c>
      <c r="AO557">
        <f t="shared" si="553"/>
        <v>0</v>
      </c>
      <c r="AP557">
        <f t="shared" si="574"/>
        <v>0</v>
      </c>
      <c r="AQ557">
        <f t="shared" si="554"/>
        <v>5.9216781596562029</v>
      </c>
      <c r="AR557">
        <f t="shared" si="555"/>
        <v>-5.3551541032951067E-2</v>
      </c>
      <c r="AS557">
        <f t="shared" si="556"/>
        <v>4.883643003708292E-2</v>
      </c>
      <c r="AT557">
        <f t="shared" si="575"/>
        <v>-0.3093811512389173</v>
      </c>
      <c r="AU557">
        <f t="shared" si="557"/>
        <v>5.9174710665519932</v>
      </c>
      <c r="AV557">
        <f t="shared" si="576"/>
        <v>0.15744574318554755</v>
      </c>
      <c r="AW557">
        <f t="shared" si="577"/>
        <v>0</v>
      </c>
      <c r="AX557">
        <f t="shared" si="558"/>
        <v>3.2112619577534897E-2</v>
      </c>
      <c r="AY557" t="b">
        <f t="shared" si="578"/>
        <v>0</v>
      </c>
      <c r="AZ557">
        <f t="shared" si="559"/>
        <v>37.337604695554134</v>
      </c>
      <c r="BA557">
        <f t="shared" si="560"/>
        <v>0.1730924486462857</v>
      </c>
      <c r="BB557">
        <f t="shared" si="561"/>
        <v>2.1679979889324675E-2</v>
      </c>
      <c r="BC557">
        <f t="shared" si="562"/>
        <v>2.4832389287024938E-3</v>
      </c>
      <c r="BD557">
        <f t="shared" si="563"/>
        <v>4.9331796297907987E-2</v>
      </c>
      <c r="BF557" s="15">
        <f t="shared" si="579"/>
        <v>37.584192159316359</v>
      </c>
      <c r="BG557" s="10">
        <f t="shared" si="580"/>
        <v>0</v>
      </c>
      <c r="BH557">
        <f t="shared" si="581"/>
        <v>5.9174710665519932</v>
      </c>
      <c r="BI557">
        <f t="shared" si="582"/>
        <v>5.9216781596562029</v>
      </c>
      <c r="BJ557">
        <f t="shared" si="583"/>
        <v>-5.355154103295115E-2</v>
      </c>
      <c r="BK557">
        <f t="shared" si="584"/>
        <v>-4.9536626082504961E-4</v>
      </c>
      <c r="BM557">
        <f t="shared" si="585"/>
        <v>0</v>
      </c>
      <c r="BN557">
        <f t="shared" si="586"/>
        <v>0</v>
      </c>
      <c r="BO557">
        <f t="shared" si="587"/>
        <v>0</v>
      </c>
      <c r="BP557">
        <f t="shared" si="588"/>
        <v>0</v>
      </c>
    </row>
    <row r="558" spans="1:68" x14ac:dyDescent="0.2">
      <c r="A558">
        <f t="shared" si="594"/>
        <v>0.52100000000000002</v>
      </c>
      <c r="B558">
        <f t="shared" si="530"/>
        <v>1.6285073358668944</v>
      </c>
      <c r="C558">
        <f t="shared" si="531"/>
        <v>1.4972265141655325</v>
      </c>
      <c r="D558">
        <f t="shared" si="532"/>
        <v>1.6285073358668944</v>
      </c>
      <c r="E558">
        <f t="shared" si="538"/>
        <v>0.99729496175396415</v>
      </c>
      <c r="F558">
        <f t="shared" si="539"/>
        <v>0.99729496175396415</v>
      </c>
      <c r="G558">
        <f t="shared" si="533"/>
        <v>1.6122222625082254</v>
      </c>
      <c r="H558">
        <f t="shared" si="534"/>
        <v>0.99914206862758426</v>
      </c>
      <c r="I558">
        <f t="shared" si="535"/>
        <v>0.99914206862758426</v>
      </c>
      <c r="J558">
        <f t="shared" si="590"/>
        <v>21.847113905852364</v>
      </c>
      <c r="K558">
        <f t="shared" si="591"/>
        <v>21.183617804109769</v>
      </c>
      <c r="L558">
        <f t="shared" si="540"/>
        <v>6.6143838308412813E+17</v>
      </c>
      <c r="M558">
        <f t="shared" si="536"/>
        <v>3.213834187197151E-2</v>
      </c>
      <c r="N558" s="17">
        <f t="shared" si="592"/>
        <v>2.1257532882801768E+16</v>
      </c>
      <c r="O558">
        <f t="shared" si="593"/>
        <v>0</v>
      </c>
      <c r="P558" s="18" t="e">
        <f t="shared" si="537"/>
        <v>#N/A</v>
      </c>
      <c r="R558">
        <f t="shared" si="541"/>
        <v>3.0532281378674182</v>
      </c>
      <c r="S558">
        <f t="shared" si="542"/>
        <v>41.033193226862075</v>
      </c>
      <c r="T558">
        <f t="shared" si="564"/>
        <v>-3.4377055107948</v>
      </c>
      <c r="U558" s="9">
        <f t="shared" si="543"/>
        <v>37.595487716067275</v>
      </c>
      <c r="V558">
        <f t="shared" si="565"/>
        <v>-2.1257532882801048E+16</v>
      </c>
      <c r="W558">
        <f t="shared" si="566"/>
        <v>0</v>
      </c>
      <c r="X558">
        <f t="shared" si="567"/>
        <v>-3.5527136788005009E-14</v>
      </c>
      <c r="Y558">
        <f t="shared" si="544"/>
        <v>1.4972265141655325</v>
      </c>
      <c r="Z558">
        <f t="shared" si="545"/>
        <v>31.415926535897931</v>
      </c>
      <c r="AA558">
        <f t="shared" si="546"/>
        <v>3.2151624662191569</v>
      </c>
      <c r="AB558">
        <f t="shared" si="568"/>
        <v>0.23696658313864277</v>
      </c>
      <c r="AC558">
        <f t="shared" si="547"/>
        <v>31.652893119036573</v>
      </c>
      <c r="AD558">
        <f t="shared" si="569"/>
        <v>2.3148004379615381E-2</v>
      </c>
      <c r="AE558">
        <f t="shared" si="548"/>
        <v>2.1778282899756734E-3</v>
      </c>
      <c r="AF558" s="9">
        <f t="shared" si="570"/>
        <v>31.678218951706164</v>
      </c>
      <c r="AG558" s="9">
        <f t="shared" si="571"/>
        <v>0</v>
      </c>
      <c r="AH558">
        <f t="shared" si="572"/>
        <v>0</v>
      </c>
      <c r="AI558">
        <f t="shared" si="589"/>
        <v>3.1257338500323417E-3</v>
      </c>
      <c r="AJ558">
        <f t="shared" si="549"/>
        <v>37.337604695554134</v>
      </c>
      <c r="AK558">
        <f t="shared" si="550"/>
        <v>0.18318998283700466</v>
      </c>
      <c r="AL558">
        <f t="shared" si="551"/>
        <v>7.1984334202964018E-2</v>
      </c>
      <c r="AM558">
        <f t="shared" si="552"/>
        <v>2.7087034732040053E-3</v>
      </c>
      <c r="AN558" s="9">
        <f t="shared" si="573"/>
        <v>37.595487716067311</v>
      </c>
      <c r="AO558">
        <f t="shared" si="553"/>
        <v>0</v>
      </c>
      <c r="AP558">
        <f t="shared" si="574"/>
        <v>0</v>
      </c>
      <c r="AQ558">
        <f t="shared" si="554"/>
        <v>5.9216781596562029</v>
      </c>
      <c r="AR558">
        <f t="shared" si="555"/>
        <v>-5.3776600301638111E-2</v>
      </c>
      <c r="AS558">
        <f t="shared" si="556"/>
        <v>4.8836329823348637E-2</v>
      </c>
      <c r="AT558">
        <f t="shared" si="575"/>
        <v>-0.29355644598474823</v>
      </c>
      <c r="AU558">
        <f t="shared" si="557"/>
        <v>5.9172687643611468</v>
      </c>
      <c r="AV558">
        <f t="shared" si="576"/>
        <v>0.1573930576203767</v>
      </c>
      <c r="AW558">
        <f t="shared" si="577"/>
        <v>0</v>
      </c>
      <c r="AX558">
        <f t="shared" si="558"/>
        <v>3.2143876916035222E-2</v>
      </c>
      <c r="AY558" t="b">
        <f t="shared" si="578"/>
        <v>0</v>
      </c>
      <c r="AZ558">
        <f t="shared" si="559"/>
        <v>37.337604695554134</v>
      </c>
      <c r="BA558">
        <f t="shared" si="560"/>
        <v>0.18318998283700463</v>
      </c>
      <c r="BB558">
        <f t="shared" si="561"/>
        <v>2.2652537905056117E-2</v>
      </c>
      <c r="BC558">
        <f t="shared" si="562"/>
        <v>2.7087034732040053E-3</v>
      </c>
      <c r="BD558">
        <f t="shared" si="563"/>
        <v>4.9331796297907987E-2</v>
      </c>
      <c r="BF558" s="15">
        <f t="shared" si="579"/>
        <v>37.595487716067304</v>
      </c>
      <c r="BG558" s="10">
        <f t="shared" si="580"/>
        <v>0</v>
      </c>
      <c r="BH558">
        <f t="shared" si="581"/>
        <v>5.9172687643611397</v>
      </c>
      <c r="BI558">
        <f t="shared" si="582"/>
        <v>5.9216781596562029</v>
      </c>
      <c r="BJ558">
        <f t="shared" si="583"/>
        <v>-5.3776600301638139E-2</v>
      </c>
      <c r="BK558">
        <f t="shared" si="584"/>
        <v>-4.9546647455926338E-4</v>
      </c>
      <c r="BM558">
        <f t="shared" si="585"/>
        <v>0</v>
      </c>
      <c r="BN558">
        <f t="shared" si="586"/>
        <v>0</v>
      </c>
      <c r="BO558">
        <f t="shared" si="587"/>
        <v>0</v>
      </c>
      <c r="BP558">
        <f t="shared" si="588"/>
        <v>0</v>
      </c>
    </row>
    <row r="559" spans="1:68" x14ac:dyDescent="0.2">
      <c r="A559">
        <f t="shared" si="594"/>
        <v>0.52200000000000002</v>
      </c>
      <c r="B559">
        <f t="shared" si="530"/>
        <v>1.631633069716927</v>
      </c>
      <c r="C559">
        <f t="shared" si="531"/>
        <v>1.4941007803155</v>
      </c>
      <c r="D559">
        <f t="shared" si="532"/>
        <v>1.631633069716927</v>
      </c>
      <c r="E559">
        <f t="shared" si="538"/>
        <v>0.99706033797402671</v>
      </c>
      <c r="F559">
        <f t="shared" si="539"/>
        <v>0.99706033797402671</v>
      </c>
      <c r="G559">
        <f t="shared" si="533"/>
        <v>1.6153167390197578</v>
      </c>
      <c r="H559">
        <f t="shared" si="534"/>
        <v>0.9990091301281</v>
      </c>
      <c r="I559">
        <f t="shared" si="535"/>
        <v>0.9990091301281</v>
      </c>
      <c r="J559">
        <f t="shared" si="590"/>
        <v>21.850021109053131</v>
      </c>
      <c r="K559">
        <f t="shared" si="591"/>
        <v>21.186408524676693</v>
      </c>
      <c r="L559">
        <f t="shared" si="540"/>
        <v>6.6832362704471706E+17</v>
      </c>
      <c r="M559">
        <f t="shared" si="536"/>
        <v>3.2169583048165619E-2</v>
      </c>
      <c r="N559" s="17">
        <f t="shared" si="592"/>
        <v>2.1499692423266292E+16</v>
      </c>
      <c r="O559">
        <f t="shared" si="593"/>
        <v>0</v>
      </c>
      <c r="P559" s="18" t="e">
        <f t="shared" si="537"/>
        <v>#N/A</v>
      </c>
      <c r="R559">
        <f t="shared" si="541"/>
        <v>3.0533598687542156</v>
      </c>
      <c r="S559">
        <f t="shared" si="542"/>
        <v>41.043548922752656</v>
      </c>
      <c r="T559">
        <f t="shared" si="564"/>
        <v>-3.4367338987052909</v>
      </c>
      <c r="U559" s="9">
        <f t="shared" si="543"/>
        <v>37.606815024047364</v>
      </c>
      <c r="V559">
        <f t="shared" si="565"/>
        <v>-2.1499692423265896E+16</v>
      </c>
      <c r="W559">
        <f t="shared" si="566"/>
        <v>0</v>
      </c>
      <c r="X559">
        <f t="shared" si="567"/>
        <v>-1.4210854715202004E-14</v>
      </c>
      <c r="Y559">
        <f t="shared" si="544"/>
        <v>1.4941007803155</v>
      </c>
      <c r="Z559">
        <f t="shared" si="545"/>
        <v>31.415926535897931</v>
      </c>
      <c r="AA559">
        <f t="shared" si="546"/>
        <v>3.2182882000691899</v>
      </c>
      <c r="AB559">
        <f t="shared" si="568"/>
        <v>0.24731347884407451</v>
      </c>
      <c r="AC559">
        <f t="shared" si="547"/>
        <v>31.663240014742005</v>
      </c>
      <c r="AD559">
        <f t="shared" si="569"/>
        <v>2.4119717464278337E-2</v>
      </c>
      <c r="AE559">
        <f t="shared" si="548"/>
        <v>2.3903482461888619E-3</v>
      </c>
      <c r="AF559" s="9">
        <f t="shared" si="570"/>
        <v>31.68975008045247</v>
      </c>
      <c r="AG559" s="9">
        <f t="shared" si="571"/>
        <v>0</v>
      </c>
      <c r="AH559">
        <f t="shared" si="572"/>
        <v>0</v>
      </c>
      <c r="AI559">
        <f t="shared" si="589"/>
        <v>3.1257338500324527E-3</v>
      </c>
      <c r="AJ559">
        <f t="shared" si="549"/>
        <v>37.337604695554134</v>
      </c>
      <c r="AK559">
        <f t="shared" si="550"/>
        <v>0.19331039088188731</v>
      </c>
      <c r="AL559">
        <f t="shared" si="551"/>
        <v>7.2955946292473151E-2</v>
      </c>
      <c r="AM559">
        <f t="shared" si="552"/>
        <v>2.943991318907168E-3</v>
      </c>
      <c r="AN559" s="9">
        <f t="shared" si="573"/>
        <v>37.606815024047407</v>
      </c>
      <c r="AO559">
        <f t="shared" si="553"/>
        <v>0</v>
      </c>
      <c r="AP559">
        <f t="shared" si="574"/>
        <v>0</v>
      </c>
      <c r="AQ559">
        <f t="shared" si="554"/>
        <v>5.9216781596562029</v>
      </c>
      <c r="AR559">
        <f t="shared" si="555"/>
        <v>-5.4003087962187196E-2</v>
      </c>
      <c r="AS559">
        <f t="shared" si="556"/>
        <v>4.8836228828194814E-2</v>
      </c>
      <c r="AT559">
        <f t="shared" si="575"/>
        <v>-0.27935946803388906</v>
      </c>
      <c r="AU559">
        <f t="shared" si="557"/>
        <v>5.9170649435949372</v>
      </c>
      <c r="AV559">
        <f t="shared" si="576"/>
        <v>0.1573402304824621</v>
      </c>
      <c r="AW559">
        <f t="shared" si="577"/>
        <v>0</v>
      </c>
      <c r="AX559">
        <f t="shared" si="558"/>
        <v>3.2175134254535546E-2</v>
      </c>
      <c r="AY559" t="b">
        <f t="shared" si="578"/>
        <v>0</v>
      </c>
      <c r="AZ559">
        <f t="shared" si="559"/>
        <v>37.337604695554134</v>
      </c>
      <c r="BA559">
        <f t="shared" si="560"/>
        <v>0.19331039088188715</v>
      </c>
      <c r="BB559">
        <f t="shared" si="561"/>
        <v>2.3624149994565115E-2</v>
      </c>
      <c r="BC559">
        <f t="shared" si="562"/>
        <v>2.943991318907168E-3</v>
      </c>
      <c r="BD559">
        <f t="shared" si="563"/>
        <v>4.9331796297907987E-2</v>
      </c>
      <c r="BF559" s="15">
        <f t="shared" si="579"/>
        <v>37.6068150240474</v>
      </c>
      <c r="BG559" s="10">
        <f t="shared" si="580"/>
        <v>0</v>
      </c>
      <c r="BH559">
        <f t="shared" si="581"/>
        <v>5.9170649435949301</v>
      </c>
      <c r="BI559">
        <f t="shared" si="582"/>
        <v>5.9216781596562029</v>
      </c>
      <c r="BJ559">
        <f t="shared" si="583"/>
        <v>-5.4003087962187363E-2</v>
      </c>
      <c r="BK559">
        <f t="shared" si="584"/>
        <v>-4.9556746971322202E-4</v>
      </c>
      <c r="BM559">
        <f t="shared" si="585"/>
        <v>0</v>
      </c>
      <c r="BN559">
        <f t="shared" si="586"/>
        <v>0</v>
      </c>
      <c r="BO559">
        <f t="shared" si="587"/>
        <v>0</v>
      </c>
      <c r="BP559">
        <f t="shared" si="588"/>
        <v>0</v>
      </c>
    </row>
    <row r="560" spans="1:68" x14ac:dyDescent="0.2">
      <c r="A560">
        <f t="shared" si="594"/>
        <v>0.52300000000000002</v>
      </c>
      <c r="B560">
        <f t="shared" si="530"/>
        <v>1.6347588035669594</v>
      </c>
      <c r="C560">
        <f t="shared" si="531"/>
        <v>1.4909750464654676</v>
      </c>
      <c r="D560">
        <f t="shared" si="532"/>
        <v>1.6347588035669594</v>
      </c>
      <c r="E560">
        <f t="shared" si="538"/>
        <v>0.99681597271104094</v>
      </c>
      <c r="F560">
        <f t="shared" si="539"/>
        <v>0.99681597271104094</v>
      </c>
      <c r="G560">
        <f t="shared" si="533"/>
        <v>1.6184112155312897</v>
      </c>
      <c r="H560">
        <f t="shared" si="534"/>
        <v>0.99886662533972581</v>
      </c>
      <c r="I560">
        <f t="shared" si="535"/>
        <v>0.99886662533972581</v>
      </c>
      <c r="J560">
        <f t="shared" si="590"/>
        <v>21.853138374717162</v>
      </c>
      <c r="K560">
        <f t="shared" si="591"/>
        <v>21.189400887028903</v>
      </c>
      <c r="L560">
        <f t="shared" si="540"/>
        <v>6.7530276463314803E+17</v>
      </c>
      <c r="M560">
        <f t="shared" si="536"/>
        <v>3.220082419292937E-2</v>
      </c>
      <c r="N560" s="17">
        <f t="shared" si="592"/>
        <v>2.174530560095116E+16</v>
      </c>
      <c r="O560">
        <f t="shared" si="593"/>
        <v>0</v>
      </c>
      <c r="P560" s="18" t="e">
        <f t="shared" si="537"/>
        <v>#N/A</v>
      </c>
      <c r="R560">
        <f t="shared" si="541"/>
        <v>3.0535010984982005</v>
      </c>
      <c r="S560">
        <f t="shared" si="542"/>
        <v>41.053937525416373</v>
      </c>
      <c r="T560">
        <f t="shared" si="564"/>
        <v>-3.4357632307056405</v>
      </c>
      <c r="U560" s="9">
        <f t="shared" si="543"/>
        <v>37.618174294710734</v>
      </c>
      <c r="V560">
        <f t="shared" si="565"/>
        <v>-2.1745305600950844E+16</v>
      </c>
      <c r="W560">
        <f t="shared" si="566"/>
        <v>0</v>
      </c>
      <c r="X560">
        <f t="shared" si="567"/>
        <v>-1.4210854715202004E-14</v>
      </c>
      <c r="Y560">
        <f t="shared" si="544"/>
        <v>1.4909750464654676</v>
      </c>
      <c r="Z560">
        <f t="shared" si="545"/>
        <v>31.415926535897931</v>
      </c>
      <c r="AA560">
        <f t="shared" si="546"/>
        <v>3.221413933919222</v>
      </c>
      <c r="AB560">
        <f t="shared" si="568"/>
        <v>0.25768489161240798</v>
      </c>
      <c r="AC560">
        <f t="shared" si="547"/>
        <v>31.673611427510338</v>
      </c>
      <c r="AD560">
        <f t="shared" si="569"/>
        <v>2.5090487239174245E-2</v>
      </c>
      <c r="AE560">
        <f t="shared" si="548"/>
        <v>2.6127851198985883E-3</v>
      </c>
      <c r="AF560" s="9">
        <f t="shared" si="570"/>
        <v>31.70131469986941</v>
      </c>
      <c r="AG560" s="9">
        <f t="shared" si="571"/>
        <v>0</v>
      </c>
      <c r="AH560">
        <f t="shared" si="572"/>
        <v>0</v>
      </c>
      <c r="AI560">
        <f t="shared" si="589"/>
        <v>3.1257338500324527E-3</v>
      </c>
      <c r="AJ560">
        <f t="shared" si="549"/>
        <v>37.337604695554134</v>
      </c>
      <c r="AK560">
        <f t="shared" si="550"/>
        <v>0.20345387777492419</v>
      </c>
      <c r="AL560">
        <f t="shared" si="551"/>
        <v>7.3926614292123549E-2</v>
      </c>
      <c r="AM560">
        <f t="shared" si="552"/>
        <v>3.1891070895291671E-3</v>
      </c>
      <c r="AN560" s="9">
        <f t="shared" si="573"/>
        <v>37.61817429471072</v>
      </c>
      <c r="AO560">
        <f t="shared" si="553"/>
        <v>0</v>
      </c>
      <c r="AP560">
        <f t="shared" si="574"/>
        <v>0</v>
      </c>
      <c r="AQ560">
        <f t="shared" si="554"/>
        <v>5.9216781596562029</v>
      </c>
      <c r="AR560">
        <f t="shared" si="555"/>
        <v>-5.4231013837483799E-2</v>
      </c>
      <c r="AS560">
        <f t="shared" si="556"/>
        <v>4.8836127052949305E-2</v>
      </c>
      <c r="AT560">
        <f t="shared" si="575"/>
        <v>-0.26655188109748479</v>
      </c>
      <c r="AU560">
        <f t="shared" si="557"/>
        <v>5.9168595948413092</v>
      </c>
      <c r="AV560">
        <f t="shared" si="576"/>
        <v>0.15728726089913528</v>
      </c>
      <c r="AW560">
        <f t="shared" si="577"/>
        <v>0</v>
      </c>
      <c r="AX560">
        <f t="shared" si="558"/>
        <v>3.2206391593035871E-2</v>
      </c>
      <c r="AY560" t="b">
        <f t="shared" si="578"/>
        <v>0</v>
      </c>
      <c r="AZ560">
        <f t="shared" si="559"/>
        <v>37.337604695554134</v>
      </c>
      <c r="BA560">
        <f t="shared" si="560"/>
        <v>0.20345387777492405</v>
      </c>
      <c r="BB560">
        <f t="shared" si="561"/>
        <v>2.4594817994215361E-2</v>
      </c>
      <c r="BC560">
        <f t="shared" si="562"/>
        <v>3.1891070895291671E-3</v>
      </c>
      <c r="BD560">
        <f t="shared" si="563"/>
        <v>4.9331796297907987E-2</v>
      </c>
      <c r="BF560" s="15">
        <f t="shared" si="579"/>
        <v>37.618174294710713</v>
      </c>
      <c r="BG560" s="10">
        <f t="shared" si="580"/>
        <v>0</v>
      </c>
      <c r="BH560">
        <f t="shared" si="581"/>
        <v>5.9168595948413021</v>
      </c>
      <c r="BI560">
        <f t="shared" si="582"/>
        <v>5.9216781596562029</v>
      </c>
      <c r="BJ560">
        <f t="shared" si="583"/>
        <v>-5.4231013837483938E-2</v>
      </c>
      <c r="BK560">
        <f t="shared" si="584"/>
        <v>-4.956692449588837E-4</v>
      </c>
      <c r="BM560">
        <f t="shared" si="585"/>
        <v>0</v>
      </c>
      <c r="BN560">
        <f t="shared" si="586"/>
        <v>0</v>
      </c>
      <c r="BO560">
        <f t="shared" si="587"/>
        <v>-1.9428902930940239E-16</v>
      </c>
      <c r="BP560">
        <f t="shared" si="588"/>
        <v>0</v>
      </c>
    </row>
    <row r="561" spans="1:68" x14ac:dyDescent="0.2">
      <c r="A561">
        <f t="shared" si="594"/>
        <v>0.52400000000000002</v>
      </c>
      <c r="B561">
        <f t="shared" si="530"/>
        <v>1.6378845374169919</v>
      </c>
      <c r="C561">
        <f t="shared" si="531"/>
        <v>1.4878493126154351</v>
      </c>
      <c r="D561">
        <f t="shared" si="532"/>
        <v>1.6378845374169919</v>
      </c>
      <c r="E561">
        <f t="shared" si="538"/>
        <v>0.99656186835250526</v>
      </c>
      <c r="F561">
        <f t="shared" si="539"/>
        <v>0.99656186835250526</v>
      </c>
      <c r="G561">
        <f t="shared" si="533"/>
        <v>1.6215056920428219</v>
      </c>
      <c r="H561">
        <f t="shared" si="534"/>
        <v>0.9987145556270558</v>
      </c>
      <c r="I561">
        <f t="shared" si="535"/>
        <v>0.9987145556270558</v>
      </c>
      <c r="J561">
        <f t="shared" si="590"/>
        <v>21.856465852478308</v>
      </c>
      <c r="K561">
        <f t="shared" si="591"/>
        <v>21.192595033942041</v>
      </c>
      <c r="L561">
        <f t="shared" si="540"/>
        <v>6.8237738197226829E+17</v>
      </c>
      <c r="M561">
        <f t="shared" si="536"/>
        <v>3.2232065306232231E-2</v>
      </c>
      <c r="N561" s="17">
        <f t="shared" si="592"/>
        <v>2.1994432339225928E+16</v>
      </c>
      <c r="O561">
        <f t="shared" si="593"/>
        <v>0</v>
      </c>
      <c r="P561" s="18" t="e">
        <f t="shared" si="537"/>
        <v>#N/A</v>
      </c>
      <c r="R561">
        <f t="shared" si="541"/>
        <v>3.053651829809918</v>
      </c>
      <c r="S561">
        <f t="shared" si="542"/>
        <v>41.064359245715075</v>
      </c>
      <c r="T561">
        <f t="shared" si="564"/>
        <v>-3.4347935049648313</v>
      </c>
      <c r="U561" s="9">
        <f t="shared" si="543"/>
        <v>37.629565740750245</v>
      </c>
      <c r="V561">
        <f t="shared" si="565"/>
        <v>-2.1994432339225448E+16</v>
      </c>
      <c r="W561">
        <f t="shared" si="566"/>
        <v>0</v>
      </c>
      <c r="X561">
        <f t="shared" si="567"/>
        <v>-2.1316282072803006E-14</v>
      </c>
      <c r="Y561">
        <f t="shared" si="544"/>
        <v>1.4878493126154351</v>
      </c>
      <c r="Z561">
        <f t="shared" si="545"/>
        <v>31.415926535897931</v>
      </c>
      <c r="AA561">
        <f t="shared" si="546"/>
        <v>3.2245396677692546</v>
      </c>
      <c r="AB561">
        <f t="shared" si="568"/>
        <v>0.26808103742564471</v>
      </c>
      <c r="AC561">
        <f t="shared" si="547"/>
        <v>31.684007573323576</v>
      </c>
      <c r="AD561">
        <f t="shared" si="569"/>
        <v>2.6060315534001264E-2</v>
      </c>
      <c r="AE561">
        <f t="shared" si="548"/>
        <v>2.8451433238845872E-3</v>
      </c>
      <c r="AF561" s="9">
        <f t="shared" si="570"/>
        <v>31.712913032181461</v>
      </c>
      <c r="AG561" s="9">
        <f t="shared" si="571"/>
        <v>0</v>
      </c>
      <c r="AH561">
        <f t="shared" si="572"/>
        <v>0</v>
      </c>
      <c r="AI561">
        <f t="shared" si="589"/>
        <v>3.1257338500324527E-3</v>
      </c>
      <c r="AJ561">
        <f t="shared" si="549"/>
        <v>37.337604695554134</v>
      </c>
      <c r="AK561">
        <f t="shared" si="550"/>
        <v>0.21362064955897153</v>
      </c>
      <c r="AL561">
        <f t="shared" si="551"/>
        <v>7.4896340032932773E-2</v>
      </c>
      <c r="AM561">
        <f t="shared" si="552"/>
        <v>3.4440556042337105E-3</v>
      </c>
      <c r="AN561" s="9">
        <f t="shared" si="573"/>
        <v>37.629565740750273</v>
      </c>
      <c r="AO561">
        <f t="shared" si="553"/>
        <v>0</v>
      </c>
      <c r="AP561">
        <f t="shared" si="574"/>
        <v>0</v>
      </c>
      <c r="AQ561">
        <f t="shared" si="554"/>
        <v>5.9216781596562029</v>
      </c>
      <c r="AR561">
        <f t="shared" si="555"/>
        <v>-5.4460387866673177E-2</v>
      </c>
      <c r="AS561">
        <f t="shared" si="556"/>
        <v>4.8836024498931513E-2</v>
      </c>
      <c r="AT561">
        <f t="shared" si="575"/>
        <v>-0.25493971663839077</v>
      </c>
      <c r="AU561">
        <f t="shared" si="557"/>
        <v>5.9166527085688116</v>
      </c>
      <c r="AV561">
        <f t="shared" si="576"/>
        <v>0.1572341479923452</v>
      </c>
      <c r="AW561">
        <f t="shared" si="577"/>
        <v>0</v>
      </c>
      <c r="AX561">
        <f t="shared" si="558"/>
        <v>3.2237648931536196E-2</v>
      </c>
      <c r="AY561" t="b">
        <f t="shared" si="578"/>
        <v>0</v>
      </c>
      <c r="AZ561">
        <f t="shared" si="559"/>
        <v>37.337604695554134</v>
      </c>
      <c r="BA561">
        <f t="shared" si="560"/>
        <v>0.21362064955897142</v>
      </c>
      <c r="BB561">
        <f t="shared" si="561"/>
        <v>2.5564543735025091E-2</v>
      </c>
      <c r="BC561">
        <f t="shared" si="562"/>
        <v>3.4440556042337105E-3</v>
      </c>
      <c r="BD561">
        <f t="shared" si="563"/>
        <v>4.9331796297907987E-2</v>
      </c>
      <c r="BF561" s="15">
        <f t="shared" si="579"/>
        <v>37.629565740750266</v>
      </c>
      <c r="BG561" s="10">
        <f t="shared" si="580"/>
        <v>0</v>
      </c>
      <c r="BH561">
        <f t="shared" si="581"/>
        <v>5.9166527085688045</v>
      </c>
      <c r="BI561">
        <f t="shared" si="582"/>
        <v>5.9216781596562029</v>
      </c>
      <c r="BJ561">
        <f t="shared" si="583"/>
        <v>-5.4460387866673288E-2</v>
      </c>
      <c r="BK561">
        <f t="shared" si="584"/>
        <v>-4.9577179897617243E-4</v>
      </c>
      <c r="BM561">
        <f t="shared" si="585"/>
        <v>0</v>
      </c>
      <c r="BN561">
        <f t="shared" si="586"/>
        <v>0</v>
      </c>
      <c r="BO561">
        <f t="shared" si="587"/>
        <v>3.0531133177191805E-16</v>
      </c>
      <c r="BP561">
        <f t="shared" si="588"/>
        <v>0</v>
      </c>
    </row>
    <row r="562" spans="1:68" x14ac:dyDescent="0.2">
      <c r="A562">
        <f t="shared" si="594"/>
        <v>0.52500000000000002</v>
      </c>
      <c r="B562">
        <f t="shared" si="530"/>
        <v>1.6410102712670243</v>
      </c>
      <c r="C562">
        <f t="shared" si="531"/>
        <v>1.4847235787654027</v>
      </c>
      <c r="D562">
        <f t="shared" si="532"/>
        <v>1.6410102712670243</v>
      </c>
      <c r="E562">
        <f t="shared" si="538"/>
        <v>0.99629802738107121</v>
      </c>
      <c r="F562">
        <f t="shared" si="539"/>
        <v>0.99629802738107121</v>
      </c>
      <c r="G562">
        <f t="shared" si="533"/>
        <v>1.6246001685543541</v>
      </c>
      <c r="H562">
        <f t="shared" si="534"/>
        <v>0.99855292244627558</v>
      </c>
      <c r="I562">
        <f t="shared" si="535"/>
        <v>0.99855292244627558</v>
      </c>
      <c r="J562">
        <f t="shared" si="590"/>
        <v>21.86000370211746</v>
      </c>
      <c r="K562">
        <f t="shared" si="591"/>
        <v>21.195991117873302</v>
      </c>
      <c r="L562">
        <f t="shared" si="540"/>
        <v>6.895490966496855E+17</v>
      </c>
      <c r="M562">
        <f t="shared" si="536"/>
        <v>3.2263306388043679E-2</v>
      </c>
      <c r="N562" s="17">
        <f t="shared" si="592"/>
        <v>2.2247133774807548E+16</v>
      </c>
      <c r="O562">
        <f t="shared" si="593"/>
        <v>0</v>
      </c>
      <c r="P562" s="18" t="e">
        <f t="shared" si="537"/>
        <v>#N/A</v>
      </c>
      <c r="R562">
        <f t="shared" si="541"/>
        <v>3.0538120655831218</v>
      </c>
      <c r="S562">
        <f t="shared" si="542"/>
        <v>41.07481429577242</v>
      </c>
      <c r="T562">
        <f t="shared" si="564"/>
        <v>-3.4338247196571667</v>
      </c>
      <c r="U562" s="9">
        <f t="shared" si="543"/>
        <v>37.640989576115253</v>
      </c>
      <c r="V562">
        <f t="shared" si="565"/>
        <v>-2.2247133774807188E+16</v>
      </c>
      <c r="W562">
        <f t="shared" si="566"/>
        <v>0</v>
      </c>
      <c r="X562">
        <f t="shared" si="567"/>
        <v>-1.4210854715202004E-14</v>
      </c>
      <c r="Y562">
        <f t="shared" si="544"/>
        <v>1.4847235787654027</v>
      </c>
      <c r="Z562">
        <f t="shared" si="545"/>
        <v>31.415926535897931</v>
      </c>
      <c r="AA562">
        <f t="shared" si="546"/>
        <v>3.2276654016192872</v>
      </c>
      <c r="AB562">
        <f t="shared" si="568"/>
        <v>0.27850213344899116</v>
      </c>
      <c r="AC562">
        <f t="shared" si="547"/>
        <v>31.694428669346923</v>
      </c>
      <c r="AD562">
        <f t="shared" si="569"/>
        <v>2.7029204173137717E-2</v>
      </c>
      <c r="AE562">
        <f t="shared" si="548"/>
        <v>3.0874274698461037E-3</v>
      </c>
      <c r="AF562" s="9">
        <f t="shared" si="570"/>
        <v>31.724545300989909</v>
      </c>
      <c r="AG562" s="9">
        <f t="shared" si="571"/>
        <v>0</v>
      </c>
      <c r="AH562">
        <f t="shared" si="572"/>
        <v>0</v>
      </c>
      <c r="AI562">
        <f t="shared" si="589"/>
        <v>3.1257338500324527E-3</v>
      </c>
      <c r="AJ562">
        <f t="shared" si="549"/>
        <v>37.337604695554134</v>
      </c>
      <c r="AK562">
        <f t="shared" si="550"/>
        <v>0.22381091334255029</v>
      </c>
      <c r="AL562">
        <f t="shared" si="551"/>
        <v>7.5865125340597306E-2</v>
      </c>
      <c r="AM562">
        <f t="shared" si="552"/>
        <v>3.7088418780108429E-3</v>
      </c>
      <c r="AN562" s="9">
        <f t="shared" si="573"/>
        <v>37.640989576115288</v>
      </c>
      <c r="AO562">
        <f t="shared" si="553"/>
        <v>0</v>
      </c>
      <c r="AP562">
        <f t="shared" si="574"/>
        <v>0</v>
      </c>
      <c r="AQ562">
        <f t="shared" si="554"/>
        <v>5.9216781596562029</v>
      </c>
      <c r="AR562">
        <f t="shared" si="555"/>
        <v>-5.4691220106440869E-2</v>
      </c>
      <c r="AS562">
        <f t="shared" si="556"/>
        <v>4.8835921167459592E-2</v>
      </c>
      <c r="AT562">
        <f t="shared" si="575"/>
        <v>-0.24436350886399394</v>
      </c>
      <c r="AU562">
        <f t="shared" si="557"/>
        <v>5.9164442751253787</v>
      </c>
      <c r="AV562">
        <f t="shared" si="576"/>
        <v>0.15718089087858622</v>
      </c>
      <c r="AW562">
        <f t="shared" si="577"/>
        <v>0</v>
      </c>
      <c r="AX562">
        <f t="shared" si="558"/>
        <v>3.2268906270036521E-2</v>
      </c>
      <c r="AY562" t="b">
        <f t="shared" si="578"/>
        <v>0</v>
      </c>
      <c r="AZ562">
        <f t="shared" si="559"/>
        <v>37.337604695554134</v>
      </c>
      <c r="BA562">
        <f t="shared" si="560"/>
        <v>0.22381091334255029</v>
      </c>
      <c r="BB562">
        <f t="shared" si="561"/>
        <v>2.6533329042689308E-2</v>
      </c>
      <c r="BC562">
        <f t="shared" si="562"/>
        <v>3.7088418780108429E-3</v>
      </c>
      <c r="BD562">
        <f t="shared" si="563"/>
        <v>4.9331796297907987E-2</v>
      </c>
      <c r="BF562" s="15">
        <f t="shared" si="579"/>
        <v>37.640989576115288</v>
      </c>
      <c r="BG562" s="10">
        <f t="shared" si="580"/>
        <v>0</v>
      </c>
      <c r="BH562">
        <f t="shared" si="581"/>
        <v>5.9164442751253787</v>
      </c>
      <c r="BI562">
        <f t="shared" si="582"/>
        <v>5.9216781596562029</v>
      </c>
      <c r="BJ562">
        <f t="shared" si="583"/>
        <v>-5.4691220106440869E-2</v>
      </c>
      <c r="BK562">
        <f t="shared" si="584"/>
        <v>-4.9587513044840881E-4</v>
      </c>
      <c r="BM562">
        <f t="shared" si="585"/>
        <v>0</v>
      </c>
      <c r="BN562">
        <f t="shared" si="586"/>
        <v>0</v>
      </c>
      <c r="BO562">
        <f t="shared" si="587"/>
        <v>0</v>
      </c>
      <c r="BP562">
        <f t="shared" si="588"/>
        <v>0</v>
      </c>
    </row>
    <row r="563" spans="1:68" x14ac:dyDescent="0.2">
      <c r="A563">
        <f t="shared" si="594"/>
        <v>0.52600000000000002</v>
      </c>
      <c r="B563">
        <f t="shared" si="530"/>
        <v>1.6441360051170566</v>
      </c>
      <c r="C563">
        <f t="shared" si="531"/>
        <v>1.4815978449153704</v>
      </c>
      <c r="D563">
        <f t="shared" si="532"/>
        <v>1.6441360051170566</v>
      </c>
      <c r="E563">
        <f t="shared" si="538"/>
        <v>0.99602445237451886</v>
      </c>
      <c r="F563">
        <f t="shared" si="539"/>
        <v>0.99602445237451886</v>
      </c>
      <c r="G563">
        <f t="shared" si="533"/>
        <v>1.627694645065886</v>
      </c>
      <c r="H563">
        <f t="shared" si="534"/>
        <v>0.99838172734514852</v>
      </c>
      <c r="I563">
        <f t="shared" si="535"/>
        <v>0.99838172734514852</v>
      </c>
      <c r="J563">
        <f t="shared" si="590"/>
        <v>21.863752093581287</v>
      </c>
      <c r="K563">
        <f t="shared" si="591"/>
        <v>21.199589300979323</v>
      </c>
      <c r="L563">
        <f t="shared" si="540"/>
        <v>6.9681955843440845E+17</v>
      </c>
      <c r="M563">
        <f t="shared" si="536"/>
        <v>3.2294547438333182E-2</v>
      </c>
      <c r="N563" s="17">
        <f t="shared" si="592"/>
        <v>2.2503472285818384E+16</v>
      </c>
      <c r="O563">
        <f t="shared" si="593"/>
        <v>0</v>
      </c>
      <c r="P563" s="18" t="e">
        <f t="shared" si="537"/>
        <v>#N/A</v>
      </c>
      <c r="R563">
        <f t="shared" si="541"/>
        <v>3.0539818088950006</v>
      </c>
      <c r="S563">
        <f t="shared" si="542"/>
        <v>41.085302888990768</v>
      </c>
      <c r="T563">
        <f t="shared" si="564"/>
        <v>-3.4328568729622559</v>
      </c>
      <c r="U563" s="9">
        <f t="shared" si="543"/>
        <v>37.652446016028513</v>
      </c>
      <c r="V563">
        <f t="shared" si="565"/>
        <v>-2.2503472285818296E+16</v>
      </c>
      <c r="W563">
        <f t="shared" si="566"/>
        <v>0</v>
      </c>
      <c r="X563">
        <f t="shared" si="567"/>
        <v>0</v>
      </c>
      <c r="Y563">
        <f t="shared" si="544"/>
        <v>1.4815978449153704</v>
      </c>
      <c r="Z563">
        <f t="shared" si="545"/>
        <v>31.415926535897931</v>
      </c>
      <c r="AA563">
        <f t="shared" si="546"/>
        <v>3.2307911354693193</v>
      </c>
      <c r="AB563">
        <f t="shared" si="568"/>
        <v>0.28894839804911016</v>
      </c>
      <c r="AC563">
        <f t="shared" si="547"/>
        <v>31.704874933947043</v>
      </c>
      <c r="AD563">
        <f t="shared" si="569"/>
        <v>2.7997154975665062E-2</v>
      </c>
      <c r="AE563">
        <f t="shared" si="548"/>
        <v>3.3396423687693144E-3</v>
      </c>
      <c r="AF563" s="9">
        <f t="shared" si="570"/>
        <v>31.736211731291476</v>
      </c>
      <c r="AG563" s="9">
        <f t="shared" si="571"/>
        <v>0</v>
      </c>
      <c r="AH563">
        <f t="shared" si="572"/>
        <v>0</v>
      </c>
      <c r="AI563">
        <f t="shared" si="589"/>
        <v>3.1257338500323417E-3</v>
      </c>
      <c r="AJ563">
        <f t="shared" si="549"/>
        <v>37.337604695554134</v>
      </c>
      <c r="AK563">
        <f t="shared" si="550"/>
        <v>0.23402487731679619</v>
      </c>
      <c r="AL563">
        <f t="shared" si="551"/>
        <v>7.6832972035508096E-2</v>
      </c>
      <c r="AM563">
        <f t="shared" si="552"/>
        <v>3.9834711220731274E-3</v>
      </c>
      <c r="AN563" s="9">
        <f t="shared" si="573"/>
        <v>37.65244601602852</v>
      </c>
      <c r="AO563">
        <f t="shared" si="553"/>
        <v>0</v>
      </c>
      <c r="AP563">
        <f t="shared" si="574"/>
        <v>0</v>
      </c>
      <c r="AQ563">
        <f t="shared" si="554"/>
        <v>5.9216781596562029</v>
      </c>
      <c r="AR563">
        <f t="shared" si="555"/>
        <v>-5.4923520732313963E-2</v>
      </c>
      <c r="AS563">
        <f t="shared" si="556"/>
        <v>4.8835817059843037E-2</v>
      </c>
      <c r="AT563">
        <f t="shared" si="575"/>
        <v>-0.23469094979148206</v>
      </c>
      <c r="AU563">
        <f t="shared" si="557"/>
        <v>5.9162342847370439</v>
      </c>
      <c r="AV563">
        <f t="shared" si="576"/>
        <v>0.15712748866882439</v>
      </c>
      <c r="AW563">
        <f t="shared" si="577"/>
        <v>0</v>
      </c>
      <c r="AX563">
        <f t="shared" si="558"/>
        <v>3.2300163608536839E-2</v>
      </c>
      <c r="AY563" t="b">
        <f t="shared" si="578"/>
        <v>0</v>
      </c>
      <c r="AZ563">
        <f t="shared" si="559"/>
        <v>37.337604695554134</v>
      </c>
      <c r="BA563">
        <f t="shared" si="560"/>
        <v>0.23402487731679605</v>
      </c>
      <c r="BB563">
        <f t="shared" si="561"/>
        <v>2.7501175737600202E-2</v>
      </c>
      <c r="BC563">
        <f t="shared" si="562"/>
        <v>3.9834711220731274E-3</v>
      </c>
      <c r="BD563">
        <f t="shared" si="563"/>
        <v>4.9331796297907987E-2</v>
      </c>
      <c r="BF563" s="15">
        <f t="shared" si="579"/>
        <v>37.652446016028513</v>
      </c>
      <c r="BG563" s="10">
        <f t="shared" si="580"/>
        <v>0</v>
      </c>
      <c r="BH563">
        <f t="shared" si="581"/>
        <v>5.9162342847370368</v>
      </c>
      <c r="BI563">
        <f t="shared" si="582"/>
        <v>5.9216781596562029</v>
      </c>
      <c r="BJ563">
        <f t="shared" si="583"/>
        <v>-5.4923520732314102E-2</v>
      </c>
      <c r="BK563">
        <f t="shared" si="584"/>
        <v>-4.9597923806486005E-4</v>
      </c>
      <c r="BM563">
        <f t="shared" si="585"/>
        <v>0</v>
      </c>
      <c r="BN563">
        <f t="shared" si="586"/>
        <v>0</v>
      </c>
      <c r="BO563">
        <f t="shared" si="587"/>
        <v>0</v>
      </c>
      <c r="BP563">
        <f t="shared" si="588"/>
        <v>0</v>
      </c>
    </row>
    <row r="564" spans="1:68" x14ac:dyDescent="0.2">
      <c r="A564">
        <f t="shared" si="594"/>
        <v>0.52700000000000002</v>
      </c>
      <c r="B564">
        <f t="shared" si="530"/>
        <v>1.6472617389670892</v>
      </c>
      <c r="C564">
        <f t="shared" si="531"/>
        <v>1.4784721110653378</v>
      </c>
      <c r="D564">
        <f t="shared" si="532"/>
        <v>1.6472617389670892</v>
      </c>
      <c r="E564">
        <f t="shared" si="538"/>
        <v>0.99574114600573194</v>
      </c>
      <c r="F564">
        <f t="shared" si="539"/>
        <v>0.99574114600573194</v>
      </c>
      <c r="G564">
        <f t="shared" si="533"/>
        <v>1.6307891215774182</v>
      </c>
      <c r="H564">
        <f t="shared" si="534"/>
        <v>0.99820097196300084</v>
      </c>
      <c r="I564">
        <f t="shared" si="535"/>
        <v>0.99820097196300084</v>
      </c>
      <c r="J564">
        <f t="shared" si="590"/>
        <v>21.867711207002188</v>
      </c>
      <c r="K564">
        <f t="shared" si="591"/>
        <v>21.203389755135156</v>
      </c>
      <c r="L564">
        <f t="shared" si="540"/>
        <v>7.0419045001219123E+17</v>
      </c>
      <c r="M564">
        <f t="shared" si="536"/>
        <v>3.2325788457070244E-2</v>
      </c>
      <c r="N564" s="17">
        <f t="shared" si="592"/>
        <v>2.2763511520583192E+16</v>
      </c>
      <c r="O564">
        <f t="shared" si="593"/>
        <v>0</v>
      </c>
      <c r="P564" s="18" t="e">
        <f t="shared" si="537"/>
        <v>#N/A</v>
      </c>
      <c r="R564">
        <f t="shared" si="541"/>
        <v>3.0541610630064149</v>
      </c>
      <c r="S564">
        <f t="shared" si="542"/>
        <v>41.095825240068741</v>
      </c>
      <c r="T564">
        <f t="shared" si="564"/>
        <v>-3.4318899630649877</v>
      </c>
      <c r="U564" s="9">
        <f t="shared" si="543"/>
        <v>37.663935277003752</v>
      </c>
      <c r="V564">
        <f t="shared" si="565"/>
        <v>-2.2763511520582272E+16</v>
      </c>
      <c r="W564">
        <f t="shared" si="566"/>
        <v>0</v>
      </c>
      <c r="X564">
        <f t="shared" si="567"/>
        <v>-3.5527136788005009E-14</v>
      </c>
      <c r="Y564">
        <f t="shared" si="544"/>
        <v>1.4784721110653378</v>
      </c>
      <c r="Z564">
        <f t="shared" si="545"/>
        <v>31.415926535897931</v>
      </c>
      <c r="AA564">
        <f t="shared" si="546"/>
        <v>3.2339168693193519</v>
      </c>
      <c r="AB564">
        <f t="shared" si="568"/>
        <v>0.2994200508125312</v>
      </c>
      <c r="AC564">
        <f t="shared" si="547"/>
        <v>31.715346586710464</v>
      </c>
      <c r="AD564">
        <f t="shared" si="569"/>
        <v>2.896416975538731E-2</v>
      </c>
      <c r="AE564">
        <f t="shared" si="548"/>
        <v>3.6017930313104805E-3</v>
      </c>
      <c r="AF564" s="9">
        <f t="shared" si="570"/>
        <v>31.747912549497162</v>
      </c>
      <c r="AG564" s="9">
        <f t="shared" si="571"/>
        <v>0</v>
      </c>
      <c r="AH564">
        <f t="shared" si="572"/>
        <v>0</v>
      </c>
      <c r="AI564">
        <f t="shared" si="589"/>
        <v>3.1257338500324527E-3</v>
      </c>
      <c r="AJ564">
        <f t="shared" si="549"/>
        <v>37.337604695554134</v>
      </c>
      <c r="AK564">
        <f t="shared" si="550"/>
        <v>0.24426275077254636</v>
      </c>
      <c r="AL564">
        <f t="shared" si="551"/>
        <v>7.7799881932776316E-2</v>
      </c>
      <c r="AM564">
        <f t="shared" si="552"/>
        <v>4.2679487442671511E-3</v>
      </c>
      <c r="AN564" s="9">
        <f t="shared" si="573"/>
        <v>37.663935277003723</v>
      </c>
      <c r="AO564">
        <f t="shared" si="553"/>
        <v>0</v>
      </c>
      <c r="AP564">
        <f t="shared" si="574"/>
        <v>0</v>
      </c>
      <c r="AQ564">
        <f t="shared" si="554"/>
        <v>5.9216781596562029</v>
      </c>
      <c r="AR564">
        <f t="shared" si="555"/>
        <v>-5.5157300039984841E-2</v>
      </c>
      <c r="AS564">
        <f t="shared" si="556"/>
        <v>4.883571217738901E-2</v>
      </c>
      <c r="AT564">
        <f t="shared" si="575"/>
        <v>-0.22581134399549302</v>
      </c>
      <c r="AU564">
        <f t="shared" si="557"/>
        <v>5.9160227275065616</v>
      </c>
      <c r="AV564">
        <f t="shared" si="576"/>
        <v>0.15707394046842146</v>
      </c>
      <c r="AW564">
        <f t="shared" si="577"/>
        <v>0</v>
      </c>
      <c r="AX564">
        <f t="shared" si="558"/>
        <v>3.2331420947037171E-2</v>
      </c>
      <c r="AY564" t="b">
        <f t="shared" si="578"/>
        <v>0</v>
      </c>
      <c r="AZ564">
        <f t="shared" si="559"/>
        <v>37.337604695554134</v>
      </c>
      <c r="BA564">
        <f t="shared" si="560"/>
        <v>0.24426275077254631</v>
      </c>
      <c r="BB564">
        <f t="shared" si="561"/>
        <v>2.8468085634868516E-2</v>
      </c>
      <c r="BC564">
        <f t="shared" si="562"/>
        <v>4.2679487442671511E-3</v>
      </c>
      <c r="BD564">
        <f t="shared" si="563"/>
        <v>4.9331796297907987E-2</v>
      </c>
      <c r="BF564" s="15">
        <f t="shared" si="579"/>
        <v>37.663935277003723</v>
      </c>
      <c r="BG564" s="10">
        <f t="shared" si="580"/>
        <v>0</v>
      </c>
      <c r="BH564">
        <f t="shared" si="581"/>
        <v>5.9160227275065616</v>
      </c>
      <c r="BI564">
        <f t="shared" si="582"/>
        <v>5.9216781596562029</v>
      </c>
      <c r="BJ564">
        <f t="shared" si="583"/>
        <v>-5.5157300039984897E-2</v>
      </c>
      <c r="BK564">
        <f t="shared" si="584"/>
        <v>-4.9608412051879366E-4</v>
      </c>
      <c r="BM564">
        <f t="shared" si="585"/>
        <v>0</v>
      </c>
      <c r="BN564">
        <f t="shared" si="586"/>
        <v>0</v>
      </c>
      <c r="BO564">
        <f t="shared" si="587"/>
        <v>1.9428902930940239E-16</v>
      </c>
      <c r="BP564">
        <f t="shared" si="588"/>
        <v>0</v>
      </c>
    </row>
    <row r="565" spans="1:68" x14ac:dyDescent="0.2">
      <c r="A565">
        <f t="shared" si="594"/>
        <v>0.52800000000000002</v>
      </c>
      <c r="B565">
        <f t="shared" si="530"/>
        <v>1.6503874728171215</v>
      </c>
      <c r="C565">
        <f t="shared" si="531"/>
        <v>1.4753463772153055</v>
      </c>
      <c r="D565">
        <f t="shared" si="532"/>
        <v>1.6503874728171215</v>
      </c>
      <c r="E565">
        <f t="shared" si="538"/>
        <v>0.9954481110426715</v>
      </c>
      <c r="F565">
        <f t="shared" si="539"/>
        <v>0.9954481110426715</v>
      </c>
      <c r="G565">
        <f t="shared" si="533"/>
        <v>1.6338835980889503</v>
      </c>
      <c r="H565">
        <f t="shared" si="534"/>
        <v>0.99801065803070577</v>
      </c>
      <c r="I565">
        <f t="shared" si="535"/>
        <v>0.99801065803070577</v>
      </c>
      <c r="J565">
        <f t="shared" si="590"/>
        <v>21.87188123271946</v>
      </c>
      <c r="K565">
        <f t="shared" si="591"/>
        <v>21.207392661954362</v>
      </c>
      <c r="L565">
        <f t="shared" si="540"/>
        <v>7.1166348773965363E+17</v>
      </c>
      <c r="M565">
        <f t="shared" si="536"/>
        <v>3.2357029444224313E-2</v>
      </c>
      <c r="N565" s="17">
        <f t="shared" si="592"/>
        <v>2.302731642717134E+16</v>
      </c>
      <c r="O565">
        <f t="shared" si="593"/>
        <v>0</v>
      </c>
      <c r="P565" s="18" t="e">
        <f t="shared" si="537"/>
        <v>#N/A</v>
      </c>
      <c r="R565">
        <f t="shared" si="541"/>
        <v>3.0543498313621469</v>
      </c>
      <c r="S565">
        <f t="shared" si="542"/>
        <v>41.106381565018957</v>
      </c>
      <c r="T565">
        <f t="shared" si="564"/>
        <v>-3.4309239881555147</v>
      </c>
      <c r="U565" s="9">
        <f t="shared" si="543"/>
        <v>37.675457576863444</v>
      </c>
      <c r="V565">
        <f t="shared" si="565"/>
        <v>-2.3027316427171288E+16</v>
      </c>
      <c r="W565">
        <f t="shared" si="566"/>
        <v>0</v>
      </c>
      <c r="X565">
        <f t="shared" si="567"/>
        <v>0</v>
      </c>
      <c r="Y565">
        <f t="shared" si="544"/>
        <v>1.4753463772153055</v>
      </c>
      <c r="Z565">
        <f t="shared" si="545"/>
        <v>31.415926535897931</v>
      </c>
      <c r="AA565">
        <f t="shared" si="546"/>
        <v>3.2370426031693844</v>
      </c>
      <c r="AB565">
        <f t="shared" si="568"/>
        <v>0.30991731256422811</v>
      </c>
      <c r="AC565">
        <f t="shared" si="547"/>
        <v>31.725843848462159</v>
      </c>
      <c r="AD565">
        <f t="shared" si="569"/>
        <v>2.9930250320851837E-2</v>
      </c>
      <c r="AE565">
        <f t="shared" si="548"/>
        <v>3.8738846681953456E-3</v>
      </c>
      <c r="AF565" s="9">
        <f t="shared" si="570"/>
        <v>31.759647983451206</v>
      </c>
      <c r="AG565" s="9">
        <f t="shared" si="571"/>
        <v>0</v>
      </c>
      <c r="AH565">
        <f t="shared" si="572"/>
        <v>0</v>
      </c>
      <c r="AI565">
        <f t="shared" si="589"/>
        <v>3.1257338500324527E-3</v>
      </c>
      <c r="AJ565">
        <f t="shared" si="549"/>
        <v>37.337604695554134</v>
      </c>
      <c r="AK565">
        <f t="shared" si="550"/>
        <v>0.25452474411757325</v>
      </c>
      <c r="AL565">
        <f t="shared" si="551"/>
        <v>7.8765856842249349E-2</v>
      </c>
      <c r="AM565">
        <f t="shared" si="552"/>
        <v>4.562280349501205E-3</v>
      </c>
      <c r="AN565" s="9">
        <f t="shared" si="573"/>
        <v>37.675457576863465</v>
      </c>
      <c r="AO565">
        <f t="shared" si="553"/>
        <v>0</v>
      </c>
      <c r="AP565">
        <f t="shared" si="574"/>
        <v>0</v>
      </c>
      <c r="AQ565">
        <f t="shared" si="554"/>
        <v>5.9216781596562029</v>
      </c>
      <c r="AR565">
        <f t="shared" si="555"/>
        <v>-5.5392568446654855E-2</v>
      </c>
      <c r="AS565">
        <f t="shared" si="556"/>
        <v>4.8835606521397512E-2</v>
      </c>
      <c r="AT565">
        <f t="shared" si="575"/>
        <v>-0.21763136876415923</v>
      </c>
      <c r="AU565">
        <f t="shared" si="557"/>
        <v>5.9158095934122592</v>
      </c>
      <c r="AV565">
        <f t="shared" si="576"/>
        <v>0.1570202453770638</v>
      </c>
      <c r="AW565">
        <f t="shared" si="577"/>
        <v>0</v>
      </c>
      <c r="AX565">
        <f t="shared" si="558"/>
        <v>3.2362678285537488E-2</v>
      </c>
      <c r="AY565" t="b">
        <f t="shared" si="578"/>
        <v>0</v>
      </c>
      <c r="AZ565">
        <f t="shared" si="559"/>
        <v>37.337604695554134</v>
      </c>
      <c r="BA565">
        <f t="shared" si="560"/>
        <v>0.25452474411757325</v>
      </c>
      <c r="BB565">
        <f t="shared" si="561"/>
        <v>2.9434060544341584E-2</v>
      </c>
      <c r="BC565">
        <f t="shared" si="562"/>
        <v>4.562280349501205E-3</v>
      </c>
      <c r="BD565">
        <f t="shared" si="563"/>
        <v>4.9331796297907987E-2</v>
      </c>
      <c r="BF565" s="15">
        <f t="shared" si="579"/>
        <v>37.675457576863458</v>
      </c>
      <c r="BG565" s="10">
        <f t="shared" si="580"/>
        <v>0</v>
      </c>
      <c r="BH565">
        <f t="shared" si="581"/>
        <v>5.9158095934122521</v>
      </c>
      <c r="BI565">
        <f t="shared" si="582"/>
        <v>5.9216781596562029</v>
      </c>
      <c r="BJ565">
        <f t="shared" si="583"/>
        <v>-5.5392568446654855E-2</v>
      </c>
      <c r="BK565">
        <f t="shared" si="584"/>
        <v>-4.9618977651025298E-4</v>
      </c>
      <c r="BM565">
        <f t="shared" si="585"/>
        <v>0</v>
      </c>
      <c r="BN565">
        <f t="shared" si="586"/>
        <v>0</v>
      </c>
      <c r="BO565">
        <f t="shared" si="587"/>
        <v>2.2204460492503131E-16</v>
      </c>
      <c r="BP565">
        <f t="shared" si="588"/>
        <v>0</v>
      </c>
    </row>
    <row r="566" spans="1:68" x14ac:dyDescent="0.2">
      <c r="A566">
        <f t="shared" si="594"/>
        <v>0.52900000000000003</v>
      </c>
      <c r="B566">
        <f t="shared" si="530"/>
        <v>1.6535132066671538</v>
      </c>
      <c r="C566">
        <f t="shared" si="531"/>
        <v>1.4722206433652731</v>
      </c>
      <c r="D566">
        <f t="shared" si="532"/>
        <v>1.6535132066671538</v>
      </c>
      <c r="E566">
        <f t="shared" si="538"/>
        <v>0.99514535034834894</v>
      </c>
      <c r="F566">
        <f t="shared" si="539"/>
        <v>0.99514535034834894</v>
      </c>
      <c r="G566">
        <f t="shared" si="533"/>
        <v>1.6369780746004823</v>
      </c>
      <c r="H566">
        <f t="shared" si="534"/>
        <v>0.99781078737066708</v>
      </c>
      <c r="I566">
        <f t="shared" si="535"/>
        <v>0.99781078737066708</v>
      </c>
      <c r="J566">
        <f t="shared" si="590"/>
        <v>21.876262371301646</v>
      </c>
      <c r="K566">
        <f t="shared" si="591"/>
        <v>21.211598212810205</v>
      </c>
      <c r="L566">
        <f t="shared" si="540"/>
        <v>7.1924042241836262E+17</v>
      </c>
      <c r="M566">
        <f t="shared" si="536"/>
        <v>3.2388270399764885E-2</v>
      </c>
      <c r="N566" s="17">
        <f t="shared" si="592"/>
        <v>2.3294953283727048E+16</v>
      </c>
      <c r="O566">
        <f t="shared" si="593"/>
        <v>0</v>
      </c>
      <c r="P566" s="18" t="e">
        <f t="shared" si="537"/>
        <v>#N/A</v>
      </c>
      <c r="R566">
        <f t="shared" si="541"/>
        <v>3.0545481175911635</v>
      </c>
      <c r="S566">
        <f t="shared" si="542"/>
        <v>41.116972081186056</v>
      </c>
      <c r="T566">
        <f t="shared" si="564"/>
        <v>-3.4299589464292293</v>
      </c>
      <c r="U566" s="9">
        <f t="shared" si="543"/>
        <v>37.687013134756825</v>
      </c>
      <c r="V566">
        <f t="shared" si="565"/>
        <v>-2.329495328372686E+16</v>
      </c>
      <c r="W566">
        <f t="shared" si="566"/>
        <v>0</v>
      </c>
      <c r="X566">
        <f t="shared" si="567"/>
        <v>-7.1054273576010019E-15</v>
      </c>
      <c r="Y566">
        <f t="shared" si="544"/>
        <v>1.4722206433652731</v>
      </c>
      <c r="Z566">
        <f t="shared" si="545"/>
        <v>31.415926535897931</v>
      </c>
      <c r="AA566">
        <f t="shared" si="546"/>
        <v>3.2401683370194165</v>
      </c>
      <c r="AB566">
        <f t="shared" si="568"/>
        <v>0.3204404053863753</v>
      </c>
      <c r="AC566">
        <f t="shared" si="547"/>
        <v>31.736366941284306</v>
      </c>
      <c r="AD566">
        <f t="shared" si="569"/>
        <v>3.0895398475368607E-2</v>
      </c>
      <c r="AE566">
        <f t="shared" si="548"/>
        <v>4.1559226906351734E-3</v>
      </c>
      <c r="AF566" s="9">
        <f t="shared" si="570"/>
        <v>31.771418262450311</v>
      </c>
      <c r="AG566" s="9">
        <f t="shared" si="571"/>
        <v>0</v>
      </c>
      <c r="AH566">
        <f t="shared" si="572"/>
        <v>0</v>
      </c>
      <c r="AI566">
        <f t="shared" si="589"/>
        <v>3.1257338500323417E-3</v>
      </c>
      <c r="AJ566">
        <f t="shared" si="549"/>
        <v>37.337604695554134</v>
      </c>
      <c r="AK566">
        <f t="shared" si="550"/>
        <v>0.26481106889397421</v>
      </c>
      <c r="AL566">
        <f t="shared" si="551"/>
        <v>7.9730898568534769E-2</v>
      </c>
      <c r="AM566">
        <f t="shared" si="552"/>
        <v>4.866471740188871E-3</v>
      </c>
      <c r="AN566" s="9">
        <f t="shared" si="573"/>
        <v>37.687013134756832</v>
      </c>
      <c r="AO566">
        <f t="shared" si="553"/>
        <v>0</v>
      </c>
      <c r="AP566">
        <f t="shared" si="574"/>
        <v>0</v>
      </c>
      <c r="AQ566">
        <f t="shared" si="554"/>
        <v>5.9216781596562029</v>
      </c>
      <c r="AR566">
        <f t="shared" si="555"/>
        <v>-5.5629336492401094E-2</v>
      </c>
      <c r="AS566">
        <f t="shared" si="556"/>
        <v>4.8835500093166159E-2</v>
      </c>
      <c r="AT566">
        <f t="shared" si="575"/>
        <v>-0.21007179467514675</v>
      </c>
      <c r="AU566">
        <f t="shared" si="557"/>
        <v>5.9155948723065208</v>
      </c>
      <c r="AV566">
        <f t="shared" si="576"/>
        <v>0.15696640248868293</v>
      </c>
      <c r="AW566">
        <f t="shared" si="577"/>
        <v>0</v>
      </c>
      <c r="AX566">
        <f t="shared" si="558"/>
        <v>3.2393935624037813E-2</v>
      </c>
      <c r="AY566" t="b">
        <f t="shared" si="578"/>
        <v>0</v>
      </c>
      <c r="AZ566">
        <f t="shared" si="559"/>
        <v>37.337604695554134</v>
      </c>
      <c r="BA566">
        <f t="shared" si="560"/>
        <v>0.26481106889397416</v>
      </c>
      <c r="BB566">
        <f t="shared" si="561"/>
        <v>3.0399102270626692E-2</v>
      </c>
      <c r="BC566">
        <f t="shared" si="562"/>
        <v>4.866471740188871E-3</v>
      </c>
      <c r="BD566">
        <f t="shared" si="563"/>
        <v>4.9331796297907987E-2</v>
      </c>
      <c r="BF566" s="15">
        <f t="shared" si="579"/>
        <v>37.687013134756832</v>
      </c>
      <c r="BG566" s="10">
        <f t="shared" si="580"/>
        <v>0</v>
      </c>
      <c r="BH566">
        <f t="shared" si="581"/>
        <v>5.9155948723065208</v>
      </c>
      <c r="BI566">
        <f t="shared" si="582"/>
        <v>5.9216781596562029</v>
      </c>
      <c r="BJ566">
        <f t="shared" si="583"/>
        <v>-5.5629336492401149E-2</v>
      </c>
      <c r="BK566">
        <f t="shared" si="584"/>
        <v>-4.9629620474191463E-4</v>
      </c>
      <c r="BM566">
        <f t="shared" si="585"/>
        <v>0</v>
      </c>
      <c r="BN566">
        <f t="shared" si="586"/>
        <v>0</v>
      </c>
      <c r="BO566">
        <f t="shared" si="587"/>
        <v>0</v>
      </c>
      <c r="BP566">
        <f t="shared" si="588"/>
        <v>0</v>
      </c>
    </row>
    <row r="567" spans="1:68" x14ac:dyDescent="0.2">
      <c r="A567">
        <f t="shared" si="594"/>
        <v>0.53</v>
      </c>
      <c r="B567">
        <f t="shared" si="530"/>
        <v>1.6566389405171864</v>
      </c>
      <c r="C567">
        <f t="shared" si="531"/>
        <v>1.4690949095152406</v>
      </c>
      <c r="D567">
        <f t="shared" si="532"/>
        <v>1.6566389405171864</v>
      </c>
      <c r="E567">
        <f t="shared" si="538"/>
        <v>0.99483286688079797</v>
      </c>
      <c r="F567">
        <f t="shared" si="539"/>
        <v>0.99483286688079797</v>
      </c>
      <c r="G567">
        <f t="shared" si="533"/>
        <v>1.6400725511120144</v>
      </c>
      <c r="H567">
        <f t="shared" si="534"/>
        <v>0.99760136189680182</v>
      </c>
      <c r="I567">
        <f t="shared" si="535"/>
        <v>0.99760136189680182</v>
      </c>
      <c r="J567">
        <f t="shared" si="590"/>
        <v>21.88085483357014</v>
      </c>
      <c r="K567">
        <f t="shared" si="591"/>
        <v>21.216006608858194</v>
      </c>
      <c r="L567">
        <f t="shared" si="540"/>
        <v>7.2692304008798758E+17</v>
      </c>
      <c r="M567">
        <f t="shared" si="536"/>
        <v>3.2419511323661422E-2</v>
      </c>
      <c r="N567" s="17">
        <f t="shared" si="592"/>
        <v>2.35664897295629E+16</v>
      </c>
      <c r="O567">
        <f t="shared" si="593"/>
        <v>0</v>
      </c>
      <c r="P567" s="18" t="e">
        <f t="shared" si="537"/>
        <v>#N/A</v>
      </c>
      <c r="R567">
        <f t="shared" si="541"/>
        <v>3.0547559255069006</v>
      </c>
      <c r="S567">
        <f t="shared" si="542"/>
        <v>41.127597007264292</v>
      </c>
      <c r="T567">
        <f t="shared" si="564"/>
        <v>-3.4289948360867477</v>
      </c>
      <c r="U567" s="9">
        <f t="shared" si="543"/>
        <v>37.698602171177541</v>
      </c>
      <c r="V567">
        <f t="shared" si="565"/>
        <v>-2.3566489729561976E+16</v>
      </c>
      <c r="W567">
        <f t="shared" si="566"/>
        <v>0</v>
      </c>
      <c r="X567">
        <f t="shared" si="567"/>
        <v>-3.5527136788005009E-14</v>
      </c>
      <c r="Y567">
        <f t="shared" si="544"/>
        <v>1.4690949095152406</v>
      </c>
      <c r="Z567">
        <f t="shared" si="545"/>
        <v>31.415926535897931</v>
      </c>
      <c r="AA567">
        <f t="shared" si="546"/>
        <v>3.2432940708694491</v>
      </c>
      <c r="AB567">
        <f t="shared" si="568"/>
        <v>0.33098955263727314</v>
      </c>
      <c r="AC567">
        <f t="shared" si="547"/>
        <v>31.746916088535205</v>
      </c>
      <c r="AD567">
        <f t="shared" si="569"/>
        <v>3.1859616017032751E-2</v>
      </c>
      <c r="AE567">
        <f t="shared" si="548"/>
        <v>4.4479127107581737E-3</v>
      </c>
      <c r="AF567" s="9">
        <f t="shared" si="570"/>
        <v>31.783223617262998</v>
      </c>
      <c r="AG567" s="9">
        <f t="shared" si="571"/>
        <v>0</v>
      </c>
      <c r="AH567">
        <f t="shared" si="572"/>
        <v>0</v>
      </c>
      <c r="AI567">
        <f t="shared" si="589"/>
        <v>3.1257338500324527E-3</v>
      </c>
      <c r="AJ567">
        <f t="shared" si="549"/>
        <v>37.337604695554134</v>
      </c>
      <c r="AK567">
        <f t="shared" si="550"/>
        <v>0.27512193779570771</v>
      </c>
      <c r="AL567">
        <f t="shared" si="551"/>
        <v>8.069500891101633E-2</v>
      </c>
      <c r="AM567">
        <f t="shared" si="552"/>
        <v>5.1805289167086007E-3</v>
      </c>
      <c r="AN567" s="9">
        <f t="shared" si="573"/>
        <v>37.698602171177569</v>
      </c>
      <c r="AO567">
        <f t="shared" si="553"/>
        <v>0</v>
      </c>
      <c r="AP567">
        <f t="shared" si="574"/>
        <v>0</v>
      </c>
      <c r="AQ567">
        <f t="shared" si="554"/>
        <v>5.9216781596562029</v>
      </c>
      <c r="AR567">
        <f t="shared" si="555"/>
        <v>-5.5867614841565438E-2</v>
      </c>
      <c r="AS567">
        <f t="shared" si="556"/>
        <v>4.883539289398358E-2</v>
      </c>
      <c r="AT567">
        <f t="shared" si="575"/>
        <v>-0.20306492200941836</v>
      </c>
      <c r="AU567">
        <f t="shared" si="557"/>
        <v>5.9153785539145716</v>
      </c>
      <c r="AV567">
        <f t="shared" si="576"/>
        <v>0.1569124108913823</v>
      </c>
      <c r="AW567">
        <f t="shared" si="577"/>
        <v>0</v>
      </c>
      <c r="AX567">
        <f t="shared" si="558"/>
        <v>3.2425192962538138E-2</v>
      </c>
      <c r="AY567" t="b">
        <f t="shared" si="578"/>
        <v>0</v>
      </c>
      <c r="AZ567">
        <f t="shared" si="559"/>
        <v>37.337604695554134</v>
      </c>
      <c r="BA567">
        <f t="shared" si="560"/>
        <v>0.27512193779570759</v>
      </c>
      <c r="BB567">
        <f t="shared" si="561"/>
        <v>3.1363212613108468E-2</v>
      </c>
      <c r="BC567">
        <f t="shared" si="562"/>
        <v>5.1805289167086007E-3</v>
      </c>
      <c r="BD567">
        <f t="shared" si="563"/>
        <v>4.9331796297907987E-2</v>
      </c>
      <c r="BF567" s="15">
        <f t="shared" si="579"/>
        <v>37.698602171177569</v>
      </c>
      <c r="BG567" s="10">
        <f t="shared" si="580"/>
        <v>0</v>
      </c>
      <c r="BH567">
        <f t="shared" si="581"/>
        <v>5.9153785539145716</v>
      </c>
      <c r="BI567">
        <f t="shared" si="582"/>
        <v>5.9216781596562029</v>
      </c>
      <c r="BJ567">
        <f t="shared" si="583"/>
        <v>-5.5867614841565549E-2</v>
      </c>
      <c r="BK567">
        <f t="shared" si="584"/>
        <v>-4.9640340392428234E-4</v>
      </c>
      <c r="BM567">
        <f t="shared" si="585"/>
        <v>0</v>
      </c>
      <c r="BN567">
        <f t="shared" si="586"/>
        <v>0</v>
      </c>
      <c r="BO567">
        <f t="shared" si="587"/>
        <v>1.2490009027033011E-16</v>
      </c>
      <c r="BP567">
        <f t="shared" si="588"/>
        <v>0</v>
      </c>
    </row>
    <row r="568" spans="1:68" x14ac:dyDescent="0.2">
      <c r="A568">
        <f t="shared" si="594"/>
        <v>0.53100000000000003</v>
      </c>
      <c r="B568">
        <f t="shared" si="530"/>
        <v>1.6597646743672188</v>
      </c>
      <c r="C568">
        <f t="shared" si="531"/>
        <v>1.4659691756652082</v>
      </c>
      <c r="D568">
        <f t="shared" si="532"/>
        <v>1.6597646743672188</v>
      </c>
      <c r="E568">
        <f t="shared" si="538"/>
        <v>0.99451066369304597</v>
      </c>
      <c r="F568">
        <f t="shared" si="539"/>
        <v>0.99451066369304608</v>
      </c>
      <c r="G568">
        <f t="shared" si="533"/>
        <v>1.6431670276235466</v>
      </c>
      <c r="H568">
        <f t="shared" si="534"/>
        <v>0.99738238361452158</v>
      </c>
      <c r="I568">
        <f t="shared" si="535"/>
        <v>0.99738238361452158</v>
      </c>
      <c r="J568">
        <f t="shared" si="590"/>
        <v>21.885658840624</v>
      </c>
      <c r="K568">
        <f t="shared" si="591"/>
        <v>21.220618061059579</v>
      </c>
      <c r="L568">
        <f t="shared" si="540"/>
        <v>7.3471316284087104E+17</v>
      </c>
      <c r="M568">
        <f t="shared" si="536"/>
        <v>3.2450752215883415E-2</v>
      </c>
      <c r="N568" s="17">
        <f t="shared" si="592"/>
        <v>2.3841994797097108E+16</v>
      </c>
      <c r="O568">
        <f t="shared" si="593"/>
        <v>0</v>
      </c>
      <c r="P568" s="18" t="e">
        <f t="shared" si="537"/>
        <v>#N/A</v>
      </c>
      <c r="R568">
        <f t="shared" si="541"/>
        <v>3.0549732591075536</v>
      </c>
      <c r="S568">
        <f t="shared" si="542"/>
        <v>41.138256563316041</v>
      </c>
      <c r="T568">
        <f t="shared" si="564"/>
        <v>-3.4280316553338848</v>
      </c>
      <c r="U568" s="9">
        <f t="shared" si="543"/>
        <v>37.710224907982159</v>
      </c>
      <c r="V568">
        <f t="shared" si="565"/>
        <v>-2.3841994797095908E+16</v>
      </c>
      <c r="W568">
        <f t="shared" si="566"/>
        <v>0</v>
      </c>
      <c r="X568">
        <f t="shared" si="567"/>
        <v>-4.9737991503207013E-14</v>
      </c>
      <c r="Y568">
        <f t="shared" si="544"/>
        <v>1.4659691756652082</v>
      </c>
      <c r="Z568">
        <f t="shared" si="545"/>
        <v>31.415926535897931</v>
      </c>
      <c r="AA568">
        <f t="shared" si="546"/>
        <v>3.2464198047194817</v>
      </c>
      <c r="AB568">
        <f t="shared" si="568"/>
        <v>0.34156497897045052</v>
      </c>
      <c r="AC568">
        <f t="shared" si="547"/>
        <v>31.757491514868381</v>
      </c>
      <c r="AD568">
        <f t="shared" si="569"/>
        <v>3.282290473874163E-2</v>
      </c>
      <c r="AE568">
        <f t="shared" si="548"/>
        <v>4.7498605420587068E-3</v>
      </c>
      <c r="AF568" s="9">
        <f t="shared" si="570"/>
        <v>31.79506428014918</v>
      </c>
      <c r="AG568" s="9">
        <f t="shared" si="571"/>
        <v>0</v>
      </c>
      <c r="AH568">
        <f t="shared" si="572"/>
        <v>0</v>
      </c>
      <c r="AI568">
        <f t="shared" si="589"/>
        <v>3.1257338500324527E-3</v>
      </c>
      <c r="AJ568">
        <f t="shared" si="549"/>
        <v>37.337604695554134</v>
      </c>
      <c r="AK568">
        <f t="shared" si="550"/>
        <v>0.28545756468628475</v>
      </c>
      <c r="AL568">
        <f t="shared" si="551"/>
        <v>8.1658189663879277E-2</v>
      </c>
      <c r="AM568">
        <f t="shared" si="552"/>
        <v>5.5044580778791305E-3</v>
      </c>
      <c r="AN568" s="9">
        <f t="shared" si="573"/>
        <v>37.710224907982173</v>
      </c>
      <c r="AO568">
        <f t="shared" si="553"/>
        <v>0</v>
      </c>
      <c r="AP568">
        <f t="shared" si="574"/>
        <v>0</v>
      </c>
      <c r="AQ568">
        <f t="shared" si="554"/>
        <v>5.9216781596562029</v>
      </c>
      <c r="AR568">
        <f t="shared" si="555"/>
        <v>-5.6107414284165769E-2</v>
      </c>
      <c r="AS568">
        <f t="shared" si="556"/>
        <v>4.8835284925137647E-2</v>
      </c>
      <c r="AT568">
        <f t="shared" si="575"/>
        <v>-0.1965525571053873</v>
      </c>
      <c r="AU568">
        <f t="shared" si="557"/>
        <v>5.9151606278329929</v>
      </c>
      <c r="AV568">
        <f t="shared" si="576"/>
        <v>0.15685826966735814</v>
      </c>
      <c r="AW568">
        <f t="shared" si="577"/>
        <v>0</v>
      </c>
      <c r="AX568">
        <f t="shared" si="558"/>
        <v>3.2456450301038463E-2</v>
      </c>
      <c r="AY568" t="b">
        <f t="shared" si="578"/>
        <v>0</v>
      </c>
      <c r="AZ568">
        <f t="shared" si="559"/>
        <v>37.337604695554134</v>
      </c>
      <c r="BA568">
        <f t="shared" si="560"/>
        <v>0.28545756468628475</v>
      </c>
      <c r="BB568">
        <f t="shared" si="561"/>
        <v>3.2326393365971408E-2</v>
      </c>
      <c r="BC568">
        <f t="shared" si="562"/>
        <v>5.5044580778790195E-3</v>
      </c>
      <c r="BD568">
        <f t="shared" si="563"/>
        <v>4.9331796297907987E-2</v>
      </c>
      <c r="BF568" s="15">
        <f t="shared" si="579"/>
        <v>37.710224907982173</v>
      </c>
      <c r="BG568" s="10">
        <f t="shared" si="580"/>
        <v>0</v>
      </c>
      <c r="BH568">
        <f t="shared" si="581"/>
        <v>5.9151606278329929</v>
      </c>
      <c r="BI568">
        <f t="shared" si="582"/>
        <v>5.9216781596562029</v>
      </c>
      <c r="BJ568">
        <f t="shared" si="583"/>
        <v>-5.6107414284165769E-2</v>
      </c>
      <c r="BK568">
        <f t="shared" si="584"/>
        <v>-4.965113727702225E-4</v>
      </c>
      <c r="BM568">
        <f t="shared" si="585"/>
        <v>0</v>
      </c>
      <c r="BN568">
        <f t="shared" si="586"/>
        <v>0</v>
      </c>
      <c r="BO568">
        <f t="shared" si="587"/>
        <v>1.1102230246251565E-16</v>
      </c>
      <c r="BP568">
        <f t="shared" si="588"/>
        <v>-1.1102230246251565E-16</v>
      </c>
    </row>
    <row r="569" spans="1:68" x14ac:dyDescent="0.2">
      <c r="A569">
        <f t="shared" si="594"/>
        <v>0.53200000000000003</v>
      </c>
      <c r="B569">
        <f t="shared" si="530"/>
        <v>1.6628904082172513</v>
      </c>
      <c r="C569">
        <f t="shared" si="531"/>
        <v>1.4628434418151757</v>
      </c>
      <c r="D569">
        <f t="shared" si="532"/>
        <v>1.6628904082172513</v>
      </c>
      <c r="E569">
        <f t="shared" si="538"/>
        <v>0.99417874393308392</v>
      </c>
      <c r="F569">
        <f t="shared" si="539"/>
        <v>0.99417874393308392</v>
      </c>
      <c r="G569">
        <f t="shared" si="533"/>
        <v>1.6462615041350788</v>
      </c>
      <c r="H569">
        <f t="shared" si="534"/>
        <v>0.9971538546207136</v>
      </c>
      <c r="I569">
        <f t="shared" si="535"/>
        <v>0.9971538546207136</v>
      </c>
      <c r="J569">
        <f t="shared" si="590"/>
        <v>21.890674623865969</v>
      </c>
      <c r="K569">
        <f t="shared" si="591"/>
        <v>21.225432790206128</v>
      </c>
      <c r="L569">
        <f t="shared" si="540"/>
        <v>7.426126496573815E+17</v>
      </c>
      <c r="M569">
        <f t="shared" si="536"/>
        <v>3.2481993076400338E-2</v>
      </c>
      <c r="N569" s="17">
        <f t="shared" si="592"/>
        <v>2.4121538944618376E+16</v>
      </c>
      <c r="O569">
        <f t="shared" si="593"/>
        <v>0</v>
      </c>
      <c r="P569" s="18" t="e">
        <f t="shared" si="537"/>
        <v>#N/A</v>
      </c>
      <c r="R569">
        <f t="shared" si="541"/>
        <v>3.055200122576387</v>
      </c>
      <c r="S569">
        <f t="shared" si="542"/>
        <v>41.14895097078999</v>
      </c>
      <c r="T569">
        <f t="shared" si="564"/>
        <v>-3.4270694023816377</v>
      </c>
      <c r="U569" s="9">
        <f t="shared" si="543"/>
        <v>37.721881568408349</v>
      </c>
      <c r="V569">
        <f t="shared" si="565"/>
        <v>-2.4121538944617988E+16</v>
      </c>
      <c r="W569">
        <f t="shared" si="566"/>
        <v>0</v>
      </c>
      <c r="X569">
        <f t="shared" si="567"/>
        <v>-1.4210854715202004E-14</v>
      </c>
      <c r="Y569">
        <f t="shared" si="544"/>
        <v>1.4628434418151757</v>
      </c>
      <c r="Z569">
        <f t="shared" si="545"/>
        <v>31.415926535897931</v>
      </c>
      <c r="AA569">
        <f t="shared" si="546"/>
        <v>3.2495455385695138</v>
      </c>
      <c r="AB569">
        <f t="shared" si="568"/>
        <v>0.35216691035395803</v>
      </c>
      <c r="AC569">
        <f t="shared" si="547"/>
        <v>31.768093446251889</v>
      </c>
      <c r="AD569">
        <f t="shared" si="569"/>
        <v>3.3785266428217213E-2</v>
      </c>
      <c r="AE569">
        <f t="shared" si="548"/>
        <v>5.0617721998618111E-3</v>
      </c>
      <c r="AF569" s="9">
        <f t="shared" si="570"/>
        <v>31.80694048487997</v>
      </c>
      <c r="AG569" s="9">
        <f t="shared" si="571"/>
        <v>0</v>
      </c>
      <c r="AH569">
        <f t="shared" si="572"/>
        <v>0</v>
      </c>
      <c r="AI569">
        <f t="shared" si="589"/>
        <v>3.1257338500324527E-3</v>
      </c>
      <c r="AJ569">
        <f t="shared" si="549"/>
        <v>37.337604695554134</v>
      </c>
      <c r="AK569">
        <f t="shared" si="550"/>
        <v>0.29581816461662841</v>
      </c>
      <c r="AL569">
        <f t="shared" si="551"/>
        <v>8.2620442616126333E-2</v>
      </c>
      <c r="AM569">
        <f t="shared" si="552"/>
        <v>5.8382656214515999E-3</v>
      </c>
      <c r="AN569" s="9">
        <f t="shared" si="573"/>
        <v>37.721881568408335</v>
      </c>
      <c r="AO569">
        <f t="shared" si="553"/>
        <v>0</v>
      </c>
      <c r="AP569">
        <f t="shared" si="574"/>
        <v>0</v>
      </c>
      <c r="AQ569">
        <f t="shared" si="554"/>
        <v>5.9216781596562029</v>
      </c>
      <c r="AR569">
        <f t="shared" si="555"/>
        <v>-5.634874573732962E-2</v>
      </c>
      <c r="AS569">
        <f t="shared" si="556"/>
        <v>4.883517618790912E-2</v>
      </c>
      <c r="AT569">
        <f t="shared" si="575"/>
        <v>-0.19048440047742141</v>
      </c>
      <c r="AU569">
        <f t="shared" si="557"/>
        <v>5.9149410835283653</v>
      </c>
      <c r="AV569">
        <f t="shared" si="576"/>
        <v>0.15680397789282241</v>
      </c>
      <c r="AW569">
        <f t="shared" si="577"/>
        <v>0</v>
      </c>
      <c r="AX569">
        <f t="shared" si="558"/>
        <v>3.2487707639538788E-2</v>
      </c>
      <c r="AY569" t="b">
        <f t="shared" si="578"/>
        <v>0</v>
      </c>
      <c r="AZ569">
        <f t="shared" si="559"/>
        <v>37.337604695554134</v>
      </c>
      <c r="BA569">
        <f t="shared" si="560"/>
        <v>0.29581816461662841</v>
      </c>
      <c r="BB569">
        <f t="shared" si="561"/>
        <v>3.3288646318218353E-2</v>
      </c>
      <c r="BC569">
        <f t="shared" si="562"/>
        <v>5.8382656214515999E-3</v>
      </c>
      <c r="BD569">
        <f t="shared" si="563"/>
        <v>4.9331796297907987E-2</v>
      </c>
      <c r="BF569" s="15">
        <f t="shared" si="579"/>
        <v>37.721881568408335</v>
      </c>
      <c r="BG569" s="10">
        <f t="shared" si="580"/>
        <v>0</v>
      </c>
      <c r="BH569">
        <f t="shared" si="581"/>
        <v>5.9149410835283653</v>
      </c>
      <c r="BI569">
        <f t="shared" si="582"/>
        <v>5.9216781596562029</v>
      </c>
      <c r="BJ569">
        <f t="shared" si="583"/>
        <v>-5.634874573732962E-2</v>
      </c>
      <c r="BK569">
        <f t="shared" si="584"/>
        <v>-4.9662010999886042E-4</v>
      </c>
      <c r="BM569">
        <f t="shared" si="585"/>
        <v>0</v>
      </c>
      <c r="BN569">
        <f t="shared" si="586"/>
        <v>0</v>
      </c>
      <c r="BO569">
        <f t="shared" si="587"/>
        <v>0</v>
      </c>
      <c r="BP569">
        <f t="shared" si="588"/>
        <v>0</v>
      </c>
    </row>
    <row r="570" spans="1:68" x14ac:dyDescent="0.2">
      <c r="A570">
        <f t="shared" si="594"/>
        <v>0.53300000000000003</v>
      </c>
      <c r="B570">
        <f t="shared" si="530"/>
        <v>1.6660161420672837</v>
      </c>
      <c r="C570">
        <f t="shared" si="531"/>
        <v>1.4597177079651433</v>
      </c>
      <c r="D570">
        <f t="shared" si="532"/>
        <v>1.6660161420672837</v>
      </c>
      <c r="E570">
        <f t="shared" si="538"/>
        <v>0.99383711084383553</v>
      </c>
      <c r="F570">
        <f t="shared" si="539"/>
        <v>0.99383711084383553</v>
      </c>
      <c r="G570">
        <f t="shared" si="533"/>
        <v>1.6493559806466107</v>
      </c>
      <c r="H570">
        <f t="shared" si="534"/>
        <v>0.99691577710372059</v>
      </c>
      <c r="I570">
        <f t="shared" si="535"/>
        <v>0.99691577710372059</v>
      </c>
      <c r="J570">
        <f t="shared" si="590"/>
        <v>21.895902425029767</v>
      </c>
      <c r="K570">
        <f t="shared" si="591"/>
        <v>21.230451026946039</v>
      </c>
      <c r="L570">
        <f t="shared" si="540"/>
        <v>7.5062339726322701E+17</v>
      </c>
      <c r="M570">
        <f t="shared" si="536"/>
        <v>3.2513233905181661E-2</v>
      </c>
      <c r="N570" s="17">
        <f t="shared" si="592"/>
        <v>2.4405194089921396E+16</v>
      </c>
      <c r="O570">
        <f t="shared" si="593"/>
        <v>0</v>
      </c>
      <c r="P570" s="18" t="e">
        <f t="shared" si="537"/>
        <v>#N/A</v>
      </c>
      <c r="R570">
        <f t="shared" si="541"/>
        <v>3.0554365202820568</v>
      </c>
      <c r="S570">
        <f t="shared" si="542"/>
        <v>41.15968045253959</v>
      </c>
      <c r="T570">
        <f t="shared" si="564"/>
        <v>-3.4261080754461659</v>
      </c>
      <c r="U570" s="9">
        <f t="shared" si="543"/>
        <v>37.733572377093424</v>
      </c>
      <c r="V570">
        <f t="shared" si="565"/>
        <v>-2.440519408992048E+16</v>
      </c>
      <c r="W570">
        <f t="shared" si="566"/>
        <v>0</v>
      </c>
      <c r="X570">
        <f t="shared" si="567"/>
        <v>-3.5527136788005009E-14</v>
      </c>
      <c r="Y570">
        <f t="shared" si="544"/>
        <v>1.4597177079651433</v>
      </c>
      <c r="Z570">
        <f t="shared" si="545"/>
        <v>31.415926535897931</v>
      </c>
      <c r="AA570">
        <f t="shared" si="546"/>
        <v>3.2526712724195463</v>
      </c>
      <c r="AB570">
        <f t="shared" si="568"/>
        <v>0.36279557408983576</v>
      </c>
      <c r="AC570">
        <f t="shared" si="547"/>
        <v>31.778722109987768</v>
      </c>
      <c r="AD570">
        <f t="shared" si="569"/>
        <v>3.474670286802492E-2</v>
      </c>
      <c r="AE570">
        <f t="shared" si="548"/>
        <v>5.3836539018049974E-3</v>
      </c>
      <c r="AF570" s="9">
        <f t="shared" si="570"/>
        <v>31.818852466757598</v>
      </c>
      <c r="AG570" s="9">
        <f t="shared" si="571"/>
        <v>0</v>
      </c>
      <c r="AH570">
        <f t="shared" si="572"/>
        <v>0</v>
      </c>
      <c r="AI570">
        <f t="shared" si="589"/>
        <v>3.1257338500324527E-3</v>
      </c>
      <c r="AJ570">
        <f t="shared" si="549"/>
        <v>37.337604695554134</v>
      </c>
      <c r="AK570">
        <f t="shared" si="550"/>
        <v>0.30620395384308224</v>
      </c>
      <c r="AL570">
        <f t="shared" si="551"/>
        <v>8.3581769551598128E-2</v>
      </c>
      <c r="AM570">
        <f t="shared" si="552"/>
        <v>6.1819581446177869E-3</v>
      </c>
      <c r="AN570" s="9">
        <f t="shared" si="573"/>
        <v>37.733572377093431</v>
      </c>
      <c r="AO570">
        <f t="shared" si="553"/>
        <v>0</v>
      </c>
      <c r="AP570">
        <f t="shared" si="574"/>
        <v>0</v>
      </c>
      <c r="AQ570">
        <f t="shared" si="554"/>
        <v>5.9216781596562029</v>
      </c>
      <c r="AR570">
        <f t="shared" si="555"/>
        <v>-5.6591620246753516E-2</v>
      </c>
      <c r="AS570">
        <f t="shared" si="556"/>
        <v>4.8835066683573208E-2</v>
      </c>
      <c r="AT570">
        <f t="shared" si="575"/>
        <v>-0.18481675215648766</v>
      </c>
      <c r="AU570">
        <f t="shared" si="557"/>
        <v>5.9147199103358332</v>
      </c>
      <c r="AV570">
        <f t="shared" si="576"/>
        <v>0.15674953463792438</v>
      </c>
      <c r="AW570">
        <f t="shared" si="577"/>
        <v>0</v>
      </c>
      <c r="AX570">
        <f t="shared" si="558"/>
        <v>3.2518964978039112E-2</v>
      </c>
      <c r="AY570" t="b">
        <f t="shared" si="578"/>
        <v>0</v>
      </c>
      <c r="AZ570">
        <f t="shared" si="559"/>
        <v>37.337604695554134</v>
      </c>
      <c r="BA570">
        <f t="shared" si="560"/>
        <v>0.30620395384308208</v>
      </c>
      <c r="BB570">
        <f t="shared" si="561"/>
        <v>3.4249973253690461E-2</v>
      </c>
      <c r="BC570">
        <f t="shared" si="562"/>
        <v>6.1819581446177869E-3</v>
      </c>
      <c r="BD570">
        <f t="shared" si="563"/>
        <v>4.9331796297907987E-2</v>
      </c>
      <c r="BF570" s="15">
        <f t="shared" si="579"/>
        <v>37.733572377093431</v>
      </c>
      <c r="BG570" s="10">
        <f t="shared" si="580"/>
        <v>0</v>
      </c>
      <c r="BH570">
        <f t="shared" si="581"/>
        <v>5.9147199103358332</v>
      </c>
      <c r="BI570">
        <f t="shared" si="582"/>
        <v>5.9216781596562029</v>
      </c>
      <c r="BJ570">
        <f t="shared" si="583"/>
        <v>-5.6591620246753682E-2</v>
      </c>
      <c r="BK570">
        <f t="shared" si="584"/>
        <v>-4.9672961433445961E-4</v>
      </c>
      <c r="BM570">
        <f t="shared" si="585"/>
        <v>0</v>
      </c>
      <c r="BN570">
        <f t="shared" si="586"/>
        <v>0</v>
      </c>
      <c r="BO570">
        <f t="shared" si="587"/>
        <v>3.1918911957973251E-16</v>
      </c>
      <c r="BP570">
        <f t="shared" si="588"/>
        <v>0</v>
      </c>
    </row>
    <row r="571" spans="1:68" x14ac:dyDescent="0.2">
      <c r="A571">
        <f t="shared" si="594"/>
        <v>0.53400000000000003</v>
      </c>
      <c r="B571">
        <f t="shared" si="530"/>
        <v>1.669141875917316</v>
      </c>
      <c r="C571">
        <f t="shared" si="531"/>
        <v>1.456591974115111</v>
      </c>
      <c r="D571">
        <f t="shared" si="532"/>
        <v>1.669141875917316</v>
      </c>
      <c r="E571">
        <f t="shared" si="538"/>
        <v>0.9934857677631258</v>
      </c>
      <c r="F571">
        <f t="shared" si="539"/>
        <v>0.9934857677631258</v>
      </c>
      <c r="G571">
        <f t="shared" si="533"/>
        <v>1.6524504571581429</v>
      </c>
      <c r="H571">
        <f t="shared" si="534"/>
        <v>0.99666815334331993</v>
      </c>
      <c r="I571">
        <f t="shared" si="535"/>
        <v>0.99666815334331993</v>
      </c>
      <c r="J571">
        <f t="shared" si="590"/>
        <v>21.901342496208589</v>
      </c>
      <c r="K571">
        <f t="shared" si="591"/>
        <v>21.235673011811066</v>
      </c>
      <c r="L571">
        <f t="shared" si="540"/>
        <v>7.5874734100900941E+17</v>
      </c>
      <c r="M571">
        <f t="shared" si="536"/>
        <v>3.2544474702196867E-2</v>
      </c>
      <c r="N571" s="17">
        <f t="shared" si="592"/>
        <v>2.4693033644826848E+16</v>
      </c>
      <c r="O571">
        <f t="shared" si="593"/>
        <v>0</v>
      </c>
      <c r="P571" s="18" t="e">
        <f t="shared" si="537"/>
        <v>#N/A</v>
      </c>
      <c r="R571">
        <f t="shared" si="541"/>
        <v>3.0556824567789493</v>
      </c>
      <c r="S571">
        <f t="shared" si="542"/>
        <v>41.170445232841992</v>
      </c>
      <c r="T571">
        <f t="shared" si="564"/>
        <v>-3.4251476727487682</v>
      </c>
      <c r="U571" s="9">
        <f t="shared" si="543"/>
        <v>37.745297560093221</v>
      </c>
      <c r="V571">
        <f t="shared" si="565"/>
        <v>-2.4693033644826008E+16</v>
      </c>
      <c r="W571">
        <f t="shared" si="566"/>
        <v>0</v>
      </c>
      <c r="X571">
        <f t="shared" si="567"/>
        <v>-3.5527136788005009E-14</v>
      </c>
      <c r="Y571">
        <f t="shared" si="544"/>
        <v>1.456591974115111</v>
      </c>
      <c r="Z571">
        <f t="shared" si="545"/>
        <v>31.415926535897931</v>
      </c>
      <c r="AA571">
        <f t="shared" si="546"/>
        <v>3.2557970062695789</v>
      </c>
      <c r="AB571">
        <f t="shared" si="568"/>
        <v>0.37345119883377997</v>
      </c>
      <c r="AC571">
        <f t="shared" si="547"/>
        <v>31.789377734731712</v>
      </c>
      <c r="AD571">
        <f t="shared" si="569"/>
        <v>3.5707215835593852E-2</v>
      </c>
      <c r="AE571">
        <f t="shared" si="548"/>
        <v>5.7155120683360771E-3</v>
      </c>
      <c r="AF571" s="9">
        <f t="shared" si="570"/>
        <v>31.83080046263564</v>
      </c>
      <c r="AG571" s="9">
        <f t="shared" si="571"/>
        <v>0</v>
      </c>
      <c r="AH571">
        <f t="shared" si="572"/>
        <v>0</v>
      </c>
      <c r="AI571">
        <f t="shared" si="589"/>
        <v>3.1257338500323417E-3</v>
      </c>
      <c r="AJ571">
        <f t="shared" si="549"/>
        <v>37.337604695554134</v>
      </c>
      <c r="AK571">
        <f t="shared" si="550"/>
        <v>0.31661514984559697</v>
      </c>
      <c r="AL571">
        <f t="shared" si="551"/>
        <v>8.454217224899585E-2</v>
      </c>
      <c r="AM571">
        <f t="shared" si="552"/>
        <v>6.5355424445343287E-3</v>
      </c>
      <c r="AN571" s="9">
        <f t="shared" si="573"/>
        <v>37.745297560093256</v>
      </c>
      <c r="AO571">
        <f t="shared" si="553"/>
        <v>0</v>
      </c>
      <c r="AP571">
        <f t="shared" si="574"/>
        <v>0</v>
      </c>
      <c r="AQ571">
        <f t="shared" si="554"/>
        <v>5.9216781596562029</v>
      </c>
      <c r="AR571">
        <f t="shared" si="555"/>
        <v>-5.6836048988183008E-2</v>
      </c>
      <c r="AS571">
        <f t="shared" si="556"/>
        <v>4.8834956413401999E-2</v>
      </c>
      <c r="AT571">
        <f t="shared" si="575"/>
        <v>-0.17951146373096841</v>
      </c>
      <c r="AU571">
        <f t="shared" si="557"/>
        <v>5.9144970974576161</v>
      </c>
      <c r="AV571">
        <f t="shared" si="576"/>
        <v>0.15669493896667014</v>
      </c>
      <c r="AW571">
        <f t="shared" si="577"/>
        <v>0</v>
      </c>
      <c r="AX571">
        <f t="shared" si="558"/>
        <v>3.2550222316539437E-2</v>
      </c>
      <c r="AY571" t="b">
        <f t="shared" si="578"/>
        <v>0</v>
      </c>
      <c r="AZ571">
        <f t="shared" si="559"/>
        <v>37.337604695554134</v>
      </c>
      <c r="BA571">
        <f t="shared" si="560"/>
        <v>0.31661514984559697</v>
      </c>
      <c r="BB571">
        <f t="shared" si="561"/>
        <v>3.5210375951087877E-2</v>
      </c>
      <c r="BC571">
        <f t="shared" si="562"/>
        <v>6.5355424445343287E-3</v>
      </c>
      <c r="BD571">
        <f t="shared" si="563"/>
        <v>4.9331796297907987E-2</v>
      </c>
      <c r="BF571" s="15">
        <f t="shared" si="579"/>
        <v>37.745297560093256</v>
      </c>
      <c r="BG571" s="10">
        <f t="shared" si="580"/>
        <v>0</v>
      </c>
      <c r="BH571">
        <f t="shared" si="581"/>
        <v>5.9144970974576161</v>
      </c>
      <c r="BI571">
        <f t="shared" si="582"/>
        <v>5.9216781596562029</v>
      </c>
      <c r="BJ571">
        <f t="shared" si="583"/>
        <v>-5.6836048988183008E-2</v>
      </c>
      <c r="BK571">
        <f t="shared" si="584"/>
        <v>-4.9683988450597433E-4</v>
      </c>
      <c r="BM571">
        <f t="shared" si="585"/>
        <v>0</v>
      </c>
      <c r="BN571">
        <f t="shared" si="586"/>
        <v>0</v>
      </c>
      <c r="BO571">
        <f t="shared" si="587"/>
        <v>0</v>
      </c>
      <c r="BP571">
        <f t="shared" si="588"/>
        <v>0</v>
      </c>
    </row>
    <row r="572" spans="1:68" x14ac:dyDescent="0.2">
      <c r="A572">
        <f t="shared" si="594"/>
        <v>0.53500000000000003</v>
      </c>
      <c r="B572">
        <f t="shared" si="530"/>
        <v>1.6722676097673486</v>
      </c>
      <c r="C572">
        <f t="shared" si="531"/>
        <v>1.4534662402650784</v>
      </c>
      <c r="D572">
        <f t="shared" si="532"/>
        <v>1.6722676097673486</v>
      </c>
      <c r="E572">
        <f t="shared" si="538"/>
        <v>0.99312471812364833</v>
      </c>
      <c r="F572">
        <f t="shared" si="539"/>
        <v>0.99312471812364833</v>
      </c>
      <c r="G572">
        <f t="shared" si="533"/>
        <v>1.655544933669675</v>
      </c>
      <c r="H572">
        <f t="shared" si="534"/>
        <v>0.99641098571070152</v>
      </c>
      <c r="I572">
        <f t="shared" si="535"/>
        <v>0.99641098571070152</v>
      </c>
      <c r="J572">
        <f t="shared" si="590"/>
        <v>21.90699509988487</v>
      </c>
      <c r="K572">
        <f t="shared" si="591"/>
        <v>21.241098995244748</v>
      </c>
      <c r="L572">
        <f t="shared" si="540"/>
        <v>7.6698645577314534E+17</v>
      </c>
      <c r="M572">
        <f t="shared" si="536"/>
        <v>3.2575715467415424E-2</v>
      </c>
      <c r="N572" s="17">
        <f t="shared" si="592"/>
        <v>2.4985132550627388E+16</v>
      </c>
      <c r="O572">
        <f t="shared" si="593"/>
        <v>0</v>
      </c>
      <c r="P572" s="18" t="e">
        <f t="shared" si="537"/>
        <v>#N/A</v>
      </c>
      <c r="R572">
        <f t="shared" si="541"/>
        <v>3.0559379368075303</v>
      </c>
      <c r="S572">
        <f t="shared" si="542"/>
        <v>41.181245537416842</v>
      </c>
      <c r="T572">
        <f t="shared" si="564"/>
        <v>-3.4241881925158673</v>
      </c>
      <c r="U572" s="9">
        <f t="shared" si="543"/>
        <v>37.757057344900971</v>
      </c>
      <c r="V572">
        <f t="shared" si="565"/>
        <v>-2.49851325506266E+16</v>
      </c>
      <c r="W572">
        <f t="shared" si="566"/>
        <v>0</v>
      </c>
      <c r="X572">
        <f t="shared" si="567"/>
        <v>-2.8421709430404007E-14</v>
      </c>
      <c r="Y572">
        <f t="shared" si="544"/>
        <v>1.4534662402650784</v>
      </c>
      <c r="Z572">
        <f t="shared" si="545"/>
        <v>31.415926535897931</v>
      </c>
      <c r="AA572">
        <f t="shared" si="546"/>
        <v>3.258922740119611</v>
      </c>
      <c r="AB572">
        <f t="shared" si="568"/>
        <v>0.38413401461499669</v>
      </c>
      <c r="AC572">
        <f t="shared" si="547"/>
        <v>31.800060550512928</v>
      </c>
      <c r="AD572">
        <f t="shared" si="569"/>
        <v>3.6666807103235416E-2</v>
      </c>
      <c r="AE572">
        <f t="shared" si="548"/>
        <v>6.0573533232286605E-3</v>
      </c>
      <c r="AF572" s="9">
        <f t="shared" si="570"/>
        <v>31.842784710939391</v>
      </c>
      <c r="AG572" s="9">
        <f t="shared" si="571"/>
        <v>0</v>
      </c>
      <c r="AH572">
        <f t="shared" si="572"/>
        <v>0</v>
      </c>
      <c r="AI572">
        <f t="shared" si="589"/>
        <v>3.1257338500324527E-3</v>
      </c>
      <c r="AJ572">
        <f t="shared" si="549"/>
        <v>37.337604695554134</v>
      </c>
      <c r="AK572">
        <f t="shared" si="550"/>
        <v>0.327051971346078</v>
      </c>
      <c r="AL572">
        <f t="shared" si="551"/>
        <v>8.5501652481896784E-2</v>
      </c>
      <c r="AM572">
        <f t="shared" si="552"/>
        <v>6.8990255188637831E-3</v>
      </c>
      <c r="AN572" s="9">
        <f t="shared" si="573"/>
        <v>37.757057344900971</v>
      </c>
      <c r="AO572">
        <f t="shared" si="553"/>
        <v>0</v>
      </c>
      <c r="AP572">
        <f t="shared" si="574"/>
        <v>0</v>
      </c>
      <c r="AQ572">
        <f t="shared" si="554"/>
        <v>5.9216781596562029</v>
      </c>
      <c r="AR572">
        <f t="shared" si="555"/>
        <v>-5.7082043268918692E-2</v>
      </c>
      <c r="AS572">
        <f t="shared" si="556"/>
        <v>4.8834845378661368E-2</v>
      </c>
      <c r="AT572">
        <f t="shared" si="575"/>
        <v>-0.17453508393170925</v>
      </c>
      <c r="AU572">
        <f t="shared" si="557"/>
        <v>5.9142726339615805</v>
      </c>
      <c r="AV572">
        <f t="shared" si="576"/>
        <v>0.1566401899368435</v>
      </c>
      <c r="AW572">
        <f t="shared" si="577"/>
        <v>0</v>
      </c>
      <c r="AX572">
        <f t="shared" si="558"/>
        <v>3.2581479655039762E-2</v>
      </c>
      <c r="AY572" t="b">
        <f t="shared" si="578"/>
        <v>0</v>
      </c>
      <c r="AZ572">
        <f t="shared" si="559"/>
        <v>37.337604695554134</v>
      </c>
      <c r="BA572">
        <f t="shared" si="560"/>
        <v>0.32705197134607789</v>
      </c>
      <c r="BB572">
        <f t="shared" si="561"/>
        <v>3.6169856183988845E-2</v>
      </c>
      <c r="BC572">
        <f t="shared" si="562"/>
        <v>6.8990255188637831E-3</v>
      </c>
      <c r="BD572">
        <f t="shared" si="563"/>
        <v>4.9331796297907987E-2</v>
      </c>
      <c r="BF572" s="15">
        <f t="shared" si="579"/>
        <v>37.757057344900971</v>
      </c>
      <c r="BG572" s="10">
        <f t="shared" si="580"/>
        <v>0</v>
      </c>
      <c r="BH572">
        <f t="shared" si="581"/>
        <v>5.9142726339615805</v>
      </c>
      <c r="BI572">
        <f t="shared" si="582"/>
        <v>5.9216781596562029</v>
      </c>
      <c r="BJ572">
        <f t="shared" si="583"/>
        <v>-5.7082043268918803E-2</v>
      </c>
      <c r="BK572">
        <f t="shared" si="584"/>
        <v>-4.969509192465707E-4</v>
      </c>
      <c r="BM572">
        <f t="shared" si="585"/>
        <v>0</v>
      </c>
      <c r="BN572">
        <f t="shared" si="586"/>
        <v>0</v>
      </c>
      <c r="BO572">
        <f t="shared" si="587"/>
        <v>0</v>
      </c>
      <c r="BP572">
        <f t="shared" si="588"/>
        <v>0</v>
      </c>
    </row>
    <row r="573" spans="1:68" x14ac:dyDescent="0.2">
      <c r="A573">
        <f t="shared" si="594"/>
        <v>0.53600000000000003</v>
      </c>
      <c r="B573">
        <f t="shared" si="530"/>
        <v>1.6753933436173809</v>
      </c>
      <c r="C573">
        <f t="shared" si="531"/>
        <v>1.4503405064150461</v>
      </c>
      <c r="D573">
        <f t="shared" si="532"/>
        <v>1.6753933436173809</v>
      </c>
      <c r="E573">
        <f t="shared" si="538"/>
        <v>0.99275396545293193</v>
      </c>
      <c r="F573">
        <f t="shared" si="539"/>
        <v>0.99275396545293193</v>
      </c>
      <c r="G573">
        <f t="shared" si="533"/>
        <v>1.658639410181207</v>
      </c>
      <c r="H573">
        <f t="shared" si="534"/>
        <v>0.99614427666844529</v>
      </c>
      <c r="I573">
        <f t="shared" si="535"/>
        <v>0.99614427666844529</v>
      </c>
      <c r="J573">
        <f t="shared" si="590"/>
        <v>21.912860508961298</v>
      </c>
      <c r="K573">
        <f t="shared" si="591"/>
        <v>21.246729237631964</v>
      </c>
      <c r="L573">
        <f t="shared" si="540"/>
        <v>7.753427568880585E+17</v>
      </c>
      <c r="M573">
        <f t="shared" si="536"/>
        <v>3.2606956200806822E-2</v>
      </c>
      <c r="N573" s="17">
        <f t="shared" si="592"/>
        <v>2.5281567314461736E+16</v>
      </c>
      <c r="O573">
        <f t="shared" si="593"/>
        <v>0</v>
      </c>
      <c r="P573" s="18" t="e">
        <f t="shared" si="537"/>
        <v>#N/A</v>
      </c>
      <c r="R573">
        <f t="shared" si="541"/>
        <v>3.0562029652947156</v>
      </c>
      <c r="S573">
        <f t="shared" si="542"/>
        <v>41.192081593445138</v>
      </c>
      <c r="T573">
        <f t="shared" si="564"/>
        <v>-3.4232296329789857</v>
      </c>
      <c r="U573" s="9">
        <f t="shared" si="543"/>
        <v>37.768851960466151</v>
      </c>
      <c r="V573">
        <f t="shared" si="565"/>
        <v>-2.528156731446102E+16</v>
      </c>
      <c r="W573">
        <f t="shared" si="566"/>
        <v>0</v>
      </c>
      <c r="X573">
        <f t="shared" si="567"/>
        <v>-2.8421709430404007E-14</v>
      </c>
      <c r="Y573">
        <f t="shared" si="544"/>
        <v>1.4503405064150461</v>
      </c>
      <c r="Z573">
        <f t="shared" si="545"/>
        <v>31.415926535897931</v>
      </c>
      <c r="AA573">
        <f t="shared" si="546"/>
        <v>3.2620484739696436</v>
      </c>
      <c r="AB573">
        <f t="shared" si="568"/>
        <v>0.39484425285625152</v>
      </c>
      <c r="AC573">
        <f t="shared" si="547"/>
        <v>31.810770788754184</v>
      </c>
      <c r="AD573">
        <f t="shared" si="569"/>
        <v>3.7625478438165355E-2</v>
      </c>
      <c r="AE573">
        <f t="shared" si="548"/>
        <v>6.4091844941134074E-3</v>
      </c>
      <c r="AF573" s="9">
        <f t="shared" si="570"/>
        <v>31.854805451686463</v>
      </c>
      <c r="AG573" s="9">
        <f t="shared" si="571"/>
        <v>0</v>
      </c>
      <c r="AH573">
        <f t="shared" si="572"/>
        <v>0</v>
      </c>
      <c r="AI573">
        <f t="shared" si="589"/>
        <v>3.1257338500324527E-3</v>
      </c>
      <c r="AJ573">
        <f t="shared" si="549"/>
        <v>37.337604695554134</v>
      </c>
      <c r="AK573">
        <f t="shared" si="550"/>
        <v>0.3375146383269052</v>
      </c>
      <c r="AL573">
        <f t="shared" si="551"/>
        <v>8.6460212018778293E-2</v>
      </c>
      <c r="AM573">
        <f t="shared" si="552"/>
        <v>7.2724145663318612E-3</v>
      </c>
      <c r="AN573" s="9">
        <f t="shared" si="573"/>
        <v>37.768851960466151</v>
      </c>
      <c r="AO573">
        <f t="shared" si="553"/>
        <v>0</v>
      </c>
      <c r="AP573">
        <f t="shared" si="574"/>
        <v>0</v>
      </c>
      <c r="AQ573">
        <f t="shared" si="554"/>
        <v>5.9216781596562029</v>
      </c>
      <c r="AR573">
        <f t="shared" si="555"/>
        <v>-5.7329614529346318E-2</v>
      </c>
      <c r="AS573">
        <f t="shared" si="556"/>
        <v>4.8834733580612938E-2</v>
      </c>
      <c r="AT573">
        <f t="shared" si="575"/>
        <v>-0.16985815730403611</v>
      </c>
      <c r="AU573">
        <f t="shared" si="557"/>
        <v>5.9140465087796876</v>
      </c>
      <c r="AV573">
        <f t="shared" si="576"/>
        <v>0.15658528659992385</v>
      </c>
      <c r="AW573">
        <f t="shared" si="577"/>
        <v>0</v>
      </c>
      <c r="AX573">
        <f t="shared" si="558"/>
        <v>3.2612736993540087E-2</v>
      </c>
      <c r="AY573" t="b">
        <f t="shared" si="578"/>
        <v>0</v>
      </c>
      <c r="AZ573">
        <f t="shared" si="559"/>
        <v>37.337604695554134</v>
      </c>
      <c r="BA573">
        <f t="shared" si="560"/>
        <v>0.33751463832690509</v>
      </c>
      <c r="BB573">
        <f t="shared" si="561"/>
        <v>3.7128415720870188E-2</v>
      </c>
      <c r="BC573">
        <f t="shared" si="562"/>
        <v>7.2724145663318612E-3</v>
      </c>
      <c r="BD573">
        <f t="shared" si="563"/>
        <v>4.9331796297907987E-2</v>
      </c>
      <c r="BF573" s="15">
        <f t="shared" si="579"/>
        <v>37.768851960466151</v>
      </c>
      <c r="BG573" s="10">
        <f t="shared" si="580"/>
        <v>0</v>
      </c>
      <c r="BH573">
        <f t="shared" si="581"/>
        <v>5.9140465087796876</v>
      </c>
      <c r="BI573">
        <f t="shared" si="582"/>
        <v>5.9216781596562029</v>
      </c>
      <c r="BJ573">
        <f t="shared" si="583"/>
        <v>-5.7329614529346429E-2</v>
      </c>
      <c r="BK573">
        <f t="shared" si="584"/>
        <v>-4.9706271729516721E-4</v>
      </c>
      <c r="BM573">
        <f t="shared" si="585"/>
        <v>0</v>
      </c>
      <c r="BN573">
        <f t="shared" si="586"/>
        <v>0</v>
      </c>
      <c r="BO573">
        <f t="shared" si="587"/>
        <v>-1.1102230246251565E-16</v>
      </c>
      <c r="BP573">
        <f t="shared" si="588"/>
        <v>0</v>
      </c>
    </row>
    <row r="574" spans="1:68" x14ac:dyDescent="0.2">
      <c r="A574">
        <f t="shared" si="594"/>
        <v>0.53700000000000003</v>
      </c>
      <c r="B574">
        <f t="shared" si="530"/>
        <v>1.6785190774674135</v>
      </c>
      <c r="C574">
        <f t="shared" si="531"/>
        <v>1.4472147725650135</v>
      </c>
      <c r="D574">
        <f t="shared" si="532"/>
        <v>1.6785190774674135</v>
      </c>
      <c r="E574">
        <f t="shared" si="538"/>
        <v>0.99237351337330582</v>
      </c>
      <c r="F574">
        <f t="shared" si="539"/>
        <v>0.99237351337330582</v>
      </c>
      <c r="G574">
        <f t="shared" si="533"/>
        <v>1.6617338866927394</v>
      </c>
      <c r="H574">
        <f t="shared" si="534"/>
        <v>0.99586802877049763</v>
      </c>
      <c r="I574">
        <f t="shared" si="535"/>
        <v>0.99586802877049763</v>
      </c>
      <c r="J574">
        <f t="shared" si="590"/>
        <v>21.918939006793078</v>
      </c>
      <c r="K574">
        <f t="shared" si="591"/>
        <v>21.252564009329532</v>
      </c>
      <c r="L574">
        <f t="shared" si="540"/>
        <v>7.8381830109137779E+17</v>
      </c>
      <c r="M574">
        <f t="shared" si="536"/>
        <v>3.2638196902340537E-2</v>
      </c>
      <c r="N574" s="17">
        <f t="shared" si="592"/>
        <v>2.5582416046678428E+16</v>
      </c>
      <c r="O574">
        <f t="shared" si="593"/>
        <v>0</v>
      </c>
      <c r="P574" s="18" t="e">
        <f t="shared" si="537"/>
        <v>#N/A</v>
      </c>
      <c r="R574">
        <f t="shared" si="541"/>
        <v>3.0564775473542487</v>
      </c>
      <c r="S574">
        <f t="shared" si="542"/>
        <v>41.202953629588812</v>
      </c>
      <c r="T574">
        <f t="shared" si="564"/>
        <v>-3.4222719923747302</v>
      </c>
      <c r="U574" s="9">
        <f t="shared" si="543"/>
        <v>37.78068163721408</v>
      </c>
      <c r="V574">
        <f t="shared" si="565"/>
        <v>-2.5582416046677344E+16</v>
      </c>
      <c r="W574">
        <f t="shared" si="566"/>
        <v>0</v>
      </c>
      <c r="X574">
        <f t="shared" si="567"/>
        <v>-4.2632564145606011E-14</v>
      </c>
      <c r="Y574">
        <f t="shared" si="544"/>
        <v>1.4472147725650135</v>
      </c>
      <c r="Z574">
        <f t="shared" si="545"/>
        <v>31.415926535897931</v>
      </c>
      <c r="AA574">
        <f t="shared" si="546"/>
        <v>3.2651742078196762</v>
      </c>
      <c r="AB574">
        <f t="shared" si="568"/>
        <v>0.40558214639412626</v>
      </c>
      <c r="AC574">
        <f t="shared" si="547"/>
        <v>31.821508682292059</v>
      </c>
      <c r="AD574">
        <f t="shared" si="569"/>
        <v>3.8583231602520217E-2</v>
      </c>
      <c r="AE574">
        <f t="shared" si="548"/>
        <v>6.7710126130269077E-3</v>
      </c>
      <c r="AF574" s="9">
        <f t="shared" si="570"/>
        <v>31.866862926507604</v>
      </c>
      <c r="AG574" s="9">
        <f t="shared" si="571"/>
        <v>0</v>
      </c>
      <c r="AH574">
        <f t="shared" si="572"/>
        <v>0</v>
      </c>
      <c r="AI574">
        <f t="shared" si="589"/>
        <v>3.1257338500324527E-3</v>
      </c>
      <c r="AJ574">
        <f t="shared" si="549"/>
        <v>37.337604695554134</v>
      </c>
      <c r="AK574">
        <f t="shared" si="550"/>
        <v>0.34800337204963483</v>
      </c>
      <c r="AL574">
        <f t="shared" si="551"/>
        <v>8.7417852623033809E-2</v>
      </c>
      <c r="AM574">
        <f t="shared" si="552"/>
        <v>7.6557169873019172E-3</v>
      </c>
      <c r="AN574" s="9">
        <f t="shared" si="573"/>
        <v>37.780681637214101</v>
      </c>
      <c r="AO574">
        <f t="shared" si="553"/>
        <v>0</v>
      </c>
      <c r="AP574">
        <f t="shared" si="574"/>
        <v>0</v>
      </c>
      <c r="AQ574">
        <f t="shared" si="554"/>
        <v>5.9216781596562029</v>
      </c>
      <c r="AR574">
        <f t="shared" si="555"/>
        <v>-5.7578774344491435E-2</v>
      </c>
      <c r="AS574">
        <f t="shared" si="556"/>
        <v>4.8834621020513592E-2</v>
      </c>
      <c r="AT574">
        <f t="shared" si="575"/>
        <v>-0.1654546448943004</v>
      </c>
      <c r="AU574">
        <f t="shared" si="557"/>
        <v>5.9138187107064972</v>
      </c>
      <c r="AV574">
        <f t="shared" si="576"/>
        <v>0.15653022800100477</v>
      </c>
      <c r="AW574">
        <f t="shared" si="577"/>
        <v>0</v>
      </c>
      <c r="AX574">
        <f t="shared" si="558"/>
        <v>3.2643994332040412E-2</v>
      </c>
      <c r="AY574" t="b">
        <f t="shared" si="578"/>
        <v>0</v>
      </c>
      <c r="AZ574">
        <f t="shared" si="559"/>
        <v>37.337604695554134</v>
      </c>
      <c r="BA574">
        <f t="shared" si="560"/>
        <v>0.34800337204963477</v>
      </c>
      <c r="BB574">
        <f t="shared" si="561"/>
        <v>3.8086056325125815E-2</v>
      </c>
      <c r="BC574">
        <f t="shared" si="562"/>
        <v>7.6557169873019172E-3</v>
      </c>
      <c r="BD574">
        <f t="shared" si="563"/>
        <v>4.9331796297907987E-2</v>
      </c>
      <c r="BF574" s="15">
        <f t="shared" si="579"/>
        <v>37.780681637214101</v>
      </c>
      <c r="BG574" s="10">
        <f t="shared" si="580"/>
        <v>0</v>
      </c>
      <c r="BH574">
        <f t="shared" si="581"/>
        <v>5.9138187107064972</v>
      </c>
      <c r="BI574">
        <f t="shared" si="582"/>
        <v>5.9216781596562029</v>
      </c>
      <c r="BJ574">
        <f t="shared" si="583"/>
        <v>-5.757877434449149E-2</v>
      </c>
      <c r="BK574">
        <f t="shared" si="584"/>
        <v>-4.9717527739440159E-4</v>
      </c>
      <c r="BM574">
        <f t="shared" si="585"/>
        <v>0</v>
      </c>
      <c r="BN574">
        <f t="shared" si="586"/>
        <v>0</v>
      </c>
      <c r="BO574">
        <f t="shared" si="587"/>
        <v>0</v>
      </c>
      <c r="BP574">
        <f t="shared" si="588"/>
        <v>0</v>
      </c>
    </row>
    <row r="575" spans="1:68" x14ac:dyDescent="0.2">
      <c r="A575">
        <f t="shared" si="594"/>
        <v>0.53800000000000003</v>
      </c>
      <c r="B575">
        <f t="shared" si="530"/>
        <v>1.6816448113174458</v>
      </c>
      <c r="C575">
        <f t="shared" si="531"/>
        <v>1.4440890387149812</v>
      </c>
      <c r="D575">
        <f t="shared" si="532"/>
        <v>1.6816448113174458</v>
      </c>
      <c r="E575">
        <f t="shared" si="538"/>
        <v>0.99198336560186451</v>
      </c>
      <c r="F575">
        <f t="shared" si="539"/>
        <v>0.99198336560186451</v>
      </c>
      <c r="G575">
        <f t="shared" si="533"/>
        <v>1.6648283632042713</v>
      </c>
      <c r="H575">
        <f t="shared" si="534"/>
        <v>0.99558224466214695</v>
      </c>
      <c r="I575">
        <f t="shared" si="535"/>
        <v>0.99558224466214706</v>
      </c>
      <c r="J575">
        <f t="shared" si="590"/>
        <v>21.925230887221474</v>
      </c>
      <c r="K575">
        <f t="shared" si="591"/>
        <v>21.258603590698115</v>
      </c>
      <c r="L575">
        <f t="shared" si="540"/>
        <v>7.9241518750191949E+17</v>
      </c>
      <c r="M575">
        <f t="shared" si="536"/>
        <v>3.2669437571986031E-2</v>
      </c>
      <c r="N575" s="17">
        <f t="shared" si="592"/>
        <v>2.5887758499187564E+16</v>
      </c>
      <c r="O575">
        <f t="shared" si="593"/>
        <v>0</v>
      </c>
      <c r="P575" s="18" t="e">
        <f t="shared" si="537"/>
        <v>#N/A</v>
      </c>
      <c r="R575">
        <f t="shared" si="541"/>
        <v>3.0567616882870992</v>
      </c>
      <c r="S575">
        <f t="shared" si="542"/>
        <v>41.213861876010149</v>
      </c>
      <c r="T575">
        <f t="shared" si="564"/>
        <v>-3.4213152689447703</v>
      </c>
      <c r="U575" s="9">
        <f t="shared" si="543"/>
        <v>37.792546607065375</v>
      </c>
      <c r="V575">
        <f t="shared" si="565"/>
        <v>-2.5887758499187044E+16</v>
      </c>
      <c r="W575">
        <f t="shared" si="566"/>
        <v>0</v>
      </c>
      <c r="X575">
        <f t="shared" si="567"/>
        <v>-2.1316282072803006E-14</v>
      </c>
      <c r="Y575">
        <f t="shared" si="544"/>
        <v>1.4440890387149812</v>
      </c>
      <c r="Z575">
        <f t="shared" si="545"/>
        <v>31.415926535897931</v>
      </c>
      <c r="AA575">
        <f t="shared" si="546"/>
        <v>3.2682999416697083</v>
      </c>
      <c r="AB575">
        <f t="shared" si="568"/>
        <v>0.41634792949946947</v>
      </c>
      <c r="AC575">
        <f t="shared" si="547"/>
        <v>31.832274465397401</v>
      </c>
      <c r="AD575">
        <f t="shared" si="569"/>
        <v>3.9540068353379192E-2</v>
      </c>
      <c r="AE575">
        <f t="shared" si="548"/>
        <v>7.1428449169772829E-3</v>
      </c>
      <c r="AF575" s="9">
        <f t="shared" si="570"/>
        <v>31.878957378667756</v>
      </c>
      <c r="AG575" s="9">
        <f t="shared" si="571"/>
        <v>0</v>
      </c>
      <c r="AH575">
        <f t="shared" si="572"/>
        <v>0</v>
      </c>
      <c r="AI575">
        <f t="shared" si="589"/>
        <v>3.1257338500324527E-3</v>
      </c>
      <c r="AJ575">
        <f t="shared" si="549"/>
        <v>37.337604695554134</v>
      </c>
      <c r="AK575">
        <f t="shared" si="550"/>
        <v>0.35851839507386984</v>
      </c>
      <c r="AL575">
        <f t="shared" si="551"/>
        <v>8.8374576052993703E-2</v>
      </c>
      <c r="AM575">
        <f t="shared" si="552"/>
        <v>8.0489403843654588E-3</v>
      </c>
      <c r="AN575" s="9">
        <f t="shared" si="573"/>
        <v>37.792546607065361</v>
      </c>
      <c r="AO575">
        <f t="shared" si="553"/>
        <v>0</v>
      </c>
      <c r="AP575">
        <f t="shared" si="574"/>
        <v>0</v>
      </c>
      <c r="AQ575">
        <f t="shared" si="554"/>
        <v>5.9216781596562029</v>
      </c>
      <c r="AR575">
        <f t="shared" si="555"/>
        <v>-5.7829534425599627E-2</v>
      </c>
      <c r="AS575">
        <f t="shared" si="556"/>
        <v>4.8834507699614511E-2</v>
      </c>
      <c r="AT575">
        <f t="shared" si="575"/>
        <v>-0.16130144288324261</v>
      </c>
      <c r="AU575">
        <f t="shared" si="557"/>
        <v>5.9135892283976048</v>
      </c>
      <c r="AV575">
        <f t="shared" si="576"/>
        <v>0.15647501317871107</v>
      </c>
      <c r="AW575">
        <f t="shared" si="577"/>
        <v>0</v>
      </c>
      <c r="AX575">
        <f t="shared" si="558"/>
        <v>3.2675251670540736E-2</v>
      </c>
      <c r="AY575" t="b">
        <f t="shared" si="578"/>
        <v>0</v>
      </c>
      <c r="AZ575">
        <f t="shared" si="559"/>
        <v>37.337604695554134</v>
      </c>
      <c r="BA575">
        <f t="shared" si="560"/>
        <v>0.35851839507386979</v>
      </c>
      <c r="BB575">
        <f t="shared" si="561"/>
        <v>3.9042779755085931E-2</v>
      </c>
      <c r="BC575">
        <f t="shared" si="562"/>
        <v>8.0489403843654588E-3</v>
      </c>
      <c r="BD575">
        <f t="shared" si="563"/>
        <v>4.9331796297907987E-2</v>
      </c>
      <c r="BF575" s="15">
        <f t="shared" si="579"/>
        <v>37.792546607065361</v>
      </c>
      <c r="BG575" s="10">
        <f t="shared" si="580"/>
        <v>0</v>
      </c>
      <c r="BH575">
        <f t="shared" si="581"/>
        <v>5.9135892283976048</v>
      </c>
      <c r="BI575">
        <f t="shared" si="582"/>
        <v>5.9216781596562029</v>
      </c>
      <c r="BJ575">
        <f t="shared" si="583"/>
        <v>-5.7829534425599682E-2</v>
      </c>
      <c r="BK575">
        <f t="shared" si="584"/>
        <v>-4.9728859829326066E-4</v>
      </c>
      <c r="BM575">
        <f t="shared" si="585"/>
        <v>0</v>
      </c>
      <c r="BN575">
        <f t="shared" si="586"/>
        <v>0</v>
      </c>
      <c r="BO575">
        <f t="shared" si="587"/>
        <v>2.2204460492503131E-16</v>
      </c>
      <c r="BP575">
        <f t="shared" si="588"/>
        <v>0</v>
      </c>
    </row>
    <row r="576" spans="1:68" x14ac:dyDescent="0.2">
      <c r="A576">
        <f t="shared" si="594"/>
        <v>0.53900000000000003</v>
      </c>
      <c r="B576">
        <f t="shared" si="530"/>
        <v>1.6847705451674782</v>
      </c>
      <c r="C576">
        <f t="shared" si="531"/>
        <v>1.4409633048649488</v>
      </c>
      <c r="D576">
        <f t="shared" si="532"/>
        <v>1.6847705451674782</v>
      </c>
      <c r="E576">
        <f t="shared" si="538"/>
        <v>0.99158352595043131</v>
      </c>
      <c r="F576">
        <f t="shared" si="539"/>
        <v>0.99158352595043131</v>
      </c>
      <c r="G576">
        <f t="shared" si="533"/>
        <v>1.6679228397158035</v>
      </c>
      <c r="H576">
        <f t="shared" si="534"/>
        <v>0.99528692707999822</v>
      </c>
      <c r="I576">
        <f t="shared" si="535"/>
        <v>0.99528692707999822</v>
      </c>
      <c r="J576">
        <f t="shared" si="590"/>
        <v>21.931736454608622</v>
      </c>
      <c r="K576">
        <f t="shared" si="591"/>
        <v>21.264848272135321</v>
      </c>
      <c r="L576">
        <f t="shared" si="540"/>
        <v>8.0113555862157658E+17</v>
      </c>
      <c r="M576">
        <f t="shared" si="536"/>
        <v>3.2700678209712793E-2</v>
      </c>
      <c r="N576" s="17">
        <f t="shared" si="592"/>
        <v>2.6197676104842676E+16</v>
      </c>
      <c r="O576">
        <f t="shared" si="593"/>
        <v>0</v>
      </c>
      <c r="P576" s="18" t="e">
        <f t="shared" si="537"/>
        <v>#N/A</v>
      </c>
      <c r="R576">
        <f t="shared" si="541"/>
        <v>3.0570553935818734</v>
      </c>
      <c r="S576">
        <f t="shared" si="542"/>
        <v>41.224806564391159</v>
      </c>
      <c r="T576">
        <f t="shared" si="564"/>
        <v>-3.4203594609358183</v>
      </c>
      <c r="U576" s="9">
        <f t="shared" si="543"/>
        <v>37.804447103455338</v>
      </c>
      <c r="V576">
        <f t="shared" si="565"/>
        <v>-2.6197676104841988E+16</v>
      </c>
      <c r="W576">
        <f t="shared" si="566"/>
        <v>0</v>
      </c>
      <c r="X576">
        <f t="shared" si="567"/>
        <v>-2.8421709430404007E-14</v>
      </c>
      <c r="Y576">
        <f t="shared" si="544"/>
        <v>1.4409633048649488</v>
      </c>
      <c r="Z576">
        <f t="shared" si="545"/>
        <v>31.415926535897931</v>
      </c>
      <c r="AA576">
        <f t="shared" si="546"/>
        <v>3.2714256755197408</v>
      </c>
      <c r="AB576">
        <f t="shared" si="568"/>
        <v>0.42714183789806587</v>
      </c>
      <c r="AC576">
        <f t="shared" si="547"/>
        <v>31.843068373795997</v>
      </c>
      <c r="AD576">
        <f t="shared" si="569"/>
        <v>4.0495990442782348E-2</v>
      </c>
      <c r="AE576">
        <f t="shared" si="548"/>
        <v>7.5246888485273888E-3</v>
      </c>
      <c r="AF576" s="9">
        <f t="shared" si="570"/>
        <v>31.891089053087306</v>
      </c>
      <c r="AG576" s="9">
        <f t="shared" si="571"/>
        <v>0</v>
      </c>
      <c r="AH576">
        <f t="shared" si="572"/>
        <v>0</v>
      </c>
      <c r="AI576">
        <f t="shared" si="589"/>
        <v>3.1257338500323417E-3</v>
      </c>
      <c r="AJ576">
        <f t="shared" si="549"/>
        <v>37.337604695554134</v>
      </c>
      <c r="AK576">
        <f t="shared" si="550"/>
        <v>0.36905993127632358</v>
      </c>
      <c r="AL576">
        <f t="shared" si="551"/>
        <v>8.9330384061945711E-2</v>
      </c>
      <c r="AM576">
        <f t="shared" si="552"/>
        <v>8.4520925629500109E-3</v>
      </c>
      <c r="AN576" s="9">
        <f t="shared" si="573"/>
        <v>37.804447103455352</v>
      </c>
      <c r="AO576">
        <f t="shared" si="553"/>
        <v>0</v>
      </c>
      <c r="AP576">
        <f t="shared" si="574"/>
        <v>0</v>
      </c>
      <c r="AQ576">
        <f t="shared" si="554"/>
        <v>5.9216781596562029</v>
      </c>
      <c r="AR576">
        <f t="shared" si="555"/>
        <v>-5.8081906621742285E-2</v>
      </c>
      <c r="AS576">
        <f t="shared" si="556"/>
        <v>4.8834393619163363E-2</v>
      </c>
      <c r="AT576">
        <f t="shared" si="575"/>
        <v>-0.15737798037537443</v>
      </c>
      <c r="AU576">
        <f t="shared" si="557"/>
        <v>5.9133580503680463</v>
      </c>
      <c r="AV576">
        <f t="shared" si="576"/>
        <v>0.1564196411651147</v>
      </c>
      <c r="AW576">
        <f t="shared" si="577"/>
        <v>0</v>
      </c>
      <c r="AX576">
        <f t="shared" si="558"/>
        <v>3.2706509009041054E-2</v>
      </c>
      <c r="AY576" t="b">
        <f t="shared" si="578"/>
        <v>0</v>
      </c>
      <c r="AZ576">
        <f t="shared" si="559"/>
        <v>37.337604695554134</v>
      </c>
      <c r="BA576">
        <f t="shared" si="560"/>
        <v>0.36905993127632342</v>
      </c>
      <c r="BB576">
        <f t="shared" si="561"/>
        <v>3.9998587764037925E-2</v>
      </c>
      <c r="BC576">
        <f t="shared" si="562"/>
        <v>8.4520925629500109E-3</v>
      </c>
      <c r="BD576">
        <f t="shared" si="563"/>
        <v>4.9331796297907987E-2</v>
      </c>
      <c r="BF576" s="15">
        <f t="shared" si="579"/>
        <v>37.804447103455352</v>
      </c>
      <c r="BG576" s="10">
        <f t="shared" si="580"/>
        <v>0</v>
      </c>
      <c r="BH576">
        <f t="shared" si="581"/>
        <v>5.9133580503680463</v>
      </c>
      <c r="BI576">
        <f t="shared" si="582"/>
        <v>5.9216781596562029</v>
      </c>
      <c r="BJ576">
        <f t="shared" si="583"/>
        <v>-5.8081906621742452E-2</v>
      </c>
      <c r="BK576">
        <f t="shared" si="584"/>
        <v>-4.9740267874442273E-4</v>
      </c>
      <c r="BM576">
        <f t="shared" si="585"/>
        <v>0</v>
      </c>
      <c r="BN576">
        <f t="shared" si="586"/>
        <v>0</v>
      </c>
      <c r="BO576">
        <f t="shared" si="587"/>
        <v>1.9428902930940239E-16</v>
      </c>
      <c r="BP576">
        <f t="shared" si="588"/>
        <v>0</v>
      </c>
    </row>
    <row r="577" spans="1:68" x14ac:dyDescent="0.2">
      <c r="A577">
        <f t="shared" si="594"/>
        <v>0.54</v>
      </c>
      <c r="B577">
        <f t="shared" si="530"/>
        <v>1.6878962790175107</v>
      </c>
      <c r="C577">
        <f t="shared" si="531"/>
        <v>1.4378375710149163</v>
      </c>
      <c r="D577">
        <f t="shared" si="532"/>
        <v>1.6878962790175107</v>
      </c>
      <c r="E577">
        <f t="shared" si="538"/>
        <v>0.99117399832552133</v>
      </c>
      <c r="F577">
        <f t="shared" si="539"/>
        <v>0.99117399832552133</v>
      </c>
      <c r="G577">
        <f t="shared" si="533"/>
        <v>1.6710173162273356</v>
      </c>
      <c r="H577">
        <f t="shared" si="534"/>
        <v>0.99498207885194667</v>
      </c>
      <c r="I577">
        <f t="shared" si="535"/>
        <v>0.99498207885194667</v>
      </c>
      <c r="J577">
        <f t="shared" si="590"/>
        <v>21.938456023873623</v>
      </c>
      <c r="K577">
        <f t="shared" si="591"/>
        <v>21.271298354109984</v>
      </c>
      <c r="L577">
        <f t="shared" si="540"/>
        <v>8.0998160136409677E+17</v>
      </c>
      <c r="M577">
        <f t="shared" si="536"/>
        <v>3.2731918815490306E-2</v>
      </c>
      <c r="N577" s="17">
        <f t="shared" si="592"/>
        <v>2.6512252017890448E+16</v>
      </c>
      <c r="O577">
        <f t="shared" si="593"/>
        <v>0</v>
      </c>
      <c r="P577" s="18" t="e">
        <f t="shared" si="537"/>
        <v>#N/A</v>
      </c>
      <c r="R577">
        <f t="shared" si="541"/>
        <v>3.0573586689152399</v>
      </c>
      <c r="S577">
        <f t="shared" si="542"/>
        <v>41.235787927953858</v>
      </c>
      <c r="T577">
        <f t="shared" si="564"/>
        <v>-3.4194045665996113</v>
      </c>
      <c r="U577" s="9">
        <f t="shared" si="543"/>
        <v>37.816383361354248</v>
      </c>
      <c r="V577">
        <f t="shared" si="565"/>
        <v>-2.6512252017889808E+16</v>
      </c>
      <c r="W577">
        <f t="shared" si="566"/>
        <v>0</v>
      </c>
      <c r="X577">
        <f t="shared" si="567"/>
        <v>-2.1316282072803006E-14</v>
      </c>
      <c r="Y577">
        <f t="shared" si="544"/>
        <v>1.4378375710149163</v>
      </c>
      <c r="Z577">
        <f t="shared" si="545"/>
        <v>31.415926535897931</v>
      </c>
      <c r="AA577">
        <f t="shared" si="546"/>
        <v>3.2745514093697734</v>
      </c>
      <c r="AB577">
        <f t="shared" si="568"/>
        <v>0.43796410879150977</v>
      </c>
      <c r="AC577">
        <f t="shared" si="547"/>
        <v>31.853890644689439</v>
      </c>
      <c r="AD577">
        <f t="shared" si="569"/>
        <v>4.1450999617750332E-2</v>
      </c>
      <c r="AE577">
        <f t="shared" si="548"/>
        <v>7.9165520563941501E-3</v>
      </c>
      <c r="AF577" s="9">
        <f t="shared" si="570"/>
        <v>31.903258196363584</v>
      </c>
      <c r="AG577" s="9">
        <f t="shared" si="571"/>
        <v>0</v>
      </c>
      <c r="AH577">
        <f t="shared" si="572"/>
        <v>0</v>
      </c>
      <c r="AI577">
        <f t="shared" si="589"/>
        <v>3.1257338500324527E-3</v>
      </c>
      <c r="AJ577">
        <f t="shared" si="549"/>
        <v>37.337604695554134</v>
      </c>
      <c r="AK577">
        <f t="shared" si="550"/>
        <v>0.37962820587006146</v>
      </c>
      <c r="AL577">
        <f t="shared" si="551"/>
        <v>9.0285278398152702E-2</v>
      </c>
      <c r="AM577">
        <f t="shared" si="552"/>
        <v>8.8651815319434283E-3</v>
      </c>
      <c r="AN577" s="9">
        <f t="shared" si="573"/>
        <v>37.816383361354298</v>
      </c>
      <c r="AO577">
        <f t="shared" si="553"/>
        <v>0</v>
      </c>
      <c r="AP577">
        <f t="shared" si="574"/>
        <v>0</v>
      </c>
      <c r="AQ577">
        <f t="shared" si="554"/>
        <v>5.9216781596562029</v>
      </c>
      <c r="AR577">
        <f t="shared" si="555"/>
        <v>-5.8335902921448302E-2</v>
      </c>
      <c r="AS577">
        <f t="shared" si="556"/>
        <v>4.883427878040237E-2</v>
      </c>
      <c r="AT577">
        <f t="shared" si="575"/>
        <v>-0.15366588156364605</v>
      </c>
      <c r="AU577">
        <f t="shared" si="557"/>
        <v>5.9131251649907135</v>
      </c>
      <c r="AV577">
        <f t="shared" si="576"/>
        <v>0.15636411098565059</v>
      </c>
      <c r="AW577">
        <f t="shared" si="577"/>
        <v>0</v>
      </c>
      <c r="AX577">
        <f t="shared" si="558"/>
        <v>3.2737766347541386E-2</v>
      </c>
      <c r="AY577" t="b">
        <f t="shared" si="578"/>
        <v>0</v>
      </c>
      <c r="AZ577">
        <f t="shared" si="559"/>
        <v>37.337604695554134</v>
      </c>
      <c r="BA577">
        <f t="shared" si="560"/>
        <v>0.37962820587006141</v>
      </c>
      <c r="BB577">
        <f t="shared" si="561"/>
        <v>4.0953482100244791E-2</v>
      </c>
      <c r="BC577">
        <f t="shared" si="562"/>
        <v>8.8651815319434283E-3</v>
      </c>
      <c r="BD577">
        <f t="shared" si="563"/>
        <v>4.9331796297907987E-2</v>
      </c>
      <c r="BF577" s="15">
        <f t="shared" si="579"/>
        <v>37.816383361354291</v>
      </c>
      <c r="BG577" s="10">
        <f t="shared" si="580"/>
        <v>0</v>
      </c>
      <c r="BH577">
        <f t="shared" si="581"/>
        <v>5.9131251649907064</v>
      </c>
      <c r="BI577">
        <f t="shared" si="582"/>
        <v>5.9216781596562029</v>
      </c>
      <c r="BJ577">
        <f t="shared" si="583"/>
        <v>-5.8335902921448357E-2</v>
      </c>
      <c r="BK577">
        <f t="shared" si="584"/>
        <v>-4.975175175055413E-4</v>
      </c>
      <c r="BM577">
        <f t="shared" si="585"/>
        <v>0</v>
      </c>
      <c r="BN577">
        <f t="shared" si="586"/>
        <v>0</v>
      </c>
      <c r="BO577">
        <f t="shared" si="587"/>
        <v>0</v>
      </c>
      <c r="BP577">
        <f t="shared" si="588"/>
        <v>0</v>
      </c>
    </row>
    <row r="578" spans="1:68" x14ac:dyDescent="0.2">
      <c r="A578">
        <f t="shared" si="594"/>
        <v>0.54100000000000004</v>
      </c>
      <c r="B578">
        <f t="shared" si="530"/>
        <v>1.6910220128675431</v>
      </c>
      <c r="C578">
        <f t="shared" si="531"/>
        <v>1.4347118371648839</v>
      </c>
      <c r="D578">
        <f t="shared" si="532"/>
        <v>1.6910220128675431</v>
      </c>
      <c r="E578">
        <f t="shared" si="538"/>
        <v>0.99075478672830297</v>
      </c>
      <c r="F578">
        <f t="shared" si="539"/>
        <v>0.99075478672830297</v>
      </c>
      <c r="G578">
        <f t="shared" si="533"/>
        <v>1.6741117927388676</v>
      </c>
      <c r="H578">
        <f t="shared" si="534"/>
        <v>0.99466770289715123</v>
      </c>
      <c r="I578">
        <f t="shared" si="535"/>
        <v>0.99466770289715123</v>
      </c>
      <c r="J578">
        <f t="shared" si="590"/>
        <v>21.945389920529919</v>
      </c>
      <c r="K578">
        <f t="shared" si="591"/>
        <v>21.277954147197686</v>
      </c>
      <c r="L578">
        <f t="shared" si="540"/>
        <v>8.1895554811109926E+17</v>
      </c>
      <c r="M578">
        <f t="shared" si="536"/>
        <v>3.2763159389288032E-2</v>
      </c>
      <c r="N578" s="17">
        <f t="shared" si="592"/>
        <v>2.6831571155505688E+16</v>
      </c>
      <c r="O578">
        <f t="shared" si="593"/>
        <v>0</v>
      </c>
      <c r="P578" s="18" t="e">
        <f t="shared" si="537"/>
        <v>#N/A</v>
      </c>
      <c r="R578">
        <f t="shared" si="541"/>
        <v>3.0576715201523696</v>
      </c>
      <c r="S578">
        <f t="shared" si="542"/>
        <v>41.246806201480133</v>
      </c>
      <c r="T578">
        <f t="shared" si="564"/>
        <v>-3.4184505841928923</v>
      </c>
      <c r="U578" s="9">
        <f t="shared" si="543"/>
        <v>37.828355617287244</v>
      </c>
      <c r="V578">
        <f t="shared" si="565"/>
        <v>-2.6831571155505388E+16</v>
      </c>
      <c r="W578">
        <f t="shared" si="566"/>
        <v>0</v>
      </c>
      <c r="X578">
        <f t="shared" si="567"/>
        <v>-7.1054273576010019E-15</v>
      </c>
      <c r="Y578">
        <f t="shared" si="544"/>
        <v>1.4347118371648839</v>
      </c>
      <c r="Z578">
        <f t="shared" si="545"/>
        <v>31.415926535897931</v>
      </c>
      <c r="AA578">
        <f t="shared" si="546"/>
        <v>3.2776771432198055</v>
      </c>
      <c r="AB578">
        <f t="shared" si="568"/>
        <v>0.44881498087829463</v>
      </c>
      <c r="AC578">
        <f t="shared" si="547"/>
        <v>31.864741516776228</v>
      </c>
      <c r="AD578">
        <f t="shared" si="569"/>
        <v>4.2405097620302666E-2</v>
      </c>
      <c r="AE578">
        <f t="shared" si="548"/>
        <v>8.3184423960662619E-3</v>
      </c>
      <c r="AF578" s="9">
        <f t="shared" si="570"/>
        <v>31.915465056792598</v>
      </c>
      <c r="AG578" s="9">
        <f t="shared" si="571"/>
        <v>0</v>
      </c>
      <c r="AH578">
        <f t="shared" si="572"/>
        <v>0</v>
      </c>
      <c r="AI578">
        <f t="shared" si="589"/>
        <v>3.1257338500324527E-3</v>
      </c>
      <c r="AJ578">
        <f t="shared" si="549"/>
        <v>37.337604695554134</v>
      </c>
      <c r="AK578">
        <f t="shared" si="550"/>
        <v>0.39022344542393211</v>
      </c>
      <c r="AL578">
        <f t="shared" si="551"/>
        <v>9.1239260804871769E-2</v>
      </c>
      <c r="AM578">
        <f t="shared" si="552"/>
        <v>9.2882155043358706E-3</v>
      </c>
      <c r="AN578" s="9">
        <f t="shared" si="573"/>
        <v>37.828355617287272</v>
      </c>
      <c r="AO578">
        <f t="shared" si="553"/>
        <v>0</v>
      </c>
      <c r="AP578">
        <f t="shared" si="574"/>
        <v>0</v>
      </c>
      <c r="AQ578">
        <f t="shared" si="554"/>
        <v>5.9216781596562029</v>
      </c>
      <c r="AR578">
        <f t="shared" si="555"/>
        <v>-5.859153545436252E-2</v>
      </c>
      <c r="AS578">
        <f t="shared" si="556"/>
        <v>4.8834163184569103E-2</v>
      </c>
      <c r="AT578">
        <f t="shared" si="575"/>
        <v>-0.15014868056097877</v>
      </c>
      <c r="AU578">
        <f t="shared" si="557"/>
        <v>5.9128905604946738</v>
      </c>
      <c r="AV578">
        <f t="shared" si="576"/>
        <v>0.15630842165902997</v>
      </c>
      <c r="AW578">
        <f t="shared" si="577"/>
        <v>0</v>
      </c>
      <c r="AX578">
        <f t="shared" si="558"/>
        <v>3.2769023686041704E-2</v>
      </c>
      <c r="AY578" t="b">
        <f t="shared" si="578"/>
        <v>0</v>
      </c>
      <c r="AZ578">
        <f t="shared" si="559"/>
        <v>37.337604695554134</v>
      </c>
      <c r="BA578">
        <f t="shared" si="560"/>
        <v>0.39022344542393195</v>
      </c>
      <c r="BB578">
        <f t="shared" si="561"/>
        <v>4.1907464506963629E-2</v>
      </c>
      <c r="BC578">
        <f t="shared" si="562"/>
        <v>9.2882155043358706E-3</v>
      </c>
      <c r="BD578">
        <f t="shared" si="563"/>
        <v>4.9331796297907987E-2</v>
      </c>
      <c r="BF578" s="15">
        <f t="shared" si="579"/>
        <v>37.828355617287272</v>
      </c>
      <c r="BG578" s="10">
        <f t="shared" si="580"/>
        <v>0</v>
      </c>
      <c r="BH578">
        <f t="shared" si="581"/>
        <v>5.9128905604946738</v>
      </c>
      <c r="BI578">
        <f t="shared" si="582"/>
        <v>5.9216781596562029</v>
      </c>
      <c r="BJ578">
        <f t="shared" si="583"/>
        <v>-5.8591535454362687E-2</v>
      </c>
      <c r="BK578">
        <f t="shared" si="584"/>
        <v>-4.9763311333903687E-4</v>
      </c>
      <c r="BM578">
        <f t="shared" si="585"/>
        <v>0</v>
      </c>
      <c r="BN578">
        <f t="shared" si="586"/>
        <v>0</v>
      </c>
      <c r="BO578">
        <f t="shared" si="587"/>
        <v>-1.5265566588595902E-16</v>
      </c>
      <c r="BP578">
        <f t="shared" si="588"/>
        <v>0</v>
      </c>
    </row>
    <row r="579" spans="1:68" x14ac:dyDescent="0.2">
      <c r="A579">
        <f t="shared" si="594"/>
        <v>0.54200000000000004</v>
      </c>
      <c r="B579">
        <f t="shared" si="530"/>
        <v>1.6941477467175756</v>
      </c>
      <c r="C579">
        <f t="shared" si="531"/>
        <v>1.4315861033148514</v>
      </c>
      <c r="D579">
        <f t="shared" si="532"/>
        <v>1.6941477467175756</v>
      </c>
      <c r="E579">
        <f t="shared" si="538"/>
        <v>0.99032589525455916</v>
      </c>
      <c r="F579">
        <f t="shared" si="539"/>
        <v>0.99032589525455916</v>
      </c>
      <c r="G579">
        <f t="shared" si="533"/>
        <v>1.6772062692504</v>
      </c>
      <c r="H579">
        <f t="shared" si="534"/>
        <v>0.99434380222600571</v>
      </c>
      <c r="I579">
        <f t="shared" si="535"/>
        <v>0.99434380222600582</v>
      </c>
      <c r="J579">
        <f t="shared" si="590"/>
        <v>21.952538480723987</v>
      </c>
      <c r="K579">
        <f t="shared" si="591"/>
        <v>21.28481597211756</v>
      </c>
      <c r="L579">
        <f t="shared" si="540"/>
        <v>8.2805967779637414E+17</v>
      </c>
      <c r="M579">
        <f t="shared" si="536"/>
        <v>3.2794399931075469E-2</v>
      </c>
      <c r="N579" s="17">
        <f t="shared" si="592"/>
        <v>2.7155720240451788E+16</v>
      </c>
      <c r="O579">
        <f t="shared" si="593"/>
        <v>0</v>
      </c>
      <c r="P579" s="18" t="e">
        <f t="shared" si="537"/>
        <v>#N/A</v>
      </c>
      <c r="R579">
        <f t="shared" si="541"/>
        <v>3.0579939533473937</v>
      </c>
      <c r="S579">
        <f t="shared" si="542"/>
        <v>41.257861621331983</v>
      </c>
      <c r="T579">
        <f t="shared" si="564"/>
        <v>-3.4174975119773898</v>
      </c>
      <c r="U579" s="9">
        <f t="shared" si="543"/>
        <v>37.840364109354596</v>
      </c>
      <c r="V579">
        <f t="shared" si="565"/>
        <v>-2.7155720240451476E+16</v>
      </c>
      <c r="W579">
        <f t="shared" si="566"/>
        <v>0</v>
      </c>
      <c r="X579">
        <f t="shared" si="567"/>
        <v>-7.1054273576010019E-15</v>
      </c>
      <c r="Y579">
        <f t="shared" si="544"/>
        <v>1.4315861033148514</v>
      </c>
      <c r="Z579">
        <f t="shared" si="545"/>
        <v>31.415926535897931</v>
      </c>
      <c r="AA579">
        <f t="shared" si="546"/>
        <v>3.2808028770698385</v>
      </c>
      <c r="AB579">
        <f t="shared" si="568"/>
        <v>0.45969469437513</v>
      </c>
      <c r="AC579">
        <f t="shared" si="547"/>
        <v>31.875621230273062</v>
      </c>
      <c r="AD579">
        <f t="shared" si="569"/>
        <v>4.3358286187478286E-2</v>
      </c>
      <c r="AE579">
        <f t="shared" si="548"/>
        <v>8.7303679304389023E-3</v>
      </c>
      <c r="AF579" s="9">
        <f t="shared" si="570"/>
        <v>31.927709884390978</v>
      </c>
      <c r="AG579" s="9">
        <f t="shared" si="571"/>
        <v>0</v>
      </c>
      <c r="AH579">
        <f t="shared" si="572"/>
        <v>0</v>
      </c>
      <c r="AI579">
        <f t="shared" si="589"/>
        <v>3.1257338500324527E-3</v>
      </c>
      <c r="AJ579">
        <f t="shared" si="549"/>
        <v>37.337604695554134</v>
      </c>
      <c r="AK579">
        <f t="shared" si="550"/>
        <v>0.40084587788219866</v>
      </c>
      <c r="AL579">
        <f t="shared" si="551"/>
        <v>9.2192333020374218E-2</v>
      </c>
      <c r="AM579">
        <f t="shared" si="552"/>
        <v>9.7212028978782457E-3</v>
      </c>
      <c r="AN579" s="9">
        <f t="shared" si="573"/>
        <v>37.840364109354582</v>
      </c>
      <c r="AO579">
        <f t="shared" si="553"/>
        <v>0</v>
      </c>
      <c r="AP579">
        <f t="shared" si="574"/>
        <v>0</v>
      </c>
      <c r="AQ579">
        <f t="shared" si="554"/>
        <v>5.9216781596562029</v>
      </c>
      <c r="AR579">
        <f t="shared" si="555"/>
        <v>-5.8848816492931333E-2</v>
      </c>
      <c r="AS579">
        <f t="shared" si="556"/>
        <v>4.8834046832895932E-2</v>
      </c>
      <c r="AT579">
        <f t="shared" si="575"/>
        <v>-0.1468115795623223</v>
      </c>
      <c r="AU579">
        <f t="shared" si="557"/>
        <v>5.9126542249636032</v>
      </c>
      <c r="AV579">
        <f t="shared" si="576"/>
        <v>0.15625257219715616</v>
      </c>
      <c r="AW579">
        <f t="shared" si="577"/>
        <v>0</v>
      </c>
      <c r="AX579">
        <f t="shared" si="558"/>
        <v>3.2800281024542036E-2</v>
      </c>
      <c r="AY579" t="b">
        <f t="shared" si="578"/>
        <v>0</v>
      </c>
      <c r="AZ579">
        <f t="shared" si="559"/>
        <v>37.337604695554134</v>
      </c>
      <c r="BA579">
        <f t="shared" si="560"/>
        <v>0.40084587788219883</v>
      </c>
      <c r="BB579">
        <f t="shared" si="561"/>
        <v>4.2860536722466487E-2</v>
      </c>
      <c r="BC579">
        <f t="shared" si="562"/>
        <v>9.7212028978782457E-3</v>
      </c>
      <c r="BD579">
        <f t="shared" si="563"/>
        <v>4.9331796297907987E-2</v>
      </c>
      <c r="BF579" s="15">
        <f t="shared" si="579"/>
        <v>37.840364109354582</v>
      </c>
      <c r="BG579" s="10">
        <f t="shared" si="580"/>
        <v>0</v>
      </c>
      <c r="BH579">
        <f t="shared" si="581"/>
        <v>5.9126542249636032</v>
      </c>
      <c r="BI579">
        <f t="shared" si="582"/>
        <v>5.9216781596562029</v>
      </c>
      <c r="BJ579">
        <f t="shared" si="583"/>
        <v>-5.8848816492931166E-2</v>
      </c>
      <c r="BK579">
        <f t="shared" si="584"/>
        <v>-4.9774946501179862E-4</v>
      </c>
      <c r="BM579">
        <f t="shared" si="585"/>
        <v>0</v>
      </c>
      <c r="BN579">
        <f t="shared" si="586"/>
        <v>0</v>
      </c>
      <c r="BO579">
        <f t="shared" si="587"/>
        <v>2.4980018054066022E-16</v>
      </c>
      <c r="BP579">
        <f t="shared" si="588"/>
        <v>0</v>
      </c>
    </row>
    <row r="580" spans="1:68" x14ac:dyDescent="0.2">
      <c r="A580">
        <f t="shared" si="594"/>
        <v>0.54300000000000004</v>
      </c>
      <c r="B580">
        <f t="shared" si="530"/>
        <v>1.697273480567608</v>
      </c>
      <c r="C580">
        <f t="shared" si="531"/>
        <v>1.428460369464819</v>
      </c>
      <c r="D580">
        <f t="shared" si="532"/>
        <v>1.697273480567608</v>
      </c>
      <c r="E580">
        <f t="shared" si="538"/>
        <v>0.98988732809464719</v>
      </c>
      <c r="F580">
        <f t="shared" si="539"/>
        <v>0.98988732809464719</v>
      </c>
      <c r="G580">
        <f t="shared" si="533"/>
        <v>1.6803007457619319</v>
      </c>
      <c r="H580">
        <f t="shared" si="534"/>
        <v>0.9940103799401111</v>
      </c>
      <c r="I580">
        <f t="shared" si="535"/>
        <v>0.99401037994011121</v>
      </c>
      <c r="J580">
        <f t="shared" si="590"/>
        <v>21.959902051275307</v>
      </c>
      <c r="K580">
        <f t="shared" si="591"/>
        <v>21.291884159770277</v>
      </c>
      <c r="L580">
        <f t="shared" si="540"/>
        <v>8.3729631701922957E+17</v>
      </c>
      <c r="M580">
        <f t="shared" si="536"/>
        <v>3.2825640440822063E-2</v>
      </c>
      <c r="N580" s="17">
        <f t="shared" si="592"/>
        <v>2.7484787844897792E+16</v>
      </c>
      <c r="O580">
        <f t="shared" si="593"/>
        <v>0</v>
      </c>
      <c r="P580" s="18" t="e">
        <f t="shared" si="537"/>
        <v>#N/A</v>
      </c>
      <c r="R580">
        <f t="shared" si="541"/>
        <v>3.0583259747438736</v>
      </c>
      <c r="S580">
        <f t="shared" si="542"/>
        <v>41.268954425471982</v>
      </c>
      <c r="T580">
        <f t="shared" si="564"/>
        <v>-3.4165453482197998</v>
      </c>
      <c r="U580" s="9">
        <f t="shared" si="543"/>
        <v>37.852409077252183</v>
      </c>
      <c r="V580">
        <f t="shared" si="565"/>
        <v>-2.748478784489738E+16</v>
      </c>
      <c r="W580">
        <f t="shared" si="566"/>
        <v>0</v>
      </c>
      <c r="X580">
        <f t="shared" si="567"/>
        <v>-1.4210854715202004E-14</v>
      </c>
      <c r="Y580">
        <f t="shared" si="544"/>
        <v>1.428460369464819</v>
      </c>
      <c r="Z580">
        <f t="shared" si="545"/>
        <v>31.415926535897931</v>
      </c>
      <c r="AA580">
        <f t="shared" si="546"/>
        <v>3.2839286109198706</v>
      </c>
      <c r="AB580">
        <f t="shared" si="568"/>
        <v>0.47060349103847071</v>
      </c>
      <c r="AC580">
        <f t="shared" si="547"/>
        <v>31.886530026936402</v>
      </c>
      <c r="AD580">
        <f t="shared" si="569"/>
        <v>4.431056705135264E-2</v>
      </c>
      <c r="AE580">
        <f t="shared" si="548"/>
        <v>9.1523369304662566E-3</v>
      </c>
      <c r="AF580" s="9">
        <f t="shared" si="570"/>
        <v>31.939992930918219</v>
      </c>
      <c r="AG580" s="9">
        <f t="shared" si="571"/>
        <v>0</v>
      </c>
      <c r="AH580">
        <f t="shared" si="572"/>
        <v>0</v>
      </c>
      <c r="AI580">
        <f t="shared" si="589"/>
        <v>3.1257338500324527E-3</v>
      </c>
      <c r="AJ580">
        <f t="shared" si="549"/>
        <v>37.337604695554134</v>
      </c>
      <c r="AK580">
        <f t="shared" si="550"/>
        <v>0.41149573258435673</v>
      </c>
      <c r="AL580">
        <f t="shared" si="551"/>
        <v>9.3144496777964214E-2</v>
      </c>
      <c r="AM580">
        <f t="shared" si="552"/>
        <v>1.016415233575841E-2</v>
      </c>
      <c r="AN580" s="9">
        <f t="shared" si="573"/>
        <v>37.852409077252219</v>
      </c>
      <c r="AO580">
        <f t="shared" si="553"/>
        <v>0</v>
      </c>
      <c r="AP580">
        <f t="shared" si="574"/>
        <v>0</v>
      </c>
      <c r="AQ580">
        <f t="shared" si="554"/>
        <v>5.9216781596562029</v>
      </c>
      <c r="AR580">
        <f t="shared" si="555"/>
        <v>-5.9107758454113979E-2</v>
      </c>
      <c r="AS580">
        <f t="shared" si="556"/>
        <v>4.8833929726611575E-2</v>
      </c>
      <c r="AT580">
        <f t="shared" si="575"/>
        <v>-0.14364124284568824</v>
      </c>
      <c r="AU580">
        <f t="shared" si="557"/>
        <v>5.9124161463339995</v>
      </c>
      <c r="AV580">
        <f t="shared" si="576"/>
        <v>0.15619656160503467</v>
      </c>
      <c r="AW580">
        <f t="shared" si="577"/>
        <v>0</v>
      </c>
      <c r="AX580">
        <f t="shared" si="558"/>
        <v>3.2831538363042354E-2</v>
      </c>
      <c r="AY580" t="b">
        <f t="shared" si="578"/>
        <v>0</v>
      </c>
      <c r="AZ580">
        <f t="shared" si="559"/>
        <v>37.337604695554134</v>
      </c>
      <c r="BA580">
        <f t="shared" si="560"/>
        <v>0.41149573258435668</v>
      </c>
      <c r="BB580">
        <f t="shared" si="561"/>
        <v>4.381270048005656E-2</v>
      </c>
      <c r="BC580">
        <f t="shared" si="562"/>
        <v>1.016415233575841E-2</v>
      </c>
      <c r="BD580">
        <f t="shared" si="563"/>
        <v>4.9331796297907987E-2</v>
      </c>
      <c r="BF580" s="15">
        <f t="shared" si="579"/>
        <v>37.852409077252211</v>
      </c>
      <c r="BG580" s="10">
        <f t="shared" si="580"/>
        <v>0</v>
      </c>
      <c r="BH580">
        <f t="shared" si="581"/>
        <v>5.9124161463339924</v>
      </c>
      <c r="BI580">
        <f t="shared" si="582"/>
        <v>5.9216781596562029</v>
      </c>
      <c r="BJ580">
        <f t="shared" si="583"/>
        <v>-5.9107758454114034E-2</v>
      </c>
      <c r="BK580">
        <f t="shared" si="584"/>
        <v>-4.9786657129607947E-4</v>
      </c>
      <c r="BM580">
        <f t="shared" si="585"/>
        <v>0</v>
      </c>
      <c r="BN580">
        <f t="shared" si="586"/>
        <v>0</v>
      </c>
      <c r="BO580">
        <f t="shared" si="587"/>
        <v>3.3306690738754696E-16</v>
      </c>
      <c r="BP580">
        <f t="shared" si="588"/>
        <v>0</v>
      </c>
    </row>
    <row r="581" spans="1:68" x14ac:dyDescent="0.2">
      <c r="A581">
        <f t="shared" si="594"/>
        <v>0.54400000000000004</v>
      </c>
      <c r="B581">
        <f t="shared" si="530"/>
        <v>1.7003992144176403</v>
      </c>
      <c r="C581">
        <f t="shared" si="531"/>
        <v>1.4253346356147867</v>
      </c>
      <c r="D581">
        <f t="shared" si="532"/>
        <v>1.7003992144176403</v>
      </c>
      <c r="E581">
        <f t="shared" si="538"/>
        <v>0.98943908953345772</v>
      </c>
      <c r="F581">
        <f t="shared" si="539"/>
        <v>0.98943908953345772</v>
      </c>
      <c r="G581">
        <f t="shared" si="533"/>
        <v>1.6833952222734638</v>
      </c>
      <c r="H581">
        <f t="shared" si="534"/>
        <v>0.99366743923224488</v>
      </c>
      <c r="I581">
        <f t="shared" si="535"/>
        <v>0.99366743923224488</v>
      </c>
      <c r="J581">
        <f t="shared" si="590"/>
        <v>21.967480989717686</v>
      </c>
      <c r="K581">
        <f t="shared" si="591"/>
        <v>21.299159051277268</v>
      </c>
      <c r="L581">
        <f t="shared" si="540"/>
        <v>8.4666784118820992E+17</v>
      </c>
      <c r="M581">
        <f t="shared" si="536"/>
        <v>3.2856880918497325E-2</v>
      </c>
      <c r="N581" s="17">
        <f t="shared" si="592"/>
        <v>2.7818864435442216E+16</v>
      </c>
      <c r="O581">
        <f t="shared" si="593"/>
        <v>0</v>
      </c>
      <c r="P581" s="18" t="e">
        <f t="shared" si="537"/>
        <v>#N/A</v>
      </c>
      <c r="R581">
        <f t="shared" si="541"/>
        <v>3.0586675907752863</v>
      </c>
      <c r="S581">
        <f t="shared" si="542"/>
        <v>41.280084853484354</v>
      </c>
      <c r="T581">
        <f t="shared" si="564"/>
        <v>-3.4155940911917657</v>
      </c>
      <c r="U581" s="9">
        <f t="shared" si="543"/>
        <v>37.86449076229259</v>
      </c>
      <c r="V581">
        <f t="shared" si="565"/>
        <v>-2.781886443544192E+16</v>
      </c>
      <c r="W581">
        <f t="shared" si="566"/>
        <v>0</v>
      </c>
      <c r="X581">
        <f t="shared" si="567"/>
        <v>-7.1054273576010019E-15</v>
      </c>
      <c r="Y581">
        <f t="shared" si="544"/>
        <v>1.4253346356147867</v>
      </c>
      <c r="Z581">
        <f t="shared" si="545"/>
        <v>31.415926535897931</v>
      </c>
      <c r="AA581">
        <f t="shared" si="546"/>
        <v>3.2870543447699028</v>
      </c>
      <c r="AB581">
        <f t="shared" si="568"/>
        <v>0.48154161418628605</v>
      </c>
      <c r="AC581">
        <f t="shared" si="547"/>
        <v>31.897468150084219</v>
      </c>
      <c r="AD581">
        <f t="shared" si="569"/>
        <v>4.5261941939058872E-2</v>
      </c>
      <c r="AE581">
        <f t="shared" si="548"/>
        <v>9.5843578758307083E-3</v>
      </c>
      <c r="AF581" s="9">
        <f t="shared" si="570"/>
        <v>31.952314449899109</v>
      </c>
      <c r="AG581" s="9">
        <f t="shared" si="571"/>
        <v>0</v>
      </c>
      <c r="AH581">
        <f t="shared" si="572"/>
        <v>0</v>
      </c>
      <c r="AI581">
        <f t="shared" si="589"/>
        <v>3.1257338500323417E-3</v>
      </c>
      <c r="AJ581">
        <f t="shared" si="549"/>
        <v>37.337604695554134</v>
      </c>
      <c r="AK581">
        <f t="shared" si="550"/>
        <v>0.42217324028516107</v>
      </c>
      <c r="AL581">
        <f t="shared" si="551"/>
        <v>9.4095753805998328E-2</v>
      </c>
      <c r="AM581">
        <f t="shared" si="552"/>
        <v>1.0617072647294628E-2</v>
      </c>
      <c r="AN581" s="9">
        <f t="shared" si="573"/>
        <v>37.86449076229259</v>
      </c>
      <c r="AO581">
        <f t="shared" si="553"/>
        <v>0</v>
      </c>
      <c r="AP581">
        <f t="shared" si="574"/>
        <v>0</v>
      </c>
      <c r="AQ581">
        <f t="shared" si="554"/>
        <v>5.9216781596562029</v>
      </c>
      <c r="AR581">
        <f t="shared" si="555"/>
        <v>-5.9368373901124982E-2</v>
      </c>
      <c r="AS581">
        <f t="shared" si="556"/>
        <v>4.8833811866939456E-2</v>
      </c>
      <c r="AT581">
        <f t="shared" si="575"/>
        <v>-0.14062562056520692</v>
      </c>
      <c r="AU581">
        <f t="shared" si="557"/>
        <v>5.9121763123934805</v>
      </c>
      <c r="AV581">
        <f t="shared" si="576"/>
        <v>0.15614038888068529</v>
      </c>
      <c r="AW581">
        <f t="shared" si="577"/>
        <v>0</v>
      </c>
      <c r="AX581">
        <f t="shared" si="558"/>
        <v>3.2862795701542678E-2</v>
      </c>
      <c r="AY581" t="b">
        <f t="shared" si="578"/>
        <v>0</v>
      </c>
      <c r="AZ581">
        <f t="shared" si="559"/>
        <v>37.337604695554134</v>
      </c>
      <c r="BA581">
        <f t="shared" si="560"/>
        <v>0.42217324028516096</v>
      </c>
      <c r="BB581">
        <f t="shared" si="561"/>
        <v>4.4763957508090708E-2</v>
      </c>
      <c r="BC581">
        <f t="shared" si="562"/>
        <v>1.0617072647294628E-2</v>
      </c>
      <c r="BD581">
        <f t="shared" si="563"/>
        <v>4.9331796297907987E-2</v>
      </c>
      <c r="BF581" s="15">
        <f t="shared" si="579"/>
        <v>37.864490762292583</v>
      </c>
      <c r="BG581" s="10">
        <f t="shared" si="580"/>
        <v>0</v>
      </c>
      <c r="BH581">
        <f t="shared" si="581"/>
        <v>5.9121763123934734</v>
      </c>
      <c r="BI581">
        <f t="shared" si="582"/>
        <v>5.9216781596562029</v>
      </c>
      <c r="BJ581">
        <f t="shared" si="583"/>
        <v>-5.9368373901125093E-2</v>
      </c>
      <c r="BK581">
        <f t="shared" si="584"/>
        <v>-4.9798443096816386E-4</v>
      </c>
      <c r="BM581">
        <f t="shared" si="585"/>
        <v>0</v>
      </c>
      <c r="BN581">
        <f t="shared" si="586"/>
        <v>0</v>
      </c>
      <c r="BO581">
        <f t="shared" si="587"/>
        <v>3.6082248300317588E-16</v>
      </c>
      <c r="BP581">
        <f t="shared" si="588"/>
        <v>0</v>
      </c>
    </row>
    <row r="582" spans="1:68" x14ac:dyDescent="0.2">
      <c r="A582">
        <f t="shared" si="594"/>
        <v>0.54500000000000004</v>
      </c>
      <c r="B582">
        <f t="shared" si="530"/>
        <v>1.7035249482676729</v>
      </c>
      <c r="C582">
        <f t="shared" si="531"/>
        <v>1.4222089017647541</v>
      </c>
      <c r="D582">
        <f t="shared" si="532"/>
        <v>1.7035249482676729</v>
      </c>
      <c r="E582">
        <f t="shared" si="538"/>
        <v>0.98898118395037293</v>
      </c>
      <c r="F582">
        <f t="shared" si="539"/>
        <v>0.98898118395037293</v>
      </c>
      <c r="G582">
        <f t="shared" si="533"/>
        <v>1.6864896987849962</v>
      </c>
      <c r="H582">
        <f t="shared" si="534"/>
        <v>0.99331498338633062</v>
      </c>
      <c r="I582">
        <f t="shared" si="535"/>
        <v>0.99331498338633073</v>
      </c>
      <c r="J582">
        <f t="shared" si="590"/>
        <v>21.975275664341883</v>
      </c>
      <c r="K582">
        <f t="shared" si="591"/>
        <v>21.306640998021301</v>
      </c>
      <c r="L582">
        <f t="shared" si="540"/>
        <v>8.5617667569492864E+17</v>
      </c>
      <c r="M582">
        <f t="shared" si="536"/>
        <v>3.288812136407071E-2</v>
      </c>
      <c r="N582" s="17">
        <f t="shared" si="592"/>
        <v>2.8158042419341424E+16</v>
      </c>
      <c r="O582">
        <f t="shared" si="593"/>
        <v>0</v>
      </c>
      <c r="P582" s="18" t="e">
        <f t="shared" si="537"/>
        <v>#N/A</v>
      </c>
      <c r="R582">
        <f t="shared" si="541"/>
        <v>3.0590188080655278</v>
      </c>
      <c r="S582">
        <f t="shared" si="542"/>
        <v>41.291253146595388</v>
      </c>
      <c r="T582">
        <f t="shared" si="564"/>
        <v>-3.4146437391698612</v>
      </c>
      <c r="U582" s="9">
        <f t="shared" si="543"/>
        <v>37.876609407425526</v>
      </c>
      <c r="V582">
        <f t="shared" si="565"/>
        <v>-2.8158042419341044E+16</v>
      </c>
      <c r="W582">
        <f t="shared" si="566"/>
        <v>0</v>
      </c>
      <c r="X582">
        <f t="shared" si="567"/>
        <v>-1.4210854715202004E-14</v>
      </c>
      <c r="Y582">
        <f t="shared" si="544"/>
        <v>1.4222089017647541</v>
      </c>
      <c r="Z582">
        <f t="shared" si="545"/>
        <v>31.415926535897931</v>
      </c>
      <c r="AA582">
        <f t="shared" si="546"/>
        <v>3.2901800786199358</v>
      </c>
      <c r="AB582">
        <f t="shared" si="568"/>
        <v>0.49250930872005327</v>
      </c>
      <c r="AC582">
        <f t="shared" si="547"/>
        <v>31.908435844617983</v>
      </c>
      <c r="AD582">
        <f t="shared" si="569"/>
        <v>4.6212412572804729E-2</v>
      </c>
      <c r="AE582">
        <f t="shared" si="548"/>
        <v>1.002643945563118E-2</v>
      </c>
      <c r="AF582" s="9">
        <f t="shared" si="570"/>
        <v>31.964674696646419</v>
      </c>
      <c r="AG582" s="9">
        <f t="shared" si="571"/>
        <v>0</v>
      </c>
      <c r="AH582">
        <f t="shared" si="572"/>
        <v>0</v>
      </c>
      <c r="AI582">
        <f t="shared" si="589"/>
        <v>3.1257338500324527E-3</v>
      </c>
      <c r="AJ582">
        <f t="shared" si="549"/>
        <v>37.337604695554134</v>
      </c>
      <c r="AK582">
        <f t="shared" si="550"/>
        <v>0.43287863317485176</v>
      </c>
      <c r="AL582">
        <f t="shared" si="551"/>
        <v>9.5046105827902849E-2</v>
      </c>
      <c r="AM582">
        <f t="shared" si="552"/>
        <v>1.1079972868646473E-2</v>
      </c>
      <c r="AN582" s="9">
        <f t="shared" si="573"/>
        <v>37.876609407425534</v>
      </c>
      <c r="AO582">
        <f t="shared" si="553"/>
        <v>0</v>
      </c>
      <c r="AP582">
        <f t="shared" si="574"/>
        <v>0</v>
      </c>
      <c r="AQ582">
        <f t="shared" si="554"/>
        <v>5.9216781596562029</v>
      </c>
      <c r="AR582">
        <f t="shared" si="555"/>
        <v>-5.9630675545201517E-2</v>
      </c>
      <c r="AS582">
        <f t="shared" si="556"/>
        <v>4.8833693255098121E-2</v>
      </c>
      <c r="AT582">
        <f t="shared" si="575"/>
        <v>-0.1377537974278232</v>
      </c>
      <c r="AU582">
        <f t="shared" si="557"/>
        <v>5.9119347107791143</v>
      </c>
      <c r="AV582">
        <f t="shared" si="576"/>
        <v>0.15608405301505437</v>
      </c>
      <c r="AW582">
        <f t="shared" si="577"/>
        <v>0</v>
      </c>
      <c r="AX582">
        <f t="shared" si="558"/>
        <v>3.2894053040043003E-2</v>
      </c>
      <c r="AY582" t="b">
        <f t="shared" si="578"/>
        <v>0</v>
      </c>
      <c r="AZ582">
        <f t="shared" si="559"/>
        <v>37.337604695554134</v>
      </c>
      <c r="BA582">
        <f t="shared" si="560"/>
        <v>0.43287863317485159</v>
      </c>
      <c r="BB582">
        <f t="shared" si="561"/>
        <v>4.5714309529994911E-2</v>
      </c>
      <c r="BC582">
        <f t="shared" si="562"/>
        <v>1.1079972868646473E-2</v>
      </c>
      <c r="BD582">
        <f t="shared" si="563"/>
        <v>4.9331796297907987E-2</v>
      </c>
      <c r="BF582" s="15">
        <f t="shared" si="579"/>
        <v>37.876609407425534</v>
      </c>
      <c r="BG582" s="10">
        <f t="shared" si="580"/>
        <v>0</v>
      </c>
      <c r="BH582">
        <f t="shared" si="581"/>
        <v>5.9119347107791143</v>
      </c>
      <c r="BI582">
        <f t="shared" si="582"/>
        <v>5.9216781596562029</v>
      </c>
      <c r="BJ582">
        <f t="shared" si="583"/>
        <v>-5.9630675545201683E-2</v>
      </c>
      <c r="BK582">
        <f t="shared" si="584"/>
        <v>-4.9810304280981793E-4</v>
      </c>
      <c r="BM582">
        <f t="shared" si="585"/>
        <v>0</v>
      </c>
      <c r="BN582">
        <f t="shared" si="586"/>
        <v>0</v>
      </c>
      <c r="BO582">
        <f t="shared" si="587"/>
        <v>0</v>
      </c>
      <c r="BP582">
        <f t="shared" si="588"/>
        <v>0</v>
      </c>
    </row>
    <row r="583" spans="1:68" x14ac:dyDescent="0.2">
      <c r="A583">
        <f t="shared" si="594"/>
        <v>0.54600000000000004</v>
      </c>
      <c r="B583">
        <f t="shared" si="530"/>
        <v>1.7066506821177052</v>
      </c>
      <c r="C583">
        <f t="shared" si="531"/>
        <v>1.4190831679147218</v>
      </c>
      <c r="D583">
        <f t="shared" si="532"/>
        <v>1.7066506821177052</v>
      </c>
      <c r="E583">
        <f t="shared" si="538"/>
        <v>0.98851361581922403</v>
      </c>
      <c r="F583">
        <f t="shared" si="539"/>
        <v>0.98851361581922403</v>
      </c>
      <c r="G583">
        <f t="shared" si="533"/>
        <v>1.6895841752965282</v>
      </c>
      <c r="H583">
        <f t="shared" si="534"/>
        <v>0.99295301577740736</v>
      </c>
      <c r="I583">
        <f t="shared" si="535"/>
        <v>0.99295301577740736</v>
      </c>
      <c r="J583">
        <f t="shared" si="590"/>
        <v>21.983286454239551</v>
      </c>
      <c r="K583">
        <f t="shared" si="591"/>
        <v>21.314330361688206</v>
      </c>
      <c r="L583">
        <f t="shared" si="540"/>
        <v>8.658252971204E+17</v>
      </c>
      <c r="M583">
        <f t="shared" si="536"/>
        <v>3.2919361777511709E-2</v>
      </c>
      <c r="N583" s="17">
        <f t="shared" si="592"/>
        <v>2.8502416192028016E+16</v>
      </c>
      <c r="O583">
        <f t="shared" si="593"/>
        <v>0</v>
      </c>
      <c r="P583" s="18" t="e">
        <f t="shared" si="537"/>
        <v>#N/A</v>
      </c>
      <c r="R583">
        <f t="shared" si="541"/>
        <v>3.0593796334294283</v>
      </c>
      <c r="S583">
        <f t="shared" si="542"/>
        <v>41.302459547695001</v>
      </c>
      <c r="T583">
        <f t="shared" si="564"/>
        <v>-3.4136942904355707</v>
      </c>
      <c r="U583" s="9">
        <f t="shared" si="543"/>
        <v>37.888765257259429</v>
      </c>
      <c r="V583">
        <f t="shared" si="565"/>
        <v>-2.8502416192027908E+16</v>
      </c>
      <c r="W583">
        <f t="shared" si="566"/>
        <v>0</v>
      </c>
      <c r="X583">
        <f t="shared" si="567"/>
        <v>0</v>
      </c>
      <c r="Y583">
        <f t="shared" si="544"/>
        <v>1.4190831679147218</v>
      </c>
      <c r="Z583">
        <f t="shared" si="545"/>
        <v>31.415926535897931</v>
      </c>
      <c r="AA583">
        <f t="shared" si="546"/>
        <v>3.2933058124699679</v>
      </c>
      <c r="AB583">
        <f t="shared" si="568"/>
        <v>0.50350682114698686</v>
      </c>
      <c r="AC583">
        <f t="shared" si="547"/>
        <v>31.91943335704492</v>
      </c>
      <c r="AD583">
        <f t="shared" si="569"/>
        <v>4.7161980669891468E-2</v>
      </c>
      <c r="AE583">
        <f t="shared" si="548"/>
        <v>1.0478590569088404E-2</v>
      </c>
      <c r="AF583" s="9">
        <f t="shared" si="570"/>
        <v>31.9770739282839</v>
      </c>
      <c r="AG583" s="9">
        <f t="shared" si="571"/>
        <v>0</v>
      </c>
      <c r="AH583">
        <f t="shared" si="572"/>
        <v>0</v>
      </c>
      <c r="AI583">
        <f t="shared" si="589"/>
        <v>3.1257338500324527E-3</v>
      </c>
      <c r="AJ583">
        <f t="shared" si="549"/>
        <v>37.337604695554134</v>
      </c>
      <c r="AK583">
        <f t="shared" si="550"/>
        <v>0.44361214489958645</v>
      </c>
      <c r="AL583">
        <f t="shared" si="551"/>
        <v>9.599555456219333E-2</v>
      </c>
      <c r="AM583">
        <f t="shared" si="552"/>
        <v>1.1552862243543113E-2</v>
      </c>
      <c r="AN583" s="9">
        <f t="shared" si="573"/>
        <v>37.888765257259458</v>
      </c>
      <c r="AO583">
        <f t="shared" si="553"/>
        <v>0</v>
      </c>
      <c r="AP583">
        <f t="shared" si="574"/>
        <v>0</v>
      </c>
      <c r="AQ583">
        <f t="shared" si="554"/>
        <v>5.9216781596562029</v>
      </c>
      <c r="AR583">
        <f t="shared" si="555"/>
        <v>-5.9894676247400414E-2</v>
      </c>
      <c r="AS583">
        <f t="shared" si="556"/>
        <v>4.8833573892301863E-2</v>
      </c>
      <c r="AT583">
        <f t="shared" si="575"/>
        <v>-0.13501586224822099</v>
      </c>
      <c r="AU583">
        <f t="shared" si="557"/>
        <v>5.9116913289755573</v>
      </c>
      <c r="AV583">
        <f t="shared" si="576"/>
        <v>0.15602755299192236</v>
      </c>
      <c r="AW583">
        <f t="shared" si="577"/>
        <v>0</v>
      </c>
      <c r="AX583">
        <f t="shared" si="558"/>
        <v>3.2925310378543328E-2</v>
      </c>
      <c r="AY583" t="b">
        <f t="shared" si="578"/>
        <v>0</v>
      </c>
      <c r="AZ583">
        <f t="shared" si="559"/>
        <v>37.337604695554134</v>
      </c>
      <c r="BA583">
        <f t="shared" si="560"/>
        <v>0.44361214489958628</v>
      </c>
      <c r="BB583">
        <f t="shared" si="561"/>
        <v>4.6663758264285503E-2</v>
      </c>
      <c r="BC583">
        <f t="shared" si="562"/>
        <v>1.1552862243543113E-2</v>
      </c>
      <c r="BD583">
        <f t="shared" si="563"/>
        <v>4.9331796297907987E-2</v>
      </c>
      <c r="BF583" s="15">
        <f t="shared" si="579"/>
        <v>37.888765257259458</v>
      </c>
      <c r="BG583" s="10">
        <f t="shared" si="580"/>
        <v>0</v>
      </c>
      <c r="BH583">
        <f t="shared" si="581"/>
        <v>5.9116913289755573</v>
      </c>
      <c r="BI583">
        <f t="shared" si="582"/>
        <v>5.9216781596562029</v>
      </c>
      <c r="BJ583">
        <f t="shared" si="583"/>
        <v>-5.989467624740058E-2</v>
      </c>
      <c r="BK583">
        <f t="shared" si="584"/>
        <v>-4.9822240560596504E-4</v>
      </c>
      <c r="BM583">
        <f t="shared" si="585"/>
        <v>0</v>
      </c>
      <c r="BN583">
        <f t="shared" si="586"/>
        <v>0</v>
      </c>
      <c r="BO583">
        <f t="shared" si="587"/>
        <v>1.6653345369377348E-16</v>
      </c>
      <c r="BP583">
        <f t="shared" si="588"/>
        <v>0</v>
      </c>
    </row>
    <row r="584" spans="1:68" x14ac:dyDescent="0.2">
      <c r="A584">
        <f t="shared" si="594"/>
        <v>0.54700000000000004</v>
      </c>
      <c r="B584">
        <f t="shared" si="530"/>
        <v>1.7097764159677378</v>
      </c>
      <c r="C584">
        <f t="shared" si="531"/>
        <v>1.4159574340646892</v>
      </c>
      <c r="D584">
        <f t="shared" si="532"/>
        <v>1.7097764159677378</v>
      </c>
      <c r="E584">
        <f t="shared" si="538"/>
        <v>0.98803638970824681</v>
      </c>
      <c r="F584">
        <f t="shared" si="539"/>
        <v>0.98803638970824692</v>
      </c>
      <c r="G584">
        <f t="shared" si="533"/>
        <v>1.6926786518080603</v>
      </c>
      <c r="H584">
        <f t="shared" si="534"/>
        <v>0.99258153987159592</v>
      </c>
      <c r="I584">
        <f t="shared" si="535"/>
        <v>0.99258153987159592</v>
      </c>
      <c r="J584">
        <f t="shared" si="590"/>
        <v>21.991513749348584</v>
      </c>
      <c r="K584">
        <f t="shared" si="591"/>
        <v>21.322227514309951</v>
      </c>
      <c r="L584">
        <f t="shared" si="540"/>
        <v>8.756162344738016E+17</v>
      </c>
      <c r="M584">
        <f t="shared" si="536"/>
        <v>3.2950602158789789E-2</v>
      </c>
      <c r="N584" s="17">
        <f t="shared" si="592"/>
        <v>2.8852082185923832E+16</v>
      </c>
      <c r="O584">
        <f t="shared" si="593"/>
        <v>0</v>
      </c>
      <c r="P584" s="18" t="e">
        <f t="shared" si="537"/>
        <v>#N/A</v>
      </c>
      <c r="R584">
        <f t="shared" si="541"/>
        <v>3.059750073873285</v>
      </c>
      <c r="S584">
        <f t="shared" si="542"/>
        <v>41.313704301358058</v>
      </c>
      <c r="T584">
        <f t="shared" si="564"/>
        <v>-3.4127457432752704</v>
      </c>
      <c r="U584" s="9">
        <f t="shared" si="543"/>
        <v>37.900958558082785</v>
      </c>
      <c r="V584">
        <f t="shared" si="565"/>
        <v>-2.8852082185924E+16</v>
      </c>
      <c r="W584">
        <f t="shared" si="566"/>
        <v>0</v>
      </c>
      <c r="X584">
        <f t="shared" si="567"/>
        <v>7.1054273576010019E-15</v>
      </c>
      <c r="Y584">
        <f t="shared" si="544"/>
        <v>1.4159574340646892</v>
      </c>
      <c r="Z584">
        <f t="shared" si="545"/>
        <v>31.415926535897931</v>
      </c>
      <c r="AA584">
        <f t="shared" si="546"/>
        <v>3.2964315463200005</v>
      </c>
      <c r="AB584">
        <f t="shared" si="568"/>
        <v>0.51453439960251868</v>
      </c>
      <c r="AC584">
        <f t="shared" si="547"/>
        <v>31.930460935500449</v>
      </c>
      <c r="AD584">
        <f t="shared" si="569"/>
        <v>4.8110647942733537E-2</v>
      </c>
      <c r="AE584">
        <f t="shared" si="548"/>
        <v>1.0940820326268452E-2</v>
      </c>
      <c r="AF584" s="9">
        <f t="shared" si="570"/>
        <v>31.989512403769449</v>
      </c>
      <c r="AG584" s="9">
        <f t="shared" si="571"/>
        <v>0</v>
      </c>
      <c r="AH584">
        <f t="shared" si="572"/>
        <v>0</v>
      </c>
      <c r="AI584">
        <f t="shared" si="589"/>
        <v>3.1257338500324527E-3</v>
      </c>
      <c r="AJ584">
        <f t="shared" si="549"/>
        <v>37.337604695554134</v>
      </c>
      <c r="AK584">
        <f t="shared" si="550"/>
        <v>0.45437401058209215</v>
      </c>
      <c r="AL584">
        <f t="shared" si="551"/>
        <v>9.6944101722493681E-2</v>
      </c>
      <c r="AM584">
        <f t="shared" si="552"/>
        <v>1.2035750224030306E-2</v>
      </c>
      <c r="AN584" s="9">
        <f t="shared" si="573"/>
        <v>37.900958558082749</v>
      </c>
      <c r="AO584">
        <f t="shared" si="553"/>
        <v>0</v>
      </c>
      <c r="AP584">
        <f t="shared" si="574"/>
        <v>0</v>
      </c>
      <c r="AQ584">
        <f t="shared" si="554"/>
        <v>5.9216781596562029</v>
      </c>
      <c r="AR584">
        <f t="shared" si="555"/>
        <v>-6.016038902042653E-2</v>
      </c>
      <c r="AS584">
        <f t="shared" si="556"/>
        <v>4.8833453779760144E-2</v>
      </c>
      <c r="AT584">
        <f t="shared" si="575"/>
        <v>-0.13240279509683203</v>
      </c>
      <c r="AU584">
        <f t="shared" si="557"/>
        <v>5.9114461543132997</v>
      </c>
      <c r="AV584">
        <f t="shared" si="576"/>
        <v>0.15597088778781365</v>
      </c>
      <c r="AW584">
        <f t="shared" si="577"/>
        <v>0</v>
      </c>
      <c r="AX584">
        <f t="shared" si="558"/>
        <v>3.2956567717043653E-2</v>
      </c>
      <c r="AY584" t="b">
        <f t="shared" si="578"/>
        <v>0</v>
      </c>
      <c r="AZ584">
        <f t="shared" si="559"/>
        <v>37.337604695554134</v>
      </c>
      <c r="BA584">
        <f t="shared" si="560"/>
        <v>0.45437401058209198</v>
      </c>
      <c r="BB584">
        <f t="shared" si="561"/>
        <v>4.7612305424585909E-2</v>
      </c>
      <c r="BC584">
        <f t="shared" si="562"/>
        <v>1.2035750224030193E-2</v>
      </c>
      <c r="BD584">
        <f t="shared" si="563"/>
        <v>4.9331796297907987E-2</v>
      </c>
      <c r="BF584" s="15">
        <f t="shared" si="579"/>
        <v>37.900958558082749</v>
      </c>
      <c r="BG584" s="10">
        <f t="shared" si="580"/>
        <v>0</v>
      </c>
      <c r="BH584">
        <f t="shared" si="581"/>
        <v>5.9114461543132997</v>
      </c>
      <c r="BI584">
        <f t="shared" si="582"/>
        <v>5.9216781596562029</v>
      </c>
      <c r="BJ584">
        <f t="shared" si="583"/>
        <v>-6.0160389020426697E-2</v>
      </c>
      <c r="BK584">
        <f t="shared" si="584"/>
        <v>-4.9834251814762781E-4</v>
      </c>
      <c r="BM584">
        <f t="shared" si="585"/>
        <v>0</v>
      </c>
      <c r="BN584">
        <f t="shared" si="586"/>
        <v>0</v>
      </c>
      <c r="BO584">
        <f t="shared" si="587"/>
        <v>2.2204460492503131E-16</v>
      </c>
      <c r="BP584">
        <f t="shared" si="588"/>
        <v>-1.1275702593849246E-16</v>
      </c>
    </row>
    <row r="585" spans="1:68" x14ac:dyDescent="0.2">
      <c r="A585">
        <f t="shared" si="594"/>
        <v>0.54800000000000004</v>
      </c>
      <c r="B585">
        <f t="shared" si="530"/>
        <v>1.7129021498177701</v>
      </c>
      <c r="C585">
        <f t="shared" si="531"/>
        <v>1.4128317002146569</v>
      </c>
      <c r="D585">
        <f t="shared" si="532"/>
        <v>1.7129021498177701</v>
      </c>
      <c r="E585">
        <f t="shared" si="538"/>
        <v>0.98754951028003812</v>
      </c>
      <c r="F585">
        <f t="shared" si="539"/>
        <v>0.98754951028003812</v>
      </c>
      <c r="G585">
        <f t="shared" si="533"/>
        <v>1.6957731283195925</v>
      </c>
      <c r="H585">
        <f t="shared" si="534"/>
        <v>0.99220055922606709</v>
      </c>
      <c r="I585">
        <f t="shared" si="535"/>
        <v>0.9922005592260672</v>
      </c>
      <c r="J585">
        <f t="shared" si="590"/>
        <v>21.999957950499727</v>
      </c>
      <c r="K585">
        <f t="shared" si="591"/>
        <v>21.330332838309033</v>
      </c>
      <c r="L585">
        <f t="shared" si="540"/>
        <v>8.8555207046469414E+17</v>
      </c>
      <c r="M585">
        <f t="shared" si="536"/>
        <v>3.2981842507874434E-2</v>
      </c>
      <c r="N585" s="17">
        <f t="shared" si="592"/>
        <v>2.9207138920588664E+16</v>
      </c>
      <c r="O585">
        <f t="shared" si="593"/>
        <v>0</v>
      </c>
      <c r="P585" s="18" t="e">
        <f t="shared" si="537"/>
        <v>#N/A</v>
      </c>
      <c r="R585">
        <f t="shared" si="541"/>
        <v>3.0601301365954119</v>
      </c>
      <c r="S585">
        <f t="shared" si="542"/>
        <v>41.324987653865676</v>
      </c>
      <c r="T585">
        <f t="shared" si="564"/>
        <v>-3.4117980959802092</v>
      </c>
      <c r="U585" s="9">
        <f t="shared" si="543"/>
        <v>37.913189557885467</v>
      </c>
      <c r="V585">
        <f t="shared" si="565"/>
        <v>-2.9207138920588116E+16</v>
      </c>
      <c r="W585">
        <f t="shared" si="566"/>
        <v>0</v>
      </c>
      <c r="X585">
        <f t="shared" si="567"/>
        <v>-1.4210854715202004E-14</v>
      </c>
      <c r="Y585">
        <f t="shared" si="544"/>
        <v>1.4128317002146569</v>
      </c>
      <c r="Z585">
        <f t="shared" si="545"/>
        <v>31.415926535897931</v>
      </c>
      <c r="AA585">
        <f t="shared" si="546"/>
        <v>3.299557280170033</v>
      </c>
      <c r="AB585">
        <f t="shared" si="568"/>
        <v>0.5255922938730091</v>
      </c>
      <c r="AC585">
        <f t="shared" si="547"/>
        <v>31.941518829770942</v>
      </c>
      <c r="AD585">
        <f t="shared" si="569"/>
        <v>4.9058416098876484E-2</v>
      </c>
      <c r="AE585">
        <f t="shared" si="548"/>
        <v>1.1413138048824552E-2</v>
      </c>
      <c r="AF585" s="9">
        <f t="shared" si="570"/>
        <v>32.001990383918645</v>
      </c>
      <c r="AG585" s="9">
        <f t="shared" si="571"/>
        <v>0</v>
      </c>
      <c r="AH585">
        <f t="shared" si="572"/>
        <v>0</v>
      </c>
      <c r="AI585">
        <f t="shared" si="589"/>
        <v>3.1257338500324527E-3</v>
      </c>
      <c r="AJ585">
        <f t="shared" si="549"/>
        <v>37.337604695554134</v>
      </c>
      <c r="AK585">
        <f t="shared" si="550"/>
        <v>0.46516446684252172</v>
      </c>
      <c r="AL585">
        <f t="shared" si="551"/>
        <v>9.7891749017554819E-2</v>
      </c>
      <c r="AM585">
        <f t="shared" si="552"/>
        <v>1.2528646471233446E-2</v>
      </c>
      <c r="AN585" s="9">
        <f t="shared" si="573"/>
        <v>37.913189557885445</v>
      </c>
      <c r="AO585">
        <f t="shared" si="553"/>
        <v>0</v>
      </c>
      <c r="AP585">
        <f t="shared" si="574"/>
        <v>0</v>
      </c>
      <c r="AQ585">
        <f t="shared" si="554"/>
        <v>5.9216781596562029</v>
      </c>
      <c r="AR585">
        <f t="shared" si="555"/>
        <v>-6.042782703048738E-2</v>
      </c>
      <c r="AS585">
        <f t="shared" si="556"/>
        <v>4.8833332918678335E-2</v>
      </c>
      <c r="AT585">
        <f t="shared" si="575"/>
        <v>-0.1299063693335476</v>
      </c>
      <c r="AU585">
        <f t="shared" si="557"/>
        <v>5.9111991739667999</v>
      </c>
      <c r="AV585">
        <f t="shared" si="576"/>
        <v>0.15591405637190311</v>
      </c>
      <c r="AW585">
        <f t="shared" si="577"/>
        <v>0</v>
      </c>
      <c r="AX585">
        <f t="shared" si="558"/>
        <v>3.2987825055543978E-2</v>
      </c>
      <c r="AY585" t="b">
        <f t="shared" si="578"/>
        <v>0</v>
      </c>
      <c r="AZ585">
        <f t="shared" si="559"/>
        <v>37.337604695554134</v>
      </c>
      <c r="BA585">
        <f t="shared" si="560"/>
        <v>0.46516446684252155</v>
      </c>
      <c r="BB585">
        <f t="shared" si="561"/>
        <v>4.8559952719646707E-2</v>
      </c>
      <c r="BC585">
        <f t="shared" si="562"/>
        <v>1.2528646471233446E-2</v>
      </c>
      <c r="BD585">
        <f t="shared" si="563"/>
        <v>4.9331796297907987E-2</v>
      </c>
      <c r="BF585" s="15">
        <f t="shared" si="579"/>
        <v>37.913189557885445</v>
      </c>
      <c r="BG585" s="10">
        <f t="shared" si="580"/>
        <v>0</v>
      </c>
      <c r="BH585">
        <f t="shared" si="581"/>
        <v>5.9111991739667999</v>
      </c>
      <c r="BI585">
        <f t="shared" si="582"/>
        <v>5.9216781596562029</v>
      </c>
      <c r="BJ585">
        <f t="shared" si="583"/>
        <v>-6.0427827030487546E-2</v>
      </c>
      <c r="BK585">
        <f t="shared" si="584"/>
        <v>-4.9846337922977713E-4</v>
      </c>
      <c r="BM585">
        <f t="shared" si="585"/>
        <v>0</v>
      </c>
      <c r="BN585">
        <f t="shared" si="586"/>
        <v>0</v>
      </c>
      <c r="BO585">
        <f t="shared" si="587"/>
        <v>-1.2490009027033011E-16</v>
      </c>
      <c r="BP585">
        <f t="shared" si="588"/>
        <v>0</v>
      </c>
    </row>
    <row r="586" spans="1:68" x14ac:dyDescent="0.2">
      <c r="A586">
        <f t="shared" si="594"/>
        <v>0.54900000000000004</v>
      </c>
      <c r="B586">
        <f t="shared" si="530"/>
        <v>1.7160278836678025</v>
      </c>
      <c r="C586">
        <f t="shared" si="531"/>
        <v>1.4097059663646245</v>
      </c>
      <c r="D586">
        <f t="shared" si="532"/>
        <v>1.7160278836678025</v>
      </c>
      <c r="E586">
        <f t="shared" si="538"/>
        <v>0.98705298229150928</v>
      </c>
      <c r="F586">
        <f t="shared" si="539"/>
        <v>0.98705298229150928</v>
      </c>
      <c r="G586">
        <f t="shared" si="533"/>
        <v>1.6988676048311244</v>
      </c>
      <c r="H586">
        <f t="shared" si="534"/>
        <v>0.99181007748900663</v>
      </c>
      <c r="I586">
        <f t="shared" si="535"/>
        <v>0.99181007748900663</v>
      </c>
      <c r="J586">
        <f t="shared" si="590"/>
        <v>22.008619469464648</v>
      </c>
      <c r="K586">
        <f t="shared" si="591"/>
        <v>21.338646726544056</v>
      </c>
      <c r="L586">
        <f t="shared" si="540"/>
        <v>8.9563544281055386E+17</v>
      </c>
      <c r="M586">
        <f t="shared" si="536"/>
        <v>3.3013082824735113E-2</v>
      </c>
      <c r="N586" s="17">
        <f t="shared" si="592"/>
        <v>2.9567687054273124E+16</v>
      </c>
      <c r="O586">
        <f t="shared" si="593"/>
        <v>0</v>
      </c>
      <c r="P586" s="18" t="e">
        <f t="shared" si="537"/>
        <v>#N/A</v>
      </c>
      <c r="R586">
        <f t="shared" si="541"/>
        <v>3.0605198289867004</v>
      </c>
      <c r="S586">
        <f t="shared" si="542"/>
        <v>41.336309853227561</v>
      </c>
      <c r="T586">
        <f t="shared" si="564"/>
        <v>-3.4108513468464929</v>
      </c>
      <c r="U586" s="9">
        <f t="shared" si="543"/>
        <v>37.925458506381069</v>
      </c>
      <c r="V586">
        <f t="shared" si="565"/>
        <v>-2.9567687054272588E+16</v>
      </c>
      <c r="W586">
        <f t="shared" si="566"/>
        <v>0</v>
      </c>
      <c r="X586">
        <f t="shared" si="567"/>
        <v>-1.4210854715202004E-14</v>
      </c>
      <c r="Y586">
        <f t="shared" si="544"/>
        <v>1.4097059663646245</v>
      </c>
      <c r="Z586">
        <f t="shared" si="545"/>
        <v>31.415926535897931</v>
      </c>
      <c r="AA586">
        <f t="shared" si="546"/>
        <v>3.3026830140200651</v>
      </c>
      <c r="AB586">
        <f t="shared" si="568"/>
        <v>0.53668075541872107</v>
      </c>
      <c r="AC586">
        <f t="shared" si="547"/>
        <v>31.952607291316653</v>
      </c>
      <c r="AD586">
        <f t="shared" si="569"/>
        <v>5.0005286841014511E-2</v>
      </c>
      <c r="AE586">
        <f t="shared" si="548"/>
        <v>1.1895553270756773E-2</v>
      </c>
      <c r="AF586" s="9">
        <f t="shared" si="570"/>
        <v>32.014508131428421</v>
      </c>
      <c r="AG586" s="9">
        <f t="shared" si="571"/>
        <v>0</v>
      </c>
      <c r="AH586">
        <f t="shared" si="572"/>
        <v>0</v>
      </c>
      <c r="AI586">
        <f t="shared" si="589"/>
        <v>3.1257338500323417E-3</v>
      </c>
      <c r="AJ586">
        <f t="shared" si="549"/>
        <v>37.337604695554134</v>
      </c>
      <c r="AK586">
        <f t="shared" si="550"/>
        <v>0.47598375181954017</v>
      </c>
      <c r="AL586">
        <f t="shared" si="551"/>
        <v>9.8838498151271104E-2</v>
      </c>
      <c r="AM586">
        <f t="shared" si="552"/>
        <v>1.303156085614084E-2</v>
      </c>
      <c r="AN586" s="9">
        <f t="shared" si="573"/>
        <v>37.925458506381091</v>
      </c>
      <c r="AO586">
        <f t="shared" si="553"/>
        <v>0</v>
      </c>
      <c r="AP586">
        <f t="shared" si="574"/>
        <v>0</v>
      </c>
      <c r="AQ586">
        <f t="shared" si="554"/>
        <v>5.9216781596562029</v>
      </c>
      <c r="AR586">
        <f t="shared" si="555"/>
        <v>-6.0697003599180899E-2</v>
      </c>
      <c r="AS586">
        <f t="shared" si="556"/>
        <v>4.8833211310256593E-2</v>
      </c>
      <c r="AT586">
        <f t="shared" si="575"/>
        <v>-0.12751906628567641</v>
      </c>
      <c r="AU586">
        <f t="shared" si="557"/>
        <v>5.9109503749526695</v>
      </c>
      <c r="AV586">
        <f t="shared" si="576"/>
        <v>0.15585705770592415</v>
      </c>
      <c r="AW586">
        <f t="shared" si="577"/>
        <v>0</v>
      </c>
      <c r="AX586">
        <f t="shared" si="558"/>
        <v>3.3019082394044302E-2</v>
      </c>
      <c r="AY586" t="b">
        <f t="shared" si="578"/>
        <v>0</v>
      </c>
      <c r="AZ586">
        <f t="shared" si="559"/>
        <v>37.337604695554134</v>
      </c>
      <c r="BA586">
        <f t="shared" si="560"/>
        <v>0.47598375181954006</v>
      </c>
      <c r="BB586">
        <f t="shared" si="561"/>
        <v>4.9506701853363012E-2</v>
      </c>
      <c r="BC586">
        <f t="shared" si="562"/>
        <v>1.303156085614084E-2</v>
      </c>
      <c r="BD586">
        <f t="shared" si="563"/>
        <v>4.9331796297907987E-2</v>
      </c>
      <c r="BF586" s="15">
        <f t="shared" si="579"/>
        <v>37.925458506381084</v>
      </c>
      <c r="BG586" s="10">
        <f t="shared" si="580"/>
        <v>0</v>
      </c>
      <c r="BH586">
        <f t="shared" si="581"/>
        <v>5.9109503749526624</v>
      </c>
      <c r="BI586">
        <f t="shared" si="582"/>
        <v>5.9216781596562029</v>
      </c>
      <c r="BJ586">
        <f t="shared" si="583"/>
        <v>-6.069700359918101E-2</v>
      </c>
      <c r="BK586">
        <f t="shared" si="584"/>
        <v>-4.9858498765149861E-4</v>
      </c>
      <c r="BM586">
        <f t="shared" si="585"/>
        <v>0</v>
      </c>
      <c r="BN586">
        <f t="shared" si="586"/>
        <v>0</v>
      </c>
      <c r="BO586">
        <f t="shared" si="587"/>
        <v>-1.1102230246251565E-16</v>
      </c>
      <c r="BP586">
        <f t="shared" si="588"/>
        <v>0</v>
      </c>
    </row>
    <row r="587" spans="1:68" x14ac:dyDescent="0.2">
      <c r="A587">
        <f t="shared" si="594"/>
        <v>0.55000000000000004</v>
      </c>
      <c r="B587">
        <f t="shared" si="530"/>
        <v>1.719153617517835</v>
      </c>
      <c r="C587">
        <f t="shared" si="531"/>
        <v>1.406580232514592</v>
      </c>
      <c r="D587">
        <f t="shared" si="532"/>
        <v>1.719153617517835</v>
      </c>
      <c r="E587">
        <f t="shared" si="538"/>
        <v>0.98654681059383997</v>
      </c>
      <c r="F587">
        <f t="shared" si="539"/>
        <v>0.98654681059383997</v>
      </c>
      <c r="G587">
        <f t="shared" si="533"/>
        <v>1.7019620813426566</v>
      </c>
      <c r="H587">
        <f t="shared" si="534"/>
        <v>0.99141009839958061</v>
      </c>
      <c r="I587">
        <f t="shared" si="535"/>
        <v>0.99141009839958061</v>
      </c>
      <c r="J587">
        <f t="shared" si="590"/>
        <v>22.017498729005307</v>
      </c>
      <c r="K587">
        <f t="shared" si="591"/>
        <v>21.347169582356692</v>
      </c>
      <c r="L587">
        <f t="shared" si="540"/>
        <v>9.0586904557981222E+17</v>
      </c>
      <c r="M587">
        <f t="shared" si="536"/>
        <v>3.3044323109341314E-2</v>
      </c>
      <c r="N587" s="17">
        <f t="shared" si="592"/>
        <v>2.9933829436889948E+16</v>
      </c>
      <c r="O587">
        <f t="shared" si="593"/>
        <v>0</v>
      </c>
      <c r="P587" s="18" t="e">
        <f t="shared" si="537"/>
        <v>#N/A</v>
      </c>
      <c r="R587">
        <f t="shared" si="541"/>
        <v>3.0609191586311995</v>
      </c>
      <c r="S587">
        <f t="shared" si="542"/>
        <v>41.347671149203926</v>
      </c>
      <c r="T587">
        <f t="shared" si="564"/>
        <v>-3.4099054941750624</v>
      </c>
      <c r="U587" s="9">
        <f t="shared" si="543"/>
        <v>37.937765655028862</v>
      </c>
      <c r="V587">
        <f t="shared" si="565"/>
        <v>-2.99338294368898E+16</v>
      </c>
      <c r="W587">
        <f t="shared" si="566"/>
        <v>0</v>
      </c>
      <c r="X587">
        <f t="shared" si="567"/>
        <v>-7.1054273576010019E-15</v>
      </c>
      <c r="Y587">
        <f t="shared" si="544"/>
        <v>1.406580232514592</v>
      </c>
      <c r="Z587">
        <f t="shared" si="545"/>
        <v>31.415926535897931</v>
      </c>
      <c r="AA587">
        <f t="shared" si="546"/>
        <v>3.3058087478700977</v>
      </c>
      <c r="AB587">
        <f t="shared" si="568"/>
        <v>0.54780003739704097</v>
      </c>
      <c r="AC587">
        <f t="shared" si="547"/>
        <v>31.963726573294974</v>
      </c>
      <c r="AD587">
        <f t="shared" si="569"/>
        <v>5.095126186701119E-2</v>
      </c>
      <c r="AE587">
        <f t="shared" si="548"/>
        <v>1.2388075739190586E-2</v>
      </c>
      <c r="AF587" s="9">
        <f t="shared" si="570"/>
        <v>32.027065910901172</v>
      </c>
      <c r="AG587" s="9">
        <f t="shared" si="571"/>
        <v>0</v>
      </c>
      <c r="AH587">
        <f t="shared" si="572"/>
        <v>0</v>
      </c>
      <c r="AI587">
        <f t="shared" si="589"/>
        <v>3.1257338500324527E-3</v>
      </c>
      <c r="AJ587">
        <f t="shared" si="549"/>
        <v>37.337604695554134</v>
      </c>
      <c r="AK587">
        <f t="shared" si="550"/>
        <v>0.48683210519162895</v>
      </c>
      <c r="AL587">
        <f t="shared" si="551"/>
        <v>9.9784350822701651E-2</v>
      </c>
      <c r="AM587">
        <f t="shared" si="552"/>
        <v>1.3544503460403624E-2</v>
      </c>
      <c r="AN587" s="9">
        <f t="shared" si="573"/>
        <v>37.937765655028869</v>
      </c>
      <c r="AO587">
        <f t="shared" si="553"/>
        <v>0</v>
      </c>
      <c r="AP587">
        <f t="shared" si="574"/>
        <v>0</v>
      </c>
      <c r="AQ587">
        <f t="shared" si="554"/>
        <v>5.9216781596562029</v>
      </c>
      <c r="AR587">
        <f t="shared" si="555"/>
        <v>-6.0967932205412023E-2</v>
      </c>
      <c r="AS587">
        <f t="shared" si="556"/>
        <v>4.8833088955690461E-2</v>
      </c>
      <c r="AT587">
        <f t="shared" si="575"/>
        <v>-0.12523400070628776</v>
      </c>
      <c r="AU587">
        <f t="shared" si="557"/>
        <v>5.9106997441276974</v>
      </c>
      <c r="AV587">
        <f t="shared" si="576"/>
        <v>0.1557998907440718</v>
      </c>
      <c r="AW587">
        <f t="shared" si="577"/>
        <v>0</v>
      </c>
      <c r="AX587">
        <f t="shared" si="558"/>
        <v>3.3050339732544627E-2</v>
      </c>
      <c r="AY587" t="b">
        <f t="shared" si="578"/>
        <v>0</v>
      </c>
      <c r="AZ587">
        <f t="shared" si="559"/>
        <v>37.337604695554134</v>
      </c>
      <c r="BA587">
        <f t="shared" si="560"/>
        <v>0.48683210519162878</v>
      </c>
      <c r="BB587">
        <f t="shared" si="561"/>
        <v>5.045255452479367E-2</v>
      </c>
      <c r="BC587">
        <f t="shared" si="562"/>
        <v>1.3544503460403624E-2</v>
      </c>
      <c r="BD587">
        <f t="shared" si="563"/>
        <v>4.9331796297907987E-2</v>
      </c>
      <c r="BF587" s="15">
        <f t="shared" si="579"/>
        <v>37.937765655028869</v>
      </c>
      <c r="BG587" s="10">
        <f t="shared" si="580"/>
        <v>0</v>
      </c>
      <c r="BH587">
        <f t="shared" si="581"/>
        <v>5.9106997441276974</v>
      </c>
      <c r="BI587">
        <f t="shared" si="582"/>
        <v>5.9216781596562029</v>
      </c>
      <c r="BJ587">
        <f t="shared" si="583"/>
        <v>-6.096793220541219E-2</v>
      </c>
      <c r="BK587">
        <f t="shared" si="584"/>
        <v>-4.9870734221751922E-4</v>
      </c>
      <c r="BM587">
        <f t="shared" si="585"/>
        <v>0</v>
      </c>
      <c r="BN587">
        <f t="shared" si="586"/>
        <v>0</v>
      </c>
      <c r="BO587">
        <f t="shared" si="587"/>
        <v>0</v>
      </c>
      <c r="BP587">
        <f t="shared" si="588"/>
        <v>0</v>
      </c>
    </row>
    <row r="588" spans="1:68" x14ac:dyDescent="0.2">
      <c r="A588">
        <f t="shared" si="594"/>
        <v>0.55100000000000005</v>
      </c>
      <c r="B588">
        <f t="shared" si="530"/>
        <v>1.7222793513678674</v>
      </c>
      <c r="C588">
        <f t="shared" si="531"/>
        <v>1.4034544986645596</v>
      </c>
      <c r="D588">
        <f t="shared" si="532"/>
        <v>1.7222793513678674</v>
      </c>
      <c r="E588">
        <f t="shared" si="538"/>
        <v>0.98603100013243106</v>
      </c>
      <c r="F588">
        <f t="shared" si="539"/>
        <v>0.98603100013243106</v>
      </c>
      <c r="G588">
        <f t="shared" si="533"/>
        <v>1.7050565578541887</v>
      </c>
      <c r="H588">
        <f t="shared" si="534"/>
        <v>0.9910006257878996</v>
      </c>
      <c r="I588">
        <f t="shared" si="535"/>
        <v>0.9910006257878996</v>
      </c>
      <c r="J588">
        <f t="shared" si="590"/>
        <v>22.026596162924765</v>
      </c>
      <c r="K588">
        <f t="shared" si="591"/>
        <v>21.355901819620001</v>
      </c>
      <c r="L588">
        <f t="shared" si="540"/>
        <v>9.1625563057156838E+17</v>
      </c>
      <c r="M588">
        <f t="shared" si="536"/>
        <v>3.3075563361662515E-2</v>
      </c>
      <c r="N588" s="17">
        <f t="shared" si="592"/>
        <v>3.0305671164449952E+16</v>
      </c>
      <c r="O588">
        <f t="shared" si="593"/>
        <v>0</v>
      </c>
      <c r="P588" s="18" t="e">
        <f t="shared" si="537"/>
        <v>#N/A</v>
      </c>
      <c r="R588">
        <f t="shared" si="541"/>
        <v>3.0613281333067128</v>
      </c>
      <c r="S588">
        <f t="shared" si="542"/>
        <v>41.359071793327651</v>
      </c>
      <c r="T588">
        <f t="shared" si="564"/>
        <v>-3.4089605362716773</v>
      </c>
      <c r="U588" s="9">
        <f t="shared" si="543"/>
        <v>37.950111257055973</v>
      </c>
      <c r="V588">
        <f t="shared" si="565"/>
        <v>-3.0305671164449484E+16</v>
      </c>
      <c r="W588">
        <f t="shared" si="566"/>
        <v>0</v>
      </c>
      <c r="X588">
        <f t="shared" si="567"/>
        <v>-1.4210854715202004E-14</v>
      </c>
      <c r="Y588">
        <f t="shared" si="544"/>
        <v>1.4034544986645596</v>
      </c>
      <c r="Z588">
        <f t="shared" si="545"/>
        <v>31.415926535897931</v>
      </c>
      <c r="AA588">
        <f t="shared" si="546"/>
        <v>3.3089344817201303</v>
      </c>
      <c r="AB588">
        <f t="shared" si="568"/>
        <v>0.55895039468595697</v>
      </c>
      <c r="AC588">
        <f t="shared" si="547"/>
        <v>31.974876930583889</v>
      </c>
      <c r="AD588">
        <f t="shared" si="569"/>
        <v>5.1896342869914763E-2</v>
      </c>
      <c r="AE588">
        <f t="shared" si="548"/>
        <v>1.2890715415173554E-2</v>
      </c>
      <c r="AF588" s="9">
        <f t="shared" si="570"/>
        <v>32.03966398886898</v>
      </c>
      <c r="AG588" s="9">
        <f t="shared" si="571"/>
        <v>0</v>
      </c>
      <c r="AH588">
        <f t="shared" si="572"/>
        <v>0</v>
      </c>
      <c r="AI588">
        <f t="shared" si="589"/>
        <v>3.1257338500324527E-3</v>
      </c>
      <c r="AJ588">
        <f t="shared" si="549"/>
        <v>37.337604695554134</v>
      </c>
      <c r="AK588">
        <f t="shared" si="550"/>
        <v>0.49770976819861551</v>
      </c>
      <c r="AL588">
        <f t="shared" si="551"/>
        <v>0.10072930872608676</v>
      </c>
      <c r="AM588">
        <f t="shared" si="552"/>
        <v>1.4067484577154179E-2</v>
      </c>
      <c r="AN588" s="9">
        <f t="shared" si="573"/>
        <v>37.950111257055994</v>
      </c>
      <c r="AO588">
        <f t="shared" si="553"/>
        <v>0</v>
      </c>
      <c r="AP588">
        <f t="shared" si="574"/>
        <v>0</v>
      </c>
      <c r="AQ588">
        <f t="shared" si="554"/>
        <v>5.9216781596562029</v>
      </c>
      <c r="AR588">
        <f t="shared" si="555"/>
        <v>-6.1240626487341465E-2</v>
      </c>
      <c r="AS588">
        <f t="shared" si="556"/>
        <v>4.8832965856172E-2</v>
      </c>
      <c r="AT588">
        <f t="shared" si="575"/>
        <v>-0.1230448554566099</v>
      </c>
      <c r="AU588">
        <f t="shared" si="557"/>
        <v>5.9104472681870135</v>
      </c>
      <c r="AV588">
        <f t="shared" si="576"/>
        <v>0.15574255443290946</v>
      </c>
      <c r="AW588">
        <f t="shared" si="577"/>
        <v>0</v>
      </c>
      <c r="AX588">
        <f t="shared" si="558"/>
        <v>3.3081597071044952E-2</v>
      </c>
      <c r="AY588" t="b">
        <f t="shared" si="578"/>
        <v>0</v>
      </c>
      <c r="AZ588">
        <f t="shared" si="559"/>
        <v>37.337604695554134</v>
      </c>
      <c r="BA588">
        <f t="shared" si="560"/>
        <v>0.49770976819861545</v>
      </c>
      <c r="BB588">
        <f t="shared" si="561"/>
        <v>5.139751242817877E-2</v>
      </c>
      <c r="BC588">
        <f t="shared" si="562"/>
        <v>1.4067484577154179E-2</v>
      </c>
      <c r="BD588">
        <f t="shared" si="563"/>
        <v>4.9331796297907987E-2</v>
      </c>
      <c r="BF588" s="15">
        <f t="shared" si="579"/>
        <v>37.950111257055994</v>
      </c>
      <c r="BG588" s="10">
        <f t="shared" si="580"/>
        <v>0</v>
      </c>
      <c r="BH588">
        <f t="shared" si="581"/>
        <v>5.9104472681870135</v>
      </c>
      <c r="BI588">
        <f t="shared" si="582"/>
        <v>5.9216781596562029</v>
      </c>
      <c r="BJ588">
        <f t="shared" si="583"/>
        <v>-6.1240626487341521E-2</v>
      </c>
      <c r="BK588">
        <f t="shared" si="584"/>
        <v>-4.9883044173599372E-4</v>
      </c>
      <c r="BM588">
        <f t="shared" si="585"/>
        <v>0</v>
      </c>
      <c r="BN588">
        <f t="shared" si="586"/>
        <v>0</v>
      </c>
      <c r="BO588">
        <f t="shared" si="587"/>
        <v>0</v>
      </c>
      <c r="BP588">
        <f t="shared" si="588"/>
        <v>0</v>
      </c>
    </row>
    <row r="589" spans="1:68" x14ac:dyDescent="0.2">
      <c r="A589">
        <f t="shared" si="594"/>
        <v>0.55200000000000005</v>
      </c>
      <c r="B589">
        <f t="shared" si="530"/>
        <v>1.7254050852178999</v>
      </c>
      <c r="C589">
        <f t="shared" si="531"/>
        <v>1.4003287648145271</v>
      </c>
      <c r="D589">
        <f t="shared" si="532"/>
        <v>1.7254050852178999</v>
      </c>
      <c r="E589">
        <f t="shared" si="538"/>
        <v>0.98550555594685607</v>
      </c>
      <c r="F589">
        <f t="shared" si="539"/>
        <v>0.98550555594685618</v>
      </c>
      <c r="G589">
        <f t="shared" si="533"/>
        <v>1.7081510343657209</v>
      </c>
      <c r="H589">
        <f t="shared" si="534"/>
        <v>0.99058166357498234</v>
      </c>
      <c r="I589">
        <f t="shared" si="535"/>
        <v>0.99058166357498234</v>
      </c>
      <c r="J589">
        <f t="shared" si="590"/>
        <v>22.03591221611936</v>
      </c>
      <c r="K589">
        <f t="shared" si="591"/>
        <v>21.364843862787957</v>
      </c>
      <c r="L589">
        <f t="shared" si="540"/>
        <v>9.2679800873369894E+17</v>
      </c>
      <c r="M589">
        <f t="shared" si="536"/>
        <v>3.3106803581668183E-2</v>
      </c>
      <c r="N589" s="17">
        <f t="shared" si="592"/>
        <v>3.0683319635027764E+16</v>
      </c>
      <c r="O589">
        <f t="shared" si="593"/>
        <v>0</v>
      </c>
      <c r="P589" s="18" t="e">
        <f t="shared" si="537"/>
        <v>#N/A</v>
      </c>
      <c r="R589">
        <f t="shared" si="541"/>
        <v>3.0617467609854065</v>
      </c>
      <c r="S589">
        <f t="shared" si="542"/>
        <v>41.37051203892721</v>
      </c>
      <c r="T589">
        <f t="shared" si="564"/>
        <v>-3.4080164714468979</v>
      </c>
      <c r="U589" s="9">
        <f t="shared" si="543"/>
        <v>37.96249556748031</v>
      </c>
      <c r="V589">
        <f t="shared" si="565"/>
        <v>-3.0683319635027536E+16</v>
      </c>
      <c r="W589">
        <f t="shared" si="566"/>
        <v>0</v>
      </c>
      <c r="X589">
        <f t="shared" si="567"/>
        <v>-7.1054273576010019E-15</v>
      </c>
      <c r="Y589">
        <f t="shared" si="544"/>
        <v>1.4003287648145271</v>
      </c>
      <c r="Z589">
        <f t="shared" si="545"/>
        <v>31.415926535897931</v>
      </c>
      <c r="AA589">
        <f t="shared" si="546"/>
        <v>3.3120602155701624</v>
      </c>
      <c r="AB589">
        <f t="shared" si="568"/>
        <v>0.57013208390781012</v>
      </c>
      <c r="AC589">
        <f t="shared" si="547"/>
        <v>31.986058619805743</v>
      </c>
      <c r="AD589">
        <f t="shared" si="569"/>
        <v>5.2840531537978637E-2</v>
      </c>
      <c r="AE589">
        <f t="shared" si="548"/>
        <v>1.3403482474490967E-2</v>
      </c>
      <c r="AF589" s="9">
        <f t="shared" si="570"/>
        <v>32.052302633818215</v>
      </c>
      <c r="AG589" s="9">
        <f t="shared" si="571"/>
        <v>0</v>
      </c>
      <c r="AH589">
        <f t="shared" si="572"/>
        <v>0</v>
      </c>
      <c r="AI589">
        <f t="shared" si="589"/>
        <v>3.1257338500324527E-3</v>
      </c>
      <c r="AJ589">
        <f t="shared" si="549"/>
        <v>37.337604695554134</v>
      </c>
      <c r="AK589">
        <f t="shared" si="550"/>
        <v>0.50861698366344477</v>
      </c>
      <c r="AL589">
        <f t="shared" si="551"/>
        <v>0.10167337355086614</v>
      </c>
      <c r="AM589">
        <f t="shared" si="552"/>
        <v>1.4600514711843367E-2</v>
      </c>
      <c r="AN589" s="9">
        <f t="shared" si="573"/>
        <v>37.962495567480289</v>
      </c>
      <c r="AO589">
        <f t="shared" si="553"/>
        <v>0</v>
      </c>
      <c r="AP589">
        <f t="shared" si="574"/>
        <v>0</v>
      </c>
      <c r="AQ589">
        <f t="shared" si="554"/>
        <v>5.9216781596562029</v>
      </c>
      <c r="AR589">
        <f t="shared" si="555"/>
        <v>-6.1515100244365351E-2</v>
      </c>
      <c r="AS589">
        <f t="shared" si="556"/>
        <v>4.8832842012887505E-2</v>
      </c>
      <c r="AT589">
        <f t="shared" si="575"/>
        <v>-0.12094582410773427</v>
      </c>
      <c r="AU589">
        <f t="shared" si="557"/>
        <v>5.9101929336620742</v>
      </c>
      <c r="AV589">
        <f t="shared" si="576"/>
        <v>0.15568504771127079</v>
      </c>
      <c r="AW589">
        <f t="shared" si="577"/>
        <v>0</v>
      </c>
      <c r="AX589">
        <f t="shared" si="558"/>
        <v>3.3112854409545277E-2</v>
      </c>
      <c r="AY589" t="b">
        <f t="shared" si="578"/>
        <v>0</v>
      </c>
      <c r="AZ589">
        <f t="shared" si="559"/>
        <v>37.337604695554134</v>
      </c>
      <c r="BA589">
        <f t="shared" si="560"/>
        <v>0.50861698366344477</v>
      </c>
      <c r="BB589">
        <f t="shared" si="561"/>
        <v>5.2341577252958404E-2</v>
      </c>
      <c r="BC589">
        <f t="shared" si="562"/>
        <v>1.4600514711843256E-2</v>
      </c>
      <c r="BD589">
        <f t="shared" si="563"/>
        <v>4.9331796297907987E-2</v>
      </c>
      <c r="BF589" s="15">
        <f t="shared" si="579"/>
        <v>37.962495567480289</v>
      </c>
      <c r="BG589" s="10">
        <f t="shared" si="580"/>
        <v>0</v>
      </c>
      <c r="BH589">
        <f t="shared" si="581"/>
        <v>5.9101929336620742</v>
      </c>
      <c r="BI589">
        <f t="shared" si="582"/>
        <v>5.9216781596562029</v>
      </c>
      <c r="BJ589">
        <f t="shared" si="583"/>
        <v>-6.1515100244365351E-2</v>
      </c>
      <c r="BK589">
        <f t="shared" si="584"/>
        <v>-4.9895428502023248E-4</v>
      </c>
      <c r="BM589">
        <f t="shared" si="585"/>
        <v>0</v>
      </c>
      <c r="BN589">
        <f t="shared" si="586"/>
        <v>0</v>
      </c>
      <c r="BO589">
        <f t="shared" si="587"/>
        <v>2.4980018054066022E-16</v>
      </c>
      <c r="BP589">
        <f t="shared" si="588"/>
        <v>-1.1102230246251565E-16</v>
      </c>
    </row>
    <row r="590" spans="1:68" x14ac:dyDescent="0.2">
      <c r="A590">
        <f t="shared" si="594"/>
        <v>0.55300000000000005</v>
      </c>
      <c r="B590">
        <f t="shared" si="530"/>
        <v>1.7285308190679323</v>
      </c>
      <c r="C590">
        <f t="shared" si="531"/>
        <v>1.3972030309644947</v>
      </c>
      <c r="D590">
        <f t="shared" si="532"/>
        <v>1.7285308190679323</v>
      </c>
      <c r="E590">
        <f t="shared" si="538"/>
        <v>0.98497048317081215</v>
      </c>
      <c r="F590">
        <f t="shared" si="539"/>
        <v>0.98497048317081215</v>
      </c>
      <c r="G590">
        <f t="shared" si="533"/>
        <v>1.7112455108772529</v>
      </c>
      <c r="H590">
        <f t="shared" si="534"/>
        <v>0.99015321577271742</v>
      </c>
      <c r="I590">
        <f t="shared" si="535"/>
        <v>0.99015321577271742</v>
      </c>
      <c r="J590">
        <f t="shared" si="590"/>
        <v>22.045447344632304</v>
      </c>
      <c r="K590">
        <f t="shared" si="591"/>
        <v>21.373996146946443</v>
      </c>
      <c r="L590">
        <f t="shared" si="540"/>
        <v>9.3749905161979123E+17</v>
      </c>
      <c r="M590">
        <f t="shared" si="536"/>
        <v>3.3138043769327809E-2</v>
      </c>
      <c r="N590" s="17">
        <f t="shared" si="592"/>
        <v>3.1066884606279952E+16</v>
      </c>
      <c r="O590">
        <f t="shared" si="593"/>
        <v>0</v>
      </c>
      <c r="P590" s="18" t="e">
        <f t="shared" si="537"/>
        <v>#N/A</v>
      </c>
      <c r="R590">
        <f t="shared" si="541"/>
        <v>3.0621750498344396</v>
      </c>
      <c r="S590">
        <f t="shared" si="542"/>
        <v>41.381992141149169</v>
      </c>
      <c r="T590">
        <f t="shared" si="564"/>
        <v>-3.4070732980160652</v>
      </c>
      <c r="U590" s="9">
        <f t="shared" si="543"/>
        <v>37.974918843133104</v>
      </c>
      <c r="V590">
        <f t="shared" si="565"/>
        <v>-3.1066884606279464E+16</v>
      </c>
      <c r="W590">
        <f t="shared" si="566"/>
        <v>0</v>
      </c>
      <c r="X590">
        <f t="shared" si="567"/>
        <v>-1.4210854715202004E-14</v>
      </c>
      <c r="Y590">
        <f t="shared" si="544"/>
        <v>1.3972030309644947</v>
      </c>
      <c r="Z590">
        <f t="shared" si="545"/>
        <v>31.415926535897931</v>
      </c>
      <c r="AA590">
        <f t="shared" si="546"/>
        <v>3.315185949420195</v>
      </c>
      <c r="AB590">
        <f t="shared" si="568"/>
        <v>0.58134536345330201</v>
      </c>
      <c r="AC590">
        <f t="shared" si="547"/>
        <v>31.997271899351233</v>
      </c>
      <c r="AD590">
        <f t="shared" si="569"/>
        <v>5.3783829554678433E-2</v>
      </c>
      <c r="AE590">
        <f t="shared" si="548"/>
        <v>1.3926387308499998E-2</v>
      </c>
      <c r="AF590" s="9">
        <f t="shared" si="570"/>
        <v>32.064982116214416</v>
      </c>
      <c r="AG590" s="9">
        <f t="shared" si="571"/>
        <v>0</v>
      </c>
      <c r="AH590">
        <f t="shared" si="572"/>
        <v>0</v>
      </c>
      <c r="AI590">
        <f t="shared" si="589"/>
        <v>3.1257338500324527E-3</v>
      </c>
      <c r="AJ590">
        <f t="shared" si="549"/>
        <v>37.337604695554134</v>
      </c>
      <c r="AK590">
        <f t="shared" si="550"/>
        <v>0.51955399601417285</v>
      </c>
      <c r="AL590">
        <f t="shared" si="551"/>
        <v>0.10261654698169886</v>
      </c>
      <c r="AM590">
        <f t="shared" si="552"/>
        <v>1.5143604583096007E-2</v>
      </c>
      <c r="AN590" s="9">
        <f t="shared" si="573"/>
        <v>37.974918843133104</v>
      </c>
      <c r="AO590">
        <f t="shared" si="553"/>
        <v>0</v>
      </c>
      <c r="AP590">
        <f t="shared" si="574"/>
        <v>0</v>
      </c>
      <c r="AQ590">
        <f t="shared" si="554"/>
        <v>5.9216781596562029</v>
      </c>
      <c r="AR590">
        <f t="shared" si="555"/>
        <v>-6.1791367439129163E-2</v>
      </c>
      <c r="AS590">
        <f t="shared" si="556"/>
        <v>4.8832717427020431E-2</v>
      </c>
      <c r="AT590">
        <f t="shared" si="575"/>
        <v>-0.11893156036363844</v>
      </c>
      <c r="AU590">
        <f t="shared" si="557"/>
        <v>5.9099367269186871</v>
      </c>
      <c r="AV590">
        <f t="shared" si="576"/>
        <v>0.15562736951016196</v>
      </c>
      <c r="AW590">
        <f t="shared" si="577"/>
        <v>0</v>
      </c>
      <c r="AX590">
        <f t="shared" si="558"/>
        <v>3.3144111748045602E-2</v>
      </c>
      <c r="AY590" t="b">
        <f t="shared" si="578"/>
        <v>0</v>
      </c>
      <c r="AZ590">
        <f t="shared" si="559"/>
        <v>37.337604695554134</v>
      </c>
      <c r="BA590">
        <f t="shared" si="560"/>
        <v>0.51955399601417251</v>
      </c>
      <c r="BB590">
        <f t="shared" si="561"/>
        <v>5.3284750683790842E-2</v>
      </c>
      <c r="BC590">
        <f t="shared" si="562"/>
        <v>1.5143604583096007E-2</v>
      </c>
      <c r="BD590">
        <f t="shared" si="563"/>
        <v>4.9331796297907987E-2</v>
      </c>
      <c r="BF590" s="15">
        <f t="shared" si="579"/>
        <v>37.974918843133104</v>
      </c>
      <c r="BG590" s="10">
        <f t="shared" si="580"/>
        <v>0</v>
      </c>
      <c r="BH590">
        <f t="shared" si="581"/>
        <v>5.9099367269186871</v>
      </c>
      <c r="BI590">
        <f t="shared" si="582"/>
        <v>5.9216781596562029</v>
      </c>
      <c r="BJ590">
        <f t="shared" si="583"/>
        <v>-6.1791367439129496E-2</v>
      </c>
      <c r="BK590">
        <f t="shared" si="584"/>
        <v>-4.9907887088759123E-4</v>
      </c>
      <c r="BM590">
        <f t="shared" si="585"/>
        <v>0</v>
      </c>
      <c r="BN590">
        <f t="shared" si="586"/>
        <v>0</v>
      </c>
      <c r="BO590">
        <f t="shared" si="587"/>
        <v>0</v>
      </c>
      <c r="BP590">
        <f t="shared" si="588"/>
        <v>0</v>
      </c>
    </row>
    <row r="591" spans="1:68" x14ac:dyDescent="0.2">
      <c r="A591">
        <f t="shared" si="594"/>
        <v>0.55400000000000005</v>
      </c>
      <c r="B591">
        <f t="shared" si="530"/>
        <v>1.7316565529179646</v>
      </c>
      <c r="C591">
        <f t="shared" si="531"/>
        <v>1.3940772971144624</v>
      </c>
      <c r="D591">
        <f t="shared" si="532"/>
        <v>1.7316565529179646</v>
      </c>
      <c r="E591">
        <f t="shared" si="538"/>
        <v>0.98442578703206929</v>
      </c>
      <c r="F591">
        <f t="shared" si="539"/>
        <v>0.98442578703206929</v>
      </c>
      <c r="G591">
        <f t="shared" si="533"/>
        <v>1.714339987388785</v>
      </c>
      <c r="H591">
        <f t="shared" si="534"/>
        <v>0.98971528648382567</v>
      </c>
      <c r="I591">
        <f t="shared" si="535"/>
        <v>0.98971528648382578</v>
      </c>
      <c r="J591">
        <f t="shared" si="590"/>
        <v>22.055202015708705</v>
      </c>
      <c r="K591">
        <f t="shared" si="591"/>
        <v>21.383359117865492</v>
      </c>
      <c r="L591">
        <f t="shared" si="540"/>
        <v>9.483616928868288E+17</v>
      </c>
      <c r="M591">
        <f t="shared" si="536"/>
        <v>3.3169283924610847E-2</v>
      </c>
      <c r="N591" s="17">
        <f t="shared" si="592"/>
        <v>3.145647825458782E+16</v>
      </c>
      <c r="O591">
        <f t="shared" si="593"/>
        <v>0</v>
      </c>
      <c r="P591" s="18" t="e">
        <f t="shared" si="537"/>
        <v>#N/A</v>
      </c>
      <c r="R591">
        <f t="shared" si="541"/>
        <v>3.0626130082166041</v>
      </c>
      <c r="S591">
        <f t="shared" si="542"/>
        <v>41.393512356981695</v>
      </c>
      <c r="T591">
        <f t="shared" si="564"/>
        <v>-3.4061310142992869</v>
      </c>
      <c r="U591" s="9">
        <f t="shared" si="543"/>
        <v>37.987381342682411</v>
      </c>
      <c r="V591">
        <f t="shared" si="565"/>
        <v>-3.1456478254587652E+16</v>
      </c>
      <c r="W591">
        <f t="shared" si="566"/>
        <v>0</v>
      </c>
      <c r="X591">
        <f t="shared" si="567"/>
        <v>-7.1054273576010019E-15</v>
      </c>
      <c r="Y591">
        <f t="shared" si="544"/>
        <v>1.3940772971144624</v>
      </c>
      <c r="Z591">
        <f t="shared" si="545"/>
        <v>31.415926535897931</v>
      </c>
      <c r="AA591">
        <f t="shared" si="546"/>
        <v>3.3183116832702275</v>
      </c>
      <c r="AB591">
        <f t="shared" si="568"/>
        <v>0.59259049350578619</v>
      </c>
      <c r="AC591">
        <f t="shared" si="547"/>
        <v>32.00851702940372</v>
      </c>
      <c r="AD591">
        <f t="shared" si="569"/>
        <v>5.4726238598730402E-2</v>
      </c>
      <c r="AE591">
        <f t="shared" si="548"/>
        <v>1.44594405249832E-2</v>
      </c>
      <c r="AF591" s="9">
        <f t="shared" si="570"/>
        <v>32.077702708527433</v>
      </c>
      <c r="AG591" s="9">
        <f t="shared" si="571"/>
        <v>0</v>
      </c>
      <c r="AH591">
        <f t="shared" si="572"/>
        <v>0</v>
      </c>
      <c r="AI591">
        <f t="shared" si="589"/>
        <v>3.1257338500323417E-3</v>
      </c>
      <c r="AJ591">
        <f t="shared" si="549"/>
        <v>37.337604695554134</v>
      </c>
      <c r="AK591">
        <f t="shared" si="550"/>
        <v>0.53052105130621452</v>
      </c>
      <c r="AL591">
        <f t="shared" si="551"/>
        <v>0.10355883069847716</v>
      </c>
      <c r="AM591">
        <f t="shared" si="552"/>
        <v>1.5696765123585799E-2</v>
      </c>
      <c r="AN591" s="9">
        <f t="shared" si="573"/>
        <v>37.987381342682411</v>
      </c>
      <c r="AO591">
        <f t="shared" si="553"/>
        <v>0</v>
      </c>
      <c r="AP591">
        <f t="shared" si="574"/>
        <v>0</v>
      </c>
      <c r="AQ591">
        <f t="shared" si="554"/>
        <v>5.9216781596562029</v>
      </c>
      <c r="AR591">
        <f t="shared" si="555"/>
        <v>-6.2069442199571667E-2</v>
      </c>
      <c r="AS591">
        <f t="shared" si="556"/>
        <v>4.8832592099746754E-2</v>
      </c>
      <c r="AT591">
        <f t="shared" si="575"/>
        <v>-0.11699713337811631</v>
      </c>
      <c r="AU591">
        <f t="shared" si="557"/>
        <v>5.9096786341549787</v>
      </c>
      <c r="AV591">
        <f t="shared" si="576"/>
        <v>0.15556951875266264</v>
      </c>
      <c r="AW591">
        <f t="shared" si="577"/>
        <v>0</v>
      </c>
      <c r="AX591">
        <f t="shared" si="558"/>
        <v>3.3175369086545919E-2</v>
      </c>
      <c r="AY591" t="b">
        <f t="shared" si="578"/>
        <v>0</v>
      </c>
      <c r="AZ591">
        <f t="shared" si="559"/>
        <v>37.337604695554134</v>
      </c>
      <c r="BA591">
        <f t="shared" si="560"/>
        <v>0.53052105130621419</v>
      </c>
      <c r="BB591">
        <f t="shared" si="561"/>
        <v>5.4227034400569252E-2</v>
      </c>
      <c r="BC591">
        <f t="shared" si="562"/>
        <v>1.5696765123585799E-2</v>
      </c>
      <c r="BD591">
        <f t="shared" si="563"/>
        <v>4.9331796297907987E-2</v>
      </c>
      <c r="BF591" s="15">
        <f t="shared" si="579"/>
        <v>37.987381342682411</v>
      </c>
      <c r="BG591" s="10">
        <f t="shared" si="580"/>
        <v>0</v>
      </c>
      <c r="BH591">
        <f t="shared" si="581"/>
        <v>5.9096786341549787</v>
      </c>
      <c r="BI591">
        <f t="shared" si="582"/>
        <v>5.9216781596562029</v>
      </c>
      <c r="BJ591">
        <f t="shared" si="583"/>
        <v>-6.2069442199572E-2</v>
      </c>
      <c r="BK591">
        <f t="shared" si="584"/>
        <v>-4.992041981611503E-4</v>
      </c>
      <c r="BM591">
        <f t="shared" si="585"/>
        <v>0</v>
      </c>
      <c r="BN591">
        <f t="shared" si="586"/>
        <v>0</v>
      </c>
      <c r="BO591">
        <f t="shared" si="587"/>
        <v>0</v>
      </c>
      <c r="BP591">
        <f t="shared" si="588"/>
        <v>0</v>
      </c>
    </row>
    <row r="592" spans="1:68" x14ac:dyDescent="0.2">
      <c r="A592">
        <f t="shared" si="594"/>
        <v>0.55500000000000005</v>
      </c>
      <c r="B592">
        <f t="shared" si="530"/>
        <v>1.7347822867679972</v>
      </c>
      <c r="C592">
        <f t="shared" si="531"/>
        <v>1.3909515632644298</v>
      </c>
      <c r="D592">
        <f t="shared" si="532"/>
        <v>1.7347822867679972</v>
      </c>
      <c r="E592">
        <f t="shared" si="538"/>
        <v>0.98387147285241994</v>
      </c>
      <c r="F592">
        <f t="shared" si="539"/>
        <v>0.98387147285242005</v>
      </c>
      <c r="G592">
        <f t="shared" si="533"/>
        <v>1.7174344639003172</v>
      </c>
      <c r="H592">
        <f t="shared" si="534"/>
        <v>0.98926787990182052</v>
      </c>
      <c r="I592">
        <f t="shared" si="535"/>
        <v>0.98926787990182041</v>
      </c>
      <c r="J592">
        <f t="shared" si="590"/>
        <v>22.065176707852011</v>
      </c>
      <c r="K592">
        <f t="shared" si="591"/>
        <v>21.392933232052954</v>
      </c>
      <c r="L592">
        <f t="shared" si="540"/>
        <v>9.5938892983415181E+17</v>
      </c>
      <c r="M592">
        <f t="shared" si="536"/>
        <v>3.3200524047486815E-2</v>
      </c>
      <c r="N592" s="17">
        <f t="shared" si="592"/>
        <v>3.1852215235851396E+16</v>
      </c>
      <c r="O592">
        <f t="shared" si="593"/>
        <v>0</v>
      </c>
      <c r="P592" s="18" t="e">
        <f t="shared" si="537"/>
        <v>#N/A</v>
      </c>
      <c r="R592">
        <f t="shared" si="541"/>
        <v>3.0630606446909865</v>
      </c>
      <c r="S592">
        <f t="shared" si="542"/>
        <v>41.405072945277645</v>
      </c>
      <c r="T592">
        <f t="shared" si="564"/>
        <v>-3.4051896186214132</v>
      </c>
      <c r="U592" s="9">
        <f t="shared" si="543"/>
        <v>37.999883326656231</v>
      </c>
      <c r="V592">
        <f t="shared" si="565"/>
        <v>-3.1852215235850452E+16</v>
      </c>
      <c r="W592">
        <f t="shared" si="566"/>
        <v>0</v>
      </c>
      <c r="X592">
        <f t="shared" si="567"/>
        <v>-2.8421709430404007E-14</v>
      </c>
      <c r="Y592">
        <f t="shared" si="544"/>
        <v>1.3909515632644298</v>
      </c>
      <c r="Z592">
        <f t="shared" si="545"/>
        <v>31.415926535897931</v>
      </c>
      <c r="AA592">
        <f t="shared" si="546"/>
        <v>3.3214374171202596</v>
      </c>
      <c r="AB592">
        <f t="shared" si="568"/>
        <v>0.60386773606583144</v>
      </c>
      <c r="AC592">
        <f t="shared" si="547"/>
        <v>32.019794271963761</v>
      </c>
      <c r="AD592">
        <f t="shared" si="569"/>
        <v>5.5667760344108336E-2</v>
      </c>
      <c r="AE592">
        <f t="shared" si="548"/>
        <v>1.5002652949020718E-2</v>
      </c>
      <c r="AF592" s="9">
        <f t="shared" si="570"/>
        <v>32.09046468525689</v>
      </c>
      <c r="AG592" s="9">
        <f t="shared" si="571"/>
        <v>0</v>
      </c>
      <c r="AH592">
        <f t="shared" si="572"/>
        <v>0</v>
      </c>
      <c r="AI592">
        <f t="shared" si="589"/>
        <v>3.1257338500324527E-3</v>
      </c>
      <c r="AJ592">
        <f t="shared" si="549"/>
        <v>37.337604695554134</v>
      </c>
      <c r="AK592">
        <f t="shared" si="550"/>
        <v>0.54151839724482687</v>
      </c>
      <c r="AL592">
        <f t="shared" si="551"/>
        <v>0.10450022637635081</v>
      </c>
      <c r="AM592">
        <f t="shared" si="552"/>
        <v>1.6260007480927895E-2</v>
      </c>
      <c r="AN592" s="9">
        <f t="shared" si="573"/>
        <v>37.999883326656246</v>
      </c>
      <c r="AO592">
        <f t="shared" si="553"/>
        <v>0</v>
      </c>
      <c r="AP592">
        <f t="shared" si="574"/>
        <v>0</v>
      </c>
      <c r="AQ592">
        <f t="shared" si="554"/>
        <v>5.9216781596562029</v>
      </c>
      <c r="AR592">
        <f t="shared" si="555"/>
        <v>-6.2349338821004574E-2</v>
      </c>
      <c r="AS592">
        <f t="shared" si="556"/>
        <v>4.8832466032242478E-2</v>
      </c>
      <c r="AT592">
        <f t="shared" si="575"/>
        <v>-0.11513798817958848</v>
      </c>
      <c r="AU592">
        <f t="shared" si="557"/>
        <v>5.9094186413993555</v>
      </c>
      <c r="AV592">
        <f t="shared" si="576"/>
        <v>0.15551149435382616</v>
      </c>
      <c r="AW592">
        <f t="shared" si="577"/>
        <v>0</v>
      </c>
      <c r="AX592">
        <f t="shared" si="558"/>
        <v>3.3206626425046251E-2</v>
      </c>
      <c r="AY592" t="b">
        <f t="shared" si="578"/>
        <v>0</v>
      </c>
      <c r="AZ592">
        <f t="shared" si="559"/>
        <v>37.337604695554134</v>
      </c>
      <c r="BA592">
        <f t="shared" si="560"/>
        <v>0.54151839724482698</v>
      </c>
      <c r="BB592">
        <f t="shared" si="561"/>
        <v>5.5168430078442854E-2</v>
      </c>
      <c r="BC592">
        <f t="shared" si="562"/>
        <v>1.626000748092778E-2</v>
      </c>
      <c r="BD592">
        <f t="shared" si="563"/>
        <v>4.9331796297907987E-2</v>
      </c>
      <c r="BF592" s="15">
        <f t="shared" si="579"/>
        <v>37.999883326656246</v>
      </c>
      <c r="BG592" s="10">
        <f t="shared" si="580"/>
        <v>0</v>
      </c>
      <c r="BH592">
        <f t="shared" si="581"/>
        <v>5.9094186413993555</v>
      </c>
      <c r="BI592">
        <f t="shared" si="582"/>
        <v>5.9216781596562029</v>
      </c>
      <c r="BJ592">
        <f t="shared" si="583"/>
        <v>-6.2349338821004463E-2</v>
      </c>
      <c r="BK592">
        <f t="shared" si="584"/>
        <v>-4.9933026566548189E-4</v>
      </c>
      <c r="BM592">
        <f t="shared" si="585"/>
        <v>0</v>
      </c>
      <c r="BN592">
        <f t="shared" si="586"/>
        <v>0</v>
      </c>
      <c r="BO592">
        <f t="shared" si="587"/>
        <v>0</v>
      </c>
      <c r="BP592">
        <f t="shared" si="588"/>
        <v>-1.1449174941446927E-16</v>
      </c>
    </row>
    <row r="593" spans="1:68" x14ac:dyDescent="0.2">
      <c r="A593">
        <f t="shared" si="594"/>
        <v>0.55600000000000005</v>
      </c>
      <c r="B593">
        <f t="shared" si="530"/>
        <v>1.7379080206180295</v>
      </c>
      <c r="C593">
        <f t="shared" si="531"/>
        <v>1.3878258294143975</v>
      </c>
      <c r="D593">
        <f t="shared" si="532"/>
        <v>1.7379080206180295</v>
      </c>
      <c r="E593">
        <f t="shared" si="538"/>
        <v>0.98330754604762705</v>
      </c>
      <c r="F593">
        <f t="shared" si="539"/>
        <v>0.98330754604762716</v>
      </c>
      <c r="G593">
        <f t="shared" si="533"/>
        <v>1.7205289404118491</v>
      </c>
      <c r="H593">
        <f t="shared" si="534"/>
        <v>0.98881100031096747</v>
      </c>
      <c r="I593">
        <f t="shared" si="535"/>
        <v>0.98881100031096747</v>
      </c>
      <c r="J593">
        <f t="shared" si="590"/>
        <v>22.075371910881927</v>
      </c>
      <c r="K593">
        <f t="shared" si="591"/>
        <v>21.402718956809533</v>
      </c>
      <c r="L593">
        <f t="shared" si="540"/>
        <v>9.7058382498534886E+17</v>
      </c>
      <c r="M593">
        <f t="shared" si="536"/>
        <v>3.3231764137925147E-2</v>
      </c>
      <c r="N593" s="17">
        <f t="shared" si="592"/>
        <v>3.2254212747998336E+16</v>
      </c>
      <c r="O593">
        <f t="shared" si="593"/>
        <v>0</v>
      </c>
      <c r="P593" s="18" t="e">
        <f t="shared" si="537"/>
        <v>#N/A</v>
      </c>
      <c r="R593">
        <f t="shared" si="541"/>
        <v>3.0635179680136431</v>
      </c>
      <c r="S593">
        <f t="shared" si="542"/>
        <v>41.4166741667783</v>
      </c>
      <c r="T593">
        <f t="shared" si="564"/>
        <v>-3.4042491093120262</v>
      </c>
      <c r="U593" s="9">
        <f t="shared" si="543"/>
        <v>38.012425057466274</v>
      </c>
      <c r="V593">
        <f t="shared" si="565"/>
        <v>-3.2254212747997376E+16</v>
      </c>
      <c r="W593">
        <f t="shared" si="566"/>
        <v>0</v>
      </c>
      <c r="X593">
        <f t="shared" si="567"/>
        <v>-2.8421709430404007E-14</v>
      </c>
      <c r="Y593">
        <f t="shared" si="544"/>
        <v>1.3878258294143975</v>
      </c>
      <c r="Z593">
        <f t="shared" si="545"/>
        <v>31.415926535897931</v>
      </c>
      <c r="AA593">
        <f t="shared" si="546"/>
        <v>3.3245631509702922</v>
      </c>
      <c r="AB593">
        <f t="shared" si="568"/>
        <v>0.61517735497606729</v>
      </c>
      <c r="AC593">
        <f t="shared" si="547"/>
        <v>32.031103890874</v>
      </c>
      <c r="AD593">
        <f t="shared" si="569"/>
        <v>5.6608396460063659E-2</v>
      </c>
      <c r="AE593">
        <f t="shared" si="548"/>
        <v>1.5556035623881817E-2</v>
      </c>
      <c r="AF593" s="9">
        <f t="shared" si="570"/>
        <v>32.103268322957945</v>
      </c>
      <c r="AG593" s="9">
        <f t="shared" si="571"/>
        <v>0</v>
      </c>
      <c r="AH593">
        <f t="shared" si="572"/>
        <v>0</v>
      </c>
      <c r="AI593">
        <f t="shared" si="589"/>
        <v>3.1257338500324527E-3</v>
      </c>
      <c r="AJ593">
        <f t="shared" si="549"/>
        <v>37.337604695554134</v>
      </c>
      <c r="AK593">
        <f t="shared" si="550"/>
        <v>0.55254628320784283</v>
      </c>
      <c r="AL593">
        <f t="shared" si="551"/>
        <v>0.10544073568573786</v>
      </c>
      <c r="AM593">
        <f t="shared" si="552"/>
        <v>1.6833343018591108E-2</v>
      </c>
      <c r="AN593" s="9">
        <f t="shared" si="573"/>
        <v>38.012425057466309</v>
      </c>
      <c r="AO593">
        <f t="shared" si="553"/>
        <v>0</v>
      </c>
      <c r="AP593">
        <f t="shared" si="574"/>
        <v>0</v>
      </c>
      <c r="AQ593">
        <f t="shared" si="554"/>
        <v>5.9216781596562029</v>
      </c>
      <c r="AR593">
        <f t="shared" si="555"/>
        <v>-6.2631071768224467E-2</v>
      </c>
      <c r="AS593">
        <f t="shared" si="556"/>
        <v>4.8832339225674204E-2</v>
      </c>
      <c r="AT593">
        <f t="shared" si="575"/>
        <v>-0.11334991053530533</v>
      </c>
      <c r="AU593">
        <f t="shared" si="557"/>
        <v>5.9091567345083647</v>
      </c>
      <c r="AV593">
        <f t="shared" si="576"/>
        <v>0.15545329522057688</v>
      </c>
      <c r="AW593">
        <f t="shared" si="577"/>
        <v>0</v>
      </c>
      <c r="AX593">
        <f t="shared" si="558"/>
        <v>3.3237883763546569E-2</v>
      </c>
      <c r="AY593" t="b">
        <f t="shared" si="578"/>
        <v>0</v>
      </c>
      <c r="AZ593">
        <f t="shared" si="559"/>
        <v>37.337604695554134</v>
      </c>
      <c r="BA593">
        <f t="shared" si="560"/>
        <v>0.55254628320784283</v>
      </c>
      <c r="BB593">
        <f t="shared" si="561"/>
        <v>5.6108939387830098E-2</v>
      </c>
      <c r="BC593">
        <f t="shared" si="562"/>
        <v>1.6833343018590994E-2</v>
      </c>
      <c r="BD593">
        <f t="shared" si="563"/>
        <v>4.9331796297907987E-2</v>
      </c>
      <c r="BF593" s="15">
        <f t="shared" si="579"/>
        <v>38.012425057466309</v>
      </c>
      <c r="BG593" s="10">
        <f t="shared" si="580"/>
        <v>0</v>
      </c>
      <c r="BH593">
        <f t="shared" si="581"/>
        <v>5.9091567345083647</v>
      </c>
      <c r="BI593">
        <f t="shared" si="582"/>
        <v>5.9216781596562029</v>
      </c>
      <c r="BJ593">
        <f t="shared" si="583"/>
        <v>-6.2631071768224467E-2</v>
      </c>
      <c r="BK593">
        <f t="shared" si="584"/>
        <v>-4.9945707223356117E-4</v>
      </c>
      <c r="BM593">
        <f t="shared" si="585"/>
        <v>0</v>
      </c>
      <c r="BN593">
        <f t="shared" si="586"/>
        <v>0</v>
      </c>
      <c r="BO593">
        <f t="shared" si="587"/>
        <v>2.2204460492503131E-16</v>
      </c>
      <c r="BP593">
        <f t="shared" si="588"/>
        <v>-1.1449174941446927E-16</v>
      </c>
    </row>
    <row r="594" spans="1:68" x14ac:dyDescent="0.2">
      <c r="A594">
        <f t="shared" si="594"/>
        <v>0.55700000000000005</v>
      </c>
      <c r="B594">
        <f t="shared" si="530"/>
        <v>1.7410337544680621</v>
      </c>
      <c r="C594">
        <f t="shared" si="531"/>
        <v>1.3847000955643649</v>
      </c>
      <c r="D594">
        <f t="shared" si="532"/>
        <v>1.7410337544680621</v>
      </c>
      <c r="E594">
        <f t="shared" si="538"/>
        <v>0.98273401212737044</v>
      </c>
      <c r="F594">
        <f t="shared" si="539"/>
        <v>0.98273401212737055</v>
      </c>
      <c r="G594">
        <f t="shared" si="533"/>
        <v>1.7236234169233815</v>
      </c>
      <c r="H594">
        <f t="shared" si="534"/>
        <v>0.98834465208624389</v>
      </c>
      <c r="I594">
        <f t="shared" si="535"/>
        <v>0.98834465208624389</v>
      </c>
      <c r="J594">
        <f t="shared" si="590"/>
        <v>22.085788125993751</v>
      </c>
      <c r="K594">
        <f t="shared" si="591"/>
        <v>21.412716770285165</v>
      </c>
      <c r="L594">
        <f t="shared" si="540"/>
        <v>9.8194950771472154E+17</v>
      </c>
      <c r="M594">
        <f t="shared" si="536"/>
        <v>3.3263004195895354E-2</v>
      </c>
      <c r="N594" s="17">
        <f t="shared" si="592"/>
        <v>3.266259059527216E+16</v>
      </c>
      <c r="O594">
        <f t="shared" si="593"/>
        <v>0</v>
      </c>
      <c r="P594" s="18" t="e">
        <f t="shared" si="537"/>
        <v>#N/A</v>
      </c>
      <c r="R594">
        <f t="shared" si="541"/>
        <v>3.0639849871382911</v>
      </c>
      <c r="S594">
        <f t="shared" si="542"/>
        <v>41.428316284137388</v>
      </c>
      <c r="T594">
        <f t="shared" si="564"/>
        <v>-3.4033094847054151</v>
      </c>
      <c r="U594" s="9">
        <f t="shared" si="543"/>
        <v>38.025006799431971</v>
      </c>
      <c r="V594">
        <f t="shared" si="565"/>
        <v>-3.266259059527074E+16</v>
      </c>
      <c r="W594">
        <f t="shared" si="566"/>
        <v>0</v>
      </c>
      <c r="X594">
        <f t="shared" si="567"/>
        <v>-4.2632564145606011E-14</v>
      </c>
      <c r="Y594">
        <f t="shared" si="544"/>
        <v>1.3847000955643649</v>
      </c>
      <c r="Z594">
        <f t="shared" si="545"/>
        <v>31.415926535897931</v>
      </c>
      <c r="AA594">
        <f t="shared" si="546"/>
        <v>3.3276888848203248</v>
      </c>
      <c r="AB594">
        <f t="shared" si="568"/>
        <v>0.62651961594632555</v>
      </c>
      <c r="AC594">
        <f t="shared" si="547"/>
        <v>32.04244615184426</v>
      </c>
      <c r="AD594">
        <f t="shared" si="569"/>
        <v>5.7548148611140312E-2</v>
      </c>
      <c r="AE594">
        <f t="shared" si="548"/>
        <v>1.6119599811936326E-2</v>
      </c>
      <c r="AF594" s="9">
        <f t="shared" si="570"/>
        <v>32.116113900267337</v>
      </c>
      <c r="AG594" s="9">
        <f t="shared" si="571"/>
        <v>0</v>
      </c>
      <c r="AH594">
        <f t="shared" si="572"/>
        <v>0</v>
      </c>
      <c r="AI594">
        <f t="shared" si="589"/>
        <v>3.1257338500324527E-3</v>
      </c>
      <c r="AJ594">
        <f t="shared" si="549"/>
        <v>37.337604695554134</v>
      </c>
      <c r="AK594">
        <f t="shared" si="550"/>
        <v>0.56360496026866458</v>
      </c>
      <c r="AL594">
        <f t="shared" si="551"/>
        <v>0.10638036029234899</v>
      </c>
      <c r="AM594">
        <f t="shared" si="552"/>
        <v>1.741678331683014E-2</v>
      </c>
      <c r="AN594" s="9">
        <f t="shared" si="573"/>
        <v>38.025006799431978</v>
      </c>
      <c r="AO594">
        <f t="shared" si="553"/>
        <v>0</v>
      </c>
      <c r="AP594">
        <f t="shared" si="574"/>
        <v>0</v>
      </c>
      <c r="AQ594">
        <f t="shared" si="554"/>
        <v>5.9216781596562029</v>
      </c>
      <c r="AR594">
        <f t="shared" si="555"/>
        <v>-6.2914655677660969E-2</v>
      </c>
      <c r="AS594">
        <f t="shared" si="556"/>
        <v>4.8832211681208673E-2</v>
      </c>
      <c r="AT594">
        <f t="shared" si="575"/>
        <v>-0.11162899568461962</v>
      </c>
      <c r="AU594">
        <f t="shared" si="557"/>
        <v>5.9088928991646412</v>
      </c>
      <c r="AV594">
        <f t="shared" si="576"/>
        <v>0.1553949202516095</v>
      </c>
      <c r="AW594">
        <f t="shared" si="577"/>
        <v>0</v>
      </c>
      <c r="AX594">
        <f t="shared" si="558"/>
        <v>3.3269141102046901E-2</v>
      </c>
      <c r="AY594" t="b">
        <f t="shared" si="578"/>
        <v>0</v>
      </c>
      <c r="AZ594">
        <f t="shared" si="559"/>
        <v>37.337604695554134</v>
      </c>
      <c r="BA594">
        <f t="shared" si="560"/>
        <v>0.56360496026866458</v>
      </c>
      <c r="BB594">
        <f t="shared" si="561"/>
        <v>5.7048563994441116E-2</v>
      </c>
      <c r="BC594">
        <f t="shared" si="562"/>
        <v>1.7416783316830029E-2</v>
      </c>
      <c r="BD594">
        <f t="shared" si="563"/>
        <v>4.9331796297907987E-2</v>
      </c>
      <c r="BF594" s="15">
        <f t="shared" si="579"/>
        <v>38.025006799431978</v>
      </c>
      <c r="BG594" s="10">
        <f t="shared" si="580"/>
        <v>0</v>
      </c>
      <c r="BH594">
        <f t="shared" si="581"/>
        <v>5.9088928991646412</v>
      </c>
      <c r="BI594">
        <f t="shared" si="582"/>
        <v>5.9216781596562029</v>
      </c>
      <c r="BJ594">
        <f t="shared" si="583"/>
        <v>-6.2914655677660969E-2</v>
      </c>
      <c r="BK594">
        <f t="shared" si="584"/>
        <v>-4.9958461669919602E-4</v>
      </c>
      <c r="BM594">
        <f t="shared" si="585"/>
        <v>0</v>
      </c>
      <c r="BN594">
        <f t="shared" si="586"/>
        <v>0</v>
      </c>
      <c r="BO594">
        <f t="shared" si="587"/>
        <v>1.1102230246251565E-16</v>
      </c>
      <c r="BP594">
        <f t="shared" si="588"/>
        <v>-1.1102230246251565E-16</v>
      </c>
    </row>
    <row r="595" spans="1:68" x14ac:dyDescent="0.2">
      <c r="A595">
        <f t="shared" si="594"/>
        <v>0.55800000000000005</v>
      </c>
      <c r="B595">
        <f t="shared" si="530"/>
        <v>1.7441594883180944</v>
      </c>
      <c r="C595">
        <f t="shared" si="531"/>
        <v>1.3815743617143326</v>
      </c>
      <c r="D595">
        <f t="shared" si="532"/>
        <v>1.7441594883180944</v>
      </c>
      <c r="E595">
        <f t="shared" si="538"/>
        <v>0.98215087669519374</v>
      </c>
      <c r="F595">
        <f t="shared" si="539"/>
        <v>0.98215087669519374</v>
      </c>
      <c r="G595">
        <f t="shared" si="533"/>
        <v>1.7267178934349134</v>
      </c>
      <c r="H595">
        <f t="shared" si="534"/>
        <v>0.98786883969329653</v>
      </c>
      <c r="I595">
        <f t="shared" si="535"/>
        <v>0.98786883969329653</v>
      </c>
      <c r="J595">
        <f t="shared" si="590"/>
        <v>22.096425865819235</v>
      </c>
      <c r="K595">
        <f t="shared" si="591"/>
        <v>21.422927161536879</v>
      </c>
      <c r="L595">
        <f t="shared" si="540"/>
        <v>9.9348917591867955E+17</v>
      </c>
      <c r="M595">
        <f t="shared" si="536"/>
        <v>3.3294244221366891E-2</v>
      </c>
      <c r="N595" s="17">
        <f t="shared" si="592"/>
        <v>3.3077471254321052E+16</v>
      </c>
      <c r="O595">
        <f t="shared" si="593"/>
        <v>0</v>
      </c>
      <c r="P595" s="18" t="e">
        <f t="shared" si="537"/>
        <v>#N/A</v>
      </c>
      <c r="R595">
        <f t="shared" si="541"/>
        <v>3.0644617112170205</v>
      </c>
      <c r="S595">
        <f t="shared" si="542"/>
        <v>41.439999561945037</v>
      </c>
      <c r="T595">
        <f t="shared" si="564"/>
        <v>-3.4023707431405641</v>
      </c>
      <c r="U595" s="9">
        <f t="shared" si="543"/>
        <v>38.037628818804471</v>
      </c>
      <c r="V595">
        <f t="shared" si="565"/>
        <v>-3.3077471254320576E+16</v>
      </c>
      <c r="W595">
        <f t="shared" si="566"/>
        <v>0</v>
      </c>
      <c r="X595">
        <f t="shared" si="567"/>
        <v>-1.4210854715202004E-14</v>
      </c>
      <c r="Y595">
        <f t="shared" si="544"/>
        <v>1.3815743617143326</v>
      </c>
      <c r="Z595">
        <f t="shared" si="545"/>
        <v>31.415926535897931</v>
      </c>
      <c r="AA595">
        <f t="shared" si="546"/>
        <v>3.3308146186703569</v>
      </c>
      <c r="AB595">
        <f t="shared" si="568"/>
        <v>0.63789478657906362</v>
      </c>
      <c r="AC595">
        <f t="shared" si="547"/>
        <v>32.053821322476992</v>
      </c>
      <c r="AD595">
        <f t="shared" si="569"/>
        <v>5.8487018457194687E-2</v>
      </c>
      <c r="AE595">
        <f t="shared" si="548"/>
        <v>1.6693356995585048E-2</v>
      </c>
      <c r="AF595" s="9">
        <f t="shared" si="570"/>
        <v>32.129001697929766</v>
      </c>
      <c r="AG595" s="9">
        <f t="shared" si="571"/>
        <v>0</v>
      </c>
      <c r="AH595">
        <f t="shared" si="572"/>
        <v>0</v>
      </c>
      <c r="AI595">
        <f t="shared" si="589"/>
        <v>3.1257338500324527E-3</v>
      </c>
      <c r="AJ595">
        <f t="shared" si="549"/>
        <v>37.337604695554134</v>
      </c>
      <c r="AK595">
        <f t="shared" si="550"/>
        <v>0.57469468121950484</v>
      </c>
      <c r="AL595">
        <f t="shared" si="551"/>
        <v>0.10731910185719995</v>
      </c>
      <c r="AM595">
        <f t="shared" si="552"/>
        <v>1.8010340173635623E-2</v>
      </c>
      <c r="AN595" s="9">
        <f t="shared" si="573"/>
        <v>38.037628818804478</v>
      </c>
      <c r="AO595">
        <f t="shared" si="553"/>
        <v>0</v>
      </c>
      <c r="AP595">
        <f t="shared" si="574"/>
        <v>0</v>
      </c>
      <c r="AQ595">
        <f t="shared" si="554"/>
        <v>5.9216781596562029</v>
      </c>
      <c r="AR595">
        <f t="shared" si="555"/>
        <v>-6.3200105359558778E-2</v>
      </c>
      <c r="AS595">
        <f t="shared" si="556"/>
        <v>4.8832083400005263E-2</v>
      </c>
      <c r="AT595">
        <f t="shared" si="575"/>
        <v>-0.10997162045322545</v>
      </c>
      <c r="AU595">
        <f t="shared" si="557"/>
        <v>5.9086271208747121</v>
      </c>
      <c r="AV595">
        <f t="shared" si="576"/>
        <v>0.15533636833728429</v>
      </c>
      <c r="AW595">
        <f t="shared" si="577"/>
        <v>0</v>
      </c>
      <c r="AX595">
        <f t="shared" si="558"/>
        <v>3.3300398440547219E-2</v>
      </c>
      <c r="AY595" t="b">
        <f t="shared" si="578"/>
        <v>0</v>
      </c>
      <c r="AZ595">
        <f t="shared" si="559"/>
        <v>37.337604695554134</v>
      </c>
      <c r="BA595">
        <f t="shared" si="560"/>
        <v>0.57469468121950473</v>
      </c>
      <c r="BB595">
        <f t="shared" si="561"/>
        <v>5.798730555929181E-2</v>
      </c>
      <c r="BC595">
        <f t="shared" si="562"/>
        <v>1.8010340173635623E-2</v>
      </c>
      <c r="BD595">
        <f t="shared" si="563"/>
        <v>4.9331796297907987E-2</v>
      </c>
      <c r="BF595" s="15">
        <f t="shared" si="579"/>
        <v>38.037628818804478</v>
      </c>
      <c r="BG595" s="10">
        <f t="shared" si="580"/>
        <v>0</v>
      </c>
      <c r="BH595">
        <f t="shared" si="581"/>
        <v>5.9086271208747121</v>
      </c>
      <c r="BI595">
        <f t="shared" si="582"/>
        <v>5.9216781596562029</v>
      </c>
      <c r="BJ595">
        <f t="shared" si="583"/>
        <v>-6.3200105359558889E-2</v>
      </c>
      <c r="BK595">
        <f t="shared" si="584"/>
        <v>-4.9971289790287643E-4</v>
      </c>
      <c r="BM595">
        <f t="shared" si="585"/>
        <v>0</v>
      </c>
      <c r="BN595">
        <f t="shared" si="586"/>
        <v>0</v>
      </c>
      <c r="BO595">
        <f t="shared" si="587"/>
        <v>-1.5265566588595902E-16</v>
      </c>
      <c r="BP595">
        <f t="shared" si="588"/>
        <v>0</v>
      </c>
    </row>
    <row r="596" spans="1:68" x14ac:dyDescent="0.2">
      <c r="A596">
        <f t="shared" si="594"/>
        <v>0.55900000000000005</v>
      </c>
      <c r="B596">
        <f t="shared" si="530"/>
        <v>1.7472852221681268</v>
      </c>
      <c r="C596">
        <f t="shared" si="531"/>
        <v>1.3784486278643002</v>
      </c>
      <c r="D596">
        <f t="shared" si="532"/>
        <v>1.7472852221681268</v>
      </c>
      <c r="E596">
        <f t="shared" si="538"/>
        <v>0.98155814544844899</v>
      </c>
      <c r="F596">
        <f t="shared" si="539"/>
        <v>0.98155814544844899</v>
      </c>
      <c r="G596">
        <f t="shared" si="533"/>
        <v>1.7298123699464454</v>
      </c>
      <c r="H596">
        <f t="shared" si="534"/>
        <v>0.98738356768839874</v>
      </c>
      <c r="I596">
        <f t="shared" si="535"/>
        <v>0.98738356768839874</v>
      </c>
      <c r="J596">
        <f t="shared" si="590"/>
        <v>22.107285654488884</v>
      </c>
      <c r="K596">
        <f t="shared" si="591"/>
        <v>21.433350630587963</v>
      </c>
      <c r="L596">
        <f t="shared" si="540"/>
        <v>1.0052060977349907E+18</v>
      </c>
      <c r="M596">
        <f t="shared" si="536"/>
        <v>3.3325484214309246E-2</v>
      </c>
      <c r="N596" s="17">
        <f t="shared" si="592"/>
        <v>3.3498979942194832E+16</v>
      </c>
      <c r="O596">
        <f t="shared" si="593"/>
        <v>0</v>
      </c>
      <c r="P596" s="18" t="e">
        <f t="shared" si="537"/>
        <v>#N/A</v>
      </c>
      <c r="R596">
        <f t="shared" si="541"/>
        <v>3.0649481496010154</v>
      </c>
      <c r="S596">
        <f t="shared" si="542"/>
        <v>41.451724266752478</v>
      </c>
      <c r="T596">
        <f t="shared" si="564"/>
        <v>-3.401432882961132</v>
      </c>
      <c r="U596" s="9">
        <f t="shared" si="543"/>
        <v>38.050291383791347</v>
      </c>
      <c r="V596">
        <f t="shared" si="565"/>
        <v>-3.349897994219336E+16</v>
      </c>
      <c r="W596">
        <f t="shared" si="566"/>
        <v>0</v>
      </c>
      <c r="X596">
        <f t="shared" si="567"/>
        <v>-4.2632564145606011E-14</v>
      </c>
      <c r="Y596">
        <f t="shared" si="544"/>
        <v>1.3784486278643002</v>
      </c>
      <c r="Z596">
        <f t="shared" si="545"/>
        <v>31.415926535897931</v>
      </c>
      <c r="AA596">
        <f t="shared" si="546"/>
        <v>3.3339403525203894</v>
      </c>
      <c r="AB596">
        <f t="shared" si="568"/>
        <v>0.64930313639509873</v>
      </c>
      <c r="AC596">
        <f t="shared" si="547"/>
        <v>32.065229672293029</v>
      </c>
      <c r="AD596">
        <f t="shared" si="569"/>
        <v>5.9425007653412174E-2</v>
      </c>
      <c r="AE596">
        <f t="shared" si="548"/>
        <v>1.7277318878210088E-2</v>
      </c>
      <c r="AF596" s="9">
        <f t="shared" si="570"/>
        <v>32.141931998824646</v>
      </c>
      <c r="AG596" s="9">
        <f t="shared" si="571"/>
        <v>0</v>
      </c>
      <c r="AH596">
        <f t="shared" si="572"/>
        <v>0</v>
      </c>
      <c r="AI596">
        <f t="shared" si="589"/>
        <v>3.1257338500323417E-3</v>
      </c>
      <c r="AJ596">
        <f t="shared" si="549"/>
        <v>37.337604695554134</v>
      </c>
      <c r="AK596">
        <f t="shared" si="550"/>
        <v>0.58581570059490262</v>
      </c>
      <c r="AL596">
        <f t="shared" si="551"/>
        <v>0.10825696203663204</v>
      </c>
      <c r="AM596">
        <f t="shared" si="552"/>
        <v>1.8614025605705145E-2</v>
      </c>
      <c r="AN596" s="9">
        <f t="shared" si="573"/>
        <v>38.050291383791375</v>
      </c>
      <c r="AO596">
        <f t="shared" si="553"/>
        <v>0</v>
      </c>
      <c r="AP596">
        <f t="shared" si="574"/>
        <v>0</v>
      </c>
      <c r="AQ596">
        <f t="shared" si="554"/>
        <v>5.9216781596562029</v>
      </c>
      <c r="AR596">
        <f t="shared" si="555"/>
        <v>-6.3487435800196113E-2</v>
      </c>
      <c r="AS596">
        <f t="shared" si="556"/>
        <v>4.8831954383219869E-2</v>
      </c>
      <c r="AT596">
        <f t="shared" si="575"/>
        <v>-0.10837441832938907</v>
      </c>
      <c r="AU596">
        <f t="shared" si="557"/>
        <v>5.9083593849667295</v>
      </c>
      <c r="AV596">
        <f t="shared" si="576"/>
        <v>0.15527763835952033</v>
      </c>
      <c r="AW596">
        <f t="shared" si="577"/>
        <v>0</v>
      </c>
      <c r="AX596">
        <f t="shared" si="558"/>
        <v>3.3331655779047543E-2</v>
      </c>
      <c r="AY596" t="b">
        <f t="shared" si="578"/>
        <v>0</v>
      </c>
      <c r="AZ596">
        <f t="shared" si="559"/>
        <v>37.337604695554134</v>
      </c>
      <c r="BA596">
        <f t="shared" si="560"/>
        <v>0.58581570059490262</v>
      </c>
      <c r="BB596">
        <f t="shared" si="561"/>
        <v>5.8925165738723993E-2</v>
      </c>
      <c r="BC596">
        <f t="shared" si="562"/>
        <v>1.8614025605705145E-2</v>
      </c>
      <c r="BD596">
        <f t="shared" si="563"/>
        <v>4.9331796297907987E-2</v>
      </c>
      <c r="BF596" s="15">
        <f t="shared" si="579"/>
        <v>38.050291383791368</v>
      </c>
      <c r="BG596" s="10">
        <f t="shared" si="580"/>
        <v>0</v>
      </c>
      <c r="BH596">
        <f t="shared" si="581"/>
        <v>5.9083593849667224</v>
      </c>
      <c r="BI596">
        <f t="shared" si="582"/>
        <v>5.9216781596562029</v>
      </c>
      <c r="BJ596">
        <f t="shared" si="583"/>
        <v>-6.3487435800196113E-2</v>
      </c>
      <c r="BK596">
        <f t="shared" si="584"/>
        <v>-4.9984191468818023E-4</v>
      </c>
      <c r="BM596">
        <f t="shared" si="585"/>
        <v>0</v>
      </c>
      <c r="BN596">
        <f t="shared" si="586"/>
        <v>0</v>
      </c>
      <c r="BO596">
        <f t="shared" si="587"/>
        <v>0</v>
      </c>
      <c r="BP596">
        <f t="shared" si="588"/>
        <v>0</v>
      </c>
    </row>
    <row r="597" spans="1:68" x14ac:dyDescent="0.2">
      <c r="A597">
        <f t="shared" si="594"/>
        <v>0.56000000000000005</v>
      </c>
      <c r="B597">
        <f t="shared" si="530"/>
        <v>1.7504109560181593</v>
      </c>
      <c r="C597">
        <f t="shared" si="531"/>
        <v>1.3753228940142677</v>
      </c>
      <c r="D597">
        <f t="shared" si="532"/>
        <v>1.7504109560181593</v>
      </c>
      <c r="E597">
        <f t="shared" si="538"/>
        <v>0.98095582417824156</v>
      </c>
      <c r="F597">
        <f t="shared" si="539"/>
        <v>0.98095582417824156</v>
      </c>
      <c r="G597">
        <f t="shared" si="533"/>
        <v>1.7329068464579778</v>
      </c>
      <c r="H597">
        <f t="shared" si="534"/>
        <v>0.9868888407184071</v>
      </c>
      <c r="I597">
        <f t="shared" si="535"/>
        <v>0.9868888407184071</v>
      </c>
      <c r="J597">
        <f t="shared" si="590"/>
        <v>22.118368027695801</v>
      </c>
      <c r="K597">
        <f t="shared" si="591"/>
        <v>21.443987688488658</v>
      </c>
      <c r="L597">
        <f t="shared" si="540"/>
        <v>1.0171036133097098E+18</v>
      </c>
      <c r="M597">
        <f t="shared" si="536"/>
        <v>3.3356724174691897E-2</v>
      </c>
      <c r="N597" s="17">
        <f t="shared" si="592"/>
        <v>3.3927244686254476E+16</v>
      </c>
      <c r="O597">
        <f t="shared" si="593"/>
        <v>0</v>
      </c>
      <c r="P597" s="18" t="e">
        <f t="shared" si="537"/>
        <v>#N/A</v>
      </c>
      <c r="R597">
        <f t="shared" si="541"/>
        <v>3.0654443118412997</v>
      </c>
      <c r="S597">
        <f t="shared" si="542"/>
        <v>41.463490667096799</v>
      </c>
      <c r="T597">
        <f t="shared" si="564"/>
        <v>-3.4004959025154351</v>
      </c>
      <c r="U597" s="9">
        <f t="shared" si="543"/>
        <v>38.062994764581362</v>
      </c>
      <c r="V597">
        <f t="shared" si="565"/>
        <v>-3.392724468625284E+16</v>
      </c>
      <c r="W597">
        <f t="shared" si="566"/>
        <v>0</v>
      </c>
      <c r="X597">
        <f t="shared" si="567"/>
        <v>-4.9737991503207013E-14</v>
      </c>
      <c r="Y597">
        <f t="shared" si="544"/>
        <v>1.3753228940142677</v>
      </c>
      <c r="Z597">
        <f t="shared" si="545"/>
        <v>31.415926535897931</v>
      </c>
      <c r="AA597">
        <f t="shared" si="546"/>
        <v>3.337066086370422</v>
      </c>
      <c r="AB597">
        <f t="shared" si="568"/>
        <v>0.6607449368596372</v>
      </c>
      <c r="AC597">
        <f t="shared" si="547"/>
        <v>32.076671472757567</v>
      </c>
      <c r="AD597">
        <f t="shared" si="569"/>
        <v>6.0362117850325116E-2</v>
      </c>
      <c r="AE597">
        <f t="shared" si="548"/>
        <v>1.7871497385145478E-2</v>
      </c>
      <c r="AF597" s="9">
        <f t="shared" si="570"/>
        <v>32.154905087993036</v>
      </c>
      <c r="AG597" s="9">
        <f t="shared" si="571"/>
        <v>0</v>
      </c>
      <c r="AH597">
        <f t="shared" si="572"/>
        <v>0</v>
      </c>
      <c r="AI597">
        <f t="shared" si="589"/>
        <v>3.1257338500324527E-3</v>
      </c>
      <c r="AJ597">
        <f t="shared" si="549"/>
        <v>37.337604695554134</v>
      </c>
      <c r="AK597">
        <f t="shared" si="550"/>
        <v>0.59696827469549829</v>
      </c>
      <c r="AL597">
        <f t="shared" si="551"/>
        <v>0.10919394248232894</v>
      </c>
      <c r="AM597">
        <f t="shared" si="552"/>
        <v>1.9227851849432747E-2</v>
      </c>
      <c r="AN597" s="9">
        <f t="shared" si="573"/>
        <v>38.062994764581397</v>
      </c>
      <c r="AO597">
        <f t="shared" si="553"/>
        <v>0</v>
      </c>
      <c r="AP597">
        <f t="shared" si="574"/>
        <v>0</v>
      </c>
      <c r="AQ597">
        <f t="shared" si="554"/>
        <v>5.9216781596562029</v>
      </c>
      <c r="AR597">
        <f t="shared" si="555"/>
        <v>-6.3776662164138909E-2</v>
      </c>
      <c r="AS597">
        <f t="shared" si="556"/>
        <v>4.8831824632003827E-2</v>
      </c>
      <c r="AT597">
        <f t="shared" si="575"/>
        <v>-0.10683425714150409</v>
      </c>
      <c r="AU597">
        <f t="shared" si="557"/>
        <v>5.9080896765883608</v>
      </c>
      <c r="AV597">
        <f t="shared" si="576"/>
        <v>0.15521872919169227</v>
      </c>
      <c r="AW597">
        <f t="shared" si="577"/>
        <v>0</v>
      </c>
      <c r="AX597">
        <f t="shared" si="558"/>
        <v>3.3362913117547868E-2</v>
      </c>
      <c r="AY597" t="b">
        <f t="shared" si="578"/>
        <v>0</v>
      </c>
      <c r="AZ597">
        <f t="shared" si="559"/>
        <v>37.337604695554134</v>
      </c>
      <c r="BA597">
        <f t="shared" si="560"/>
        <v>0.59696827469549818</v>
      </c>
      <c r="BB597">
        <f t="shared" si="561"/>
        <v>5.9862146184421046E-2</v>
      </c>
      <c r="BC597">
        <f t="shared" si="562"/>
        <v>1.9227851849432747E-2</v>
      </c>
      <c r="BD597">
        <f t="shared" si="563"/>
        <v>4.9331796297907987E-2</v>
      </c>
      <c r="BF597" s="15">
        <f t="shared" si="579"/>
        <v>38.062994764581397</v>
      </c>
      <c r="BG597" s="10">
        <f t="shared" si="580"/>
        <v>0</v>
      </c>
      <c r="BH597">
        <f t="shared" si="581"/>
        <v>5.9080896765883608</v>
      </c>
      <c r="BI597">
        <f t="shared" si="582"/>
        <v>5.9216781596562029</v>
      </c>
      <c r="BJ597">
        <f t="shared" si="583"/>
        <v>-6.377666216413902E-2</v>
      </c>
      <c r="BK597">
        <f t="shared" si="584"/>
        <v>-4.9997166590406983E-4</v>
      </c>
      <c r="BM597">
        <f t="shared" si="585"/>
        <v>0</v>
      </c>
      <c r="BN597">
        <f t="shared" si="586"/>
        <v>0</v>
      </c>
      <c r="BO597">
        <f t="shared" si="587"/>
        <v>0</v>
      </c>
      <c r="BP597">
        <f t="shared" si="588"/>
        <v>0</v>
      </c>
    </row>
    <row r="598" spans="1:68" x14ac:dyDescent="0.2">
      <c r="A598">
        <f t="shared" si="594"/>
        <v>0.56100000000000005</v>
      </c>
      <c r="B598">
        <f t="shared" si="530"/>
        <v>1.7535366898681917</v>
      </c>
      <c r="C598">
        <f t="shared" si="531"/>
        <v>1.3721971601642353</v>
      </c>
      <c r="D598">
        <f t="shared" si="532"/>
        <v>1.7535366898681917</v>
      </c>
      <c r="E598">
        <f t="shared" si="538"/>
        <v>0.98034391876937332</v>
      </c>
      <c r="F598">
        <f t="shared" si="539"/>
        <v>0.98034391876937332</v>
      </c>
      <c r="G598">
        <f t="shared" si="533"/>
        <v>1.7360013229695097</v>
      </c>
      <c r="H598">
        <f t="shared" si="534"/>
        <v>0.98638466352071708</v>
      </c>
      <c r="I598">
        <f t="shared" si="535"/>
        <v>0.98638466352071708</v>
      </c>
      <c r="J598">
        <f t="shared" si="590"/>
        <v>22.129673532761014</v>
      </c>
      <c r="K598">
        <f t="shared" si="591"/>
        <v>21.454838857378238</v>
      </c>
      <c r="L598">
        <f t="shared" si="540"/>
        <v>1.0291851366146212E+18</v>
      </c>
      <c r="M598">
        <f t="shared" si="536"/>
        <v>3.3387964102484326E-2</v>
      </c>
      <c r="N598" s="17">
        <f t="shared" si="592"/>
        <v>3.43623963960994E+16</v>
      </c>
      <c r="O598">
        <f t="shared" si="593"/>
        <v>0</v>
      </c>
      <c r="P598" s="18" t="e">
        <f t="shared" si="537"/>
        <v>#N/A</v>
      </c>
      <c r="R598">
        <f t="shared" si="541"/>
        <v>3.0659502076894953</v>
      </c>
      <c r="S598">
        <f t="shared" si="542"/>
        <v>41.475299033525872</v>
      </c>
      <c r="T598">
        <f t="shared" si="564"/>
        <v>-3.3995598001564291</v>
      </c>
      <c r="U598" s="9">
        <f t="shared" si="543"/>
        <v>38.07573923336944</v>
      </c>
      <c r="V598">
        <f t="shared" si="565"/>
        <v>-3.4362396396098096E+16</v>
      </c>
      <c r="W598">
        <f t="shared" si="566"/>
        <v>0</v>
      </c>
      <c r="X598">
        <f t="shared" si="567"/>
        <v>-3.5527136788005009E-14</v>
      </c>
      <c r="Y598">
        <f t="shared" si="544"/>
        <v>1.3721971601642353</v>
      </c>
      <c r="Z598">
        <f t="shared" si="545"/>
        <v>31.415926535897931</v>
      </c>
      <c r="AA598">
        <f t="shared" si="546"/>
        <v>3.3401918202204541</v>
      </c>
      <c r="AB598">
        <f t="shared" si="568"/>
        <v>0.67222046140861402</v>
      </c>
      <c r="AC598">
        <f t="shared" si="547"/>
        <v>32.088146997306545</v>
      </c>
      <c r="AD598">
        <f t="shared" si="569"/>
        <v>6.1298350693829162E-2</v>
      </c>
      <c r="AE598">
        <f t="shared" si="548"/>
        <v>1.8475904664667069E-2</v>
      </c>
      <c r="AF598" s="9">
        <f t="shared" si="570"/>
        <v>32.167921252665046</v>
      </c>
      <c r="AG598" s="9">
        <f t="shared" si="571"/>
        <v>0</v>
      </c>
      <c r="AH598">
        <f t="shared" si="572"/>
        <v>0</v>
      </c>
      <c r="AI598">
        <f t="shared" si="589"/>
        <v>3.1257338500324527E-3</v>
      </c>
      <c r="AJ598">
        <f t="shared" si="549"/>
        <v>37.337604695554134</v>
      </c>
      <c r="AK598">
        <f t="shared" si="550"/>
        <v>0.60815266161208081</v>
      </c>
      <c r="AL598">
        <f t="shared" si="551"/>
        <v>0.11013004484133493</v>
      </c>
      <c r="AM598">
        <f t="shared" si="552"/>
        <v>1.9851831361919113E-2</v>
      </c>
      <c r="AN598" s="9">
        <f t="shared" si="573"/>
        <v>38.075739233369468</v>
      </c>
      <c r="AO598">
        <f t="shared" si="553"/>
        <v>0</v>
      </c>
      <c r="AP598">
        <f t="shared" si="574"/>
        <v>0</v>
      </c>
      <c r="AQ598">
        <f t="shared" si="554"/>
        <v>5.9216781596562029</v>
      </c>
      <c r="AR598">
        <f t="shared" si="555"/>
        <v>-6.4067799796533209E-2</v>
      </c>
      <c r="AS598">
        <f t="shared" si="556"/>
        <v>4.8831694147505766E-2</v>
      </c>
      <c r="AT598">
        <f t="shared" si="575"/>
        <v>-0.10534821902563637</v>
      </c>
      <c r="AU598">
        <f t="shared" si="557"/>
        <v>5.9078179807044222</v>
      </c>
      <c r="AV598">
        <f t="shared" si="576"/>
        <v>0.15515963969852034</v>
      </c>
      <c r="AW598">
        <f t="shared" si="577"/>
        <v>0</v>
      </c>
      <c r="AX598">
        <f t="shared" si="558"/>
        <v>3.3394170456048193E-2</v>
      </c>
      <c r="AY598" t="b">
        <f t="shared" si="578"/>
        <v>0</v>
      </c>
      <c r="AZ598">
        <f t="shared" si="559"/>
        <v>37.337604695554134</v>
      </c>
      <c r="BA598">
        <f t="shared" si="560"/>
        <v>0.60815266161208081</v>
      </c>
      <c r="BB598">
        <f t="shared" si="561"/>
        <v>6.0798248543427018E-2</v>
      </c>
      <c r="BC598">
        <f t="shared" si="562"/>
        <v>1.9851831361919113E-2</v>
      </c>
      <c r="BD598">
        <f t="shared" si="563"/>
        <v>4.9331796297907987E-2</v>
      </c>
      <c r="BF598" s="15">
        <f t="shared" si="579"/>
        <v>38.075739233369468</v>
      </c>
      <c r="BG598" s="10">
        <f t="shared" si="580"/>
        <v>0</v>
      </c>
      <c r="BH598">
        <f t="shared" si="581"/>
        <v>5.9078179807044222</v>
      </c>
      <c r="BI598">
        <f t="shared" si="582"/>
        <v>5.9216781596562029</v>
      </c>
      <c r="BJ598">
        <f t="shared" si="583"/>
        <v>-6.4067799796533209E-2</v>
      </c>
      <c r="BK598">
        <f t="shared" si="584"/>
        <v>-5.001021504021444E-4</v>
      </c>
      <c r="BM598">
        <f t="shared" si="585"/>
        <v>0</v>
      </c>
      <c r="BN598">
        <f t="shared" si="586"/>
        <v>0</v>
      </c>
      <c r="BO598">
        <f t="shared" si="587"/>
        <v>0</v>
      </c>
      <c r="BP598">
        <f t="shared" si="588"/>
        <v>0</v>
      </c>
    </row>
    <row r="599" spans="1:68" x14ac:dyDescent="0.2">
      <c r="A599">
        <f t="shared" si="594"/>
        <v>0.56200000000000006</v>
      </c>
      <c r="B599">
        <f t="shared" si="530"/>
        <v>1.7566624237182242</v>
      </c>
      <c r="C599">
        <f t="shared" si="531"/>
        <v>1.3690714263142028</v>
      </c>
      <c r="D599">
        <f t="shared" si="532"/>
        <v>1.7566624237182242</v>
      </c>
      <c r="E599">
        <f t="shared" si="538"/>
        <v>0.97972243520028479</v>
      </c>
      <c r="F599">
        <f t="shared" si="539"/>
        <v>0.97972243520028479</v>
      </c>
      <c r="G599">
        <f t="shared" si="533"/>
        <v>1.7390957994810419</v>
      </c>
      <c r="H599">
        <f t="shared" si="534"/>
        <v>0.98587104092321709</v>
      </c>
      <c r="I599">
        <f t="shared" si="535"/>
        <v>0.98587104092321709</v>
      </c>
      <c r="J599">
        <f t="shared" si="590"/>
        <v>22.141202728700353</v>
      </c>
      <c r="K599">
        <f t="shared" si="591"/>
        <v>21.465904670548564</v>
      </c>
      <c r="L599">
        <f t="shared" si="540"/>
        <v>1.0414541573160703E+18</v>
      </c>
      <c r="M599">
        <f t="shared" si="536"/>
        <v>3.3419203997656001E-2</v>
      </c>
      <c r="N599" s="17">
        <f t="shared" si="592"/>
        <v>3.4804568937552676E+16</v>
      </c>
      <c r="O599">
        <f t="shared" si="593"/>
        <v>0</v>
      </c>
      <c r="P599" s="18" t="e">
        <f t="shared" si="537"/>
        <v>#N/A</v>
      </c>
      <c r="R599">
        <f t="shared" si="541"/>
        <v>3.0664658470985988</v>
      </c>
      <c r="S599">
        <f t="shared" si="542"/>
        <v>41.487149638623812</v>
      </c>
      <c r="T599">
        <f t="shared" si="564"/>
        <v>-3.3986245742416936</v>
      </c>
      <c r="U599" s="9">
        <f t="shared" si="543"/>
        <v>38.088525064382118</v>
      </c>
      <c r="V599">
        <f t="shared" si="565"/>
        <v>-3.4804568937551552E+16</v>
      </c>
      <c r="W599">
        <f t="shared" si="566"/>
        <v>0</v>
      </c>
      <c r="X599">
        <f t="shared" si="567"/>
        <v>-2.8421709430404007E-14</v>
      </c>
      <c r="Y599">
        <f t="shared" si="544"/>
        <v>1.3690714263142028</v>
      </c>
      <c r="Z599">
        <f t="shared" si="545"/>
        <v>31.415926535897931</v>
      </c>
      <c r="AA599">
        <f t="shared" si="546"/>
        <v>3.3433175540704871</v>
      </c>
      <c r="AB599">
        <f t="shared" si="568"/>
        <v>0.6837299854753548</v>
      </c>
      <c r="AC599">
        <f t="shared" si="547"/>
        <v>32.099656521373284</v>
      </c>
      <c r="AD599">
        <f t="shared" si="569"/>
        <v>6.2233707825202919E-2</v>
      </c>
      <c r="AE599">
        <f t="shared" si="548"/>
        <v>1.9090553089004089E-2</v>
      </c>
      <c r="AF599" s="9">
        <f t="shared" si="570"/>
        <v>32.180980782287484</v>
      </c>
      <c r="AG599" s="9">
        <f t="shared" si="571"/>
        <v>0</v>
      </c>
      <c r="AH599">
        <f t="shared" si="572"/>
        <v>0</v>
      </c>
      <c r="AI599">
        <f t="shared" si="589"/>
        <v>3.1257338500324527E-3</v>
      </c>
      <c r="AJ599">
        <f t="shared" si="549"/>
        <v>37.337604695554134</v>
      </c>
      <c r="AK599">
        <f t="shared" si="550"/>
        <v>0.61936912124992094</v>
      </c>
      <c r="AL599">
        <f t="shared" si="551"/>
        <v>0.11106527075607042</v>
      </c>
      <c r="AM599">
        <f t="shared" si="552"/>
        <v>2.0485976822001966E-2</v>
      </c>
      <c r="AN599" s="9">
        <f t="shared" si="573"/>
        <v>38.088525064382125</v>
      </c>
      <c r="AO599">
        <f t="shared" si="553"/>
        <v>0</v>
      </c>
      <c r="AP599">
        <f t="shared" si="574"/>
        <v>0</v>
      </c>
      <c r="AQ599">
        <f t="shared" si="554"/>
        <v>5.9216781596562029</v>
      </c>
      <c r="AR599">
        <f t="shared" si="555"/>
        <v>-6.4360864225433856E-2</v>
      </c>
      <c r="AS599">
        <f t="shared" si="556"/>
        <v>4.8831562930867503E-2</v>
      </c>
      <c r="AT599">
        <f t="shared" si="575"/>
        <v>-0.10391358241358577</v>
      </c>
      <c r="AU599">
        <f t="shared" si="557"/>
        <v>5.9075442820946407</v>
      </c>
      <c r="AV599">
        <f t="shared" si="576"/>
        <v>0.15510036873596311</v>
      </c>
      <c r="AW599">
        <f t="shared" si="577"/>
        <v>0</v>
      </c>
      <c r="AX599">
        <f t="shared" si="558"/>
        <v>3.3425427794548518E-2</v>
      </c>
      <c r="AY599" t="b">
        <f t="shared" si="578"/>
        <v>0</v>
      </c>
      <c r="AZ599">
        <f t="shared" si="559"/>
        <v>37.337604695554134</v>
      </c>
      <c r="BA599">
        <f t="shared" si="560"/>
        <v>0.61936912124992072</v>
      </c>
      <c r="BB599">
        <f t="shared" si="561"/>
        <v>6.1733474458162525E-2</v>
      </c>
      <c r="BC599">
        <f t="shared" si="562"/>
        <v>2.0485976822001966E-2</v>
      </c>
      <c r="BD599">
        <f t="shared" si="563"/>
        <v>4.9331796297907987E-2</v>
      </c>
      <c r="BF599" s="15">
        <f t="shared" si="579"/>
        <v>38.088525064382125</v>
      </c>
      <c r="BG599" s="10">
        <f t="shared" si="580"/>
        <v>0</v>
      </c>
      <c r="BH599">
        <f t="shared" si="581"/>
        <v>5.9075442820946407</v>
      </c>
      <c r="BI599">
        <f t="shared" si="582"/>
        <v>5.9216781596562029</v>
      </c>
      <c r="BJ599">
        <f t="shared" si="583"/>
        <v>-6.4360864225434078E-2</v>
      </c>
      <c r="BK599">
        <f t="shared" si="584"/>
        <v>-5.0023336704039384E-4</v>
      </c>
      <c r="BM599">
        <f t="shared" si="585"/>
        <v>0</v>
      </c>
      <c r="BN599">
        <f t="shared" si="586"/>
        <v>0</v>
      </c>
      <c r="BO599">
        <f t="shared" si="587"/>
        <v>0</v>
      </c>
      <c r="BP599">
        <f t="shared" si="588"/>
        <v>0</v>
      </c>
    </row>
    <row r="600" spans="1:68" x14ac:dyDescent="0.2">
      <c r="A600">
        <f t="shared" si="594"/>
        <v>0.56299999999999994</v>
      </c>
      <c r="B600">
        <f t="shared" ref="B600:B663" si="595">th_max*A600</f>
        <v>1.7597881575682561</v>
      </c>
      <c r="C600">
        <f t="shared" ref="C600:C663" si="596">th_max-B600</f>
        <v>1.3659456924641709</v>
      </c>
      <c r="D600">
        <f t="shared" ref="D600:D663" si="597">IF(use_th_l,B600,C600)</f>
        <v>1.7597881575682561</v>
      </c>
      <c r="E600">
        <f t="shared" si="538"/>
        <v>0.97909137954299763</v>
      </c>
      <c r="F600">
        <f t="shared" si="539"/>
        <v>0.97909137954299763</v>
      </c>
      <c r="G600">
        <f t="shared" ref="G600:G663" si="598">alpha*B600</f>
        <v>1.7421902759925736</v>
      </c>
      <c r="H600">
        <f t="shared" ref="H600:H663" si="599">SIN(G600)</f>
        <v>0.98534797784424277</v>
      </c>
      <c r="I600">
        <f t="shared" ref="I600:I663" si="600">SIN(alpha*C600+add_r)</f>
        <v>0.98534797784424277</v>
      </c>
      <c r="J600">
        <f t="shared" si="590"/>
        <v>22.152956186292872</v>
      </c>
      <c r="K600">
        <f t="shared" si="591"/>
        <v>21.477185672509094</v>
      </c>
      <c r="L600">
        <f t="shared" si="540"/>
        <v>1.0539142426968717E+18</v>
      </c>
      <c r="M600">
        <f t="shared" ref="M600:M663" si="601">-SIN((alpha_m_1)*B600+add_l)</f>
        <v>3.3450443860176399E-2</v>
      </c>
      <c r="N600" s="17">
        <f t="shared" si="592"/>
        <v>3.5253899208772032E+16</v>
      </c>
      <c r="O600">
        <f t="shared" si="593"/>
        <v>0</v>
      </c>
      <c r="P600" s="18" t="e">
        <f t="shared" ref="P600:P663" si="602">IF($P$19,N600/$N$24,IF($P$20,N600/$N$1044,NA()))</f>
        <v>#N/A</v>
      </c>
      <c r="R600">
        <f t="shared" si="541"/>
        <v>3.0669912402237749</v>
      </c>
      <c r="S600">
        <f t="shared" si="542"/>
        <v>41.499042757036577</v>
      </c>
      <c r="T600">
        <f t="shared" si="564"/>
        <v>-3.3976902231334138</v>
      </c>
      <c r="U600" s="9">
        <f t="shared" si="543"/>
        <v>38.10135253390316</v>
      </c>
      <c r="V600">
        <f t="shared" si="565"/>
        <v>-3.5253899208771664E+16</v>
      </c>
      <c r="W600">
        <f t="shared" si="566"/>
        <v>0</v>
      </c>
      <c r="X600">
        <f t="shared" si="567"/>
        <v>-7.1054273576010019E-15</v>
      </c>
      <c r="Y600">
        <f t="shared" si="544"/>
        <v>1.3659456924641709</v>
      </c>
      <c r="Z600">
        <f t="shared" si="545"/>
        <v>31.415926535897931</v>
      </c>
      <c r="AA600">
        <f t="shared" si="546"/>
        <v>3.3464432879205188</v>
      </c>
      <c r="AB600">
        <f t="shared" si="568"/>
        <v>0.69527378651754446</v>
      </c>
      <c r="AC600">
        <f t="shared" si="547"/>
        <v>32.111200322415478</v>
      </c>
      <c r="AD600">
        <f t="shared" si="569"/>
        <v>6.3168190881122299E-2</v>
      </c>
      <c r="AE600">
        <f t="shared" si="548"/>
        <v>1.9715455255369163E-2</v>
      </c>
      <c r="AF600" s="9">
        <f t="shared" si="570"/>
        <v>32.194083968551972</v>
      </c>
      <c r="AG600" s="9">
        <f t="shared" si="571"/>
        <v>0</v>
      </c>
      <c r="AH600">
        <f t="shared" si="572"/>
        <v>0</v>
      </c>
      <c r="AI600">
        <f t="shared" si="589"/>
        <v>3.1257338500322307E-3</v>
      </c>
      <c r="AJ600">
        <f t="shared" si="549"/>
        <v>37.337604695554134</v>
      </c>
      <c r="AK600">
        <f t="shared" si="550"/>
        <v>0.63061791535337219</v>
      </c>
      <c r="AL600">
        <f t="shared" si="551"/>
        <v>0.1119996218643502</v>
      </c>
      <c r="AM600">
        <f t="shared" si="552"/>
        <v>2.1130301131305412E-2</v>
      </c>
      <c r="AN600" s="9">
        <f t="shared" si="573"/>
        <v>38.10135253390316</v>
      </c>
      <c r="AO600">
        <f t="shared" si="553"/>
        <v>0</v>
      </c>
      <c r="AP600">
        <f t="shared" si="574"/>
        <v>0</v>
      </c>
      <c r="AQ600">
        <f t="shared" si="554"/>
        <v>5.9216781596562029</v>
      </c>
      <c r="AR600">
        <f t="shared" si="555"/>
        <v>-6.4655871164172263E-2</v>
      </c>
      <c r="AS600">
        <f t="shared" si="556"/>
        <v>4.8831430983227897E-2</v>
      </c>
      <c r="AT600">
        <f t="shared" si="575"/>
        <v>-0.10252780580764469</v>
      </c>
      <c r="AU600">
        <f t="shared" si="557"/>
        <v>5.9072685653511883</v>
      </c>
      <c r="AV600">
        <f t="shared" si="576"/>
        <v>0.15504091515110419</v>
      </c>
      <c r="AW600">
        <f t="shared" si="577"/>
        <v>0</v>
      </c>
      <c r="AX600">
        <f t="shared" si="558"/>
        <v>3.3456685133048836E-2</v>
      </c>
      <c r="AY600" t="b">
        <f t="shared" si="578"/>
        <v>0</v>
      </c>
      <c r="AZ600">
        <f t="shared" si="559"/>
        <v>37.337604695554134</v>
      </c>
      <c r="BA600">
        <f t="shared" si="560"/>
        <v>0.63061791535337197</v>
      </c>
      <c r="BB600">
        <f t="shared" si="561"/>
        <v>6.2667825566442487E-2</v>
      </c>
      <c r="BC600">
        <f t="shared" si="562"/>
        <v>2.1130301131305412E-2</v>
      </c>
      <c r="BD600">
        <f t="shared" si="563"/>
        <v>4.9331796297907987E-2</v>
      </c>
      <c r="BF600" s="15">
        <f t="shared" si="579"/>
        <v>38.10135253390316</v>
      </c>
      <c r="BG600" s="10">
        <f t="shared" si="580"/>
        <v>0</v>
      </c>
      <c r="BH600">
        <f t="shared" si="581"/>
        <v>5.9072685653511883</v>
      </c>
      <c r="BI600">
        <f t="shared" si="582"/>
        <v>5.9216781596562029</v>
      </c>
      <c r="BJ600">
        <f t="shared" si="583"/>
        <v>-6.4655871164172485E-2</v>
      </c>
      <c r="BK600">
        <f t="shared" si="584"/>
        <v>-5.003653146798126E-4</v>
      </c>
      <c r="BM600">
        <f t="shared" si="585"/>
        <v>0</v>
      </c>
      <c r="BN600">
        <f t="shared" si="586"/>
        <v>0</v>
      </c>
      <c r="BO600">
        <f t="shared" si="587"/>
        <v>2.7755575615628914E-16</v>
      </c>
      <c r="BP600">
        <f t="shared" si="588"/>
        <v>0</v>
      </c>
    </row>
    <row r="601" spans="1:68" x14ac:dyDescent="0.2">
      <c r="A601">
        <f t="shared" si="594"/>
        <v>0.56399999999999995</v>
      </c>
      <c r="B601">
        <f t="shared" si="595"/>
        <v>1.7629138914182887</v>
      </c>
      <c r="C601">
        <f t="shared" si="596"/>
        <v>1.3628199586141383</v>
      </c>
      <c r="D601">
        <f t="shared" si="597"/>
        <v>1.7629138914182887</v>
      </c>
      <c r="E601">
        <f t="shared" ref="E601:E664" si="603">SIN(B601-add_l)</f>
        <v>0.97845075796305414</v>
      </c>
      <c r="F601">
        <f t="shared" ref="F601:F664" si="604">SIN(C601)</f>
        <v>0.97845075796305425</v>
      </c>
      <c r="G601">
        <f t="shared" si="598"/>
        <v>1.7452847525041058</v>
      </c>
      <c r="H601">
        <f t="shared" si="599"/>
        <v>0.98481547929252955</v>
      </c>
      <c r="I601">
        <f t="shared" si="600"/>
        <v>0.98481547929252955</v>
      </c>
      <c r="J601">
        <f t="shared" si="590"/>
        <v>22.164934488150845</v>
      </c>
      <c r="K601">
        <f t="shared" si="591"/>
        <v>21.488682419053372</v>
      </c>
      <c r="L601">
        <f t="shared" ref="L601:L664" si="605">(cat0*E601*K601)^(1/(alpha_m_1))</f>
        <v>1.066569039633423E+18</v>
      </c>
      <c r="M601">
        <f t="shared" si="601"/>
        <v>3.3481683690015022E-2</v>
      </c>
      <c r="N601" s="17">
        <f t="shared" si="592"/>
        <v>3.5710527218569364E+16</v>
      </c>
      <c r="O601">
        <f t="shared" si="593"/>
        <v>0</v>
      </c>
      <c r="P601" s="18" t="e">
        <f t="shared" si="602"/>
        <v>#N/A</v>
      </c>
      <c r="R601">
        <f t="shared" ref="R601:R664" si="606">alpha*LN(J601)</f>
        <v>3.0675263974231668</v>
      </c>
      <c r="S601">
        <f t="shared" ref="S601:S664" si="607">(LN(cat0)+LN(E601)+R601)/(alpha_m_1)</f>
        <v>41.510978665498001</v>
      </c>
      <c r="T601">
        <f t="shared" si="564"/>
        <v>-3.3967567451983611</v>
      </c>
      <c r="U601" s="9">
        <f t="shared" ref="U601:U664" si="608">IF(ABS(alpha_m_1)&gt;0.00000000000001,S601+T601,NA())</f>
        <v>38.114221920299642</v>
      </c>
      <c r="V601">
        <f t="shared" si="565"/>
        <v>-3.5710527218568436E+16</v>
      </c>
      <c r="W601">
        <f t="shared" si="566"/>
        <v>0</v>
      </c>
      <c r="X601">
        <f t="shared" si="567"/>
        <v>-2.1316282072803006E-14</v>
      </c>
      <c r="Y601">
        <f t="shared" ref="Y601:Y664" si="609">C601</f>
        <v>1.3628199586141383</v>
      </c>
      <c r="Z601">
        <f t="shared" ref="Z601:Z664" si="610">ea</f>
        <v>31.415926535897931</v>
      </c>
      <c r="AA601">
        <f t="shared" ref="AA601:AA664" si="611">p2b+PI()/2-Y601</f>
        <v>3.3495690217705514</v>
      </c>
      <c r="AB601">
        <f t="shared" si="568"/>
        <v>0.70685214404454366</v>
      </c>
      <c r="AC601">
        <f t="shared" ref="AC601:AC664" si="612">$AB$7+AB601</f>
        <v>32.122778679942478</v>
      </c>
      <c r="AD601">
        <f t="shared" si="569"/>
        <v>6.4101801493679986E-2</v>
      </c>
      <c r="AE601">
        <f t="shared" ref="AE601:AE664" si="613">-LN(SIN(A601*PI()))</f>
        <v>2.0350623987010985E-2</v>
      </c>
      <c r="AF601" s="9">
        <f t="shared" si="570"/>
        <v>32.207231105423169</v>
      </c>
      <c r="AG601" s="9">
        <f t="shared" si="571"/>
        <v>0</v>
      </c>
      <c r="AH601">
        <f t="shared" si="572"/>
        <v>0</v>
      </c>
      <c r="AI601">
        <f t="shared" si="589"/>
        <v>3.1257338500322307E-3</v>
      </c>
      <c r="AJ601">
        <f t="shared" ref="AJ601:AJ664" si="614">IF(use_alpha_near_1,$D$18,NA())</f>
        <v>37.337604695554134</v>
      </c>
      <c r="AK601">
        <f t="shared" ref="AK601:AK664" si="615">IF(use_alpha_near_1,alpha/(alpha_m_1)*(log1p(-SIN(add_l)*_xlfn.COT(B601)-2*SIN(add_l/2)^2)-log1p(SIN(alpha_m_1*B601)*_xlfn.COT(B601)-2*SIN(alpha_m_1*B601/2)^2)),NA())</f>
        <v>0.64189930753077973</v>
      </c>
      <c r="AL601">
        <f t="shared" ref="AL601:AL664" si="616">IF(use_alpha_near_1,$D$21+LN(M601),NA())</f>
        <v>0.11293309979940291</v>
      </c>
      <c r="AM601">
        <f t="shared" ref="AM601:AM664" si="617">IF(use_alpha_near_1,-LN(E601),NA())</f>
        <v>2.1784817415311842E-2</v>
      </c>
      <c r="AN601" s="9">
        <f t="shared" si="573"/>
        <v>38.114221920299627</v>
      </c>
      <c r="AO601">
        <f t="shared" ref="AO601:AO664" si="618">AN601-U601</f>
        <v>0</v>
      </c>
      <c r="AP601">
        <f t="shared" si="574"/>
        <v>0</v>
      </c>
      <c r="AQ601">
        <f t="shared" ref="AQ601:AQ664" si="619">AJ601-Z601</f>
        <v>5.9216781596562029</v>
      </c>
      <c r="AR601">
        <f t="shared" ref="AR601:AR664" si="620">AK601-AB601</f>
        <v>-6.4952836513763934E-2</v>
      </c>
      <c r="AS601">
        <f t="shared" ref="AS601:AS664" si="621">AL601-AD601</f>
        <v>4.8831298305722928E-2</v>
      </c>
      <c r="AT601">
        <f t="shared" si="575"/>
        <v>-0.10118851313864266</v>
      </c>
      <c r="AU601">
        <f t="shared" ref="AU601:AU664" si="622">AN601-AF601</f>
        <v>5.9069908148764583</v>
      </c>
      <c r="AV601">
        <f t="shared" si="576"/>
        <v>0.15498127778204482</v>
      </c>
      <c r="AW601">
        <f t="shared" si="577"/>
        <v>0</v>
      </c>
      <c r="AX601">
        <f t="shared" ref="AX601:AX664" si="623">alpha_m_1*C601+add_r</f>
        <v>3.3487942471549167E-2</v>
      </c>
      <c r="AY601" t="b">
        <f t="shared" si="578"/>
        <v>0</v>
      </c>
      <c r="AZ601">
        <f t="shared" ref="AZ601:AZ664" si="624">IF(use_alpha_near_1,$D$18,NA())</f>
        <v>37.337604695554134</v>
      </c>
      <c r="BA601">
        <f t="shared" ref="BA601:BA664" si="625">-alpha/alpha_m_1*log1p(_xlfn.COT(C601)*SIN(AX601)-2*SIN(AX601/2)^2)</f>
        <v>0.64189930753077984</v>
      </c>
      <c r="BB601">
        <f t="shared" ref="BB601:BB664" si="626">LN(ABS(zeta)*SIN(AX601))</f>
        <v>6.3601303501494733E-2</v>
      </c>
      <c r="BC601">
        <f t="shared" ref="BC601:BC664" si="627">-LN(SIN(C601))</f>
        <v>2.1784817415311727E-2</v>
      </c>
      <c r="BD601">
        <f t="shared" ref="BD601:BD664" si="628">-log1p(zeta^-2)/(2*alpha_m_1)</f>
        <v>4.9331796297907987E-2</v>
      </c>
      <c r="BF601" s="15">
        <f t="shared" si="579"/>
        <v>38.11422192029962</v>
      </c>
      <c r="BG601" s="10">
        <f t="shared" si="580"/>
        <v>0</v>
      </c>
      <c r="BH601">
        <f t="shared" si="581"/>
        <v>5.9069908148764512</v>
      </c>
      <c r="BI601">
        <f t="shared" si="582"/>
        <v>5.9216781596562029</v>
      </c>
      <c r="BJ601">
        <f t="shared" si="583"/>
        <v>-6.4952836513763823E-2</v>
      </c>
      <c r="BK601">
        <f t="shared" si="584"/>
        <v>-5.0049799218525315E-4</v>
      </c>
      <c r="BM601">
        <f t="shared" si="585"/>
        <v>0</v>
      </c>
      <c r="BN601">
        <f t="shared" si="586"/>
        <v>0</v>
      </c>
      <c r="BO601">
        <f t="shared" si="587"/>
        <v>-1.9428902930940239E-16</v>
      </c>
      <c r="BP601">
        <f t="shared" si="588"/>
        <v>-1.1449174941446927E-16</v>
      </c>
    </row>
    <row r="602" spans="1:68" x14ac:dyDescent="0.2">
      <c r="A602">
        <f t="shared" si="594"/>
        <v>0.56499999999999995</v>
      </c>
      <c r="B602">
        <f t="shared" si="595"/>
        <v>1.766039625268321</v>
      </c>
      <c r="C602">
        <f t="shared" si="596"/>
        <v>1.359694224764106</v>
      </c>
      <c r="D602">
        <f t="shared" si="597"/>
        <v>1.766039625268321</v>
      </c>
      <c r="E602">
        <f t="shared" si="603"/>
        <v>0.97780057671945819</v>
      </c>
      <c r="F602">
        <f t="shared" si="604"/>
        <v>0.97780057671945819</v>
      </c>
      <c r="G602">
        <f t="shared" si="598"/>
        <v>1.7483792290156379</v>
      </c>
      <c r="H602">
        <f t="shared" si="599"/>
        <v>0.98427355036716491</v>
      </c>
      <c r="I602">
        <f t="shared" si="600"/>
        <v>0.98427355036716502</v>
      </c>
      <c r="J602">
        <f t="shared" si="590"/>
        <v>22.1771382287913</v>
      </c>
      <c r="K602">
        <f t="shared" si="591"/>
        <v>21.500395477327086</v>
      </c>
      <c r="L602">
        <f t="shared" si="605"/>
        <v>1.0794222766288568E+18</v>
      </c>
      <c r="M602">
        <f t="shared" si="601"/>
        <v>3.3512923487141306E-2</v>
      </c>
      <c r="N602" s="17">
        <f t="shared" si="592"/>
        <v>3.617459616697876E+16</v>
      </c>
      <c r="O602">
        <f t="shared" si="593"/>
        <v>0</v>
      </c>
      <c r="P602" s="18" t="e">
        <f t="shared" si="602"/>
        <v>#N/A</v>
      </c>
      <c r="R602">
        <f t="shared" si="606"/>
        <v>3.0680713292587272</v>
      </c>
      <c r="S602">
        <f t="shared" si="607"/>
        <v>41.522957642856007</v>
      </c>
      <c r="T602">
        <f t="shared" ref="T602:T665" si="629">LN(M602)</f>
        <v>-3.3958241388078823</v>
      </c>
      <c r="U602" s="9">
        <f t="shared" si="608"/>
        <v>38.127133504048125</v>
      </c>
      <c r="V602">
        <f t="shared" ref="V602:V665" si="630">IFERROR(U602-EXP(U602),-1E+300)</f>
        <v>-3.6174596166978624E+16</v>
      </c>
      <c r="W602">
        <f t="shared" ref="W602:W665" si="631">EXP(V602)</f>
        <v>0</v>
      </c>
      <c r="X602">
        <f t="shared" ref="X602:X665" si="632">IFERROR(U602-LN(N602),0)</f>
        <v>0</v>
      </c>
      <c r="Y602">
        <f t="shared" si="609"/>
        <v>1.359694224764106</v>
      </c>
      <c r="Z602">
        <f t="shared" si="610"/>
        <v>31.415926535897931</v>
      </c>
      <c r="AA602">
        <f t="shared" si="611"/>
        <v>3.3526947556205835</v>
      </c>
      <c r="AB602">
        <f t="shared" ref="AB602:AB665" si="633">AA602*TAN(PI()/2-Y602)</f>
        <v>0.71846533964500747</v>
      </c>
      <c r="AC602">
        <f t="shared" si="612"/>
        <v>32.134391875542939</v>
      </c>
      <c r="AD602">
        <f t="shared" ref="AD602:AD665" si="634">LN(AA602/$AB$6)</f>
        <v>6.503454129040151E-2</v>
      </c>
      <c r="AE602">
        <f t="shared" si="613"/>
        <v>2.0996072334286374E-2</v>
      </c>
      <c r="AF602" s="9">
        <f t="shared" ref="AF602:AF665" si="635">AC602+AD602+AE602</f>
        <v>32.220422489167625</v>
      </c>
      <c r="AG602" s="9">
        <f t="shared" ref="AG602:AG665" si="636">IFERROR(EXP(-EXP(AF602)),0)</f>
        <v>0</v>
      </c>
      <c r="AH602">
        <f t="shared" ref="AH602:AH665" si="637">IFERROR(EXP(AF602)*EXP(-EXP(AF602)),0)</f>
        <v>0</v>
      </c>
      <c r="AI602">
        <f t="shared" si="589"/>
        <v>3.1257338500324527E-3</v>
      </c>
      <c r="AJ602">
        <f t="shared" si="614"/>
        <v>37.337604695554134</v>
      </c>
      <c r="AK602">
        <f t="shared" si="615"/>
        <v>0.65321356327965441</v>
      </c>
      <c r="AL602">
        <f t="shared" si="616"/>
        <v>0.11386570618988179</v>
      </c>
      <c r="AM602">
        <f t="shared" si="617"/>
        <v>2.2449539024452052E-2</v>
      </c>
      <c r="AN602" s="9">
        <f t="shared" ref="AN602:AN665" si="638">SUM(AJ602:AM602)</f>
        <v>38.127133504048125</v>
      </c>
      <c r="AO602">
        <f t="shared" si="618"/>
        <v>0</v>
      </c>
      <c r="AP602">
        <f t="shared" ref="AP602:AP665" si="639">AO602/AN602</f>
        <v>0</v>
      </c>
      <c r="AQ602">
        <f t="shared" si="619"/>
        <v>5.9216781596562029</v>
      </c>
      <c r="AR602">
        <f t="shared" si="620"/>
        <v>-6.5251776365353065E-2</v>
      </c>
      <c r="AS602">
        <f t="shared" si="621"/>
        <v>4.8831164899480278E-2</v>
      </c>
      <c r="AT602">
        <f t="shared" ref="AT602:AT665" si="640">AR602/AK602</f>
        <v>-9.9893480529915771E-2</v>
      </c>
      <c r="AU602">
        <f t="shared" si="622"/>
        <v>5.9067110148805</v>
      </c>
      <c r="AV602">
        <f t="shared" ref="AV602:AV665" si="641">AU602/AN602</f>
        <v>0.15492145545778727</v>
      </c>
      <c r="AW602">
        <f t="shared" ref="AW602:AW665" si="642">IFERROR(EXP(AN602)*EXP(-EXP(AN602)),0)</f>
        <v>0</v>
      </c>
      <c r="AX602">
        <f t="shared" si="623"/>
        <v>3.3519199810049485E-2</v>
      </c>
      <c r="AY602" t="b">
        <f t="shared" ref="AY602:AY665" si="643">(ABS(_xlfn.COT(C602)*SIN(AX602))&lt;0.00000001)</f>
        <v>0</v>
      </c>
      <c r="AZ602">
        <f t="shared" si="624"/>
        <v>37.337604695554134</v>
      </c>
      <c r="BA602">
        <f t="shared" si="625"/>
        <v>0.65321356327965419</v>
      </c>
      <c r="BB602">
        <f t="shared" si="626"/>
        <v>6.4533909891974051E-2</v>
      </c>
      <c r="BC602">
        <f t="shared" si="627"/>
        <v>2.2449539024452052E-2</v>
      </c>
      <c r="BD602">
        <f t="shared" si="628"/>
        <v>4.9331796297907987E-2</v>
      </c>
      <c r="BF602" s="15">
        <f t="shared" ref="BF602:BF665" si="644">SUM(AZ602:BD602)</f>
        <v>38.127133504048118</v>
      </c>
      <c r="BG602" s="10">
        <f t="shared" ref="BG602:BG665" si="645">BF602-AN602</f>
        <v>0</v>
      </c>
      <c r="BH602">
        <f t="shared" ref="BH602:BH665" si="646">BF602-AF602</f>
        <v>5.9067110148804929</v>
      </c>
      <c r="BI602">
        <f t="shared" ref="BI602:BI665" si="647">AZ602-Z602</f>
        <v>5.9216781596562029</v>
      </c>
      <c r="BJ602">
        <f t="shared" ref="BJ602:BJ665" si="648">BA602-AB602</f>
        <v>-6.5251776365353287E-2</v>
      </c>
      <c r="BK602">
        <f t="shared" ref="BK602:BK665" si="649">BB602-AD602</f>
        <v>-5.0063139842745907E-4</v>
      </c>
      <c r="BM602">
        <f t="shared" ref="BM602:BM665" si="650">AZ602-AJ602</f>
        <v>0</v>
      </c>
      <c r="BN602">
        <f t="shared" ref="BN602:BN665" si="651">BA602-AK602</f>
        <v>0</v>
      </c>
      <c r="BO602">
        <f t="shared" ref="BO602:BO665" si="652">BB602+BD602-AL602</f>
        <v>2.4980018054066022E-16</v>
      </c>
      <c r="BP602">
        <f t="shared" ref="BP602:BP665" si="653">BC602-AM602</f>
        <v>0</v>
      </c>
    </row>
    <row r="603" spans="1:68" x14ac:dyDescent="0.2">
      <c r="A603">
        <f t="shared" si="594"/>
        <v>0.56599999999999995</v>
      </c>
      <c r="B603">
        <f t="shared" si="595"/>
        <v>1.7691653591183536</v>
      </c>
      <c r="C603">
        <f t="shared" si="596"/>
        <v>1.3565684909140734</v>
      </c>
      <c r="D603">
        <f t="shared" si="597"/>
        <v>1.7691653591183536</v>
      </c>
      <c r="E603">
        <f t="shared" si="603"/>
        <v>0.97714084216461294</v>
      </c>
      <c r="F603">
        <f t="shared" si="604"/>
        <v>0.97714084216461305</v>
      </c>
      <c r="G603">
        <f t="shared" si="598"/>
        <v>1.7514737055271701</v>
      </c>
      <c r="H603">
        <f t="shared" si="599"/>
        <v>0.98372219625753965</v>
      </c>
      <c r="I603">
        <f t="shared" si="600"/>
        <v>0.98372219625753965</v>
      </c>
      <c r="J603">
        <f t="shared" si="590"/>
        <v>22.189568014709202</v>
      </c>
      <c r="K603">
        <f t="shared" si="591"/>
        <v>21.512325425897497</v>
      </c>
      <c r="L603">
        <f t="shared" si="605"/>
        <v>1.0924777659053687E+18</v>
      </c>
      <c r="M603">
        <f t="shared" si="601"/>
        <v>3.3544163251524775E-2</v>
      </c>
      <c r="N603" s="17">
        <f t="shared" si="592"/>
        <v>3.6646252528190752E+16</v>
      </c>
      <c r="O603">
        <f t="shared" si="593"/>
        <v>0</v>
      </c>
      <c r="P603" s="18" t="e">
        <f t="shared" si="602"/>
        <v>#N/A</v>
      </c>
      <c r="R603">
        <f t="shared" si="606"/>
        <v>3.0686260464970609</v>
      </c>
      <c r="S603">
        <f t="shared" si="607"/>
        <v>41.534979970099293</v>
      </c>
      <c r="T603">
        <f t="shared" si="629"/>
        <v>-3.3948924023378728</v>
      </c>
      <c r="U603" s="9">
        <f t="shared" si="608"/>
        <v>38.14008756776142</v>
      </c>
      <c r="V603">
        <f t="shared" si="630"/>
        <v>-3.66462525281904E+16</v>
      </c>
      <c r="W603">
        <f t="shared" si="631"/>
        <v>0</v>
      </c>
      <c r="X603">
        <f t="shared" si="632"/>
        <v>-7.1054273576010019E-15</v>
      </c>
      <c r="Y603">
        <f t="shared" si="609"/>
        <v>1.3565684909140734</v>
      </c>
      <c r="Z603">
        <f t="shared" si="610"/>
        <v>31.415926535897931</v>
      </c>
      <c r="AA603">
        <f t="shared" si="611"/>
        <v>3.3558204894706165</v>
      </c>
      <c r="AB603">
        <f t="shared" si="633"/>
        <v>0.73011365701487163</v>
      </c>
      <c r="AC603">
        <f t="shared" si="612"/>
        <v>32.1460401929128</v>
      </c>
      <c r="AD603">
        <f t="shared" si="634"/>
        <v>6.5966411894262666E-2</v>
      </c>
      <c r="AE603">
        <f t="shared" si="613"/>
        <v>2.1651813575754433E-2</v>
      </c>
      <c r="AF603" s="9">
        <f t="shared" si="635"/>
        <v>32.233658418382817</v>
      </c>
      <c r="AG603" s="9">
        <f t="shared" si="636"/>
        <v>0</v>
      </c>
      <c r="AH603">
        <f t="shared" si="637"/>
        <v>0</v>
      </c>
      <c r="AI603">
        <f t="shared" ref="AI603:AI666" si="654">0.5*(C601-C603)</f>
        <v>3.1257338500324527E-3</v>
      </c>
      <c r="AJ603">
        <f t="shared" si="614"/>
        <v>37.337604695554134</v>
      </c>
      <c r="AK603">
        <f t="shared" si="615"/>
        <v>0.6645609500121703</v>
      </c>
      <c r="AL603">
        <f t="shared" si="616"/>
        <v>0.11479744265989122</v>
      </c>
      <c r="AM603">
        <f t="shared" si="617"/>
        <v>2.3124479535218585E-2</v>
      </c>
      <c r="AN603" s="9">
        <f t="shared" si="638"/>
        <v>38.14008756776142</v>
      </c>
      <c r="AO603">
        <f t="shared" si="618"/>
        <v>0</v>
      </c>
      <c r="AP603">
        <f t="shared" si="639"/>
        <v>0</v>
      </c>
      <c r="AQ603">
        <f t="shared" si="619"/>
        <v>5.9216781596562029</v>
      </c>
      <c r="AR603">
        <f t="shared" si="620"/>
        <v>-6.5552707002701327E-2</v>
      </c>
      <c r="AS603">
        <f t="shared" si="621"/>
        <v>4.8831030765628558E-2</v>
      </c>
      <c r="AT603">
        <f t="shared" si="640"/>
        <v>-9.8640624312188133E-2</v>
      </c>
      <c r="AU603">
        <f t="shared" si="622"/>
        <v>5.906429149378603</v>
      </c>
      <c r="AV603">
        <f t="shared" si="641"/>
        <v>0.15486144699812163</v>
      </c>
      <c r="AW603">
        <f t="shared" si="642"/>
        <v>0</v>
      </c>
      <c r="AX603">
        <f t="shared" si="623"/>
        <v>3.355045714854981E-2</v>
      </c>
      <c r="AY603" t="b">
        <f t="shared" si="643"/>
        <v>0</v>
      </c>
      <c r="AZ603">
        <f t="shared" si="624"/>
        <v>37.337604695554134</v>
      </c>
      <c r="BA603">
        <f t="shared" si="625"/>
        <v>0.66456095001217008</v>
      </c>
      <c r="BB603">
        <f t="shared" si="626"/>
        <v>6.5465646361982974E-2</v>
      </c>
      <c r="BC603">
        <f t="shared" si="627"/>
        <v>2.312447953521847E-2</v>
      </c>
      <c r="BD603">
        <f t="shared" si="628"/>
        <v>4.9331796297907987E-2</v>
      </c>
      <c r="BF603" s="15">
        <f t="shared" si="644"/>
        <v>38.14008756776142</v>
      </c>
      <c r="BG603" s="10">
        <f t="shared" si="645"/>
        <v>0</v>
      </c>
      <c r="BH603">
        <f t="shared" si="646"/>
        <v>5.906429149378603</v>
      </c>
      <c r="BI603">
        <f t="shared" si="647"/>
        <v>5.9216781596562029</v>
      </c>
      <c r="BJ603">
        <f t="shared" si="648"/>
        <v>-6.5552707002701549E-2</v>
      </c>
      <c r="BK603">
        <f t="shared" si="649"/>
        <v>-5.0076553227969278E-4</v>
      </c>
      <c r="BM603">
        <f t="shared" si="650"/>
        <v>0</v>
      </c>
      <c r="BN603">
        <f t="shared" si="651"/>
        <v>0</v>
      </c>
      <c r="BO603">
        <f t="shared" si="652"/>
        <v>-2.6367796834847468E-16</v>
      </c>
      <c r="BP603">
        <f t="shared" si="653"/>
        <v>-1.1449174941446927E-16</v>
      </c>
    </row>
    <row r="604" spans="1:68" x14ac:dyDescent="0.2">
      <c r="A604">
        <f t="shared" si="594"/>
        <v>0.56699999999999995</v>
      </c>
      <c r="B604">
        <f t="shared" si="595"/>
        <v>1.7722910929683859</v>
      </c>
      <c r="C604">
        <f t="shared" si="596"/>
        <v>1.353442757064041</v>
      </c>
      <c r="D604">
        <f t="shared" si="597"/>
        <v>1.7722910929683859</v>
      </c>
      <c r="E604">
        <f t="shared" si="603"/>
        <v>0.97647156074426</v>
      </c>
      <c r="F604">
        <f t="shared" si="604"/>
        <v>0.97647156074426011</v>
      </c>
      <c r="G604">
        <f t="shared" si="598"/>
        <v>1.754568182038702</v>
      </c>
      <c r="H604">
        <f t="shared" si="599"/>
        <v>0.98316142224329794</v>
      </c>
      <c r="I604">
        <f t="shared" si="600"/>
        <v>0.98316142224329794</v>
      </c>
      <c r="J604">
        <f t="shared" si="590"/>
        <v>22.202224464452222</v>
      </c>
      <c r="K604">
        <f t="shared" si="591"/>
        <v>21.524472854824566</v>
      </c>
      <c r="L604">
        <f t="shared" si="605"/>
        <v>1.1057394055559757E+18</v>
      </c>
      <c r="M604">
        <f t="shared" si="601"/>
        <v>3.3575402983134869E-2</v>
      </c>
      <c r="N604" s="17">
        <f t="shared" si="592"/>
        <v>3.712564613587388E+16</v>
      </c>
      <c r="O604">
        <f t="shared" si="593"/>
        <v>0</v>
      </c>
      <c r="P604" s="18" t="e">
        <f t="shared" si="602"/>
        <v>#N/A</v>
      </c>
      <c r="R604">
        <f t="shared" si="606"/>
        <v>3.0691905601102913</v>
      </c>
      <c r="S604">
        <f t="shared" si="607"/>
        <v>41.547045930384115</v>
      </c>
      <c r="T604">
        <f t="shared" si="629"/>
        <v>-3.3939615341687706</v>
      </c>
      <c r="U604" s="9">
        <f t="shared" si="608"/>
        <v>38.153084396215348</v>
      </c>
      <c r="V604">
        <f t="shared" si="630"/>
        <v>-3.7125646135871976E+16</v>
      </c>
      <c r="W604">
        <f t="shared" si="631"/>
        <v>0</v>
      </c>
      <c r="X604">
        <f t="shared" si="632"/>
        <v>-4.9737991503207013E-14</v>
      </c>
      <c r="Y604">
        <f t="shared" si="609"/>
        <v>1.353442757064041</v>
      </c>
      <c r="Z604">
        <f t="shared" si="610"/>
        <v>31.415926535897931</v>
      </c>
      <c r="AA604">
        <f t="shared" si="611"/>
        <v>3.3589462233206486</v>
      </c>
      <c r="AB604">
        <f t="shared" si="633"/>
        <v>0.74179738198566103</v>
      </c>
      <c r="AC604">
        <f t="shared" si="612"/>
        <v>32.157723917883594</v>
      </c>
      <c r="AD604">
        <f t="shared" si="634"/>
        <v>6.6897414923705642E-2</v>
      </c>
      <c r="AE604">
        <f t="shared" si="613"/>
        <v>2.2317861219290872E-2</v>
      </c>
      <c r="AF604" s="9">
        <f t="shared" si="635"/>
        <v>32.246939194026595</v>
      </c>
      <c r="AG604" s="9">
        <f t="shared" si="636"/>
        <v>0</v>
      </c>
      <c r="AH604">
        <f t="shared" si="637"/>
        <v>0</v>
      </c>
      <c r="AI604">
        <f t="shared" si="654"/>
        <v>3.1257338500324527E-3</v>
      </c>
      <c r="AJ604">
        <f t="shared" si="614"/>
        <v>37.337604695554134</v>
      </c>
      <c r="AK604">
        <f t="shared" si="615"/>
        <v>0.67594173708094629</v>
      </c>
      <c r="AL604">
        <f t="shared" si="616"/>
        <v>0.11572831082899349</v>
      </c>
      <c r="AM604">
        <f t="shared" si="617"/>
        <v>2.3809652751297612E-2</v>
      </c>
      <c r="AN604" s="9">
        <f t="shared" si="638"/>
        <v>38.15308439621537</v>
      </c>
      <c r="AO604">
        <f t="shared" si="618"/>
        <v>0</v>
      </c>
      <c r="AP604">
        <f t="shared" si="639"/>
        <v>0</v>
      </c>
      <c r="AQ604">
        <f t="shared" si="619"/>
        <v>5.9216781596562029</v>
      </c>
      <c r="AR604">
        <f t="shared" si="620"/>
        <v>-6.5855644904714739E-2</v>
      </c>
      <c r="AS604">
        <f t="shared" si="621"/>
        <v>4.8830895905287844E-2</v>
      </c>
      <c r="AT604">
        <f t="shared" si="640"/>
        <v>-9.7427990153577837E-2</v>
      </c>
      <c r="AU604">
        <f t="shared" si="622"/>
        <v>5.9061452021887746</v>
      </c>
      <c r="AV604">
        <f t="shared" si="641"/>
        <v>0.15480125121350977</v>
      </c>
      <c r="AW604">
        <f t="shared" si="642"/>
        <v>0</v>
      </c>
      <c r="AX604">
        <f t="shared" si="623"/>
        <v>3.3581714487050135E-2</v>
      </c>
      <c r="AY604" t="b">
        <f t="shared" si="643"/>
        <v>0</v>
      </c>
      <c r="AZ604">
        <f t="shared" si="624"/>
        <v>37.337604695554134</v>
      </c>
      <c r="BA604">
        <f t="shared" si="625"/>
        <v>0.67594173708094607</v>
      </c>
      <c r="BB604">
        <f t="shared" si="626"/>
        <v>6.6396514531085554E-2</v>
      </c>
      <c r="BC604">
        <f t="shared" si="627"/>
        <v>2.3809652751297497E-2</v>
      </c>
      <c r="BD604">
        <f t="shared" si="628"/>
        <v>4.9331796297907987E-2</v>
      </c>
      <c r="BF604" s="15">
        <f t="shared" si="644"/>
        <v>38.15308439621537</v>
      </c>
      <c r="BG604" s="10">
        <f t="shared" si="645"/>
        <v>0</v>
      </c>
      <c r="BH604">
        <f t="shared" si="646"/>
        <v>5.9061452021887746</v>
      </c>
      <c r="BI604">
        <f t="shared" si="647"/>
        <v>5.9216781596562029</v>
      </c>
      <c r="BJ604">
        <f t="shared" si="648"/>
        <v>-6.5855644904714961E-2</v>
      </c>
      <c r="BK604">
        <f t="shared" si="649"/>
        <v>-5.0090039262008779E-4</v>
      </c>
      <c r="BM604">
        <f t="shared" si="650"/>
        <v>0</v>
      </c>
      <c r="BN604">
        <f t="shared" si="651"/>
        <v>0</v>
      </c>
      <c r="BO604">
        <f t="shared" si="652"/>
        <v>0</v>
      </c>
      <c r="BP604">
        <f t="shared" si="653"/>
        <v>-1.1449174941446927E-16</v>
      </c>
    </row>
    <row r="605" spans="1:68" x14ac:dyDescent="0.2">
      <c r="A605">
        <f t="shared" si="594"/>
        <v>0.56799999999999995</v>
      </c>
      <c r="B605">
        <f t="shared" si="595"/>
        <v>1.7754168268184183</v>
      </c>
      <c r="C605">
        <f t="shared" si="596"/>
        <v>1.3503170232140087</v>
      </c>
      <c r="D605">
        <f t="shared" si="597"/>
        <v>1.7754168268184183</v>
      </c>
      <c r="E605">
        <f t="shared" si="603"/>
        <v>0.97579273899741537</v>
      </c>
      <c r="F605">
        <f t="shared" si="604"/>
        <v>0.97579273899741537</v>
      </c>
      <c r="G605">
        <f t="shared" si="598"/>
        <v>1.7576626585502342</v>
      </c>
      <c r="H605">
        <f t="shared" si="599"/>
        <v>0.98259123369428658</v>
      </c>
      <c r="I605">
        <f t="shared" si="600"/>
        <v>0.98259123369428658</v>
      </c>
      <c r="J605">
        <f t="shared" si="590"/>
        <v>22.215108208697135</v>
      </c>
      <c r="K605">
        <f t="shared" si="591"/>
        <v>21.536838365733519</v>
      </c>
      <c r="L605">
        <f t="shared" si="605"/>
        <v>1.1192111817590479E+18</v>
      </c>
      <c r="M605">
        <f t="shared" si="601"/>
        <v>3.3606642681941093E-2</v>
      </c>
      <c r="N605" s="17">
        <f t="shared" si="592"/>
        <v>3.7612930271009352E+16</v>
      </c>
      <c r="O605">
        <f t="shared" si="593"/>
        <v>0</v>
      </c>
      <c r="P605" s="18" t="e">
        <f t="shared" si="602"/>
        <v>#N/A</v>
      </c>
      <c r="R605">
        <f t="shared" si="606"/>
        <v>3.0697648812769418</v>
      </c>
      <c r="S605">
        <f t="shared" si="607"/>
        <v>41.559155809061778</v>
      </c>
      <c r="T605">
        <f t="shared" si="629"/>
        <v>-3.39303153268553</v>
      </c>
      <c r="U605" s="9">
        <f t="shared" si="608"/>
        <v>38.166124276376252</v>
      </c>
      <c r="V605">
        <f t="shared" si="630"/>
        <v>-3.7612930271008408E+16</v>
      </c>
      <c r="W605">
        <f t="shared" si="631"/>
        <v>0</v>
      </c>
      <c r="X605">
        <f t="shared" si="632"/>
        <v>-2.1316282072803006E-14</v>
      </c>
      <c r="Y605">
        <f t="shared" si="609"/>
        <v>1.3503170232140087</v>
      </c>
      <c r="Z605">
        <f t="shared" si="610"/>
        <v>31.415926535897931</v>
      </c>
      <c r="AA605">
        <f t="shared" si="611"/>
        <v>3.3620719571706807</v>
      </c>
      <c r="AB605">
        <f t="shared" si="633"/>
        <v>0.75351680255316267</v>
      </c>
      <c r="AC605">
        <f t="shared" si="612"/>
        <v>32.169443338451096</v>
      </c>
      <c r="AD605">
        <f t="shared" si="634"/>
        <v>6.7827551992656943E-2</v>
      </c>
      <c r="AE605">
        <f t="shared" si="613"/>
        <v>2.2994229003224367E-2</v>
      </c>
      <c r="AF605" s="9">
        <f t="shared" si="635"/>
        <v>32.260265119446977</v>
      </c>
      <c r="AG605" s="9">
        <f t="shared" si="636"/>
        <v>0</v>
      </c>
      <c r="AH605">
        <f t="shared" si="637"/>
        <v>0</v>
      </c>
      <c r="AI605">
        <f t="shared" si="654"/>
        <v>3.1257338500323417E-3</v>
      </c>
      <c r="AJ605">
        <f t="shared" si="614"/>
        <v>37.337604695554134</v>
      </c>
      <c r="AK605">
        <f t="shared" si="615"/>
        <v>0.68735619580514906</v>
      </c>
      <c r="AL605">
        <f t="shared" si="616"/>
        <v>0.116658312312234</v>
      </c>
      <c r="AM605">
        <f t="shared" si="617"/>
        <v>2.450507270472449E-2</v>
      </c>
      <c r="AN605" s="9">
        <f t="shared" si="638"/>
        <v>38.166124276376244</v>
      </c>
      <c r="AO605">
        <f t="shared" si="618"/>
        <v>0</v>
      </c>
      <c r="AP605">
        <f t="shared" si="639"/>
        <v>0</v>
      </c>
      <c r="AQ605">
        <f t="shared" si="619"/>
        <v>5.9216781596562029</v>
      </c>
      <c r="AR605">
        <f t="shared" si="620"/>
        <v>-6.6160606748013606E-2</v>
      </c>
      <c r="AS605">
        <f t="shared" si="621"/>
        <v>4.883076031957706E-2</v>
      </c>
      <c r="AT605">
        <f t="shared" si="640"/>
        <v>-9.6253743185532786E-2</v>
      </c>
      <c r="AU605">
        <f t="shared" si="622"/>
        <v>5.9058591569292673</v>
      </c>
      <c r="AV605">
        <f t="shared" si="641"/>
        <v>0.15474086690496963</v>
      </c>
      <c r="AW605">
        <f t="shared" si="642"/>
        <v>0</v>
      </c>
      <c r="AX605">
        <f t="shared" si="623"/>
        <v>3.361297182555046E-2</v>
      </c>
      <c r="AY605" t="b">
        <f t="shared" si="643"/>
        <v>0</v>
      </c>
      <c r="AZ605">
        <f t="shared" si="624"/>
        <v>37.337604695554134</v>
      </c>
      <c r="BA605">
        <f t="shared" si="625"/>
        <v>0.68735619580514917</v>
      </c>
      <c r="BB605">
        <f t="shared" si="626"/>
        <v>6.7326516014326238E-2</v>
      </c>
      <c r="BC605">
        <f t="shared" si="627"/>
        <v>2.450507270472449E-2</v>
      </c>
      <c r="BD605">
        <f t="shared" si="628"/>
        <v>4.9331796297907987E-2</v>
      </c>
      <c r="BF605" s="15">
        <f t="shared" si="644"/>
        <v>38.166124276376244</v>
      </c>
      <c r="BG605" s="10">
        <f t="shared" si="645"/>
        <v>0</v>
      </c>
      <c r="BH605">
        <f t="shared" si="646"/>
        <v>5.9058591569292673</v>
      </c>
      <c r="BI605">
        <f t="shared" si="647"/>
        <v>5.9216781596562029</v>
      </c>
      <c r="BJ605">
        <f t="shared" si="648"/>
        <v>-6.6160606748013495E-2</v>
      </c>
      <c r="BK605">
        <f t="shared" si="649"/>
        <v>-5.0103597833070501E-4</v>
      </c>
      <c r="BM605">
        <f t="shared" si="650"/>
        <v>0</v>
      </c>
      <c r="BN605">
        <f t="shared" si="651"/>
        <v>0</v>
      </c>
      <c r="BO605">
        <f t="shared" si="652"/>
        <v>2.2204460492503131E-16</v>
      </c>
      <c r="BP605">
        <f t="shared" si="653"/>
        <v>0</v>
      </c>
    </row>
    <row r="606" spans="1:68" x14ac:dyDescent="0.2">
      <c r="A606">
        <f t="shared" si="594"/>
        <v>0.56899999999999995</v>
      </c>
      <c r="B606">
        <f t="shared" si="595"/>
        <v>1.7785425606684508</v>
      </c>
      <c r="C606">
        <f t="shared" si="596"/>
        <v>1.3471912893639761</v>
      </c>
      <c r="D606">
        <f t="shared" si="597"/>
        <v>1.7785425606684508</v>
      </c>
      <c r="E606">
        <f t="shared" si="603"/>
        <v>0.97510438355630602</v>
      </c>
      <c r="F606">
        <f t="shared" si="604"/>
        <v>0.97510438355630602</v>
      </c>
      <c r="G606">
        <f t="shared" si="598"/>
        <v>1.7607571350617663</v>
      </c>
      <c r="H606">
        <f t="shared" si="599"/>
        <v>0.98201163607050435</v>
      </c>
      <c r="I606">
        <f t="shared" si="600"/>
        <v>0.98201163607050435</v>
      </c>
      <c r="J606">
        <f t="shared" si="590"/>
        <v>22.228219890327864</v>
      </c>
      <c r="K606">
        <f t="shared" si="591"/>
        <v>21.549422571889028</v>
      </c>
      <c r="L606">
        <f t="shared" si="605"/>
        <v>1.1328971710567612E+18</v>
      </c>
      <c r="M606">
        <f t="shared" si="601"/>
        <v>3.3637882347912908E-2</v>
      </c>
      <c r="N606" s="17">
        <f t="shared" si="592"/>
        <v>3.8108261752290696E+16</v>
      </c>
      <c r="O606">
        <f t="shared" si="593"/>
        <v>0</v>
      </c>
      <c r="P606" s="18" t="e">
        <f t="shared" si="602"/>
        <v>#N/A</v>
      </c>
      <c r="R606">
        <f t="shared" si="606"/>
        <v>3.0703490213828357</v>
      </c>
      <c r="S606">
        <f t="shared" si="607"/>
        <v>41.571309893705831</v>
      </c>
      <c r="T606">
        <f t="shared" si="629"/>
        <v>-3.3921023962776107</v>
      </c>
      <c r="U606" s="9">
        <f t="shared" si="608"/>
        <v>38.179207497428223</v>
      </c>
      <c r="V606">
        <f t="shared" si="630"/>
        <v>-3.8108261752289768E+16</v>
      </c>
      <c r="W606">
        <f t="shared" si="631"/>
        <v>0</v>
      </c>
      <c r="X606">
        <f t="shared" si="632"/>
        <v>-2.1316282072803006E-14</v>
      </c>
      <c r="Y606">
        <f t="shared" si="609"/>
        <v>1.3471912893639761</v>
      </c>
      <c r="Z606">
        <f t="shared" si="610"/>
        <v>31.415926535897931</v>
      </c>
      <c r="AA606">
        <f t="shared" si="611"/>
        <v>3.3651976910207138</v>
      </c>
      <c r="AB606">
        <f t="shared" si="633"/>
        <v>0.76527220890644643</v>
      </c>
      <c r="AC606">
        <f t="shared" si="612"/>
        <v>32.181198744804377</v>
      </c>
      <c r="AD606">
        <f t="shared" si="634"/>
        <v>6.8756824710544312E-2</v>
      </c>
      <c r="AE606">
        <f t="shared" si="613"/>
        <v>2.3680930897494824E-2</v>
      </c>
      <c r="AF606" s="9">
        <f t="shared" si="635"/>
        <v>32.273636500412422</v>
      </c>
      <c r="AG606" s="9">
        <f t="shared" si="636"/>
        <v>0</v>
      </c>
      <c r="AH606">
        <f t="shared" si="637"/>
        <v>0</v>
      </c>
      <c r="AI606">
        <f t="shared" si="654"/>
        <v>3.1257338500324527E-3</v>
      </c>
      <c r="AJ606">
        <f t="shared" si="614"/>
        <v>37.337604695554134</v>
      </c>
      <c r="AK606">
        <f t="shared" si="615"/>
        <v>0.69880459949690166</v>
      </c>
      <c r="AL606">
        <f t="shared" si="616"/>
        <v>0.11758744872015336</v>
      </c>
      <c r="AM606">
        <f t="shared" si="617"/>
        <v>2.521075365705909E-2</v>
      </c>
      <c r="AN606" s="9">
        <f t="shared" si="638"/>
        <v>38.179207497428244</v>
      </c>
      <c r="AO606">
        <f t="shared" si="618"/>
        <v>0</v>
      </c>
      <c r="AP606">
        <f t="shared" si="639"/>
        <v>0</v>
      </c>
      <c r="AQ606">
        <f t="shared" si="619"/>
        <v>5.9216781596562029</v>
      </c>
      <c r="AR606">
        <f t="shared" si="620"/>
        <v>-6.646760940954477E-2</v>
      </c>
      <c r="AS606">
        <f t="shared" si="621"/>
        <v>4.8830624009609053E-2</v>
      </c>
      <c r="AT606">
        <f t="shared" si="640"/>
        <v>-9.5116159019842675E-2</v>
      </c>
      <c r="AU606">
        <f t="shared" si="622"/>
        <v>5.9055709970158219</v>
      </c>
      <c r="AV606">
        <f t="shared" si="641"/>
        <v>0.15468029286395277</v>
      </c>
      <c r="AW606">
        <f t="shared" si="642"/>
        <v>0</v>
      </c>
      <c r="AX606">
        <f t="shared" si="623"/>
        <v>3.3644229164050785E-2</v>
      </c>
      <c r="AY606" t="b">
        <f t="shared" si="643"/>
        <v>0</v>
      </c>
      <c r="AZ606">
        <f t="shared" si="624"/>
        <v>37.337604695554134</v>
      </c>
      <c r="BA606">
        <f t="shared" si="625"/>
        <v>0.69880459949690144</v>
      </c>
      <c r="BB606">
        <f t="shared" si="626"/>
        <v>6.8255652422245516E-2</v>
      </c>
      <c r="BC606">
        <f t="shared" si="627"/>
        <v>2.521075365705909E-2</v>
      </c>
      <c r="BD606">
        <f t="shared" si="628"/>
        <v>4.9331796297907987E-2</v>
      </c>
      <c r="BF606" s="15">
        <f t="shared" si="644"/>
        <v>38.179207497428244</v>
      </c>
      <c r="BG606" s="10">
        <f t="shared" si="645"/>
        <v>0</v>
      </c>
      <c r="BH606">
        <f t="shared" si="646"/>
        <v>5.9055709970158219</v>
      </c>
      <c r="BI606">
        <f t="shared" si="647"/>
        <v>5.9216781596562029</v>
      </c>
      <c r="BJ606">
        <f t="shared" si="648"/>
        <v>-6.6467609409544992E-2</v>
      </c>
      <c r="BK606">
        <f t="shared" si="649"/>
        <v>-5.0117228829879568E-4</v>
      </c>
      <c r="BM606">
        <f t="shared" si="650"/>
        <v>0</v>
      </c>
      <c r="BN606">
        <f t="shared" si="651"/>
        <v>0</v>
      </c>
      <c r="BO606">
        <f t="shared" si="652"/>
        <v>1.3877787807814457E-16</v>
      </c>
      <c r="BP606">
        <f t="shared" si="653"/>
        <v>0</v>
      </c>
    </row>
    <row r="607" spans="1:68" x14ac:dyDescent="0.2">
      <c r="A607">
        <f t="shared" si="594"/>
        <v>0.56999999999999995</v>
      </c>
      <c r="B607">
        <f t="shared" si="595"/>
        <v>1.7816682945184832</v>
      </c>
      <c r="C607">
        <f t="shared" si="596"/>
        <v>1.3440655555139438</v>
      </c>
      <c r="D607">
        <f t="shared" si="597"/>
        <v>1.7816682945184832</v>
      </c>
      <c r="E607">
        <f t="shared" si="603"/>
        <v>0.97440650114630523</v>
      </c>
      <c r="F607">
        <f t="shared" si="604"/>
        <v>0.97440650114630523</v>
      </c>
      <c r="G607">
        <f t="shared" si="598"/>
        <v>1.7638516115732983</v>
      </c>
      <c r="H607">
        <f t="shared" si="599"/>
        <v>0.98142263492204884</v>
      </c>
      <c r="I607">
        <f t="shared" si="600"/>
        <v>0.98142263492204884</v>
      </c>
      <c r="J607">
        <f t="shared" si="590"/>
        <v>22.241560164515207</v>
      </c>
      <c r="K607">
        <f t="shared" si="591"/>
        <v>21.562226098270912</v>
      </c>
      <c r="L607">
        <f t="shared" si="605"/>
        <v>1.146801542700038E+18</v>
      </c>
      <c r="M607">
        <f t="shared" si="601"/>
        <v>3.3669121981019803E-2</v>
      </c>
      <c r="N607" s="17">
        <f t="shared" si="592"/>
        <v>3.8611801029189272E+16</v>
      </c>
      <c r="O607">
        <f t="shared" si="593"/>
        <v>0</v>
      </c>
      <c r="P607" s="18" t="e">
        <f t="shared" si="602"/>
        <v>#N/A</v>
      </c>
      <c r="R607">
        <f t="shared" si="606"/>
        <v>3.0709429920220135</v>
      </c>
      <c r="S607">
        <f t="shared" si="607"/>
        <v>41.583508474140494</v>
      </c>
      <c r="T607">
        <f t="shared" si="629"/>
        <v>-3.391174123338959</v>
      </c>
      <c r="U607" s="9">
        <f t="shared" si="608"/>
        <v>38.192334350801538</v>
      </c>
      <c r="V607">
        <f t="shared" si="630"/>
        <v>-3.8611801029188552E+16</v>
      </c>
      <c r="W607">
        <f t="shared" si="631"/>
        <v>0</v>
      </c>
      <c r="X607">
        <f t="shared" si="632"/>
        <v>-1.4210854715202004E-14</v>
      </c>
      <c r="Y607">
        <f t="shared" si="609"/>
        <v>1.3440655555139438</v>
      </c>
      <c r="Z607">
        <f t="shared" si="610"/>
        <v>31.415926535897931</v>
      </c>
      <c r="AA607">
        <f t="shared" si="611"/>
        <v>3.3683234248707459</v>
      </c>
      <c r="AB607">
        <f t="shared" si="633"/>
        <v>0.77706389345724747</v>
      </c>
      <c r="AC607">
        <f t="shared" si="612"/>
        <v>32.192990429355177</v>
      </c>
      <c r="AD607">
        <f t="shared" si="634"/>
        <v>6.9685234682311678E-2</v>
      </c>
      <c r="AE607">
        <f t="shared" si="613"/>
        <v>2.4377981104832688E-2</v>
      </c>
      <c r="AF607" s="9">
        <f t="shared" si="635"/>
        <v>32.287053645142322</v>
      </c>
      <c r="AG607" s="9">
        <f t="shared" si="636"/>
        <v>0</v>
      </c>
      <c r="AH607">
        <f t="shared" si="637"/>
        <v>0</v>
      </c>
      <c r="AI607">
        <f t="shared" si="654"/>
        <v>3.1257338500324527E-3</v>
      </c>
      <c r="AJ607">
        <f t="shared" si="614"/>
        <v>37.337604695554134</v>
      </c>
      <c r="AK607">
        <f t="shared" si="615"/>
        <v>0.71028722348800943</v>
      </c>
      <c r="AL607">
        <f t="shared" si="616"/>
        <v>0.11851572165880508</v>
      </c>
      <c r="AM607">
        <f t="shared" si="617"/>
        <v>2.5926710100583224E-2</v>
      </c>
      <c r="AN607" s="9">
        <f t="shared" si="638"/>
        <v>38.192334350801531</v>
      </c>
      <c r="AO607">
        <f t="shared" si="618"/>
        <v>0</v>
      </c>
      <c r="AP607">
        <f t="shared" si="639"/>
        <v>0</v>
      </c>
      <c r="AQ607">
        <f t="shared" si="619"/>
        <v>5.9216781596562029</v>
      </c>
      <c r="AR607">
        <f t="shared" si="620"/>
        <v>-6.6776669969238034E-2</v>
      </c>
      <c r="AS607">
        <f t="shared" si="621"/>
        <v>4.8830486976493406E-2</v>
      </c>
      <c r="AT607">
        <f t="shared" si="640"/>
        <v>-9.401361556430321E-2</v>
      </c>
      <c r="AU607">
        <f t="shared" si="622"/>
        <v>5.9052807056592087</v>
      </c>
      <c r="AV607">
        <f t="shared" si="641"/>
        <v>0.15461952787222802</v>
      </c>
      <c r="AW607">
        <f t="shared" si="642"/>
        <v>0</v>
      </c>
      <c r="AX607">
        <f t="shared" si="623"/>
        <v>3.3675486502551109E-2</v>
      </c>
      <c r="AY607" t="b">
        <f t="shared" si="643"/>
        <v>0</v>
      </c>
      <c r="AZ607">
        <f t="shared" si="624"/>
        <v>37.337604695554134</v>
      </c>
      <c r="BA607">
        <f t="shared" si="625"/>
        <v>0.71028722348800921</v>
      </c>
      <c r="BB607">
        <f t="shared" si="626"/>
        <v>6.9183925360897347E-2</v>
      </c>
      <c r="BC607">
        <f t="shared" si="627"/>
        <v>2.5926710100583224E-2</v>
      </c>
      <c r="BD607">
        <f t="shared" si="628"/>
        <v>4.9331796297907987E-2</v>
      </c>
      <c r="BF607" s="15">
        <f t="shared" si="644"/>
        <v>38.192334350801531</v>
      </c>
      <c r="BG607" s="10">
        <f t="shared" si="645"/>
        <v>0</v>
      </c>
      <c r="BH607">
        <f t="shared" si="646"/>
        <v>5.9052807056592087</v>
      </c>
      <c r="BI607">
        <f t="shared" si="647"/>
        <v>5.9216781596562029</v>
      </c>
      <c r="BJ607">
        <f t="shared" si="648"/>
        <v>-6.6776669969238256E-2</v>
      </c>
      <c r="BK607">
        <f t="shared" si="649"/>
        <v>-5.0130932141433104E-4</v>
      </c>
      <c r="BM607">
        <f t="shared" si="650"/>
        <v>0</v>
      </c>
      <c r="BN607">
        <f t="shared" si="651"/>
        <v>0</v>
      </c>
      <c r="BO607">
        <f t="shared" si="652"/>
        <v>2.4980018054066022E-16</v>
      </c>
      <c r="BP607">
        <f t="shared" si="653"/>
        <v>0</v>
      </c>
    </row>
    <row r="608" spans="1:68" x14ac:dyDescent="0.2">
      <c r="A608">
        <f t="shared" si="594"/>
        <v>0.57099999999999995</v>
      </c>
      <c r="B608">
        <f t="shared" si="595"/>
        <v>1.7847940283685158</v>
      </c>
      <c r="C608">
        <f t="shared" si="596"/>
        <v>1.3409398216639112</v>
      </c>
      <c r="D608">
        <f t="shared" si="597"/>
        <v>1.7847940283685158</v>
      </c>
      <c r="E608">
        <f t="shared" si="603"/>
        <v>0.97369909858586645</v>
      </c>
      <c r="F608">
        <f t="shared" si="604"/>
        <v>0.97369909858586656</v>
      </c>
      <c r="G608">
        <f t="shared" si="598"/>
        <v>1.7669460880848307</v>
      </c>
      <c r="H608">
        <f t="shared" si="599"/>
        <v>0.98082423588906387</v>
      </c>
      <c r="I608">
        <f t="shared" si="600"/>
        <v>0.98082423588906387</v>
      </c>
      <c r="J608">
        <f t="shared" si="590"/>
        <v>22.255129698798235</v>
      </c>
      <c r="K608">
        <f t="shared" si="591"/>
        <v>21.575249581651558</v>
      </c>
      <c r="L608">
        <f t="shared" si="605"/>
        <v>1.1609285610612749E+18</v>
      </c>
      <c r="M608">
        <f t="shared" si="601"/>
        <v>3.3700361581231249E-2</v>
      </c>
      <c r="N608" s="17">
        <f t="shared" si="592"/>
        <v>3.9123712277743464E+16</v>
      </c>
      <c r="O608">
        <f t="shared" si="593"/>
        <v>0</v>
      </c>
      <c r="P608" s="18" t="e">
        <f t="shared" si="602"/>
        <v>#N/A</v>
      </c>
      <c r="R608">
        <f t="shared" si="606"/>
        <v>3.0715468049976713</v>
      </c>
      <c r="S608">
        <f t="shared" si="607"/>
        <v>41.595751842468417</v>
      </c>
      <c r="T608">
        <f t="shared" si="629"/>
        <v>-3.3902467122679907</v>
      </c>
      <c r="U608" s="9">
        <f t="shared" si="608"/>
        <v>38.205505130200429</v>
      </c>
      <c r="V608">
        <f t="shared" si="630"/>
        <v>-3.9123712277743144E+16</v>
      </c>
      <c r="W608">
        <f t="shared" si="631"/>
        <v>0</v>
      </c>
      <c r="X608">
        <f t="shared" si="632"/>
        <v>-7.1054273576010019E-15</v>
      </c>
      <c r="Y608">
        <f t="shared" si="609"/>
        <v>1.3409398216639112</v>
      </c>
      <c r="Z608">
        <f t="shared" si="610"/>
        <v>31.415926535897931</v>
      </c>
      <c r="AA608">
        <f t="shared" si="611"/>
        <v>3.3714491587207784</v>
      </c>
      <c r="AB608">
        <f t="shared" si="633"/>
        <v>0.78889215086972753</v>
      </c>
      <c r="AC608">
        <f t="shared" si="612"/>
        <v>32.204818686767659</v>
      </c>
      <c r="AD608">
        <f t="shared" si="634"/>
        <v>7.0612783508437763E-2</v>
      </c>
      <c r="AE608">
        <f t="shared" si="613"/>
        <v>2.5085394061961089E-2</v>
      </c>
      <c r="AF608" s="9">
        <f t="shared" si="635"/>
        <v>32.300516864338057</v>
      </c>
      <c r="AG608" s="9">
        <f t="shared" si="636"/>
        <v>0</v>
      </c>
      <c r="AH608">
        <f t="shared" si="637"/>
        <v>0</v>
      </c>
      <c r="AI608">
        <f t="shared" si="654"/>
        <v>3.1257338500324527E-3</v>
      </c>
      <c r="AJ608">
        <f t="shared" si="614"/>
        <v>37.337604695554134</v>
      </c>
      <c r="AK608">
        <f t="shared" si="615"/>
        <v>0.72180434515702196</v>
      </c>
      <c r="AL608">
        <f t="shared" si="616"/>
        <v>0.11944313272977336</v>
      </c>
      <c r="AM608">
        <f t="shared" si="617"/>
        <v>2.6652956759520386E-2</v>
      </c>
      <c r="AN608" s="9">
        <f t="shared" si="638"/>
        <v>38.20550513020045</v>
      </c>
      <c r="AO608">
        <f t="shared" si="618"/>
        <v>0</v>
      </c>
      <c r="AP608">
        <f t="shared" si="639"/>
        <v>0</v>
      </c>
      <c r="AQ608">
        <f t="shared" si="619"/>
        <v>5.9216781596562029</v>
      </c>
      <c r="AR608">
        <f t="shared" si="620"/>
        <v>-6.7087805712705562E-2</v>
      </c>
      <c r="AS608">
        <f t="shared" si="621"/>
        <v>4.8830349221335598E-2</v>
      </c>
      <c r="AT608">
        <f t="shared" si="640"/>
        <v>-9.2944585555398973E-2</v>
      </c>
      <c r="AU608">
        <f t="shared" si="622"/>
        <v>5.9049882658623929</v>
      </c>
      <c r="AV608">
        <f t="shared" si="641"/>
        <v>0.15455857070175613</v>
      </c>
      <c r="AW608">
        <f t="shared" si="642"/>
        <v>0</v>
      </c>
      <c r="AX608">
        <f t="shared" si="623"/>
        <v>3.3706743841051434E-2</v>
      </c>
      <c r="AY608" t="b">
        <f t="shared" si="643"/>
        <v>0</v>
      </c>
      <c r="AZ608">
        <f t="shared" si="624"/>
        <v>37.337604695554134</v>
      </c>
      <c r="BA608">
        <f t="shared" si="625"/>
        <v>0.72180434515702185</v>
      </c>
      <c r="BB608">
        <f t="shared" si="626"/>
        <v>7.0111336431865567E-2</v>
      </c>
      <c r="BC608">
        <f t="shared" si="627"/>
        <v>2.6652956759520272E-2</v>
      </c>
      <c r="BD608">
        <f t="shared" si="628"/>
        <v>4.9331796297907987E-2</v>
      </c>
      <c r="BF608" s="15">
        <f t="shared" si="644"/>
        <v>38.20550513020045</v>
      </c>
      <c r="BG608" s="10">
        <f t="shared" si="645"/>
        <v>0</v>
      </c>
      <c r="BH608">
        <f t="shared" si="646"/>
        <v>5.9049882658623929</v>
      </c>
      <c r="BI608">
        <f t="shared" si="647"/>
        <v>5.9216781596562029</v>
      </c>
      <c r="BJ608">
        <f t="shared" si="648"/>
        <v>-6.7087805712705673E-2</v>
      </c>
      <c r="BK608">
        <f t="shared" si="649"/>
        <v>-5.0144707657219512E-4</v>
      </c>
      <c r="BM608">
        <f t="shared" si="650"/>
        <v>0</v>
      </c>
      <c r="BN608">
        <f t="shared" si="651"/>
        <v>0</v>
      </c>
      <c r="BO608">
        <f t="shared" si="652"/>
        <v>1.9428902930940239E-16</v>
      </c>
      <c r="BP608">
        <f t="shared" si="653"/>
        <v>-1.1449174941446927E-16</v>
      </c>
    </row>
    <row r="609" spans="1:68" x14ac:dyDescent="0.2">
      <c r="A609">
        <f t="shared" si="594"/>
        <v>0.57199999999999995</v>
      </c>
      <c r="B609">
        <f t="shared" si="595"/>
        <v>1.7879197622185481</v>
      </c>
      <c r="C609">
        <f t="shared" si="596"/>
        <v>1.3378140878138789</v>
      </c>
      <c r="D609">
        <f t="shared" si="597"/>
        <v>1.7879197622185481</v>
      </c>
      <c r="E609">
        <f t="shared" si="603"/>
        <v>0.97298218278645743</v>
      </c>
      <c r="F609">
        <f t="shared" si="604"/>
        <v>0.97298218278645743</v>
      </c>
      <c r="G609">
        <f t="shared" si="598"/>
        <v>1.7700405645963626</v>
      </c>
      <c r="H609">
        <f t="shared" si="599"/>
        <v>0.98021644470168534</v>
      </c>
      <c r="I609">
        <f t="shared" si="600"/>
        <v>0.98021644470168534</v>
      </c>
      <c r="J609">
        <f t="shared" si="590"/>
        <v>22.2689291731674</v>
      </c>
      <c r="K609">
        <f t="shared" si="591"/>
        <v>21.588493670674808</v>
      </c>
      <c r="L609">
        <f t="shared" si="605"/>
        <v>1.1752825881185618E+18</v>
      </c>
      <c r="M609">
        <f t="shared" si="601"/>
        <v>3.373160114851672E-2</v>
      </c>
      <c r="N609" s="17">
        <f t="shared" si="592"/>
        <v>3.9644163499211784E+16</v>
      </c>
      <c r="O609">
        <f t="shared" si="593"/>
        <v>0</v>
      </c>
      <c r="P609" s="18" t="e">
        <f t="shared" si="602"/>
        <v>#N/A</v>
      </c>
      <c r="R609">
        <f t="shared" si="606"/>
        <v>3.0721604723231142</v>
      </c>
      <c r="S609">
        <f t="shared" si="607"/>
        <v>41.608040293099748</v>
      </c>
      <c r="T609">
        <f t="shared" si="629"/>
        <v>-3.3893201614675759</v>
      </c>
      <c r="U609" s="9">
        <f t="shared" si="608"/>
        <v>38.218720131632175</v>
      </c>
      <c r="V609">
        <f t="shared" si="630"/>
        <v>-3.9644163499211184E+16</v>
      </c>
      <c r="W609">
        <f t="shared" si="631"/>
        <v>0</v>
      </c>
      <c r="X609">
        <f t="shared" si="632"/>
        <v>-1.4210854715202004E-14</v>
      </c>
      <c r="Y609">
        <f t="shared" si="609"/>
        <v>1.3378140878138789</v>
      </c>
      <c r="Z609">
        <f t="shared" si="610"/>
        <v>31.415926535897931</v>
      </c>
      <c r="AA609">
        <f t="shared" si="611"/>
        <v>3.374574892570811</v>
      </c>
      <c r="AB609">
        <f t="shared" si="633"/>
        <v>0.80075727809059816</v>
      </c>
      <c r="AC609">
        <f t="shared" si="612"/>
        <v>32.216683813988531</v>
      </c>
      <c r="AD609">
        <f t="shared" si="634"/>
        <v>7.1539472784951874E-2</v>
      </c>
      <c r="AE609">
        <f t="shared" si="613"/>
        <v>2.5803184440819738E-2</v>
      </c>
      <c r="AF609" s="9">
        <f t="shared" si="635"/>
        <v>32.314026471214298</v>
      </c>
      <c r="AG609" s="9">
        <f t="shared" si="636"/>
        <v>0</v>
      </c>
      <c r="AH609">
        <f t="shared" si="637"/>
        <v>0</v>
      </c>
      <c r="AI609">
        <f t="shared" si="654"/>
        <v>3.1257338500324527E-3</v>
      </c>
      <c r="AJ609">
        <f t="shared" si="614"/>
        <v>37.337604695554134</v>
      </c>
      <c r="AK609">
        <f t="shared" si="615"/>
        <v>0.73335624395661136</v>
      </c>
      <c r="AL609">
        <f t="shared" si="616"/>
        <v>0.12036968353018818</v>
      </c>
      <c r="AM609">
        <f t="shared" si="617"/>
        <v>2.7389508591276545E-2</v>
      </c>
      <c r="AN609" s="9">
        <f t="shared" si="638"/>
        <v>38.21872013163221</v>
      </c>
      <c r="AO609">
        <f t="shared" si="618"/>
        <v>0</v>
      </c>
      <c r="AP609">
        <f t="shared" si="639"/>
        <v>0</v>
      </c>
      <c r="AQ609">
        <f t="shared" si="619"/>
        <v>5.9216781596562029</v>
      </c>
      <c r="AR609">
        <f t="shared" si="620"/>
        <v>-6.7401034133986792E-2</v>
      </c>
      <c r="AS609">
        <f t="shared" si="621"/>
        <v>4.8830210745236302E-2</v>
      </c>
      <c r="AT609">
        <f t="shared" si="640"/>
        <v>-9.1907629735780275E-2</v>
      </c>
      <c r="AU609">
        <f t="shared" si="622"/>
        <v>5.9046936604179123</v>
      </c>
      <c r="AV609">
        <f t="shared" si="641"/>
        <v>0.15449742011456888</v>
      </c>
      <c r="AW609">
        <f t="shared" si="642"/>
        <v>0</v>
      </c>
      <c r="AX609">
        <f t="shared" si="623"/>
        <v>3.3738001179551759E-2</v>
      </c>
      <c r="AY609" t="b">
        <f t="shared" si="643"/>
        <v>0</v>
      </c>
      <c r="AZ609">
        <f t="shared" si="624"/>
        <v>37.337604695554134</v>
      </c>
      <c r="BA609">
        <f t="shared" si="625"/>
        <v>0.73335624395661125</v>
      </c>
      <c r="BB609">
        <f t="shared" si="626"/>
        <v>7.1037887232280508E-2</v>
      </c>
      <c r="BC609">
        <f t="shared" si="627"/>
        <v>2.7389508591276545E-2</v>
      </c>
      <c r="BD609">
        <f t="shared" si="628"/>
        <v>4.9331796297907987E-2</v>
      </c>
      <c r="BF609" s="15">
        <f t="shared" si="644"/>
        <v>38.21872013163221</v>
      </c>
      <c r="BG609" s="10">
        <f t="shared" si="645"/>
        <v>0</v>
      </c>
      <c r="BH609">
        <f t="shared" si="646"/>
        <v>5.9046936604179123</v>
      </c>
      <c r="BI609">
        <f t="shared" si="647"/>
        <v>5.9216781596562029</v>
      </c>
      <c r="BJ609">
        <f t="shared" si="648"/>
        <v>-6.7401034133986903E-2</v>
      </c>
      <c r="BK609">
        <f t="shared" si="649"/>
        <v>-5.0158555267136584E-4</v>
      </c>
      <c r="BM609">
        <f t="shared" si="650"/>
        <v>0</v>
      </c>
      <c r="BN609">
        <f t="shared" si="651"/>
        <v>0</v>
      </c>
      <c r="BO609">
        <f t="shared" si="652"/>
        <v>3.1918911957973251E-16</v>
      </c>
      <c r="BP609">
        <f t="shared" si="653"/>
        <v>0</v>
      </c>
    </row>
    <row r="610" spans="1:68" x14ac:dyDescent="0.2">
      <c r="A610">
        <f t="shared" si="594"/>
        <v>0.57299999999999995</v>
      </c>
      <c r="B610">
        <f t="shared" si="595"/>
        <v>1.7910454960685804</v>
      </c>
      <c r="C610">
        <f t="shared" si="596"/>
        <v>1.3346883539638466</v>
      </c>
      <c r="D610">
        <f t="shared" si="597"/>
        <v>1.7910454960685804</v>
      </c>
      <c r="E610">
        <f t="shared" si="603"/>
        <v>0.97225576075249165</v>
      </c>
      <c r="F610">
        <f t="shared" si="604"/>
        <v>0.97225576075249165</v>
      </c>
      <c r="G610">
        <f t="shared" si="598"/>
        <v>1.7731350411078945</v>
      </c>
      <c r="H610">
        <f t="shared" si="599"/>
        <v>0.97959926717998624</v>
      </c>
      <c r="I610">
        <f t="shared" si="600"/>
        <v>0.97959926717998624</v>
      </c>
      <c r="J610">
        <f t="shared" si="590"/>
        <v>22.282959280149363</v>
      </c>
      <c r="K610">
        <f t="shared" si="591"/>
        <v>21.601959025936605</v>
      </c>
      <c r="L610">
        <f t="shared" si="605"/>
        <v>1.1898680860119281E+18</v>
      </c>
      <c r="M610">
        <f t="shared" si="601"/>
        <v>3.376284068284572E-2</v>
      </c>
      <c r="N610" s="17">
        <f t="shared" si="592"/>
        <v>4.0173326621623296E+16</v>
      </c>
      <c r="O610">
        <f t="shared" si="593"/>
        <v>0</v>
      </c>
      <c r="P610" s="18" t="e">
        <f t="shared" si="602"/>
        <v>#N/A</v>
      </c>
      <c r="R610">
        <f t="shared" si="606"/>
        <v>3.0727840062227312</v>
      </c>
      <c r="S610">
        <f t="shared" si="607"/>
        <v>41.620374122780881</v>
      </c>
      <c r="T610">
        <f t="shared" si="629"/>
        <v>-3.3883944693450205</v>
      </c>
      <c r="U610" s="9">
        <f t="shared" si="608"/>
        <v>38.231979653435857</v>
      </c>
      <c r="V610">
        <f t="shared" si="630"/>
        <v>-4.0173326621622512E+16</v>
      </c>
      <c r="W610">
        <f t="shared" si="631"/>
        <v>0</v>
      </c>
      <c r="X610">
        <f t="shared" si="632"/>
        <v>-2.1316282072803006E-14</v>
      </c>
      <c r="Y610">
        <f t="shared" si="609"/>
        <v>1.3346883539638466</v>
      </c>
      <c r="Z610">
        <f t="shared" si="610"/>
        <v>31.415926535897931</v>
      </c>
      <c r="AA610">
        <f t="shared" si="611"/>
        <v>3.3777006264208431</v>
      </c>
      <c r="AB610">
        <f t="shared" si="633"/>
        <v>0.81265957437963798</v>
      </c>
      <c r="AC610">
        <f t="shared" si="612"/>
        <v>32.228586110277568</v>
      </c>
      <c r="AD610">
        <f t="shared" si="634"/>
        <v>7.2465304103449729E-2</v>
      </c>
      <c r="AE610">
        <f t="shared" si="613"/>
        <v>2.653136714981166E-2</v>
      </c>
      <c r="AF610" s="9">
        <f t="shared" si="635"/>
        <v>32.327582781530836</v>
      </c>
      <c r="AG610" s="9">
        <f t="shared" si="636"/>
        <v>0</v>
      </c>
      <c r="AH610">
        <f t="shared" si="637"/>
        <v>0</v>
      </c>
      <c r="AI610">
        <f t="shared" si="654"/>
        <v>3.1257338500323417E-3</v>
      </c>
      <c r="AJ610">
        <f t="shared" si="614"/>
        <v>37.337604695554134</v>
      </c>
      <c r="AK610">
        <f t="shared" si="615"/>
        <v>0.74494320144129855</v>
      </c>
      <c r="AL610">
        <f t="shared" si="616"/>
        <v>0.12129537565274351</v>
      </c>
      <c r="AM610">
        <f t="shared" si="617"/>
        <v>2.8136380787704935E-2</v>
      </c>
      <c r="AN610" s="9">
        <f t="shared" si="638"/>
        <v>38.231979653435886</v>
      </c>
      <c r="AO610">
        <f t="shared" si="618"/>
        <v>0</v>
      </c>
      <c r="AP610">
        <f t="shared" si="639"/>
        <v>0</v>
      </c>
      <c r="AQ610">
        <f t="shared" si="619"/>
        <v>5.9216781596562029</v>
      </c>
      <c r="AR610">
        <f t="shared" si="620"/>
        <v>-6.7716372938339431E-2</v>
      </c>
      <c r="AS610">
        <f t="shared" si="621"/>
        <v>4.883007154929378E-2</v>
      </c>
      <c r="AT610">
        <f t="shared" si="640"/>
        <v>-9.0901390612496885E-2</v>
      </c>
      <c r="AU610">
        <f t="shared" si="622"/>
        <v>5.9043968719050497</v>
      </c>
      <c r="AV610">
        <f t="shared" si="641"/>
        <v>0.15443607486264252</v>
      </c>
      <c r="AW610">
        <f t="shared" si="642"/>
        <v>0</v>
      </c>
      <c r="AX610">
        <f t="shared" si="623"/>
        <v>3.3769258518052084E-2</v>
      </c>
      <c r="AY610" t="b">
        <f t="shared" si="643"/>
        <v>0</v>
      </c>
      <c r="AZ610">
        <f t="shared" si="624"/>
        <v>37.337604695554134</v>
      </c>
      <c r="BA610">
        <f t="shared" si="625"/>
        <v>0.74494320144129855</v>
      </c>
      <c r="BB610">
        <f t="shared" si="626"/>
        <v>7.1963579354835619E-2</v>
      </c>
      <c r="BC610">
        <f t="shared" si="627"/>
        <v>2.8136380787704935E-2</v>
      </c>
      <c r="BD610">
        <f t="shared" si="628"/>
        <v>4.9331796297907987E-2</v>
      </c>
      <c r="BF610" s="15">
        <f t="shared" si="644"/>
        <v>38.231979653435886</v>
      </c>
      <c r="BG610" s="10">
        <f t="shared" si="645"/>
        <v>0</v>
      </c>
      <c r="BH610">
        <f t="shared" si="646"/>
        <v>5.9043968719050497</v>
      </c>
      <c r="BI610">
        <f t="shared" si="647"/>
        <v>5.9216781596562029</v>
      </c>
      <c r="BJ610">
        <f t="shared" si="648"/>
        <v>-6.7716372938339431E-2</v>
      </c>
      <c r="BK610">
        <f t="shared" si="649"/>
        <v>-5.0172474861411021E-4</v>
      </c>
      <c r="BM610">
        <f t="shared" si="650"/>
        <v>0</v>
      </c>
      <c r="BN610">
        <f t="shared" si="651"/>
        <v>0</v>
      </c>
      <c r="BO610">
        <f t="shared" si="652"/>
        <v>0</v>
      </c>
      <c r="BP610">
        <f t="shared" si="653"/>
        <v>0</v>
      </c>
    </row>
    <row r="611" spans="1:68" x14ac:dyDescent="0.2">
      <c r="A611">
        <f t="shared" si="594"/>
        <v>0.57399999999999995</v>
      </c>
      <c r="B611">
        <f t="shared" si="595"/>
        <v>1.794171229918613</v>
      </c>
      <c r="C611">
        <f t="shared" si="596"/>
        <v>1.331562620113814</v>
      </c>
      <c r="D611">
        <f t="shared" si="597"/>
        <v>1.794171229918613</v>
      </c>
      <c r="E611">
        <f t="shared" si="603"/>
        <v>0.97151983958126054</v>
      </c>
      <c r="F611">
        <f t="shared" si="604"/>
        <v>0.97151983958126065</v>
      </c>
      <c r="G611">
        <f t="shared" si="598"/>
        <v>1.7762295176194269</v>
      </c>
      <c r="H611">
        <f t="shared" si="599"/>
        <v>0.97897270923392088</v>
      </c>
      <c r="I611">
        <f t="shared" si="600"/>
        <v>0.97897270923392088</v>
      </c>
      <c r="J611">
        <f t="shared" si="590"/>
        <v>22.297220724893574</v>
      </c>
      <c r="K611">
        <f t="shared" si="591"/>
        <v>21.61564632006727</v>
      </c>
      <c r="L611">
        <f t="shared" si="605"/>
        <v>1.2046896196753021E+18</v>
      </c>
      <c r="M611">
        <f t="shared" si="601"/>
        <v>3.379408018418769E-2</v>
      </c>
      <c r="N611" s="17">
        <f t="shared" si="592"/>
        <v>4.0711377604365736E+16</v>
      </c>
      <c r="O611">
        <f t="shared" si="593"/>
        <v>0</v>
      </c>
      <c r="P611" s="18" t="e">
        <f t="shared" si="602"/>
        <v>#N/A</v>
      </c>
      <c r="R611">
        <f t="shared" si="606"/>
        <v>3.0734174191329888</v>
      </c>
      <c r="S611">
        <f t="shared" si="607"/>
        <v>41.632753630623796</v>
      </c>
      <c r="T611">
        <f t="shared" si="629"/>
        <v>-3.3874696343120534</v>
      </c>
      <c r="U611" s="9">
        <f t="shared" si="608"/>
        <v>38.245283996311741</v>
      </c>
      <c r="V611">
        <f t="shared" si="630"/>
        <v>-4.0711377604364048E+16</v>
      </c>
      <c r="W611">
        <f t="shared" si="631"/>
        <v>0</v>
      </c>
      <c r="X611">
        <f t="shared" si="632"/>
        <v>-4.2632564145606011E-14</v>
      </c>
      <c r="Y611">
        <f t="shared" si="609"/>
        <v>1.331562620113814</v>
      </c>
      <c r="Z611">
        <f t="shared" si="610"/>
        <v>31.415926535897931</v>
      </c>
      <c r="AA611">
        <f t="shared" si="611"/>
        <v>3.3808263602708757</v>
      </c>
      <c r="AB611">
        <f t="shared" si="633"/>
        <v>0.82459934134059265</v>
      </c>
      <c r="AC611">
        <f t="shared" si="612"/>
        <v>32.240525877238525</v>
      </c>
      <c r="AD611">
        <f t="shared" si="634"/>
        <v>7.339027905111109E-2</v>
      </c>
      <c r="AE611">
        <f t="shared" si="613"/>
        <v>2.7269957335071968E-2</v>
      </c>
      <c r="AF611" s="9">
        <f t="shared" si="635"/>
        <v>32.341186113624708</v>
      </c>
      <c r="AG611" s="9">
        <f t="shared" si="636"/>
        <v>0</v>
      </c>
      <c r="AH611">
        <f t="shared" si="637"/>
        <v>0</v>
      </c>
      <c r="AI611">
        <f t="shared" si="654"/>
        <v>3.1257338500324527E-3</v>
      </c>
      <c r="AJ611">
        <f t="shared" si="614"/>
        <v>37.337604695554134</v>
      </c>
      <c r="AK611">
        <f t="shared" si="615"/>
        <v>0.75656550129551592</v>
      </c>
      <c r="AL611">
        <f t="shared" si="616"/>
        <v>0.12222021068571065</v>
      </c>
      <c r="AM611">
        <f t="shared" si="617"/>
        <v>2.8893588776391806E-2</v>
      </c>
      <c r="AN611" s="9">
        <f t="shared" si="638"/>
        <v>38.245283996311755</v>
      </c>
      <c r="AO611">
        <f t="shared" si="618"/>
        <v>0</v>
      </c>
      <c r="AP611">
        <f t="shared" si="639"/>
        <v>0</v>
      </c>
      <c r="AQ611">
        <f t="shared" si="619"/>
        <v>5.9216781596562029</v>
      </c>
      <c r="AR611">
        <f t="shared" si="620"/>
        <v>-6.8033840045076732E-2</v>
      </c>
      <c r="AS611">
        <f t="shared" si="621"/>
        <v>4.882993163459956E-2</v>
      </c>
      <c r="AT611">
        <f t="shared" si="640"/>
        <v>-8.9924586739123055E-2</v>
      </c>
      <c r="AU611">
        <f t="shared" si="622"/>
        <v>5.9040978826870472</v>
      </c>
      <c r="AV611">
        <f t="shared" si="641"/>
        <v>0.15437453368777229</v>
      </c>
      <c r="AW611">
        <f t="shared" si="642"/>
        <v>0</v>
      </c>
      <c r="AX611">
        <f t="shared" si="623"/>
        <v>3.3800515856552409E-2</v>
      </c>
      <c r="AY611" t="b">
        <f t="shared" si="643"/>
        <v>0</v>
      </c>
      <c r="AZ611">
        <f t="shared" si="624"/>
        <v>37.337604695554134</v>
      </c>
      <c r="BA611">
        <f t="shared" si="625"/>
        <v>0.75656550129551581</v>
      </c>
      <c r="BB611">
        <f t="shared" si="626"/>
        <v>7.2888414387803163E-2</v>
      </c>
      <c r="BC611">
        <f t="shared" si="627"/>
        <v>2.8893588776391692E-2</v>
      </c>
      <c r="BD611">
        <f t="shared" si="628"/>
        <v>4.9331796297907987E-2</v>
      </c>
      <c r="BF611" s="15">
        <f t="shared" si="644"/>
        <v>38.245283996311755</v>
      </c>
      <c r="BG611" s="10">
        <f t="shared" si="645"/>
        <v>0</v>
      </c>
      <c r="BH611">
        <f t="shared" si="646"/>
        <v>5.9040978826870472</v>
      </c>
      <c r="BI611">
        <f t="shared" si="647"/>
        <v>5.9216781596562029</v>
      </c>
      <c r="BJ611">
        <f t="shared" si="648"/>
        <v>-6.8033840045076843E-2</v>
      </c>
      <c r="BK611">
        <f t="shared" si="649"/>
        <v>-5.0186466330792712E-4</v>
      </c>
      <c r="BM611">
        <f t="shared" si="650"/>
        <v>0</v>
      </c>
      <c r="BN611">
        <f t="shared" si="651"/>
        <v>0</v>
      </c>
      <c r="BO611">
        <f t="shared" si="652"/>
        <v>4.9960036108132044E-16</v>
      </c>
      <c r="BP611">
        <f t="shared" si="653"/>
        <v>-1.1449174941446927E-16</v>
      </c>
    </row>
    <row r="612" spans="1:68" x14ac:dyDescent="0.2">
      <c r="A612">
        <f t="shared" si="594"/>
        <v>0.57499999999999996</v>
      </c>
      <c r="B612">
        <f t="shared" si="595"/>
        <v>1.7972969637686453</v>
      </c>
      <c r="C612">
        <f t="shared" si="596"/>
        <v>1.3284368862637816</v>
      </c>
      <c r="D612">
        <f t="shared" si="597"/>
        <v>1.7972969637686453</v>
      </c>
      <c r="E612">
        <f t="shared" si="603"/>
        <v>0.97077442646286449</v>
      </c>
      <c r="F612">
        <f t="shared" si="604"/>
        <v>0.9707744264628646</v>
      </c>
      <c r="G612">
        <f t="shared" si="598"/>
        <v>1.7793239941309589</v>
      </c>
      <c r="H612">
        <f t="shared" si="599"/>
        <v>0.97833677686326881</v>
      </c>
      <c r="I612">
        <f t="shared" si="600"/>
        <v>0.97833677686326892</v>
      </c>
      <c r="J612">
        <f t="shared" si="590"/>
        <v>22.311714225260591</v>
      </c>
      <c r="K612">
        <f t="shared" si="591"/>
        <v>21.62955623781539</v>
      </c>
      <c r="L612">
        <f t="shared" si="605"/>
        <v>1.2197518595459374E+18</v>
      </c>
      <c r="M612">
        <f t="shared" si="601"/>
        <v>3.3825319652512141E-2</v>
      </c>
      <c r="N612" s="17">
        <f t="shared" si="592"/>
        <v>4.1258496545887424E+16</v>
      </c>
      <c r="O612">
        <f t="shared" si="593"/>
        <v>0</v>
      </c>
      <c r="P612" s="18" t="e">
        <f t="shared" si="602"/>
        <v>#N/A</v>
      </c>
      <c r="R612">
        <f t="shared" si="606"/>
        <v>3.0740607237034419</v>
      </c>
      <c r="S612">
        <f t="shared" si="607"/>
        <v>41.645179118135857</v>
      </c>
      <c r="T612">
        <f t="shared" si="629"/>
        <v>-3.3865456547848045</v>
      </c>
      <c r="U612" s="9">
        <f t="shared" si="608"/>
        <v>38.258633463351053</v>
      </c>
      <c r="V612">
        <f t="shared" si="630"/>
        <v>-4.1258496545887496E+16</v>
      </c>
      <c r="W612">
        <f t="shared" si="631"/>
        <v>0</v>
      </c>
      <c r="X612">
        <f t="shared" si="632"/>
        <v>0</v>
      </c>
      <c r="Y612">
        <f t="shared" si="609"/>
        <v>1.3284368862637816</v>
      </c>
      <c r="Z612">
        <f t="shared" si="610"/>
        <v>31.415926535897931</v>
      </c>
      <c r="AA612">
        <f t="shared" si="611"/>
        <v>3.3839520941209082</v>
      </c>
      <c r="AB612">
        <f t="shared" si="633"/>
        <v>0.83657688295246779</v>
      </c>
      <c r="AC612">
        <f t="shared" si="612"/>
        <v>32.252503418850402</v>
      </c>
      <c r="AD612">
        <f t="shared" si="634"/>
        <v>7.431439921071531E-2</v>
      </c>
      <c r="AE612">
        <f t="shared" si="613"/>
        <v>2.8018970381761269E-2</v>
      </c>
      <c r="AF612" s="9">
        <f t="shared" si="635"/>
        <v>32.354836788442874</v>
      </c>
      <c r="AG612" s="9">
        <f t="shared" si="636"/>
        <v>0</v>
      </c>
      <c r="AH612">
        <f t="shared" si="637"/>
        <v>0</v>
      </c>
      <c r="AI612">
        <f t="shared" si="654"/>
        <v>3.1257338500324527E-3</v>
      </c>
      <c r="AJ612">
        <f t="shared" si="614"/>
        <v>37.337604695554134</v>
      </c>
      <c r="AK612">
        <f t="shared" si="615"/>
        <v>0.76822342936201604</v>
      </c>
      <c r="AL612">
        <f t="shared" si="616"/>
        <v>0.12314419021295953</v>
      </c>
      <c r="AM612">
        <f t="shared" si="617"/>
        <v>2.966114822196516E-2</v>
      </c>
      <c r="AN612" s="9">
        <f t="shared" si="638"/>
        <v>38.258633463351075</v>
      </c>
      <c r="AO612">
        <f t="shared" si="618"/>
        <v>0</v>
      </c>
      <c r="AP612">
        <f t="shared" si="639"/>
        <v>0</v>
      </c>
      <c r="AQ612">
        <f t="shared" si="619"/>
        <v>5.9216781596562029</v>
      </c>
      <c r="AR612">
        <f t="shared" si="620"/>
        <v>-6.8353453590451752E-2</v>
      </c>
      <c r="AS612">
        <f t="shared" si="621"/>
        <v>4.8829791002244216E-2</v>
      </c>
      <c r="AT612">
        <f t="shared" si="640"/>
        <v>-8.8976007471181937E-2</v>
      </c>
      <c r="AU612">
        <f t="shared" si="622"/>
        <v>5.9037966749082003</v>
      </c>
      <c r="AV612">
        <f t="shared" si="641"/>
        <v>0.1543127953214429</v>
      </c>
      <c r="AW612">
        <f t="shared" si="642"/>
        <v>0</v>
      </c>
      <c r="AX612">
        <f t="shared" si="623"/>
        <v>3.3831773195052733E-2</v>
      </c>
      <c r="AY612" t="b">
        <f t="shared" si="643"/>
        <v>0</v>
      </c>
      <c r="AZ612">
        <f t="shared" si="624"/>
        <v>37.337604695554134</v>
      </c>
      <c r="BA612">
        <f t="shared" si="625"/>
        <v>0.76822342936201593</v>
      </c>
      <c r="BB612">
        <f t="shared" si="626"/>
        <v>7.3812393915051677E-2</v>
      </c>
      <c r="BC612">
        <f t="shared" si="627"/>
        <v>2.9661148221965045E-2</v>
      </c>
      <c r="BD612">
        <f t="shared" si="628"/>
        <v>4.9331796297907987E-2</v>
      </c>
      <c r="BF612" s="15">
        <f t="shared" si="644"/>
        <v>38.258633463351067</v>
      </c>
      <c r="BG612" s="10">
        <f t="shared" si="645"/>
        <v>0</v>
      </c>
      <c r="BH612">
        <f t="shared" si="646"/>
        <v>5.9037966749081932</v>
      </c>
      <c r="BI612">
        <f t="shared" si="647"/>
        <v>5.9216781596562029</v>
      </c>
      <c r="BJ612">
        <f t="shared" si="648"/>
        <v>-6.8353453590451863E-2</v>
      </c>
      <c r="BK612">
        <f t="shared" si="649"/>
        <v>-5.0200529566363228E-4</v>
      </c>
      <c r="BM612">
        <f t="shared" si="650"/>
        <v>0</v>
      </c>
      <c r="BN612">
        <f t="shared" si="651"/>
        <v>0</v>
      </c>
      <c r="BO612">
        <f t="shared" si="652"/>
        <v>1.3877787807814457E-16</v>
      </c>
      <c r="BP612">
        <f t="shared" si="653"/>
        <v>-1.1449174941446927E-16</v>
      </c>
    </row>
    <row r="613" spans="1:68" x14ac:dyDescent="0.2">
      <c r="A613">
        <f t="shared" si="594"/>
        <v>0.57599999999999996</v>
      </c>
      <c r="B613">
        <f t="shared" si="595"/>
        <v>1.8004226976186779</v>
      </c>
      <c r="C613">
        <f t="shared" si="596"/>
        <v>1.3253111524137491</v>
      </c>
      <c r="D613">
        <f t="shared" si="597"/>
        <v>1.8004226976186779</v>
      </c>
      <c r="E613">
        <f t="shared" si="603"/>
        <v>0.97001952868014174</v>
      </c>
      <c r="F613">
        <f t="shared" si="604"/>
        <v>0.97001952868014174</v>
      </c>
      <c r="G613">
        <f t="shared" si="598"/>
        <v>1.782418470642491</v>
      </c>
      <c r="H613">
        <f t="shared" si="599"/>
        <v>0.97769147615757668</v>
      </c>
      <c r="I613">
        <f t="shared" si="600"/>
        <v>0.97769147615757668</v>
      </c>
      <c r="J613">
        <f t="shared" ref="J613:J676" si="655">x_m_zeta/H613</f>
        <v>22.326440511912232</v>
      </c>
      <c r="K613">
        <f t="shared" ref="K613:K676" si="656">(J613)^alpha</f>
        <v>21.643689476133428</v>
      </c>
      <c r="L613">
        <f t="shared" si="605"/>
        <v>1.2350595843547389E+18</v>
      </c>
      <c r="M613">
        <f t="shared" si="601"/>
        <v>3.3856559087788528E-2</v>
      </c>
      <c r="N613" s="17">
        <f t="shared" si="592"/>
        <v>4.181486779464576E+16</v>
      </c>
      <c r="O613">
        <f t="shared" si="593"/>
        <v>0</v>
      </c>
      <c r="P613" s="18" t="e">
        <f t="shared" si="602"/>
        <v>#N/A</v>
      </c>
      <c r="R613">
        <f t="shared" si="606"/>
        <v>3.0747139327977631</v>
      </c>
      <c r="S613">
        <f t="shared" si="607"/>
        <v>41.657650889249972</v>
      </c>
      <c r="T613">
        <f t="shared" si="629"/>
        <v>-3.3856225291837947</v>
      </c>
      <c r="U613" s="9">
        <f t="shared" si="608"/>
        <v>38.27202836006618</v>
      </c>
      <c r="V613">
        <f t="shared" si="630"/>
        <v>-4.1814867794643624E+16</v>
      </c>
      <c r="W613">
        <f t="shared" si="631"/>
        <v>0</v>
      </c>
      <c r="X613">
        <f t="shared" si="632"/>
        <v>-4.9737991503207013E-14</v>
      </c>
      <c r="Y613">
        <f t="shared" si="609"/>
        <v>1.3253111524137491</v>
      </c>
      <c r="Z613">
        <f t="shared" si="610"/>
        <v>31.415926535897931</v>
      </c>
      <c r="AA613">
        <f t="shared" si="611"/>
        <v>3.3870778279709404</v>
      </c>
      <c r="AB613">
        <f t="shared" si="633"/>
        <v>0.84859250560123611</v>
      </c>
      <c r="AC613">
        <f t="shared" si="612"/>
        <v>32.26451904149917</v>
      </c>
      <c r="AD613">
        <f t="shared" si="634"/>
        <v>7.5237666160657718E-2</v>
      </c>
      <c r="AE613">
        <f t="shared" si="613"/>
        <v>2.8778421915380149E-2</v>
      </c>
      <c r="AF613" s="9">
        <f t="shared" si="635"/>
        <v>32.368535129575214</v>
      </c>
      <c r="AG613" s="9">
        <f t="shared" si="636"/>
        <v>0</v>
      </c>
      <c r="AH613">
        <f t="shared" si="637"/>
        <v>0</v>
      </c>
      <c r="AI613">
        <f t="shared" si="654"/>
        <v>3.1257338500324527E-3</v>
      </c>
      <c r="AJ613">
        <f t="shared" si="614"/>
        <v>37.337604695554134</v>
      </c>
      <c r="AK613">
        <f t="shared" si="615"/>
        <v>0.77991727367064445</v>
      </c>
      <c r="AL613">
        <f t="shared" si="616"/>
        <v>0.12406731581396935</v>
      </c>
      <c r="AM613">
        <f t="shared" si="617"/>
        <v>3.0439075027427886E-2</v>
      </c>
      <c r="AN613" s="9">
        <f t="shared" si="638"/>
        <v>38.272028360066173</v>
      </c>
      <c r="AO613">
        <f t="shared" si="618"/>
        <v>0</v>
      </c>
      <c r="AP613">
        <f t="shared" si="639"/>
        <v>0</v>
      </c>
      <c r="AQ613">
        <f t="shared" si="619"/>
        <v>5.9216781596562029</v>
      </c>
      <c r="AR613">
        <f t="shared" si="620"/>
        <v>-6.8675231930591663E-2</v>
      </c>
      <c r="AS613">
        <f t="shared" si="621"/>
        <v>4.882964965331163E-2</v>
      </c>
      <c r="AT613">
        <f t="shared" si="640"/>
        <v>-8.8054508149787311E-2</v>
      </c>
      <c r="AU613">
        <f t="shared" si="622"/>
        <v>5.9034932304909589</v>
      </c>
      <c r="AV613">
        <f t="shared" si="641"/>
        <v>0.15425085848469913</v>
      </c>
      <c r="AW613">
        <f t="shared" si="642"/>
        <v>0</v>
      </c>
      <c r="AX613">
        <f t="shared" si="623"/>
        <v>3.3863030533553051E-2</v>
      </c>
      <c r="AY613" t="b">
        <f t="shared" si="643"/>
        <v>0</v>
      </c>
      <c r="AZ613">
        <f t="shared" si="624"/>
        <v>37.337604695554134</v>
      </c>
      <c r="BA613">
        <f t="shared" si="625"/>
        <v>0.77991727367064423</v>
      </c>
      <c r="BB613">
        <f t="shared" si="626"/>
        <v>7.4735519516061361E-2</v>
      </c>
      <c r="BC613">
        <f t="shared" si="627"/>
        <v>3.0439075027427886E-2</v>
      </c>
      <c r="BD613">
        <f t="shared" si="628"/>
        <v>4.9331796297907987E-2</v>
      </c>
      <c r="BF613" s="15">
        <f t="shared" si="644"/>
        <v>38.272028360066173</v>
      </c>
      <c r="BG613" s="10">
        <f t="shared" si="645"/>
        <v>0</v>
      </c>
      <c r="BH613">
        <f t="shared" si="646"/>
        <v>5.9034932304909589</v>
      </c>
      <c r="BI613">
        <f t="shared" si="647"/>
        <v>5.9216781596562029</v>
      </c>
      <c r="BJ613">
        <f t="shared" si="648"/>
        <v>-6.8675231930591885E-2</v>
      </c>
      <c r="BK613">
        <f t="shared" si="649"/>
        <v>-5.0214664459635738E-4</v>
      </c>
      <c r="BM613">
        <f t="shared" si="650"/>
        <v>0</v>
      </c>
      <c r="BN613">
        <f t="shared" si="651"/>
        <v>0</v>
      </c>
      <c r="BO613">
        <f t="shared" si="652"/>
        <v>0</v>
      </c>
      <c r="BP613">
        <f t="shared" si="653"/>
        <v>0</v>
      </c>
    </row>
    <row r="614" spans="1:68" x14ac:dyDescent="0.2">
      <c r="A614">
        <f t="shared" si="594"/>
        <v>0.57699999999999996</v>
      </c>
      <c r="B614">
        <f t="shared" si="595"/>
        <v>1.8035484314687102</v>
      </c>
      <c r="C614">
        <f t="shared" si="596"/>
        <v>1.3221854185637167</v>
      </c>
      <c r="D614">
        <f t="shared" si="597"/>
        <v>1.8035484314687102</v>
      </c>
      <c r="E614">
        <f t="shared" si="603"/>
        <v>0.96925515360859771</v>
      </c>
      <c r="F614">
        <f t="shared" si="604"/>
        <v>0.96925515360859771</v>
      </c>
      <c r="G614">
        <f t="shared" si="598"/>
        <v>1.7855129471540232</v>
      </c>
      <c r="H614">
        <f t="shared" si="599"/>
        <v>0.97703681329610026</v>
      </c>
      <c r="I614">
        <f t="shared" si="600"/>
        <v>0.97703681329610026</v>
      </c>
      <c r="J614">
        <f t="shared" si="655"/>
        <v>22.341400328403488</v>
      </c>
      <c r="K614">
        <f t="shared" si="656"/>
        <v>21.658046744265196</v>
      </c>
      <c r="L614">
        <f t="shared" si="605"/>
        <v>1.2506176839979523E+18</v>
      </c>
      <c r="M614">
        <f t="shared" si="601"/>
        <v>3.3887798489986347E-2</v>
      </c>
      <c r="N614" s="17">
        <f t="shared" ref="N614:N677" si="657">L614*M614</f>
        <v>4.2380680063336032E+16</v>
      </c>
      <c r="O614">
        <f t="shared" ref="O614:O677" si="658">N614*EXP(-N614)</f>
        <v>0</v>
      </c>
      <c r="P614" s="18" t="e">
        <f t="shared" si="602"/>
        <v>#N/A</v>
      </c>
      <c r="R614">
        <f t="shared" si="606"/>
        <v>3.0753770594947993</v>
      </c>
      <c r="S614">
        <f t="shared" si="607"/>
        <v>41.670169250354846</v>
      </c>
      <c r="T614">
        <f t="shared" si="629"/>
        <v>-3.384700255933915</v>
      </c>
      <c r="U614" s="9">
        <f t="shared" si="608"/>
        <v>38.285468994420931</v>
      </c>
      <c r="V614">
        <f t="shared" si="630"/>
        <v>-4.2380680063334864E+16</v>
      </c>
      <c r="W614">
        <f t="shared" si="631"/>
        <v>0</v>
      </c>
      <c r="X614">
        <f t="shared" si="632"/>
        <v>-2.8421709430404007E-14</v>
      </c>
      <c r="Y614">
        <f t="shared" si="609"/>
        <v>1.3221854185637167</v>
      </c>
      <c r="Z614">
        <f t="shared" si="610"/>
        <v>31.415926535897931</v>
      </c>
      <c r="AA614">
        <f t="shared" si="611"/>
        <v>3.3902035618209729</v>
      </c>
      <c r="AB614">
        <f t="shared" si="633"/>
        <v>0.86064651811193926</v>
      </c>
      <c r="AC614">
        <f t="shared" si="612"/>
        <v>32.276573054009873</v>
      </c>
      <c r="AD614">
        <f t="shared" si="634"/>
        <v>7.6160081474965877E-2</v>
      </c>
      <c r="AE614">
        <f t="shared" si="613"/>
        <v>2.9548327803108489E-2</v>
      </c>
      <c r="AF614" s="9">
        <f t="shared" si="635"/>
        <v>32.382281463287946</v>
      </c>
      <c r="AG614" s="9">
        <f t="shared" si="636"/>
        <v>0</v>
      </c>
      <c r="AH614">
        <f t="shared" si="637"/>
        <v>0</v>
      </c>
      <c r="AI614">
        <f t="shared" si="654"/>
        <v>3.1257338500324527E-3</v>
      </c>
      <c r="AJ614">
        <f t="shared" si="614"/>
        <v>37.337604695554134</v>
      </c>
      <c r="AK614">
        <f t="shared" si="615"/>
        <v>0.791647324467461</v>
      </c>
      <c r="AL614">
        <f t="shared" si="616"/>
        <v>0.12498958906384905</v>
      </c>
      <c r="AM614">
        <f t="shared" si="617"/>
        <v>3.1227385335512673E-2</v>
      </c>
      <c r="AN614" s="9">
        <f t="shared" si="638"/>
        <v>38.28546899442096</v>
      </c>
      <c r="AO614">
        <f t="shared" si="618"/>
        <v>0</v>
      </c>
      <c r="AP614">
        <f t="shared" si="639"/>
        <v>0</v>
      </c>
      <c r="AQ614">
        <f t="shared" si="619"/>
        <v>5.9216781596562029</v>
      </c>
      <c r="AR614">
        <f t="shared" si="620"/>
        <v>-6.8999193644478263E-2</v>
      </c>
      <c r="AS614">
        <f t="shared" si="621"/>
        <v>4.8829507588883173E-2</v>
      </c>
      <c r="AT614">
        <f t="shared" si="640"/>
        <v>-8.7159005673257128E-2</v>
      </c>
      <c r="AU614">
        <f t="shared" si="622"/>
        <v>5.903187531133014</v>
      </c>
      <c r="AV614">
        <f t="shared" si="641"/>
        <v>0.1541887218880155</v>
      </c>
      <c r="AW614">
        <f t="shared" si="642"/>
        <v>0</v>
      </c>
      <c r="AX614">
        <f t="shared" si="623"/>
        <v>3.3894287872053383E-2</v>
      </c>
      <c r="AY614" t="b">
        <f t="shared" si="643"/>
        <v>0</v>
      </c>
      <c r="AZ614">
        <f t="shared" si="624"/>
        <v>37.337604695554134</v>
      </c>
      <c r="BA614">
        <f t="shared" si="625"/>
        <v>0.791647324467461</v>
      </c>
      <c r="BB614">
        <f t="shared" si="626"/>
        <v>7.5657792765941367E-2</v>
      </c>
      <c r="BC614">
        <f t="shared" si="627"/>
        <v>3.1227385335512673E-2</v>
      </c>
      <c r="BD614">
        <f t="shared" si="628"/>
        <v>4.9331796297907987E-2</v>
      </c>
      <c r="BF614" s="15">
        <f t="shared" si="644"/>
        <v>38.285468994420953</v>
      </c>
      <c r="BG614" s="10">
        <f t="shared" si="645"/>
        <v>0</v>
      </c>
      <c r="BH614">
        <f t="shared" si="646"/>
        <v>5.9031875311330069</v>
      </c>
      <c r="BI614">
        <f t="shared" si="647"/>
        <v>5.9216781596562029</v>
      </c>
      <c r="BJ614">
        <f t="shared" si="648"/>
        <v>-6.8999193644478263E-2</v>
      </c>
      <c r="BK614">
        <f t="shared" si="649"/>
        <v>-5.0228870902450928E-4</v>
      </c>
      <c r="BM614">
        <f t="shared" si="650"/>
        <v>0</v>
      </c>
      <c r="BN614">
        <f t="shared" si="651"/>
        <v>0</v>
      </c>
      <c r="BO614">
        <f t="shared" si="652"/>
        <v>3.0531133177191805E-16</v>
      </c>
      <c r="BP614">
        <f t="shared" si="653"/>
        <v>0</v>
      </c>
    </row>
    <row r="615" spans="1:68" x14ac:dyDescent="0.2">
      <c r="A615">
        <f t="shared" ref="A615:A678" si="659">ROUND(A614+1/1000,3)</f>
        <v>0.57799999999999996</v>
      </c>
      <c r="B615">
        <f t="shared" si="595"/>
        <v>1.8066741653187426</v>
      </c>
      <c r="C615">
        <f t="shared" si="596"/>
        <v>1.3190596847136844</v>
      </c>
      <c r="D615">
        <f t="shared" si="597"/>
        <v>1.8066741653187426</v>
      </c>
      <c r="E615">
        <f t="shared" si="603"/>
        <v>0.96848130871633287</v>
      </c>
      <c r="F615">
        <f t="shared" si="604"/>
        <v>0.96848130871633287</v>
      </c>
      <c r="G615">
        <f t="shared" si="598"/>
        <v>1.7886074236655551</v>
      </c>
      <c r="H615">
        <f t="shared" si="599"/>
        <v>0.97637279454774528</v>
      </c>
      <c r="I615">
        <f t="shared" si="600"/>
        <v>0.97637279454774528</v>
      </c>
      <c r="J615">
        <f t="shared" si="655"/>
        <v>22.356594431276289</v>
      </c>
      <c r="K615">
        <f t="shared" si="656"/>
        <v>21.672628763834744</v>
      </c>
      <c r="L615">
        <f t="shared" si="605"/>
        <v>1.2664311624966308E+18</v>
      </c>
      <c r="M615">
        <f t="shared" si="601"/>
        <v>3.3919037859075053E-2</v>
      </c>
      <c r="N615" s="17">
        <f t="shared" si="657"/>
        <v>4.2956126546635648E+16</v>
      </c>
      <c r="O615">
        <f t="shared" si="658"/>
        <v>0</v>
      </c>
      <c r="P615" s="18" t="e">
        <f t="shared" si="602"/>
        <v>#N/A</v>
      </c>
      <c r="R615">
        <f t="shared" si="606"/>
        <v>3.0760501170896344</v>
      </c>
      <c r="S615">
        <f t="shared" si="607"/>
        <v>41.682734510326199</v>
      </c>
      <c r="T615">
        <f t="shared" si="629"/>
        <v>-3.3837788334644125</v>
      </c>
      <c r="U615" s="9">
        <f t="shared" si="608"/>
        <v>38.298955676861787</v>
      </c>
      <c r="V615">
        <f t="shared" si="630"/>
        <v>-4.2956126546635016E+16</v>
      </c>
      <c r="W615">
        <f t="shared" si="631"/>
        <v>0</v>
      </c>
      <c r="X615">
        <f t="shared" si="632"/>
        <v>-1.4210854715202004E-14</v>
      </c>
      <c r="Y615">
        <f t="shared" si="609"/>
        <v>1.3190596847136844</v>
      </c>
      <c r="Z615">
        <f t="shared" si="610"/>
        <v>31.415926535897931</v>
      </c>
      <c r="AA615">
        <f t="shared" si="611"/>
        <v>3.3933292956710055</v>
      </c>
      <c r="AB615">
        <f t="shared" si="633"/>
        <v>0.87273923178122115</v>
      </c>
      <c r="AC615">
        <f t="shared" si="612"/>
        <v>32.288665767679156</v>
      </c>
      <c r="AD615">
        <f t="shared" si="634"/>
        <v>7.70816467233158E-2</v>
      </c>
      <c r="AE615">
        <f t="shared" si="613"/>
        <v>3.0328704155168498E-2</v>
      </c>
      <c r="AF615" s="9">
        <f t="shared" si="635"/>
        <v>32.396076118557637</v>
      </c>
      <c r="AG615" s="9">
        <f t="shared" si="636"/>
        <v>0</v>
      </c>
      <c r="AH615">
        <f t="shared" si="637"/>
        <v>0</v>
      </c>
      <c r="AI615">
        <f t="shared" si="654"/>
        <v>3.1257338500323417E-3</v>
      </c>
      <c r="AJ615">
        <f t="shared" si="614"/>
        <v>37.337604695554134</v>
      </c>
      <c r="AK615">
        <f t="shared" si="615"/>
        <v>0.80341387424423838</v>
      </c>
      <c r="AL615">
        <f t="shared" si="616"/>
        <v>0.12591101153335149</v>
      </c>
      <c r="AM615">
        <f t="shared" si="617"/>
        <v>3.2026095530061131E-2</v>
      </c>
      <c r="AN615" s="9">
        <f t="shared" si="638"/>
        <v>38.298955676861787</v>
      </c>
      <c r="AO615">
        <f t="shared" si="618"/>
        <v>0</v>
      </c>
      <c r="AP615">
        <f t="shared" si="639"/>
        <v>0</v>
      </c>
      <c r="AQ615">
        <f t="shared" si="619"/>
        <v>5.9216781596562029</v>
      </c>
      <c r="AR615">
        <f t="shared" si="620"/>
        <v>-6.9325357536982768E-2</v>
      </c>
      <c r="AS615">
        <f t="shared" si="621"/>
        <v>4.8829364810035691E-2</v>
      </c>
      <c r="AT615">
        <f t="shared" si="640"/>
        <v>-8.6288474420729025E-2</v>
      </c>
      <c r="AU615">
        <f t="shared" si="622"/>
        <v>5.90287955830415</v>
      </c>
      <c r="AV615">
        <f t="shared" si="641"/>
        <v>0.15412638423115957</v>
      </c>
      <c r="AW615">
        <f t="shared" si="642"/>
        <v>0</v>
      </c>
      <c r="AX615">
        <f t="shared" si="623"/>
        <v>3.3925545210553701E-2</v>
      </c>
      <c r="AY615" t="b">
        <f t="shared" si="643"/>
        <v>0</v>
      </c>
      <c r="AZ615">
        <f t="shared" si="624"/>
        <v>37.337604695554134</v>
      </c>
      <c r="BA615">
        <f t="shared" si="625"/>
        <v>0.80341387424423805</v>
      </c>
      <c r="BB615">
        <f t="shared" si="626"/>
        <v>7.6579215235443532E-2</v>
      </c>
      <c r="BC615">
        <f t="shared" si="627"/>
        <v>3.2026095530061131E-2</v>
      </c>
      <c r="BD615">
        <f t="shared" si="628"/>
        <v>4.9331796297907987E-2</v>
      </c>
      <c r="BF615" s="15">
        <f t="shared" si="644"/>
        <v>38.29895567686178</v>
      </c>
      <c r="BG615" s="10">
        <f t="shared" si="645"/>
        <v>0</v>
      </c>
      <c r="BH615">
        <f t="shared" si="646"/>
        <v>5.9028795583041429</v>
      </c>
      <c r="BI615">
        <f t="shared" si="647"/>
        <v>5.9216781596562029</v>
      </c>
      <c r="BJ615">
        <f t="shared" si="648"/>
        <v>-6.9325357536983101E-2</v>
      </c>
      <c r="BK615">
        <f t="shared" si="649"/>
        <v>-5.0243148787226799E-4</v>
      </c>
      <c r="BM615">
        <f t="shared" si="650"/>
        <v>0</v>
      </c>
      <c r="BN615">
        <f t="shared" si="651"/>
        <v>0</v>
      </c>
      <c r="BO615">
        <f t="shared" si="652"/>
        <v>0</v>
      </c>
      <c r="BP615">
        <f t="shared" si="653"/>
        <v>0</v>
      </c>
    </row>
    <row r="616" spans="1:68" x14ac:dyDescent="0.2">
      <c r="A616">
        <f t="shared" si="659"/>
        <v>0.57899999999999996</v>
      </c>
      <c r="B616">
        <f t="shared" si="595"/>
        <v>1.8097998991687752</v>
      </c>
      <c r="C616">
        <f t="shared" si="596"/>
        <v>1.3159339508636518</v>
      </c>
      <c r="D616">
        <f t="shared" si="597"/>
        <v>1.8097998991687752</v>
      </c>
      <c r="E616">
        <f t="shared" si="603"/>
        <v>0.96769800156396968</v>
      </c>
      <c r="F616">
        <f t="shared" si="604"/>
        <v>0.96769800156396979</v>
      </c>
      <c r="G616">
        <f t="shared" si="598"/>
        <v>1.7917019001770873</v>
      </c>
      <c r="H616">
        <f t="shared" si="599"/>
        <v>0.97569942627100736</v>
      </c>
      <c r="I616">
        <f t="shared" si="600"/>
        <v>0.97569942627100736</v>
      </c>
      <c r="J616">
        <f t="shared" si="655"/>
        <v>22.37202359015512</v>
      </c>
      <c r="K616">
        <f t="shared" si="656"/>
        <v>21.687436268937372</v>
      </c>
      <c r="L616">
        <f t="shared" si="605"/>
        <v>1.2825051410424678E+18</v>
      </c>
      <c r="M616">
        <f t="shared" si="601"/>
        <v>3.3950277195024157E-2</v>
      </c>
      <c r="N616" s="17">
        <f t="shared" si="657"/>
        <v>4.3541405042435336E+16</v>
      </c>
      <c r="O616">
        <f t="shared" si="658"/>
        <v>0</v>
      </c>
      <c r="P616" s="18" t="e">
        <f t="shared" si="602"/>
        <v>#N/A</v>
      </c>
      <c r="R616">
        <f t="shared" si="606"/>
        <v>3.0767331190946852</v>
      </c>
      <c r="S616">
        <f t="shared" si="607"/>
        <v>41.695346980557659</v>
      </c>
      <c r="T616">
        <f t="shared" si="629"/>
        <v>-3.3828582602088741</v>
      </c>
      <c r="U616" s="9">
        <f t="shared" si="608"/>
        <v>38.312488720348782</v>
      </c>
      <c r="V616">
        <f t="shared" si="630"/>
        <v>-4.3541405042433936E+16</v>
      </c>
      <c r="W616">
        <f t="shared" si="631"/>
        <v>0</v>
      </c>
      <c r="X616">
        <f t="shared" si="632"/>
        <v>-2.8421709430404007E-14</v>
      </c>
      <c r="Y616">
        <f t="shared" si="609"/>
        <v>1.3159339508636518</v>
      </c>
      <c r="Z616">
        <f t="shared" si="610"/>
        <v>31.415926535897931</v>
      </c>
      <c r="AA616">
        <f t="shared" si="611"/>
        <v>3.3964550295210376</v>
      </c>
      <c r="AB616">
        <f t="shared" si="633"/>
        <v>0.8848709604102768</v>
      </c>
      <c r="AC616">
        <f t="shared" si="612"/>
        <v>32.300797496308206</v>
      </c>
      <c r="AD616">
        <f t="shared" si="634"/>
        <v>7.8002363471047248E-2</v>
      </c>
      <c r="AE616">
        <f t="shared" si="613"/>
        <v>3.1119567326210677E-2</v>
      </c>
      <c r="AF616" s="9">
        <f t="shared" si="635"/>
        <v>32.409919427105464</v>
      </c>
      <c r="AG616" s="9">
        <f t="shared" si="636"/>
        <v>0</v>
      </c>
      <c r="AH616">
        <f t="shared" si="637"/>
        <v>0</v>
      </c>
      <c r="AI616">
        <f t="shared" si="654"/>
        <v>3.1257338500324527E-3</v>
      </c>
      <c r="AJ616">
        <f t="shared" si="614"/>
        <v>37.337604695554134</v>
      </c>
      <c r="AK616">
        <f t="shared" si="615"/>
        <v>0.81521721776833045</v>
      </c>
      <c r="AL616">
        <f t="shared" si="616"/>
        <v>0.1268315847888899</v>
      </c>
      <c r="AM616">
        <f t="shared" si="617"/>
        <v>3.2835222237426687E-2</v>
      </c>
      <c r="AN616" s="9">
        <f t="shared" si="638"/>
        <v>38.312488720348775</v>
      </c>
      <c r="AO616">
        <f t="shared" si="618"/>
        <v>0</v>
      </c>
      <c r="AP616">
        <f t="shared" si="639"/>
        <v>0</v>
      </c>
      <c r="AQ616">
        <f t="shared" si="619"/>
        <v>5.9216781596562029</v>
      </c>
      <c r="AR616">
        <f t="shared" si="620"/>
        <v>-6.9653742641946348E-2</v>
      </c>
      <c r="AS616">
        <f t="shared" si="621"/>
        <v>4.8829221317842647E-2</v>
      </c>
      <c r="AT616">
        <f t="shared" si="640"/>
        <v>-8.5441942495552939E-2</v>
      </c>
      <c r="AU616">
        <f t="shared" si="622"/>
        <v>5.9025692932433103</v>
      </c>
      <c r="AV616">
        <f t="shared" si="641"/>
        <v>0.15406384420306007</v>
      </c>
      <c r="AW616">
        <f t="shared" si="642"/>
        <v>0</v>
      </c>
      <c r="AX616">
        <f t="shared" si="623"/>
        <v>3.3956802549054026E-2</v>
      </c>
      <c r="AY616" t="b">
        <f t="shared" si="643"/>
        <v>0</v>
      </c>
      <c r="AZ616">
        <f t="shared" si="624"/>
        <v>37.337604695554134</v>
      </c>
      <c r="BA616">
        <f t="shared" si="625"/>
        <v>0.81521721776833067</v>
      </c>
      <c r="BB616">
        <f t="shared" si="626"/>
        <v>7.749978849098188E-2</v>
      </c>
      <c r="BC616">
        <f t="shared" si="627"/>
        <v>3.2835222237426576E-2</v>
      </c>
      <c r="BD616">
        <f t="shared" si="628"/>
        <v>4.9331796297907987E-2</v>
      </c>
      <c r="BF616" s="15">
        <f t="shared" si="644"/>
        <v>38.312488720348775</v>
      </c>
      <c r="BG616" s="10">
        <f t="shared" si="645"/>
        <v>0</v>
      </c>
      <c r="BH616">
        <f t="shared" si="646"/>
        <v>5.9025692932433103</v>
      </c>
      <c r="BI616">
        <f t="shared" si="647"/>
        <v>5.9216781596562029</v>
      </c>
      <c r="BJ616">
        <f t="shared" si="648"/>
        <v>-6.9653742641946126E-2</v>
      </c>
      <c r="BK616">
        <f t="shared" si="649"/>
        <v>-5.0257498006536783E-4</v>
      </c>
      <c r="BM616">
        <f t="shared" si="650"/>
        <v>0</v>
      </c>
      <c r="BN616">
        <f t="shared" si="651"/>
        <v>0</v>
      </c>
      <c r="BO616">
        <f t="shared" si="652"/>
        <v>0</v>
      </c>
      <c r="BP616">
        <f t="shared" si="653"/>
        <v>-1.1102230246251565E-16</v>
      </c>
    </row>
    <row r="617" spans="1:68" x14ac:dyDescent="0.2">
      <c r="A617">
        <f t="shared" si="659"/>
        <v>0.57999999999999996</v>
      </c>
      <c r="B617">
        <f t="shared" si="595"/>
        <v>1.8129256330188075</v>
      </c>
      <c r="C617">
        <f t="shared" si="596"/>
        <v>1.3128082170136195</v>
      </c>
      <c r="D617">
        <f t="shared" si="597"/>
        <v>1.8129256330188075</v>
      </c>
      <c r="E617">
        <f t="shared" si="603"/>
        <v>0.96690523980457921</v>
      </c>
      <c r="F617">
        <f t="shared" si="604"/>
        <v>0.96690523980457921</v>
      </c>
      <c r="G617">
        <f t="shared" si="598"/>
        <v>1.7947963766886195</v>
      </c>
      <c r="H617">
        <f t="shared" si="599"/>
        <v>0.97501671491391118</v>
      </c>
      <c r="I617">
        <f t="shared" si="600"/>
        <v>0.97501671491391118</v>
      </c>
      <c r="J617">
        <f t="shared" si="655"/>
        <v>22.387688587844487</v>
      </c>
      <c r="K617">
        <f t="shared" si="656"/>
        <v>21.702470006232151</v>
      </c>
      <c r="L617">
        <f t="shared" si="605"/>
        <v>1.2988448611362596E+18</v>
      </c>
      <c r="M617">
        <f t="shared" si="601"/>
        <v>3.3981516497803108E-2</v>
      </c>
      <c r="N617" s="17">
        <f t="shared" si="657"/>
        <v>4.4136718076788592E+16</v>
      </c>
      <c r="O617">
        <f t="shared" si="658"/>
        <v>0</v>
      </c>
      <c r="P617" s="18" t="e">
        <f t="shared" si="602"/>
        <v>#N/A</v>
      </c>
      <c r="R617">
        <f t="shared" si="606"/>
        <v>3.077426079240809</v>
      </c>
      <c r="S617">
        <f t="shared" si="607"/>
        <v>41.708006974992706</v>
      </c>
      <c r="T617">
        <f t="shared" si="629"/>
        <v>-3.3819385346052102</v>
      </c>
      <c r="U617" s="9">
        <f t="shared" si="608"/>
        <v>38.326068440387495</v>
      </c>
      <c r="V617">
        <f t="shared" si="630"/>
        <v>-4.4136718076788144E+16</v>
      </c>
      <c r="W617">
        <f t="shared" si="631"/>
        <v>0</v>
      </c>
      <c r="X617">
        <f t="shared" si="632"/>
        <v>-7.1054273576010019E-15</v>
      </c>
      <c r="Y617">
        <f t="shared" si="609"/>
        <v>1.3128082170136195</v>
      </c>
      <c r="Z617">
        <f t="shared" si="610"/>
        <v>31.415926535897931</v>
      </c>
      <c r="AA617">
        <f t="shared" si="611"/>
        <v>3.3995807633710702</v>
      </c>
      <c r="AB617">
        <f t="shared" si="633"/>
        <v>0.89704202033823455</v>
      </c>
      <c r="AC617">
        <f t="shared" si="612"/>
        <v>32.312968556236164</v>
      </c>
      <c r="AD617">
        <f t="shared" si="634"/>
        <v>7.8922233279180826E-2</v>
      </c>
      <c r="AE617">
        <f t="shared" si="613"/>
        <v>3.1920933916725326E-2</v>
      </c>
      <c r="AF617" s="9">
        <f t="shared" si="635"/>
        <v>32.423811723432067</v>
      </c>
      <c r="AG617" s="9">
        <f t="shared" si="636"/>
        <v>0</v>
      </c>
      <c r="AH617">
        <f t="shared" si="637"/>
        <v>0</v>
      </c>
      <c r="AI617">
        <f t="shared" si="654"/>
        <v>3.1257338500324527E-3</v>
      </c>
      <c r="AJ617">
        <f t="shared" si="614"/>
        <v>37.337604695554134</v>
      </c>
      <c r="AK617">
        <f t="shared" si="615"/>
        <v>0.82705765211291626</v>
      </c>
      <c r="AL617">
        <f t="shared" si="616"/>
        <v>0.12775131039255383</v>
      </c>
      <c r="AM617">
        <f t="shared" si="617"/>
        <v>3.3654782327900951E-2</v>
      </c>
      <c r="AN617" s="9">
        <f t="shared" si="638"/>
        <v>38.326068440387502</v>
      </c>
      <c r="AO617">
        <f t="shared" si="618"/>
        <v>0</v>
      </c>
      <c r="AP617">
        <f t="shared" si="639"/>
        <v>0</v>
      </c>
      <c r="AQ617">
        <f t="shared" si="619"/>
        <v>5.9216781596562029</v>
      </c>
      <c r="AR617">
        <f t="shared" si="620"/>
        <v>-6.9984368225318283E-2</v>
      </c>
      <c r="AS617">
        <f t="shared" si="621"/>
        <v>4.8829077113373004E-2</v>
      </c>
      <c r="AT617">
        <f t="shared" si="640"/>
        <v>-8.4618488259586871E-2</v>
      </c>
      <c r="AU617">
        <f t="shared" si="622"/>
        <v>5.902256716955435</v>
      </c>
      <c r="AV617">
        <f t="shared" si="641"/>
        <v>0.1540011004816689</v>
      </c>
      <c r="AW617">
        <f t="shared" si="642"/>
        <v>0</v>
      </c>
      <c r="AX617">
        <f t="shared" si="623"/>
        <v>3.398805988755435E-2</v>
      </c>
      <c r="AY617" t="b">
        <f t="shared" si="643"/>
        <v>0</v>
      </c>
      <c r="AZ617">
        <f t="shared" si="624"/>
        <v>37.337604695554134</v>
      </c>
      <c r="BA617">
        <f t="shared" si="625"/>
        <v>0.82705765211291626</v>
      </c>
      <c r="BB617">
        <f t="shared" si="626"/>
        <v>7.841951409464594E-2</v>
      </c>
      <c r="BC617">
        <f t="shared" si="627"/>
        <v>3.3654782327900951E-2</v>
      </c>
      <c r="BD617">
        <f t="shared" si="628"/>
        <v>4.9331796297907987E-2</v>
      </c>
      <c r="BF617" s="15">
        <f t="shared" si="644"/>
        <v>38.326068440387502</v>
      </c>
      <c r="BG617" s="10">
        <f t="shared" si="645"/>
        <v>0</v>
      </c>
      <c r="BH617">
        <f t="shared" si="646"/>
        <v>5.902256716955435</v>
      </c>
      <c r="BI617">
        <f t="shared" si="647"/>
        <v>5.9216781596562029</v>
      </c>
      <c r="BJ617">
        <f t="shared" si="648"/>
        <v>-6.9984368225318283E-2</v>
      </c>
      <c r="BK617">
        <f t="shared" si="649"/>
        <v>-5.0271918453488607E-4</v>
      </c>
      <c r="BM617">
        <f t="shared" si="650"/>
        <v>0</v>
      </c>
      <c r="BN617">
        <f t="shared" si="651"/>
        <v>0</v>
      </c>
      <c r="BO617">
        <f t="shared" si="652"/>
        <v>0</v>
      </c>
      <c r="BP617">
        <f t="shared" si="653"/>
        <v>0</v>
      </c>
    </row>
    <row r="618" spans="1:68" x14ac:dyDescent="0.2">
      <c r="A618">
        <f t="shared" si="659"/>
        <v>0.58099999999999996</v>
      </c>
      <c r="B618">
        <f t="shared" si="595"/>
        <v>1.8160513668688401</v>
      </c>
      <c r="C618">
        <f t="shared" si="596"/>
        <v>1.3096824831635869</v>
      </c>
      <c r="D618">
        <f t="shared" si="597"/>
        <v>1.8160513668688401</v>
      </c>
      <c r="E618">
        <f t="shared" si="603"/>
        <v>0.96610303118360552</v>
      </c>
      <c r="F618">
        <f t="shared" si="604"/>
        <v>0.96610303118360552</v>
      </c>
      <c r="G618">
        <f t="shared" si="598"/>
        <v>1.7978908532001516</v>
      </c>
      <c r="H618">
        <f t="shared" si="599"/>
        <v>0.97432466701394849</v>
      </c>
      <c r="I618">
        <f t="shared" si="600"/>
        <v>0.97432466701394849</v>
      </c>
      <c r="J618">
        <f t="shared" si="655"/>
        <v>22.403590220428335</v>
      </c>
      <c r="K618">
        <f t="shared" si="656"/>
        <v>21.717730735036362</v>
      </c>
      <c r="L618">
        <f t="shared" si="605"/>
        <v>1.3154556878206057E+18</v>
      </c>
      <c r="M618">
        <f t="shared" si="601"/>
        <v>3.40127557673814E-2</v>
      </c>
      <c r="N618" s="17">
        <f t="shared" si="657"/>
        <v>4.4742273032654976E+16</v>
      </c>
      <c r="O618">
        <f t="shared" si="658"/>
        <v>0</v>
      </c>
      <c r="P618" s="18" t="e">
        <f t="shared" si="602"/>
        <v>#N/A</v>
      </c>
      <c r="R618">
        <f t="shared" si="606"/>
        <v>3.0781290114784339</v>
      </c>
      <c r="S618">
        <f t="shared" si="607"/>
        <v>41.720714810156686</v>
      </c>
      <c r="T618">
        <f t="shared" si="629"/>
        <v>-3.3810196550956393</v>
      </c>
      <c r="U618" s="9">
        <f t="shared" si="608"/>
        <v>38.339695155061044</v>
      </c>
      <c r="V618">
        <f t="shared" si="630"/>
        <v>-4.4742273032653048E+16</v>
      </c>
      <c r="W618">
        <f t="shared" si="631"/>
        <v>0</v>
      </c>
      <c r="X618">
        <f t="shared" si="632"/>
        <v>-4.2632564145606011E-14</v>
      </c>
      <c r="Y618">
        <f t="shared" si="609"/>
        <v>1.3096824831635869</v>
      </c>
      <c r="Z618">
        <f t="shared" si="610"/>
        <v>31.415926535897931</v>
      </c>
      <c r="AA618">
        <f t="shared" si="611"/>
        <v>3.4027064972211027</v>
      </c>
      <c r="AB618">
        <f t="shared" si="633"/>
        <v>0.90925273047598409</v>
      </c>
      <c r="AC618">
        <f t="shared" si="612"/>
        <v>32.325179266373915</v>
      </c>
      <c r="AD618">
        <f t="shared" si="634"/>
        <v>7.9841257704433136E-2</v>
      </c>
      <c r="AE618">
        <f t="shared" si="613"/>
        <v>3.2732820774477533E-2</v>
      </c>
      <c r="AF618" s="9">
        <f t="shared" si="635"/>
        <v>32.437753344852823</v>
      </c>
      <c r="AG618" s="9">
        <f t="shared" si="636"/>
        <v>0</v>
      </c>
      <c r="AH618">
        <f t="shared" si="637"/>
        <v>0</v>
      </c>
      <c r="AI618">
        <f t="shared" si="654"/>
        <v>3.1257338500324527E-3</v>
      </c>
      <c r="AJ618">
        <f t="shared" si="614"/>
        <v>37.337604695554134</v>
      </c>
      <c r="AK618">
        <f t="shared" si="615"/>
        <v>0.83893547668764068</v>
      </c>
      <c r="AL618">
        <f t="shared" si="616"/>
        <v>0.12867018990212475</v>
      </c>
      <c r="AM618">
        <f t="shared" si="617"/>
        <v>3.448479291716576E-2</v>
      </c>
      <c r="AN618" s="9">
        <f t="shared" si="638"/>
        <v>38.339695155061065</v>
      </c>
      <c r="AO618">
        <f t="shared" si="618"/>
        <v>0</v>
      </c>
      <c r="AP618">
        <f t="shared" si="639"/>
        <v>0</v>
      </c>
      <c r="AQ618">
        <f t="shared" si="619"/>
        <v>5.9216781596562029</v>
      </c>
      <c r="AR618">
        <f t="shared" si="620"/>
        <v>-7.0317253788343415E-2</v>
      </c>
      <c r="AS618">
        <f t="shared" si="621"/>
        <v>4.8828932197691619E-2</v>
      </c>
      <c r="AT618">
        <f t="shared" si="640"/>
        <v>-8.3817237132438618E-2</v>
      </c>
      <c r="AU618">
        <f t="shared" si="622"/>
        <v>5.9019418102082426</v>
      </c>
      <c r="AV618">
        <f t="shared" si="641"/>
        <v>0.15393815173382128</v>
      </c>
      <c r="AW618">
        <f t="shared" si="642"/>
        <v>0</v>
      </c>
      <c r="AX618">
        <f t="shared" si="623"/>
        <v>3.4019317226054675E-2</v>
      </c>
      <c r="AY618" t="b">
        <f t="shared" si="643"/>
        <v>0</v>
      </c>
      <c r="AZ618">
        <f t="shared" si="624"/>
        <v>37.337604695554134</v>
      </c>
      <c r="BA618">
        <f t="shared" si="625"/>
        <v>0.8389354766876409</v>
      </c>
      <c r="BB618">
        <f t="shared" si="626"/>
        <v>7.9338393604217086E-2</v>
      </c>
      <c r="BC618">
        <f t="shared" si="627"/>
        <v>3.448479291716576E-2</v>
      </c>
      <c r="BD618">
        <f t="shared" si="628"/>
        <v>4.9331796297907987E-2</v>
      </c>
      <c r="BF618" s="15">
        <f t="shared" si="644"/>
        <v>38.339695155061065</v>
      </c>
      <c r="BG618" s="10">
        <f t="shared" si="645"/>
        <v>0</v>
      </c>
      <c r="BH618">
        <f t="shared" si="646"/>
        <v>5.9019418102082426</v>
      </c>
      <c r="BI618">
        <f t="shared" si="647"/>
        <v>5.9216781596562029</v>
      </c>
      <c r="BJ618">
        <f t="shared" si="648"/>
        <v>-7.0317253788343193E-2</v>
      </c>
      <c r="BK618">
        <f t="shared" si="649"/>
        <v>-5.0286410021604944E-4</v>
      </c>
      <c r="BM618">
        <f t="shared" si="650"/>
        <v>0</v>
      </c>
      <c r="BN618">
        <f t="shared" si="651"/>
        <v>0</v>
      </c>
      <c r="BO618">
        <f t="shared" si="652"/>
        <v>3.3306690738754696E-16</v>
      </c>
      <c r="BP618">
        <f t="shared" si="653"/>
        <v>0</v>
      </c>
    </row>
    <row r="619" spans="1:68" x14ac:dyDescent="0.2">
      <c r="A619">
        <f t="shared" si="659"/>
        <v>0.58199999999999996</v>
      </c>
      <c r="B619">
        <f t="shared" si="595"/>
        <v>1.8191771007188724</v>
      </c>
      <c r="C619">
        <f t="shared" si="596"/>
        <v>1.3065567493135546</v>
      </c>
      <c r="D619">
        <f t="shared" si="597"/>
        <v>1.8191771007188724</v>
      </c>
      <c r="E619">
        <f t="shared" si="603"/>
        <v>0.96529138353879063</v>
      </c>
      <c r="F619">
        <f t="shared" si="604"/>
        <v>0.96529138353879063</v>
      </c>
      <c r="G619">
        <f t="shared" si="598"/>
        <v>1.8009853297116836</v>
      </c>
      <c r="H619">
        <f t="shared" si="599"/>
        <v>0.973623289198016</v>
      </c>
      <c r="I619">
        <f t="shared" si="600"/>
        <v>0.973623289198016</v>
      </c>
      <c r="J619">
        <f t="shared" si="655"/>
        <v>22.419729297371322</v>
      </c>
      <c r="K619">
        <f t="shared" si="656"/>
        <v>21.733219227421767</v>
      </c>
      <c r="L619">
        <f t="shared" si="605"/>
        <v>1.3323431130095816E+18</v>
      </c>
      <c r="M619">
        <f t="shared" si="601"/>
        <v>3.4043995003728511E-2</v>
      </c>
      <c r="N619" s="17">
        <f t="shared" si="657"/>
        <v>4.5358282282550288E+16</v>
      </c>
      <c r="O619">
        <f t="shared" si="658"/>
        <v>0</v>
      </c>
      <c r="P619" s="18" t="e">
        <f t="shared" si="602"/>
        <v>#N/A</v>
      </c>
      <c r="R619">
        <f t="shared" si="606"/>
        <v>3.0788419299787102</v>
      </c>
      <c r="S619">
        <f t="shared" si="607"/>
        <v>41.733470805189341</v>
      </c>
      <c r="T619">
        <f t="shared" si="629"/>
        <v>-3.3801016201266711</v>
      </c>
      <c r="U619" s="9">
        <f t="shared" si="608"/>
        <v>38.353369185062668</v>
      </c>
      <c r="V619">
        <f t="shared" si="630"/>
        <v>-4.5358282282550088E+16</v>
      </c>
      <c r="W619">
        <f t="shared" si="631"/>
        <v>0</v>
      </c>
      <c r="X619">
        <f t="shared" si="632"/>
        <v>0</v>
      </c>
      <c r="Y619">
        <f t="shared" si="609"/>
        <v>1.3065567493135546</v>
      </c>
      <c r="Z619">
        <f t="shared" si="610"/>
        <v>31.415926535897931</v>
      </c>
      <c r="AA619">
        <f t="shared" si="611"/>
        <v>3.4058322310711349</v>
      </c>
      <c r="AB619">
        <f t="shared" si="633"/>
        <v>0.9215034123404422</v>
      </c>
      <c r="AC619">
        <f t="shared" si="612"/>
        <v>32.337429948238373</v>
      </c>
      <c r="AD619">
        <f t="shared" si="634"/>
        <v>8.0759438299232683E-2</v>
      </c>
      <c r="AE619">
        <f t="shared" si="613"/>
        <v>3.3555244995967209E-2</v>
      </c>
      <c r="AF619" s="9">
        <f t="shared" si="635"/>
        <v>32.451744631533572</v>
      </c>
      <c r="AG619" s="9">
        <f t="shared" si="636"/>
        <v>0</v>
      </c>
      <c r="AH619">
        <f t="shared" si="637"/>
        <v>0</v>
      </c>
      <c r="AI619">
        <f t="shared" si="654"/>
        <v>3.1257338500324527E-3</v>
      </c>
      <c r="AJ619">
        <f t="shared" si="614"/>
        <v>37.337604695554134</v>
      </c>
      <c r="AK619">
        <f t="shared" si="615"/>
        <v>0.85085099326963809</v>
      </c>
      <c r="AL619">
        <f t="shared" si="616"/>
        <v>0.12958822487109289</v>
      </c>
      <c r="AM619">
        <f t="shared" si="617"/>
        <v>3.5325271367768314E-2</v>
      </c>
      <c r="AN619" s="9">
        <f t="shared" si="638"/>
        <v>38.353369185062633</v>
      </c>
      <c r="AO619">
        <f t="shared" si="618"/>
        <v>0</v>
      </c>
      <c r="AP619">
        <f t="shared" si="639"/>
        <v>0</v>
      </c>
      <c r="AQ619">
        <f t="shared" si="619"/>
        <v>5.9216781596562029</v>
      </c>
      <c r="AR619">
        <f t="shared" si="620"/>
        <v>-7.0652419070804107E-2</v>
      </c>
      <c r="AS619">
        <f t="shared" si="621"/>
        <v>4.8828786571860211E-2</v>
      </c>
      <c r="AT619">
        <f t="shared" si="640"/>
        <v>-8.3037358632328792E-2</v>
      </c>
      <c r="AU619">
        <f t="shared" si="622"/>
        <v>5.9016245535290608</v>
      </c>
      <c r="AV619">
        <f t="shared" si="641"/>
        <v>0.15387499661509654</v>
      </c>
      <c r="AW619">
        <f t="shared" si="642"/>
        <v>0</v>
      </c>
      <c r="AX619">
        <f t="shared" si="623"/>
        <v>3.4050574564555E-2</v>
      </c>
      <c r="AY619" t="b">
        <f t="shared" si="643"/>
        <v>0</v>
      </c>
      <c r="AZ619">
        <f t="shared" si="624"/>
        <v>37.337604695554134</v>
      </c>
      <c r="BA619">
        <f t="shared" si="625"/>
        <v>0.85085099326963809</v>
      </c>
      <c r="BB619">
        <f t="shared" si="626"/>
        <v>8.0256428573185087E-2</v>
      </c>
      <c r="BC619">
        <f t="shared" si="627"/>
        <v>3.5325271367768314E-2</v>
      </c>
      <c r="BD619">
        <f t="shared" si="628"/>
        <v>4.9331796297907987E-2</v>
      </c>
      <c r="BF619" s="15">
        <f t="shared" si="644"/>
        <v>38.353369185062633</v>
      </c>
      <c r="BG619" s="10">
        <f t="shared" si="645"/>
        <v>0</v>
      </c>
      <c r="BH619">
        <f t="shared" si="646"/>
        <v>5.9016245535290608</v>
      </c>
      <c r="BI619">
        <f t="shared" si="647"/>
        <v>5.9216781596562029</v>
      </c>
      <c r="BJ619">
        <f t="shared" si="648"/>
        <v>-7.0652419070804107E-2</v>
      </c>
      <c r="BK619">
        <f t="shared" si="649"/>
        <v>-5.0300972604759575E-4</v>
      </c>
      <c r="BM619">
        <f t="shared" si="650"/>
        <v>0</v>
      </c>
      <c r="BN619">
        <f t="shared" si="651"/>
        <v>0</v>
      </c>
      <c r="BO619">
        <f t="shared" si="652"/>
        <v>0</v>
      </c>
      <c r="BP619">
        <f t="shared" si="653"/>
        <v>0</v>
      </c>
    </row>
    <row r="620" spans="1:68" x14ac:dyDescent="0.2">
      <c r="A620">
        <f t="shared" si="659"/>
        <v>0.58299999999999996</v>
      </c>
      <c r="B620">
        <f t="shared" si="595"/>
        <v>1.8223028345689047</v>
      </c>
      <c r="C620">
        <f t="shared" si="596"/>
        <v>1.3034310154635222</v>
      </c>
      <c r="D620">
        <f t="shared" si="597"/>
        <v>1.8223028345689047</v>
      </c>
      <c r="E620">
        <f t="shared" si="603"/>
        <v>0.96447030480009766</v>
      </c>
      <c r="F620">
        <f t="shared" si="604"/>
        <v>0.96447030480009777</v>
      </c>
      <c r="G620">
        <f t="shared" si="598"/>
        <v>1.8040798062232157</v>
      </c>
      <c r="H620">
        <f t="shared" si="599"/>
        <v>0.97291258818235127</v>
      </c>
      <c r="I620">
        <f t="shared" si="600"/>
        <v>0.97291258818235127</v>
      </c>
      <c r="J620">
        <f t="shared" si="655"/>
        <v>22.436106641622093</v>
      </c>
      <c r="K620">
        <f t="shared" si="656"/>
        <v>21.748936268312679</v>
      </c>
      <c r="L620">
        <f t="shared" si="605"/>
        <v>1.3495127589199365E+18</v>
      </c>
      <c r="M620">
        <f t="shared" si="601"/>
        <v>3.4075234206813909E-2</v>
      </c>
      <c r="N620" s="17">
        <f t="shared" si="657"/>
        <v>4.5984963325280432E+16</v>
      </c>
      <c r="O620">
        <f t="shared" si="658"/>
        <v>0</v>
      </c>
      <c r="P620" s="18" t="e">
        <f t="shared" si="602"/>
        <v>#N/A</v>
      </c>
      <c r="R620">
        <f t="shared" si="606"/>
        <v>3.0795648491346821</v>
      </c>
      <c r="S620">
        <f t="shared" si="607"/>
        <v>41.74627528187753</v>
      </c>
      <c r="T620">
        <f t="shared" si="629"/>
        <v>-3.3791844281490921</v>
      </c>
      <c r="U620" s="9">
        <f t="shared" si="608"/>
        <v>38.367090853728435</v>
      </c>
      <c r="V620">
        <f t="shared" si="630"/>
        <v>-4.5984963325279712E+16</v>
      </c>
      <c r="W620">
        <f t="shared" si="631"/>
        <v>0</v>
      </c>
      <c r="X620">
        <f t="shared" si="632"/>
        <v>-1.4210854715202004E-14</v>
      </c>
      <c r="Y620">
        <f t="shared" si="609"/>
        <v>1.3034310154635222</v>
      </c>
      <c r="Z620">
        <f t="shared" si="610"/>
        <v>31.415926535897931</v>
      </c>
      <c r="AA620">
        <f t="shared" si="611"/>
        <v>3.4089579649211674</v>
      </c>
      <c r="AB620">
        <f t="shared" si="633"/>
        <v>0.93379439008928511</v>
      </c>
      <c r="AC620">
        <f t="shared" si="612"/>
        <v>32.349720925987214</v>
      </c>
      <c r="AD620">
        <f t="shared" si="634"/>
        <v>8.1676776611735918E-2</v>
      </c>
      <c r="AE620">
        <f t="shared" si="613"/>
        <v>3.4388223927914803E-2</v>
      </c>
      <c r="AF620" s="9">
        <f t="shared" si="635"/>
        <v>32.465785926526863</v>
      </c>
      <c r="AG620" s="9">
        <f t="shared" si="636"/>
        <v>0</v>
      </c>
      <c r="AH620">
        <f t="shared" si="637"/>
        <v>0</v>
      </c>
      <c r="AI620">
        <f t="shared" si="654"/>
        <v>3.1257338500323417E-3</v>
      </c>
      <c r="AJ620">
        <f t="shared" si="614"/>
        <v>37.337604695554134</v>
      </c>
      <c r="AK620">
        <f t="shared" si="615"/>
        <v>0.86280450603496628</v>
      </c>
      <c r="AL620">
        <f t="shared" si="616"/>
        <v>0.1305054168486719</v>
      </c>
      <c r="AM620">
        <f t="shared" si="617"/>
        <v>3.6176235290622138E-2</v>
      </c>
      <c r="AN620" s="9">
        <f t="shared" si="638"/>
        <v>38.367090853728399</v>
      </c>
      <c r="AO620">
        <f t="shared" si="618"/>
        <v>0</v>
      </c>
      <c r="AP620">
        <f t="shared" si="639"/>
        <v>0</v>
      </c>
      <c r="AQ620">
        <f t="shared" si="619"/>
        <v>5.9216781596562029</v>
      </c>
      <c r="AR620">
        <f t="shared" si="620"/>
        <v>-7.098988405431883E-2</v>
      </c>
      <c r="AS620">
        <f t="shared" si="621"/>
        <v>4.8828640236935977E-2</v>
      </c>
      <c r="AT620">
        <f t="shared" si="640"/>
        <v>-8.2278063637560406E-2</v>
      </c>
      <c r="AU620">
        <f t="shared" si="622"/>
        <v>5.9013049272015365</v>
      </c>
      <c r="AV620">
        <f t="shared" si="641"/>
        <v>0.15381163376967544</v>
      </c>
      <c r="AW620">
        <f t="shared" si="642"/>
        <v>0</v>
      </c>
      <c r="AX620">
        <f t="shared" si="623"/>
        <v>3.4081831903055325E-2</v>
      </c>
      <c r="AY620" t="b">
        <f t="shared" si="643"/>
        <v>0</v>
      </c>
      <c r="AZ620">
        <f t="shared" si="624"/>
        <v>37.337604695554134</v>
      </c>
      <c r="BA620">
        <f t="shared" si="625"/>
        <v>0.86280450603496606</v>
      </c>
      <c r="BB620">
        <f t="shared" si="626"/>
        <v>8.117362055076377E-2</v>
      </c>
      <c r="BC620">
        <f t="shared" si="627"/>
        <v>3.6176235290622027E-2</v>
      </c>
      <c r="BD620">
        <f t="shared" si="628"/>
        <v>4.9331796297907987E-2</v>
      </c>
      <c r="BF620" s="15">
        <f t="shared" si="644"/>
        <v>38.367090853728399</v>
      </c>
      <c r="BG620" s="10">
        <f t="shared" si="645"/>
        <v>0</v>
      </c>
      <c r="BH620">
        <f t="shared" si="646"/>
        <v>5.9013049272015365</v>
      </c>
      <c r="BI620">
        <f t="shared" si="647"/>
        <v>5.9216781596562029</v>
      </c>
      <c r="BJ620">
        <f t="shared" si="648"/>
        <v>-7.0989884054319052E-2</v>
      </c>
      <c r="BK620">
        <f t="shared" si="649"/>
        <v>-5.031560609721486E-4</v>
      </c>
      <c r="BM620">
        <f t="shared" si="650"/>
        <v>0</v>
      </c>
      <c r="BN620">
        <f t="shared" si="651"/>
        <v>0</v>
      </c>
      <c r="BO620">
        <f t="shared" si="652"/>
        <v>0</v>
      </c>
      <c r="BP620">
        <f t="shared" si="653"/>
        <v>-1.1102230246251565E-16</v>
      </c>
    </row>
    <row r="621" spans="1:68" x14ac:dyDescent="0.2">
      <c r="A621">
        <f t="shared" si="659"/>
        <v>0.58399999999999996</v>
      </c>
      <c r="B621">
        <f t="shared" si="595"/>
        <v>1.8254285684189373</v>
      </c>
      <c r="C621">
        <f t="shared" si="596"/>
        <v>1.3003052816134897</v>
      </c>
      <c r="D621">
        <f t="shared" si="597"/>
        <v>1.8254285684189373</v>
      </c>
      <c r="E621">
        <f t="shared" si="603"/>
        <v>0.96363980298963359</v>
      </c>
      <c r="F621">
        <f t="shared" si="604"/>
        <v>0.96363980298963359</v>
      </c>
      <c r="G621">
        <f t="shared" si="598"/>
        <v>1.8071742827347479</v>
      </c>
      <c r="H621">
        <f t="shared" si="599"/>
        <v>0.9721925707724689</v>
      </c>
      <c r="I621">
        <f t="shared" si="600"/>
        <v>0.9721925707724689</v>
      </c>
      <c r="J621">
        <f t="shared" si="655"/>
        <v>22.452723089718493</v>
      </c>
      <c r="K621">
        <f t="shared" si="656"/>
        <v>21.76488265558595</v>
      </c>
      <c r="L621">
        <f t="shared" si="605"/>
        <v>1.3669703816060227E+18</v>
      </c>
      <c r="M621">
        <f t="shared" si="601"/>
        <v>3.4106473376607091E-2</v>
      </c>
      <c r="N621" s="17">
        <f t="shared" si="657"/>
        <v>4.6622538926856248E+16</v>
      </c>
      <c r="O621">
        <f t="shared" si="658"/>
        <v>0</v>
      </c>
      <c r="P621" s="18" t="e">
        <f t="shared" si="602"/>
        <v>#N/A</v>
      </c>
      <c r="R621">
        <f t="shared" si="606"/>
        <v>3.0802977835624792</v>
      </c>
      <c r="S621">
        <f t="shared" si="607"/>
        <v>41.759128564688865</v>
      </c>
      <c r="T621">
        <f t="shared" si="629"/>
        <v>-3.3782680776179497</v>
      </c>
      <c r="U621" s="9">
        <f t="shared" si="608"/>
        <v>38.380860487070919</v>
      </c>
      <c r="V621">
        <f t="shared" si="630"/>
        <v>-4.6622538926855736E+16</v>
      </c>
      <c r="W621">
        <f t="shared" si="631"/>
        <v>0</v>
      </c>
      <c r="X621">
        <f t="shared" si="632"/>
        <v>-7.1054273576010019E-15</v>
      </c>
      <c r="Y621">
        <f t="shared" si="609"/>
        <v>1.3003052816134897</v>
      </c>
      <c r="Z621">
        <f t="shared" si="610"/>
        <v>31.415926535897931</v>
      </c>
      <c r="AA621">
        <f t="shared" si="611"/>
        <v>3.4120836987712</v>
      </c>
      <c r="AB621">
        <f t="shared" si="633"/>
        <v>0.94612599055613678</v>
      </c>
      <c r="AC621">
        <f t="shared" si="612"/>
        <v>32.362052526454065</v>
      </c>
      <c r="AD621">
        <f t="shared" si="634"/>
        <v>8.2593274185841989E-2</v>
      </c>
      <c r="AE621">
        <f t="shared" si="613"/>
        <v>3.5231775168771115E-2</v>
      </c>
      <c r="AF621" s="9">
        <f t="shared" si="635"/>
        <v>32.479877575808672</v>
      </c>
      <c r="AG621" s="9">
        <f t="shared" si="636"/>
        <v>0</v>
      </c>
      <c r="AH621">
        <f t="shared" si="637"/>
        <v>0</v>
      </c>
      <c r="AI621">
        <f t="shared" si="654"/>
        <v>3.1257338500324527E-3</v>
      </c>
      <c r="AJ621">
        <f t="shared" si="614"/>
        <v>37.337604695554134</v>
      </c>
      <c r="AK621">
        <f t="shared" si="615"/>
        <v>0.87479632159044285</v>
      </c>
      <c r="AL621">
        <f t="shared" si="616"/>
        <v>0.13142176737981437</v>
      </c>
      <c r="AM621">
        <f t="shared" si="617"/>
        <v>3.7037702546532651E-2</v>
      </c>
      <c r="AN621" s="9">
        <f t="shared" si="638"/>
        <v>38.380860487070926</v>
      </c>
      <c r="AO621">
        <f t="shared" si="618"/>
        <v>0</v>
      </c>
      <c r="AP621">
        <f t="shared" si="639"/>
        <v>0</v>
      </c>
      <c r="AQ621">
        <f t="shared" si="619"/>
        <v>5.9216781596562029</v>
      </c>
      <c r="AR621">
        <f t="shared" si="620"/>
        <v>-7.1329668965693926E-2</v>
      </c>
      <c r="AS621">
        <f t="shared" si="621"/>
        <v>4.882849319397238E-2</v>
      </c>
      <c r="AT621">
        <f t="shared" si="640"/>
        <v>-8.1538601849641346E-2</v>
      </c>
      <c r="AU621">
        <f t="shared" si="622"/>
        <v>5.900982911262254</v>
      </c>
      <c r="AV621">
        <f t="shared" si="641"/>
        <v>0.1537480618301946</v>
      </c>
      <c r="AW621">
        <f t="shared" si="642"/>
        <v>0</v>
      </c>
      <c r="AX621">
        <f t="shared" si="623"/>
        <v>3.411308924155565E-2</v>
      </c>
      <c r="AY621" t="b">
        <f t="shared" si="643"/>
        <v>0</v>
      </c>
      <c r="AZ621">
        <f t="shared" si="624"/>
        <v>37.337604695554134</v>
      </c>
      <c r="BA621">
        <f t="shared" si="625"/>
        <v>0.87479632159044252</v>
      </c>
      <c r="BB621">
        <f t="shared" si="626"/>
        <v>8.208997108190641E-2</v>
      </c>
      <c r="BC621">
        <f t="shared" si="627"/>
        <v>3.7037702546532651E-2</v>
      </c>
      <c r="BD621">
        <f t="shared" si="628"/>
        <v>4.9331796297907987E-2</v>
      </c>
      <c r="BF621" s="15">
        <f t="shared" si="644"/>
        <v>38.380860487070926</v>
      </c>
      <c r="BG621" s="10">
        <f t="shared" si="645"/>
        <v>0</v>
      </c>
      <c r="BH621">
        <f t="shared" si="646"/>
        <v>5.900982911262254</v>
      </c>
      <c r="BI621">
        <f t="shared" si="647"/>
        <v>5.9216781596562029</v>
      </c>
      <c r="BJ621">
        <f t="shared" si="648"/>
        <v>-7.132966896569426E-2</v>
      </c>
      <c r="BK621">
        <f t="shared" si="649"/>
        <v>-5.0330310393557898E-4</v>
      </c>
      <c r="BM621">
        <f t="shared" si="650"/>
        <v>0</v>
      </c>
      <c r="BN621">
        <f t="shared" si="651"/>
        <v>0</v>
      </c>
      <c r="BO621">
        <f t="shared" si="652"/>
        <v>0</v>
      </c>
      <c r="BP621">
        <f t="shared" si="653"/>
        <v>0</v>
      </c>
    </row>
    <row r="622" spans="1:68" x14ac:dyDescent="0.2">
      <c r="A622">
        <f t="shared" si="659"/>
        <v>0.58499999999999996</v>
      </c>
      <c r="B622">
        <f t="shared" si="595"/>
        <v>1.8285543022689696</v>
      </c>
      <c r="C622">
        <f t="shared" si="596"/>
        <v>1.2971795477634573</v>
      </c>
      <c r="D622">
        <f t="shared" si="597"/>
        <v>1.8285543022689696</v>
      </c>
      <c r="E622">
        <f t="shared" si="603"/>
        <v>0.96279988622157064</v>
      </c>
      <c r="F622">
        <f t="shared" si="604"/>
        <v>0.96279988622157076</v>
      </c>
      <c r="G622">
        <f t="shared" si="598"/>
        <v>1.8102687592462798</v>
      </c>
      <c r="H622">
        <f t="shared" si="599"/>
        <v>0.97146324386309546</v>
      </c>
      <c r="I622">
        <f t="shared" si="600"/>
        <v>0.97146324386309535</v>
      </c>
      <c r="J622">
        <f t="shared" si="655"/>
        <v>22.469579491894784</v>
      </c>
      <c r="K622">
        <f t="shared" si="656"/>
        <v>21.781059200172766</v>
      </c>
      <c r="L622">
        <f t="shared" si="605"/>
        <v>1.3847218746030188E+18</v>
      </c>
      <c r="M622">
        <f t="shared" si="601"/>
        <v>3.4137712513077512E-2</v>
      </c>
      <c r="N622" s="17">
        <f t="shared" si="657"/>
        <v>4.7271237265767624E+16</v>
      </c>
      <c r="O622">
        <f t="shared" si="658"/>
        <v>0</v>
      </c>
      <c r="P622" s="18" t="e">
        <f t="shared" si="602"/>
        <v>#N/A</v>
      </c>
      <c r="R622">
        <f t="shared" si="606"/>
        <v>3.0810407481025281</v>
      </c>
      <c r="S622">
        <f t="shared" si="607"/>
        <v>41.772030980805575</v>
      </c>
      <c r="T622">
        <f t="shared" si="629"/>
        <v>-3.3773525669925357</v>
      </c>
      <c r="U622" s="9">
        <f t="shared" si="608"/>
        <v>38.39467841381304</v>
      </c>
      <c r="V622">
        <f t="shared" si="630"/>
        <v>-4.7271237265767136E+16</v>
      </c>
      <c r="W622">
        <f t="shared" si="631"/>
        <v>0</v>
      </c>
      <c r="X622">
        <f t="shared" si="632"/>
        <v>-7.1054273576010019E-15</v>
      </c>
      <c r="Y622">
        <f t="shared" si="609"/>
        <v>1.2971795477634573</v>
      </c>
      <c r="Z622">
        <f t="shared" si="610"/>
        <v>31.415926535897931</v>
      </c>
      <c r="AA622">
        <f t="shared" si="611"/>
        <v>3.4152094326212321</v>
      </c>
      <c r="AB622">
        <f t="shared" si="633"/>
        <v>0.9584985432862293</v>
      </c>
      <c r="AC622">
        <f t="shared" si="612"/>
        <v>32.374425079184164</v>
      </c>
      <c r="AD622">
        <f t="shared" si="634"/>
        <v>8.3508932561209656E-2</v>
      </c>
      <c r="AE622">
        <f t="shared" si="613"/>
        <v>3.6085916570253902E-2</v>
      </c>
      <c r="AF622" s="9">
        <f t="shared" si="635"/>
        <v>32.494019928315623</v>
      </c>
      <c r="AG622" s="9">
        <f t="shared" si="636"/>
        <v>0</v>
      </c>
      <c r="AH622">
        <f t="shared" si="637"/>
        <v>0</v>
      </c>
      <c r="AI622">
        <f t="shared" si="654"/>
        <v>3.1257338500324527E-3</v>
      </c>
      <c r="AJ622">
        <f t="shared" si="614"/>
        <v>37.337604695554134</v>
      </c>
      <c r="AK622">
        <f t="shared" si="615"/>
        <v>0.88682674900589409</v>
      </c>
      <c r="AL622">
        <f t="shared" si="616"/>
        <v>0.13233727800522832</v>
      </c>
      <c r="AM622">
        <f t="shared" si="617"/>
        <v>3.7909691247748706E-2</v>
      </c>
      <c r="AN622" s="9">
        <f t="shared" si="638"/>
        <v>38.394678413813004</v>
      </c>
      <c r="AO622">
        <f t="shared" si="618"/>
        <v>0</v>
      </c>
      <c r="AP622">
        <f t="shared" si="639"/>
        <v>0</v>
      </c>
      <c r="AQ622">
        <f t="shared" si="619"/>
        <v>5.9216781596562029</v>
      </c>
      <c r="AR622">
        <f t="shared" si="620"/>
        <v>-7.167179428033521E-2</v>
      </c>
      <c r="AS622">
        <f t="shared" si="621"/>
        <v>4.8828345444018664E-2</v>
      </c>
      <c r="AT622">
        <f t="shared" si="640"/>
        <v>-8.0818259440952944E-2</v>
      </c>
      <c r="AU622">
        <f t="shared" si="622"/>
        <v>5.9006584854973809</v>
      </c>
      <c r="AV622">
        <f t="shared" si="641"/>
        <v>0.15368427941760124</v>
      </c>
      <c r="AW622">
        <f t="shared" si="642"/>
        <v>0</v>
      </c>
      <c r="AX622">
        <f t="shared" si="623"/>
        <v>3.4144346580055975E-2</v>
      </c>
      <c r="AY622" t="b">
        <f t="shared" si="643"/>
        <v>0</v>
      </c>
      <c r="AZ622">
        <f t="shared" si="624"/>
        <v>37.337604695554134</v>
      </c>
      <c r="BA622">
        <f t="shared" si="625"/>
        <v>0.88682674900589398</v>
      </c>
      <c r="BB622">
        <f t="shared" si="626"/>
        <v>8.3005481707320569E-2</v>
      </c>
      <c r="BC622">
        <f t="shared" si="627"/>
        <v>3.7909691247748595E-2</v>
      </c>
      <c r="BD622">
        <f t="shared" si="628"/>
        <v>4.9331796297907987E-2</v>
      </c>
      <c r="BF622" s="15">
        <f t="shared" si="644"/>
        <v>38.394678413812997</v>
      </c>
      <c r="BG622" s="10">
        <f t="shared" si="645"/>
        <v>0</v>
      </c>
      <c r="BH622">
        <f t="shared" si="646"/>
        <v>5.9006584854973738</v>
      </c>
      <c r="BI622">
        <f t="shared" si="647"/>
        <v>5.9216781596562029</v>
      </c>
      <c r="BJ622">
        <f t="shared" si="648"/>
        <v>-7.1671794280335321E-2</v>
      </c>
      <c r="BK622">
        <f t="shared" si="649"/>
        <v>-5.0345085388908695E-4</v>
      </c>
      <c r="BM622">
        <f t="shared" si="650"/>
        <v>0</v>
      </c>
      <c r="BN622">
        <f t="shared" si="651"/>
        <v>0</v>
      </c>
      <c r="BO622">
        <f t="shared" si="652"/>
        <v>2.2204460492503131E-16</v>
      </c>
      <c r="BP622">
        <f t="shared" si="653"/>
        <v>-1.1102230246251565E-16</v>
      </c>
    </row>
    <row r="623" spans="1:68" x14ac:dyDescent="0.2">
      <c r="A623">
        <f t="shared" si="659"/>
        <v>0.58599999999999997</v>
      </c>
      <c r="B623">
        <f t="shared" si="595"/>
        <v>1.8316800361190022</v>
      </c>
      <c r="C623">
        <f t="shared" si="596"/>
        <v>1.2940538139134248</v>
      </c>
      <c r="D623">
        <f t="shared" si="597"/>
        <v>1.8316800361190022</v>
      </c>
      <c r="E623">
        <f t="shared" si="603"/>
        <v>0.96195056270206714</v>
      </c>
      <c r="F623">
        <f t="shared" si="604"/>
        <v>0.96195056270206714</v>
      </c>
      <c r="G623">
        <f t="shared" si="598"/>
        <v>1.8133632357578122</v>
      </c>
      <c r="H623">
        <f t="shared" si="599"/>
        <v>0.97072461443810254</v>
      </c>
      <c r="I623">
        <f t="shared" si="600"/>
        <v>0.97072461443810254</v>
      </c>
      <c r="J623">
        <f t="shared" si="655"/>
        <v>22.486676712190921</v>
      </c>
      <c r="K623">
        <f t="shared" si="656"/>
        <v>21.797466726162543</v>
      </c>
      <c r="L623">
        <f t="shared" si="605"/>
        <v>1.4027732726804006E+18</v>
      </c>
      <c r="M623">
        <f t="shared" si="601"/>
        <v>3.4168951616194682E-2</v>
      </c>
      <c r="N623" s="17">
        <f t="shared" si="657"/>
        <v>4.793129208270768E+16</v>
      </c>
      <c r="O623">
        <f t="shared" si="658"/>
        <v>0</v>
      </c>
      <c r="P623" s="18" t="e">
        <f t="shared" si="602"/>
        <v>#N/A</v>
      </c>
      <c r="R623">
        <f t="shared" si="606"/>
        <v>3.0817937578207917</v>
      </c>
      <c r="S623">
        <f t="shared" si="607"/>
        <v>41.78498286015828</v>
      </c>
      <c r="T623">
        <f t="shared" si="629"/>
        <v>-3.3764378947363705</v>
      </c>
      <c r="U623" s="9">
        <f t="shared" si="608"/>
        <v>38.40854496542191</v>
      </c>
      <c r="V623">
        <f t="shared" si="630"/>
        <v>-4.7931292082706552E+16</v>
      </c>
      <c r="W623">
        <f t="shared" si="631"/>
        <v>0</v>
      </c>
      <c r="X623">
        <f t="shared" si="632"/>
        <v>-2.1316282072803006E-14</v>
      </c>
      <c r="Y623">
        <f t="shared" si="609"/>
        <v>1.2940538139134248</v>
      </c>
      <c r="Z623">
        <f t="shared" si="610"/>
        <v>31.415926535897931</v>
      </c>
      <c r="AA623">
        <f t="shared" si="611"/>
        <v>3.4183351664712651</v>
      </c>
      <c r="AB623">
        <f t="shared" si="633"/>
        <v>0.97091238057255169</v>
      </c>
      <c r="AC623">
        <f t="shared" si="612"/>
        <v>32.386838916470481</v>
      </c>
      <c r="AD623">
        <f t="shared" si="634"/>
        <v>8.4423753273272076E-2</v>
      </c>
      <c r="AE623">
        <f t="shared" si="613"/>
        <v>3.6950666238909455E-2</v>
      </c>
      <c r="AF623" s="9">
        <f t="shared" si="635"/>
        <v>32.50821333598266</v>
      </c>
      <c r="AG623" s="9">
        <f t="shared" si="636"/>
        <v>0</v>
      </c>
      <c r="AH623">
        <f t="shared" si="637"/>
        <v>0</v>
      </c>
      <c r="AI623">
        <f t="shared" si="654"/>
        <v>3.1257338500324527E-3</v>
      </c>
      <c r="AJ623">
        <f t="shared" si="614"/>
        <v>37.337604695554134</v>
      </c>
      <c r="AK623">
        <f t="shared" si="615"/>
        <v>0.89889609984683561</v>
      </c>
      <c r="AL623">
        <f t="shared" si="616"/>
        <v>0.13325195026139358</v>
      </c>
      <c r="AM623">
        <f t="shared" si="617"/>
        <v>3.879221975953949E-2</v>
      </c>
      <c r="AN623" s="9">
        <f t="shared" si="638"/>
        <v>38.40854496542191</v>
      </c>
      <c r="AO623">
        <f t="shared" si="618"/>
        <v>0</v>
      </c>
      <c r="AP623">
        <f t="shared" si="639"/>
        <v>0</v>
      </c>
      <c r="AQ623">
        <f t="shared" si="619"/>
        <v>5.9216781596562029</v>
      </c>
      <c r="AR623">
        <f t="shared" si="620"/>
        <v>-7.2016280725716086E-2</v>
      </c>
      <c r="AS623">
        <f t="shared" si="621"/>
        <v>4.8828196988121506E-2</v>
      </c>
      <c r="AT623">
        <f t="shared" si="640"/>
        <v>-8.0116356871486105E-2</v>
      </c>
      <c r="AU623">
        <f t="shared" si="622"/>
        <v>5.9003316294392505</v>
      </c>
      <c r="AV623">
        <f t="shared" si="641"/>
        <v>0.15362028514100565</v>
      </c>
      <c r="AW623">
        <f t="shared" si="642"/>
        <v>0</v>
      </c>
      <c r="AX623">
        <f t="shared" si="623"/>
        <v>3.4175603918556299E-2</v>
      </c>
      <c r="AY623" t="b">
        <f t="shared" si="643"/>
        <v>0</v>
      </c>
      <c r="AZ623">
        <f t="shared" si="624"/>
        <v>37.337604695554134</v>
      </c>
      <c r="BA623">
        <f t="shared" si="625"/>
        <v>0.89889609984683561</v>
      </c>
      <c r="BB623">
        <f t="shared" si="626"/>
        <v>8.3920153963485622E-2</v>
      </c>
      <c r="BC623">
        <f t="shared" si="627"/>
        <v>3.879221975953949E-2</v>
      </c>
      <c r="BD623">
        <f t="shared" si="628"/>
        <v>4.9331796297907987E-2</v>
      </c>
      <c r="BF623" s="15">
        <f t="shared" si="644"/>
        <v>38.408544965421903</v>
      </c>
      <c r="BG623" s="10">
        <f t="shared" si="645"/>
        <v>0</v>
      </c>
      <c r="BH623">
        <f t="shared" si="646"/>
        <v>5.9003316294392434</v>
      </c>
      <c r="BI623">
        <f t="shared" si="647"/>
        <v>5.9216781596562029</v>
      </c>
      <c r="BJ623">
        <f t="shared" si="648"/>
        <v>-7.2016280725716086E-2</v>
      </c>
      <c r="BK623">
        <f t="shared" si="649"/>
        <v>-5.0359930978645384E-4</v>
      </c>
      <c r="BM623">
        <f t="shared" si="650"/>
        <v>0</v>
      </c>
      <c r="BN623">
        <f t="shared" si="651"/>
        <v>0</v>
      </c>
      <c r="BO623">
        <f t="shared" si="652"/>
        <v>0</v>
      </c>
      <c r="BP623">
        <f t="shared" si="653"/>
        <v>0</v>
      </c>
    </row>
    <row r="624" spans="1:68" x14ac:dyDescent="0.2">
      <c r="A624">
        <f t="shared" si="659"/>
        <v>0.58699999999999997</v>
      </c>
      <c r="B624">
        <f t="shared" si="595"/>
        <v>1.8348057699690346</v>
      </c>
      <c r="C624">
        <f t="shared" si="596"/>
        <v>1.2909280800633924</v>
      </c>
      <c r="D624">
        <f t="shared" si="597"/>
        <v>1.8348057699690346</v>
      </c>
      <c r="E624">
        <f t="shared" si="603"/>
        <v>0.96109184072918719</v>
      </c>
      <c r="F624">
        <f t="shared" si="604"/>
        <v>0.96109184072918719</v>
      </c>
      <c r="G624">
        <f t="shared" si="598"/>
        <v>1.8164577122693442</v>
      </c>
      <c r="H624">
        <f t="shared" si="599"/>
        <v>0.96997668957044147</v>
      </c>
      <c r="I624">
        <f t="shared" si="600"/>
        <v>0.96997668957044136</v>
      </c>
      <c r="J624">
        <f t="shared" si="655"/>
        <v>22.504015628563799</v>
      </c>
      <c r="K624">
        <f t="shared" si="656"/>
        <v>21.814106070908554</v>
      </c>
      <c r="L624">
        <f t="shared" si="605"/>
        <v>1.4211307557119255E+18</v>
      </c>
      <c r="M624">
        <f t="shared" si="601"/>
        <v>3.4200190685928042E-2</v>
      </c>
      <c r="N624" s="17">
        <f t="shared" si="657"/>
        <v>4.8602942834984872E+16</v>
      </c>
      <c r="O624">
        <f t="shared" si="658"/>
        <v>0</v>
      </c>
      <c r="P624" s="18" t="e">
        <f t="shared" si="602"/>
        <v>#N/A</v>
      </c>
      <c r="R624">
        <f t="shared" si="606"/>
        <v>3.08255682801002</v>
      </c>
      <c r="S624">
        <f t="shared" si="607"/>
        <v>41.797984535461282</v>
      </c>
      <c r="T624">
        <f t="shared" si="629"/>
        <v>-3.3755240593171902</v>
      </c>
      <c r="U624" s="9">
        <f t="shared" si="608"/>
        <v>38.422460476144089</v>
      </c>
      <c r="V624">
        <f t="shared" si="630"/>
        <v>-4.8602942834983896E+16</v>
      </c>
      <c r="W624">
        <f t="shared" si="631"/>
        <v>0</v>
      </c>
      <c r="X624">
        <f t="shared" si="632"/>
        <v>-2.1316282072803006E-14</v>
      </c>
      <c r="Y624">
        <f t="shared" si="609"/>
        <v>1.2909280800633924</v>
      </c>
      <c r="Z624">
        <f t="shared" si="610"/>
        <v>31.415926535897931</v>
      </c>
      <c r="AA624">
        <f t="shared" si="611"/>
        <v>3.4214609003212972</v>
      </c>
      <c r="AB624">
        <f t="shared" si="633"/>
        <v>0.98336783749247458</v>
      </c>
      <c r="AC624">
        <f t="shared" si="612"/>
        <v>32.399294373390404</v>
      </c>
      <c r="AD624">
        <f t="shared" si="634"/>
        <v>8.5337737853251563E-2</v>
      </c>
      <c r="AE624">
        <f t="shared" si="613"/>
        <v>3.7826042537701221E-2</v>
      </c>
      <c r="AF624" s="9">
        <f t="shared" si="635"/>
        <v>32.522458153781358</v>
      </c>
      <c r="AG624" s="9">
        <f t="shared" si="636"/>
        <v>0</v>
      </c>
      <c r="AH624">
        <f t="shared" si="637"/>
        <v>0</v>
      </c>
      <c r="AI624">
        <f t="shared" si="654"/>
        <v>3.1257338500324527E-3</v>
      </c>
      <c r="AJ624">
        <f t="shared" si="614"/>
        <v>37.337604695554134</v>
      </c>
      <c r="AK624">
        <f t="shared" si="615"/>
        <v>0.91100468820756897</v>
      </c>
      <c r="AL624">
        <f t="shared" si="616"/>
        <v>0.1341657856805738</v>
      </c>
      <c r="AM624">
        <f t="shared" si="617"/>
        <v>3.9685306701797693E-2</v>
      </c>
      <c r="AN624" s="9">
        <f t="shared" si="638"/>
        <v>38.422460476144074</v>
      </c>
      <c r="AO624">
        <f t="shared" si="618"/>
        <v>0</v>
      </c>
      <c r="AP624">
        <f t="shared" si="639"/>
        <v>0</v>
      </c>
      <c r="AQ624">
        <f t="shared" si="619"/>
        <v>5.9216781596562029</v>
      </c>
      <c r="AR624">
        <f t="shared" si="620"/>
        <v>-7.2363149284905615E-2</v>
      </c>
      <c r="AS624">
        <f t="shared" si="621"/>
        <v>4.8828047827322238E-2</v>
      </c>
      <c r="AT624">
        <f t="shared" si="640"/>
        <v>-7.9432246860641778E-2</v>
      </c>
      <c r="AU624">
        <f t="shared" si="622"/>
        <v>5.9000023223627167</v>
      </c>
      <c r="AV624">
        <f t="shared" si="641"/>
        <v>0.1535560775975276</v>
      </c>
      <c r="AW624">
        <f t="shared" si="642"/>
        <v>0</v>
      </c>
      <c r="AX624">
        <f t="shared" si="623"/>
        <v>3.4206861257056624E-2</v>
      </c>
      <c r="AY624" t="b">
        <f t="shared" si="643"/>
        <v>0</v>
      </c>
      <c r="AZ624">
        <f t="shared" si="624"/>
        <v>37.337604695554134</v>
      </c>
      <c r="BA624">
        <f t="shared" si="625"/>
        <v>0.91100468820756897</v>
      </c>
      <c r="BB624">
        <f t="shared" si="626"/>
        <v>8.483398938266605E-2</v>
      </c>
      <c r="BC624">
        <f t="shared" si="627"/>
        <v>3.9685306701797693E-2</v>
      </c>
      <c r="BD624">
        <f t="shared" si="628"/>
        <v>4.9331796297907987E-2</v>
      </c>
      <c r="BF624" s="15">
        <f t="shared" si="644"/>
        <v>38.422460476144074</v>
      </c>
      <c r="BG624" s="10">
        <f t="shared" si="645"/>
        <v>0</v>
      </c>
      <c r="BH624">
        <f t="shared" si="646"/>
        <v>5.9000023223627167</v>
      </c>
      <c r="BI624">
        <f t="shared" si="647"/>
        <v>5.9216781596562029</v>
      </c>
      <c r="BJ624">
        <f t="shared" si="648"/>
        <v>-7.2363149284905615E-2</v>
      </c>
      <c r="BK624">
        <f t="shared" si="649"/>
        <v>-5.0374847058551331E-4</v>
      </c>
      <c r="BM624">
        <f t="shared" si="650"/>
        <v>0</v>
      </c>
      <c r="BN624">
        <f t="shared" si="651"/>
        <v>0</v>
      </c>
      <c r="BO624">
        <f t="shared" si="652"/>
        <v>2.2204460492503131E-16</v>
      </c>
      <c r="BP624">
        <f t="shared" si="653"/>
        <v>0</v>
      </c>
    </row>
    <row r="625" spans="1:68" x14ac:dyDescent="0.2">
      <c r="A625">
        <f t="shared" si="659"/>
        <v>0.58799999999999997</v>
      </c>
      <c r="B625">
        <f t="shared" si="595"/>
        <v>1.8379315038190669</v>
      </c>
      <c r="C625">
        <f t="shared" si="596"/>
        <v>1.2878023462133601</v>
      </c>
      <c r="D625">
        <f t="shared" si="597"/>
        <v>1.8379315038190669</v>
      </c>
      <c r="E625">
        <f t="shared" si="603"/>
        <v>0.9602237286928198</v>
      </c>
      <c r="F625">
        <f t="shared" si="604"/>
        <v>0.9602237286928198</v>
      </c>
      <c r="G625">
        <f t="shared" si="598"/>
        <v>1.8195521887808761</v>
      </c>
      <c r="H625">
        <f t="shared" si="599"/>
        <v>0.96921947642207384</v>
      </c>
      <c r="I625">
        <f t="shared" si="600"/>
        <v>0.96921947642207384</v>
      </c>
      <c r="J625">
        <f t="shared" si="655"/>
        <v>22.521597133000672</v>
      </c>
      <c r="K625">
        <f t="shared" si="656"/>
        <v>21.830978085135683</v>
      </c>
      <c r="L625">
        <f t="shared" si="605"/>
        <v>1.4398006526635361E+18</v>
      </c>
      <c r="M625">
        <f t="shared" si="601"/>
        <v>3.423142972224711E-2</v>
      </c>
      <c r="N625" s="17">
        <f t="shared" si="657"/>
        <v>4.928643485569736E+16</v>
      </c>
      <c r="O625">
        <f t="shared" si="658"/>
        <v>0</v>
      </c>
      <c r="P625" s="18" t="e">
        <f t="shared" si="602"/>
        <v>#N/A</v>
      </c>
      <c r="R625">
        <f t="shared" si="606"/>
        <v>3.0833299741910309</v>
      </c>
      <c r="S625">
        <f t="shared" si="607"/>
        <v>41.811036342247299</v>
      </c>
      <c r="T625">
        <f t="shared" si="629"/>
        <v>-3.3746110592069276</v>
      </c>
      <c r="U625" s="9">
        <f t="shared" si="608"/>
        <v>38.436425283040371</v>
      </c>
      <c r="V625">
        <f t="shared" si="630"/>
        <v>-4.9286434855696752E+16</v>
      </c>
      <c r="W625">
        <f t="shared" si="631"/>
        <v>0</v>
      </c>
      <c r="X625">
        <f t="shared" si="632"/>
        <v>-1.4210854715202004E-14</v>
      </c>
      <c r="Y625">
        <f t="shared" si="609"/>
        <v>1.2878023462133601</v>
      </c>
      <c r="Z625">
        <f t="shared" si="610"/>
        <v>31.415926535897931</v>
      </c>
      <c r="AA625">
        <f t="shared" si="611"/>
        <v>3.4245866341713294</v>
      </c>
      <c r="AB625">
        <f t="shared" si="633"/>
        <v>0.99586525194488795</v>
      </c>
      <c r="AC625">
        <f t="shared" si="612"/>
        <v>32.411791787842816</v>
      </c>
      <c r="AD625">
        <f t="shared" si="634"/>
        <v>8.6250887828176914E-2</v>
      </c>
      <c r="AE625">
        <f t="shared" si="613"/>
        <v>3.8712064087623989E-2</v>
      </c>
      <c r="AF625" s="9">
        <f t="shared" si="635"/>
        <v>32.536754739758621</v>
      </c>
      <c r="AG625" s="9">
        <f t="shared" si="636"/>
        <v>0</v>
      </c>
      <c r="AH625">
        <f t="shared" si="637"/>
        <v>0</v>
      </c>
      <c r="AI625">
        <f t="shared" si="654"/>
        <v>3.1257338500323417E-3</v>
      </c>
      <c r="AJ625">
        <f t="shared" si="614"/>
        <v>37.337604695554134</v>
      </c>
      <c r="AK625">
        <f t="shared" si="615"/>
        <v>0.92315283074473242</v>
      </c>
      <c r="AL625">
        <f t="shared" si="616"/>
        <v>0.13507878579083643</v>
      </c>
      <c r="AM625">
        <f t="shared" si="617"/>
        <v>4.0588970950668816E-2</v>
      </c>
      <c r="AN625" s="9">
        <f t="shared" si="638"/>
        <v>38.436425283040371</v>
      </c>
      <c r="AO625">
        <f t="shared" si="618"/>
        <v>0</v>
      </c>
      <c r="AP625">
        <f t="shared" si="639"/>
        <v>0</v>
      </c>
      <c r="AQ625">
        <f t="shared" si="619"/>
        <v>5.9216781596562029</v>
      </c>
      <c r="AR625">
        <f t="shared" si="620"/>
        <v>-7.271242120015553E-2</v>
      </c>
      <c r="AS625">
        <f t="shared" si="621"/>
        <v>4.8827897962659517E-2</v>
      </c>
      <c r="AT625">
        <f t="shared" si="640"/>
        <v>-7.8765312501394208E-2</v>
      </c>
      <c r="AU625">
        <f t="shared" si="622"/>
        <v>5.8996705432817507</v>
      </c>
      <c r="AV625">
        <f t="shared" si="641"/>
        <v>0.15349165537214804</v>
      </c>
      <c r="AW625">
        <f t="shared" si="642"/>
        <v>0</v>
      </c>
      <c r="AX625">
        <f t="shared" si="623"/>
        <v>3.4238118595556949E-2</v>
      </c>
      <c r="AY625" t="b">
        <f t="shared" si="643"/>
        <v>0</v>
      </c>
      <c r="AZ625">
        <f t="shared" si="624"/>
        <v>37.337604695554134</v>
      </c>
      <c r="BA625">
        <f t="shared" si="625"/>
        <v>0.92315283074473264</v>
      </c>
      <c r="BB625">
        <f t="shared" si="626"/>
        <v>8.5746989492928638E-2</v>
      </c>
      <c r="BC625">
        <f t="shared" si="627"/>
        <v>4.0588970950668816E-2</v>
      </c>
      <c r="BD625">
        <f t="shared" si="628"/>
        <v>4.9331796297907987E-2</v>
      </c>
      <c r="BF625" s="15">
        <f t="shared" si="644"/>
        <v>38.436425283040364</v>
      </c>
      <c r="BG625" s="10">
        <f t="shared" si="645"/>
        <v>0</v>
      </c>
      <c r="BH625">
        <f t="shared" si="646"/>
        <v>5.8996705432817436</v>
      </c>
      <c r="BI625">
        <f t="shared" si="647"/>
        <v>5.9216781596562029</v>
      </c>
      <c r="BJ625">
        <f t="shared" si="648"/>
        <v>-7.2712421200155308E-2</v>
      </c>
      <c r="BK625">
        <f t="shared" si="649"/>
        <v>-5.0389833524827621E-4</v>
      </c>
      <c r="BM625">
        <f t="shared" si="650"/>
        <v>0</v>
      </c>
      <c r="BN625">
        <f t="shared" si="651"/>
        <v>0</v>
      </c>
      <c r="BO625">
        <f t="shared" si="652"/>
        <v>0</v>
      </c>
      <c r="BP625">
        <f t="shared" si="653"/>
        <v>0</v>
      </c>
    </row>
    <row r="626" spans="1:68" x14ac:dyDescent="0.2">
      <c r="A626">
        <f t="shared" si="659"/>
        <v>0.58899999999999997</v>
      </c>
      <c r="B626">
        <f t="shared" si="595"/>
        <v>1.8410572376690995</v>
      </c>
      <c r="C626">
        <f t="shared" si="596"/>
        <v>1.2846766123633275</v>
      </c>
      <c r="D626">
        <f t="shared" si="597"/>
        <v>1.8410572376690995</v>
      </c>
      <c r="E626">
        <f t="shared" si="603"/>
        <v>0.95934623507459671</v>
      </c>
      <c r="F626">
        <f t="shared" si="604"/>
        <v>0.95934623507459671</v>
      </c>
      <c r="G626">
        <f t="shared" si="598"/>
        <v>1.8226466652924085</v>
      </c>
      <c r="H626">
        <f t="shared" si="599"/>
        <v>0.96845298224390408</v>
      </c>
      <c r="I626">
        <f t="shared" si="600"/>
        <v>0.96845298224390408</v>
      </c>
      <c r="J626">
        <f t="shared" si="655"/>
        <v>22.539422131634609</v>
      </c>
      <c r="K626">
        <f t="shared" si="656"/>
        <v>21.848083633050106</v>
      </c>
      <c r="L626">
        <f t="shared" si="605"/>
        <v>1.4587894457050529E+18</v>
      </c>
      <c r="M626">
        <f t="shared" si="601"/>
        <v>3.4262668725121327E-2</v>
      </c>
      <c r="N626" s="17">
        <f t="shared" si="657"/>
        <v>4.9982019517895592E+16</v>
      </c>
      <c r="O626">
        <f t="shared" si="658"/>
        <v>0</v>
      </c>
      <c r="P626" s="18" t="e">
        <f t="shared" si="602"/>
        <v>#N/A</v>
      </c>
      <c r="R626">
        <f t="shared" si="606"/>
        <v>3.0841132121140089</v>
      </c>
      <c r="S626">
        <f t="shared" si="607"/>
        <v>41.824138618903369</v>
      </c>
      <c r="T626">
        <f t="shared" si="629"/>
        <v>-3.3736988928817002</v>
      </c>
      <c r="U626" s="9">
        <f t="shared" si="608"/>
        <v>38.450439726021671</v>
      </c>
      <c r="V626">
        <f t="shared" si="630"/>
        <v>-4.9982019517894576E+16</v>
      </c>
      <c r="W626">
        <f t="shared" si="631"/>
        <v>0</v>
      </c>
      <c r="X626">
        <f t="shared" si="632"/>
        <v>-2.1316282072803006E-14</v>
      </c>
      <c r="Y626">
        <f t="shared" si="609"/>
        <v>1.2846766123633275</v>
      </c>
      <c r="Z626">
        <f t="shared" si="610"/>
        <v>31.415926535897931</v>
      </c>
      <c r="AA626">
        <f t="shared" si="611"/>
        <v>3.4277123680213624</v>
      </c>
      <c r="AB626">
        <f t="shared" si="633"/>
        <v>1.0084049646878326</v>
      </c>
      <c r="AC626">
        <f t="shared" si="612"/>
        <v>32.424331500585765</v>
      </c>
      <c r="AD626">
        <f t="shared" si="634"/>
        <v>8.7163204720896933E-2</v>
      </c>
      <c r="AE626">
        <f t="shared" si="613"/>
        <v>3.9608749769345926E-2</v>
      </c>
      <c r="AF626" s="9">
        <f t="shared" si="635"/>
        <v>32.551103455076003</v>
      </c>
      <c r="AG626" s="9">
        <f t="shared" si="636"/>
        <v>0</v>
      </c>
      <c r="AH626">
        <f t="shared" si="637"/>
        <v>0</v>
      </c>
      <c r="AI626">
        <f t="shared" si="654"/>
        <v>3.1257338500324527E-3</v>
      </c>
      <c r="AJ626">
        <f t="shared" si="614"/>
        <v>37.337604695554134</v>
      </c>
      <c r="AK626">
        <f t="shared" si="615"/>
        <v>0.93534084671128115</v>
      </c>
      <c r="AL626">
        <f t="shared" si="616"/>
        <v>0.13599095211606382</v>
      </c>
      <c r="AM626">
        <f t="shared" si="617"/>
        <v>4.1503231640207451E-2</v>
      </c>
      <c r="AN626" s="9">
        <f t="shared" si="638"/>
        <v>38.450439726021685</v>
      </c>
      <c r="AO626">
        <f t="shared" si="618"/>
        <v>0</v>
      </c>
      <c r="AP626">
        <f t="shared" si="639"/>
        <v>0</v>
      </c>
      <c r="AQ626">
        <f t="shared" si="619"/>
        <v>5.9216781596562029</v>
      </c>
      <c r="AR626">
        <f t="shared" si="620"/>
        <v>-7.3064117976551435E-2</v>
      </c>
      <c r="AS626">
        <f t="shared" si="621"/>
        <v>4.882774739516689E-2</v>
      </c>
      <c r="AT626">
        <f t="shared" si="640"/>
        <v>-7.8114965505301726E-2</v>
      </c>
      <c r="AU626">
        <f t="shared" si="622"/>
        <v>5.8993362709456818</v>
      </c>
      <c r="AV626">
        <f t="shared" si="641"/>
        <v>0.15342701703755166</v>
      </c>
      <c r="AW626">
        <f t="shared" si="642"/>
        <v>0</v>
      </c>
      <c r="AX626">
        <f t="shared" si="623"/>
        <v>3.4269375934057267E-2</v>
      </c>
      <c r="AY626" t="b">
        <f t="shared" si="643"/>
        <v>0</v>
      </c>
      <c r="AZ626">
        <f t="shared" si="624"/>
        <v>37.337604695554134</v>
      </c>
      <c r="BA626">
        <f t="shared" si="625"/>
        <v>0.93534084671128093</v>
      </c>
      <c r="BB626">
        <f t="shared" si="626"/>
        <v>8.665915581815592E-2</v>
      </c>
      <c r="BC626">
        <f t="shared" si="627"/>
        <v>4.1503231640207451E-2</v>
      </c>
      <c r="BD626">
        <f t="shared" si="628"/>
        <v>4.9331796297907987E-2</v>
      </c>
      <c r="BF626" s="15">
        <f t="shared" si="644"/>
        <v>38.450439726021685</v>
      </c>
      <c r="BG626" s="10">
        <f t="shared" si="645"/>
        <v>0</v>
      </c>
      <c r="BH626">
        <f t="shared" si="646"/>
        <v>5.8993362709456818</v>
      </c>
      <c r="BI626">
        <f t="shared" si="647"/>
        <v>5.9216781596562029</v>
      </c>
      <c r="BJ626">
        <f t="shared" si="648"/>
        <v>-7.3064117976551657E-2</v>
      </c>
      <c r="BK626">
        <f t="shared" si="649"/>
        <v>-5.0404890274101388E-4</v>
      </c>
      <c r="BM626">
        <f t="shared" si="650"/>
        <v>0</v>
      </c>
      <c r="BN626">
        <f t="shared" si="651"/>
        <v>0</v>
      </c>
      <c r="BO626">
        <f t="shared" si="652"/>
        <v>0</v>
      </c>
      <c r="BP626">
        <f t="shared" si="653"/>
        <v>0</v>
      </c>
    </row>
    <row r="627" spans="1:68" x14ac:dyDescent="0.2">
      <c r="A627">
        <f t="shared" si="659"/>
        <v>0.59</v>
      </c>
      <c r="B627">
        <f t="shared" si="595"/>
        <v>1.8441829715191318</v>
      </c>
      <c r="C627">
        <f t="shared" si="596"/>
        <v>1.2815508785132952</v>
      </c>
      <c r="D627">
        <f t="shared" si="597"/>
        <v>1.8441829715191318</v>
      </c>
      <c r="E627">
        <f t="shared" si="603"/>
        <v>0.95845936844780977</v>
      </c>
      <c r="F627">
        <f t="shared" si="604"/>
        <v>0.95845936844780988</v>
      </c>
      <c r="G627">
        <f t="shared" si="598"/>
        <v>1.8257411418039404</v>
      </c>
      <c r="H627">
        <f t="shared" si="599"/>
        <v>0.96767721437570997</v>
      </c>
      <c r="I627">
        <f t="shared" si="600"/>
        <v>0.96767721437570997</v>
      </c>
      <c r="J627">
        <f t="shared" si="655"/>
        <v>22.557491544862103</v>
      </c>
      <c r="K627">
        <f t="shared" si="656"/>
        <v>21.865423592451002</v>
      </c>
      <c r="L627">
        <f t="shared" si="605"/>
        <v>1.4781037744487921E+18</v>
      </c>
      <c r="M627">
        <f t="shared" si="601"/>
        <v>3.4293907694520204E-2</v>
      </c>
      <c r="N627" s="17">
        <f t="shared" si="657"/>
        <v>5.0689954403868784E+16</v>
      </c>
      <c r="O627">
        <f t="shared" si="658"/>
        <v>0</v>
      </c>
      <c r="P627" s="18" t="e">
        <f t="shared" si="602"/>
        <v>#N/A</v>
      </c>
      <c r="R627">
        <f t="shared" si="606"/>
        <v>3.084906557759826</v>
      </c>
      <c r="S627">
        <f t="shared" si="607"/>
        <v>41.837291706706914</v>
      </c>
      <c r="T627">
        <f t="shared" si="629"/>
        <v>-3.3727875588217922</v>
      </c>
      <c r="U627" s="9">
        <f t="shared" si="608"/>
        <v>38.464504147885123</v>
      </c>
      <c r="V627">
        <f t="shared" si="630"/>
        <v>-5.0689954403867656E+16</v>
      </c>
      <c r="W627">
        <f t="shared" si="631"/>
        <v>0</v>
      </c>
      <c r="X627">
        <f t="shared" si="632"/>
        <v>-2.1316282072803006E-14</v>
      </c>
      <c r="Y627">
        <f t="shared" si="609"/>
        <v>1.2815508785132952</v>
      </c>
      <c r="Z627">
        <f t="shared" si="610"/>
        <v>31.415926535897931</v>
      </c>
      <c r="AA627">
        <f t="shared" si="611"/>
        <v>3.4308381018713945</v>
      </c>
      <c r="AB627">
        <f t="shared" si="633"/>
        <v>1.0209873193766508</v>
      </c>
      <c r="AC627">
        <f t="shared" si="612"/>
        <v>32.436913855274582</v>
      </c>
      <c r="AD627">
        <f t="shared" si="634"/>
        <v>8.8074690050095827E-2</v>
      </c>
      <c r="AE627">
        <f t="shared" si="613"/>
        <v>4.051611872487719E-2</v>
      </c>
      <c r="AF627" s="9">
        <f t="shared" si="635"/>
        <v>32.565504664049548</v>
      </c>
      <c r="AG627" s="9">
        <f t="shared" si="636"/>
        <v>0</v>
      </c>
      <c r="AH627">
        <f t="shared" si="637"/>
        <v>0</v>
      </c>
      <c r="AI627">
        <f t="shared" si="654"/>
        <v>3.1257338500324527E-3</v>
      </c>
      <c r="AJ627">
        <f t="shared" si="614"/>
        <v>37.337604695554134</v>
      </c>
      <c r="AK627">
        <f t="shared" si="615"/>
        <v>0.94756905799092683</v>
      </c>
      <c r="AL627">
        <f t="shared" si="616"/>
        <v>0.13690228617597189</v>
      </c>
      <c r="AM627">
        <f t="shared" si="617"/>
        <v>4.2428108164060133E-2</v>
      </c>
      <c r="AN627" s="9">
        <f t="shared" si="638"/>
        <v>38.464504147885094</v>
      </c>
      <c r="AO627">
        <f t="shared" si="618"/>
        <v>0</v>
      </c>
      <c r="AP627">
        <f t="shared" si="639"/>
        <v>0</v>
      </c>
      <c r="AQ627">
        <f t="shared" si="619"/>
        <v>5.9216781596562029</v>
      </c>
      <c r="AR627">
        <f t="shared" si="620"/>
        <v>-7.3418261385723937E-2</v>
      </c>
      <c r="AS627">
        <f t="shared" si="621"/>
        <v>4.882759612587606E-2</v>
      </c>
      <c r="AT627">
        <f t="shared" si="640"/>
        <v>-7.7480644567888515E-2</v>
      </c>
      <c r="AU627">
        <f t="shared" si="622"/>
        <v>5.8989994838355457</v>
      </c>
      <c r="AV627">
        <f t="shared" si="641"/>
        <v>0.15336216115397117</v>
      </c>
      <c r="AW627">
        <f t="shared" si="642"/>
        <v>0</v>
      </c>
      <c r="AX627">
        <f t="shared" si="623"/>
        <v>3.4300633272557599E-2</v>
      </c>
      <c r="AY627" t="b">
        <f t="shared" si="643"/>
        <v>0</v>
      </c>
      <c r="AZ627">
        <f t="shared" si="624"/>
        <v>37.337604695554134</v>
      </c>
      <c r="BA627">
        <f t="shared" si="625"/>
        <v>0.94756905799092683</v>
      </c>
      <c r="BB627">
        <f t="shared" si="626"/>
        <v>8.7570489878063762E-2</v>
      </c>
      <c r="BC627">
        <f t="shared" si="627"/>
        <v>4.2428108164060022E-2</v>
      </c>
      <c r="BD627">
        <f t="shared" si="628"/>
        <v>4.9331796297907987E-2</v>
      </c>
      <c r="BF627" s="15">
        <f t="shared" si="644"/>
        <v>38.464504147885087</v>
      </c>
      <c r="BG627" s="10">
        <f t="shared" si="645"/>
        <v>0</v>
      </c>
      <c r="BH627">
        <f t="shared" si="646"/>
        <v>5.8989994838355386</v>
      </c>
      <c r="BI627">
        <f t="shared" si="647"/>
        <v>5.9216781596562029</v>
      </c>
      <c r="BJ627">
        <f t="shared" si="648"/>
        <v>-7.3418261385723937E-2</v>
      </c>
      <c r="BK627">
        <f t="shared" si="649"/>
        <v>-5.0420017203206546E-4</v>
      </c>
      <c r="BM627">
        <f t="shared" si="650"/>
        <v>0</v>
      </c>
      <c r="BN627">
        <f t="shared" si="651"/>
        <v>0</v>
      </c>
      <c r="BO627">
        <f t="shared" si="652"/>
        <v>0</v>
      </c>
      <c r="BP627">
        <f t="shared" si="653"/>
        <v>-1.1102230246251565E-16</v>
      </c>
    </row>
    <row r="628" spans="1:68" x14ac:dyDescent="0.2">
      <c r="A628">
        <f t="shared" si="659"/>
        <v>0.59099999999999997</v>
      </c>
      <c r="B628">
        <f t="shared" si="595"/>
        <v>1.8473087053691644</v>
      </c>
      <c r="C628">
        <f t="shared" si="596"/>
        <v>1.2784251446632626</v>
      </c>
      <c r="D628">
        <f t="shared" si="597"/>
        <v>1.8473087053691644</v>
      </c>
      <c r="E628">
        <f t="shared" si="603"/>
        <v>0.95756313747732702</v>
      </c>
      <c r="F628">
        <f t="shared" si="604"/>
        <v>0.95756313747732702</v>
      </c>
      <c r="G628">
        <f t="shared" si="598"/>
        <v>1.8288356183154728</v>
      </c>
      <c r="H628">
        <f t="shared" si="599"/>
        <v>0.96689218024607149</v>
      </c>
      <c r="I628">
        <f t="shared" si="600"/>
        <v>0.96689218024607149</v>
      </c>
      <c r="J628">
        <f t="shared" si="655"/>
        <v>22.575806307462877</v>
      </c>
      <c r="K628">
        <f t="shared" si="656"/>
        <v>21.882998854844409</v>
      </c>
      <c r="L628">
        <f t="shared" si="605"/>
        <v>1.4977504403197279E+18</v>
      </c>
      <c r="M628">
        <f t="shared" si="601"/>
        <v>3.4325146630413195E-2</v>
      </c>
      <c r="N628" s="17">
        <f t="shared" si="657"/>
        <v>5.1410503479740584E+16</v>
      </c>
      <c r="O628">
        <f t="shared" si="658"/>
        <v>0</v>
      </c>
      <c r="P628" s="18" t="e">
        <f t="shared" si="602"/>
        <v>#N/A</v>
      </c>
      <c r="R628">
        <f t="shared" si="606"/>
        <v>3.0857100273413898</v>
      </c>
      <c r="S628">
        <f t="shared" si="607"/>
        <v>41.850495949862143</v>
      </c>
      <c r="T628">
        <f t="shared" si="629"/>
        <v>-3.371877055511642</v>
      </c>
      <c r="U628" s="9">
        <f t="shared" si="608"/>
        <v>38.478618894350504</v>
      </c>
      <c r="V628">
        <f t="shared" si="630"/>
        <v>-5.1410503479740696E+16</v>
      </c>
      <c r="W628">
        <f t="shared" si="631"/>
        <v>0</v>
      </c>
      <c r="X628">
        <f t="shared" si="632"/>
        <v>0</v>
      </c>
      <c r="Y628">
        <f t="shared" si="609"/>
        <v>1.2784251446632626</v>
      </c>
      <c r="Z628">
        <f t="shared" si="610"/>
        <v>31.415926535897931</v>
      </c>
      <c r="AA628">
        <f t="shared" si="611"/>
        <v>3.433963835721427</v>
      </c>
      <c r="AB628">
        <f t="shared" si="633"/>
        <v>1.03361266260267</v>
      </c>
      <c r="AC628">
        <f t="shared" si="612"/>
        <v>32.449539198500602</v>
      </c>
      <c r="AD628">
        <f t="shared" si="634"/>
        <v>8.8985345330309426E-2</v>
      </c>
      <c r="AE628">
        <f t="shared" si="613"/>
        <v>4.1434190359265453E-2</v>
      </c>
      <c r="AF628" s="9">
        <f t="shared" si="635"/>
        <v>32.579958734190178</v>
      </c>
      <c r="AG628" s="9">
        <f t="shared" si="636"/>
        <v>0</v>
      </c>
      <c r="AH628">
        <f t="shared" si="637"/>
        <v>0</v>
      </c>
      <c r="AI628">
        <f t="shared" si="654"/>
        <v>3.1257338500324527E-3</v>
      </c>
      <c r="AJ628">
        <f t="shared" si="614"/>
        <v>37.337604695554134</v>
      </c>
      <c r="AK628">
        <f t="shared" si="615"/>
        <v>0.95983778913304463</v>
      </c>
      <c r="AL628">
        <f t="shared" si="616"/>
        <v>0.13781278948612208</v>
      </c>
      <c r="AM628">
        <f t="shared" si="617"/>
        <v>4.3363620177175898E-2</v>
      </c>
      <c r="AN628" s="9">
        <f t="shared" si="638"/>
        <v>38.478618894350475</v>
      </c>
      <c r="AO628">
        <f t="shared" si="618"/>
        <v>0</v>
      </c>
      <c r="AP628">
        <f t="shared" si="639"/>
        <v>0</v>
      </c>
      <c r="AQ628">
        <f t="shared" si="619"/>
        <v>5.9216781596562029</v>
      </c>
      <c r="AR628">
        <f t="shared" si="620"/>
        <v>-7.3774873469625413E-2</v>
      </c>
      <c r="AS628">
        <f t="shared" si="621"/>
        <v>4.8827444155812652E-2</v>
      </c>
      <c r="AT628">
        <f t="shared" si="640"/>
        <v>-7.6861813844880153E-2</v>
      </c>
      <c r="AU628">
        <f t="shared" si="622"/>
        <v>5.898660160160297</v>
      </c>
      <c r="AV628">
        <f t="shared" si="641"/>
        <v>0.15329708626902805</v>
      </c>
      <c r="AW628">
        <f t="shared" si="642"/>
        <v>0</v>
      </c>
      <c r="AX628">
        <f t="shared" si="623"/>
        <v>3.4331890611057916E-2</v>
      </c>
      <c r="AY628" t="b">
        <f t="shared" si="643"/>
        <v>0</v>
      </c>
      <c r="AZ628">
        <f t="shared" si="624"/>
        <v>37.337604695554134</v>
      </c>
      <c r="BA628">
        <f t="shared" si="625"/>
        <v>0.95983778913304452</v>
      </c>
      <c r="BB628">
        <f t="shared" si="626"/>
        <v>8.848099318821423E-2</v>
      </c>
      <c r="BC628">
        <f t="shared" si="627"/>
        <v>4.3363620177175898E-2</v>
      </c>
      <c r="BD628">
        <f t="shared" si="628"/>
        <v>4.9331796297907987E-2</v>
      </c>
      <c r="BF628" s="15">
        <f t="shared" si="644"/>
        <v>38.478618894350475</v>
      </c>
      <c r="BG628" s="10">
        <f t="shared" si="645"/>
        <v>0</v>
      </c>
      <c r="BH628">
        <f t="shared" si="646"/>
        <v>5.898660160160297</v>
      </c>
      <c r="BI628">
        <f t="shared" si="647"/>
        <v>5.9216781596562029</v>
      </c>
      <c r="BJ628">
        <f t="shared" si="648"/>
        <v>-7.3774873469625524E-2</v>
      </c>
      <c r="BK628">
        <f t="shared" si="649"/>
        <v>-5.043521420951963E-4</v>
      </c>
      <c r="BM628">
        <f t="shared" si="650"/>
        <v>0</v>
      </c>
      <c r="BN628">
        <f t="shared" si="651"/>
        <v>0</v>
      </c>
      <c r="BO628">
        <f t="shared" si="652"/>
        <v>0</v>
      </c>
      <c r="BP628">
        <f t="shared" si="653"/>
        <v>0</v>
      </c>
    </row>
    <row r="629" spans="1:68" x14ac:dyDescent="0.2">
      <c r="A629">
        <f t="shared" si="659"/>
        <v>0.59199999999999997</v>
      </c>
      <c r="B629">
        <f t="shared" si="595"/>
        <v>1.8504344392191967</v>
      </c>
      <c r="C629">
        <f t="shared" si="596"/>
        <v>1.2752994108132303</v>
      </c>
      <c r="D629">
        <f t="shared" si="597"/>
        <v>1.8504344392191967</v>
      </c>
      <c r="E629">
        <f t="shared" si="603"/>
        <v>0.95665755091950799</v>
      </c>
      <c r="F629">
        <f t="shared" si="604"/>
        <v>0.95665755091950799</v>
      </c>
      <c r="G629">
        <f t="shared" si="598"/>
        <v>1.8319300948270048</v>
      </c>
      <c r="H629">
        <f t="shared" si="599"/>
        <v>0.96609788737230073</v>
      </c>
      <c r="I629">
        <f t="shared" si="600"/>
        <v>0.96609788737230073</v>
      </c>
      <c r="J629">
        <f t="shared" si="655"/>
        <v>22.594367368721812</v>
      </c>
      <c r="K629">
        <f t="shared" si="656"/>
        <v>21.900810325558965</v>
      </c>
      <c r="L629">
        <f t="shared" si="605"/>
        <v>1.5177364110626644E+18</v>
      </c>
      <c r="M629">
        <f t="shared" si="601"/>
        <v>3.4356385532769804E-2</v>
      </c>
      <c r="N629" s="17">
        <f t="shared" si="657"/>
        <v>5.2143937275591288E+16</v>
      </c>
      <c r="O629">
        <f t="shared" si="658"/>
        <v>0</v>
      </c>
      <c r="P629" s="18" t="e">
        <f t="shared" si="602"/>
        <v>#N/A</v>
      </c>
      <c r="R629">
        <f t="shared" si="606"/>
        <v>3.0865236373050049</v>
      </c>
      <c r="S629">
        <f t="shared" si="607"/>
        <v>41.863751695537445</v>
      </c>
      <c r="T629">
        <f t="shared" si="629"/>
        <v>-3.3709673814398231</v>
      </c>
      <c r="U629" s="9">
        <f t="shared" si="608"/>
        <v>38.492784314097619</v>
      </c>
      <c r="V629">
        <f t="shared" si="630"/>
        <v>-5.2143937275588768E+16</v>
      </c>
      <c r="W629">
        <f t="shared" si="631"/>
        <v>0</v>
      </c>
      <c r="X629">
        <f t="shared" si="632"/>
        <v>-4.9737991503207013E-14</v>
      </c>
      <c r="Y629">
        <f t="shared" si="609"/>
        <v>1.2752994108132303</v>
      </c>
      <c r="Z629">
        <f t="shared" si="610"/>
        <v>31.415926535897931</v>
      </c>
      <c r="AA629">
        <f t="shared" si="611"/>
        <v>3.4370895695714596</v>
      </c>
      <c r="AB629">
        <f t="shared" si="633"/>
        <v>1.0462813439324059</v>
      </c>
      <c r="AC629">
        <f t="shared" si="612"/>
        <v>32.462207879830338</v>
      </c>
      <c r="AD629">
        <f t="shared" si="634"/>
        <v>8.9895172071939672E-2</v>
      </c>
      <c r="AE629">
        <f t="shared" si="613"/>
        <v>4.2362984342320775E-2</v>
      </c>
      <c r="AF629" s="9">
        <f t="shared" si="635"/>
        <v>32.594466036244597</v>
      </c>
      <c r="AG629" s="9">
        <f t="shared" si="636"/>
        <v>0</v>
      </c>
      <c r="AH629">
        <f t="shared" si="637"/>
        <v>0</v>
      </c>
      <c r="AI629">
        <f t="shared" si="654"/>
        <v>3.1257338500324527E-3</v>
      </c>
      <c r="AJ629">
        <f t="shared" si="614"/>
        <v>37.337604695554134</v>
      </c>
      <c r="AK629">
        <f t="shared" si="615"/>
        <v>0.97214736738803598</v>
      </c>
      <c r="AL629">
        <f t="shared" si="616"/>
        <v>0.13872246355794093</v>
      </c>
      <c r="AM629">
        <f t="shared" si="617"/>
        <v>4.4309787597544434E-2</v>
      </c>
      <c r="AN629" s="9">
        <f t="shared" si="638"/>
        <v>38.492784314097648</v>
      </c>
      <c r="AO629">
        <f t="shared" si="618"/>
        <v>0</v>
      </c>
      <c r="AP629">
        <f t="shared" si="639"/>
        <v>0</v>
      </c>
      <c r="AQ629">
        <f t="shared" si="619"/>
        <v>5.9216781596562029</v>
      </c>
      <c r="AR629">
        <f t="shared" si="620"/>
        <v>-7.4133976544369928E-2</v>
      </c>
      <c r="AS629">
        <f t="shared" si="621"/>
        <v>4.8827291486001262E-2</v>
      </c>
      <c r="AT629">
        <f t="shared" si="640"/>
        <v>-7.6257961530619561E-2</v>
      </c>
      <c r="AU629">
        <f t="shared" si="622"/>
        <v>5.8983182778530505</v>
      </c>
      <c r="AV629">
        <f t="shared" si="641"/>
        <v>0.15323179091757316</v>
      </c>
      <c r="AW629">
        <f t="shared" si="642"/>
        <v>0</v>
      </c>
      <c r="AX629">
        <f t="shared" si="623"/>
        <v>3.4363147949558241E-2</v>
      </c>
      <c r="AY629" t="b">
        <f t="shared" si="643"/>
        <v>0</v>
      </c>
      <c r="AZ629">
        <f t="shared" si="624"/>
        <v>37.337604695554134</v>
      </c>
      <c r="BA629">
        <f t="shared" si="625"/>
        <v>0.97214736738803564</v>
      </c>
      <c r="BB629">
        <f t="shared" si="626"/>
        <v>8.9390667260032391E-2</v>
      </c>
      <c r="BC629">
        <f t="shared" si="627"/>
        <v>4.4309787597544434E-2</v>
      </c>
      <c r="BD629">
        <f t="shared" si="628"/>
        <v>4.9331796297907987E-2</v>
      </c>
      <c r="BF629" s="15">
        <f t="shared" si="644"/>
        <v>38.492784314097648</v>
      </c>
      <c r="BG629" s="10">
        <f t="shared" si="645"/>
        <v>0</v>
      </c>
      <c r="BH629">
        <f t="shared" si="646"/>
        <v>5.8983182778530505</v>
      </c>
      <c r="BI629">
        <f t="shared" si="647"/>
        <v>5.9216781596562029</v>
      </c>
      <c r="BJ629">
        <f t="shared" si="648"/>
        <v>-7.4133976544370261E-2</v>
      </c>
      <c r="BK629">
        <f t="shared" si="649"/>
        <v>-5.0450481190728036E-4</v>
      </c>
      <c r="BM629">
        <f t="shared" si="650"/>
        <v>0</v>
      </c>
      <c r="BN629">
        <f t="shared" si="651"/>
        <v>0</v>
      </c>
      <c r="BO629">
        <f t="shared" si="652"/>
        <v>-5.5511151231257827E-16</v>
      </c>
      <c r="BP629">
        <f t="shared" si="653"/>
        <v>0</v>
      </c>
    </row>
    <row r="630" spans="1:68" x14ac:dyDescent="0.2">
      <c r="A630">
        <f t="shared" si="659"/>
        <v>0.59299999999999997</v>
      </c>
      <c r="B630">
        <f t="shared" si="595"/>
        <v>1.853560173069229</v>
      </c>
      <c r="C630">
        <f t="shared" si="596"/>
        <v>1.2721736769631979</v>
      </c>
      <c r="D630">
        <f t="shared" si="597"/>
        <v>1.853560173069229</v>
      </c>
      <c r="E630">
        <f t="shared" si="603"/>
        <v>0.95574261762211821</v>
      </c>
      <c r="F630">
        <f t="shared" si="604"/>
        <v>0.95574261762211821</v>
      </c>
      <c r="G630">
        <f t="shared" si="598"/>
        <v>1.8350245713385367</v>
      </c>
      <c r="H630">
        <f t="shared" si="599"/>
        <v>0.96529434336036946</v>
      </c>
      <c r="I630">
        <f t="shared" si="600"/>
        <v>0.96529434336036934</v>
      </c>
      <c r="J630">
        <f t="shared" si="655"/>
        <v>22.613175692553181</v>
      </c>
      <c r="K630">
        <f t="shared" si="656"/>
        <v>21.918858923863969</v>
      </c>
      <c r="L630">
        <f t="shared" si="605"/>
        <v>1.5380688253893501E+18</v>
      </c>
      <c r="M630">
        <f t="shared" si="601"/>
        <v>3.4387624401559479E-2</v>
      </c>
      <c r="N630" s="17">
        <f t="shared" si="657"/>
        <v>5.2890533071236744E+16</v>
      </c>
      <c r="O630">
        <f t="shared" si="658"/>
        <v>0</v>
      </c>
      <c r="P630" s="18" t="e">
        <f t="shared" si="602"/>
        <v>#N/A</v>
      </c>
      <c r="R630">
        <f t="shared" si="606"/>
        <v>3.0873474043317666</v>
      </c>
      <c r="S630">
        <f t="shared" si="607"/>
        <v>41.877059293903059</v>
      </c>
      <c r="T630">
        <f t="shared" si="629"/>
        <v>-3.3700585350990351</v>
      </c>
      <c r="U630" s="9">
        <f t="shared" si="608"/>
        <v>38.507000758804026</v>
      </c>
      <c r="V630">
        <f t="shared" si="630"/>
        <v>-5.289053307123556E+16</v>
      </c>
      <c r="W630">
        <f t="shared" si="631"/>
        <v>0</v>
      </c>
      <c r="X630">
        <f t="shared" si="632"/>
        <v>-2.1316282072803006E-14</v>
      </c>
      <c r="Y630">
        <f t="shared" si="609"/>
        <v>1.2721736769631979</v>
      </c>
      <c r="Z630">
        <f t="shared" si="610"/>
        <v>31.415926535897931</v>
      </c>
      <c r="AA630">
        <f t="shared" si="611"/>
        <v>3.4402153034214917</v>
      </c>
      <c r="AB630">
        <f t="shared" si="633"/>
        <v>1.0589937159473237</v>
      </c>
      <c r="AC630">
        <f t="shared" si="612"/>
        <v>32.474920251845255</v>
      </c>
      <c r="AD630">
        <f t="shared" si="634"/>
        <v>9.0804171781269052E-2</v>
      </c>
      <c r="AE630">
        <f t="shared" si="613"/>
        <v>4.3302520610366914E-2</v>
      </c>
      <c r="AF630" s="9">
        <f t="shared" si="635"/>
        <v>32.609026944236895</v>
      </c>
      <c r="AG630" s="9">
        <f t="shared" si="636"/>
        <v>0</v>
      </c>
      <c r="AH630">
        <f t="shared" si="637"/>
        <v>0</v>
      </c>
      <c r="AI630">
        <f t="shared" si="654"/>
        <v>3.1257338500323417E-3</v>
      </c>
      <c r="AJ630">
        <f t="shared" si="614"/>
        <v>37.337604695554134</v>
      </c>
      <c r="AK630">
        <f t="shared" si="615"/>
        <v>0.9844981227431816</v>
      </c>
      <c r="AL630">
        <f t="shared" si="616"/>
        <v>0.13963130989872896</v>
      </c>
      <c r="AM630">
        <f t="shared" si="617"/>
        <v>4.5266630607962065E-2</v>
      </c>
      <c r="AN630" s="9">
        <f t="shared" si="638"/>
        <v>38.507000758804011</v>
      </c>
      <c r="AO630">
        <f t="shared" si="618"/>
        <v>0</v>
      </c>
      <c r="AP630">
        <f t="shared" si="639"/>
        <v>0</v>
      </c>
      <c r="AQ630">
        <f t="shared" si="619"/>
        <v>5.9216781596562029</v>
      </c>
      <c r="AR630">
        <f t="shared" si="620"/>
        <v>-7.4495593204142119E-2</v>
      </c>
      <c r="AS630">
        <f t="shared" si="621"/>
        <v>4.8827138117459909E-2</v>
      </c>
      <c r="AT630">
        <f t="shared" si="640"/>
        <v>-7.5668598530761452E-2</v>
      </c>
      <c r="AU630">
        <f t="shared" si="622"/>
        <v>5.8979738145671163</v>
      </c>
      <c r="AV630">
        <f t="shared" si="641"/>
        <v>0.15316627362152163</v>
      </c>
      <c r="AW630">
        <f t="shared" si="642"/>
        <v>0</v>
      </c>
      <c r="AX630">
        <f t="shared" si="623"/>
        <v>3.4394405288058566E-2</v>
      </c>
      <c r="AY630" t="b">
        <f t="shared" si="643"/>
        <v>0</v>
      </c>
      <c r="AZ630">
        <f t="shared" si="624"/>
        <v>37.337604695554134</v>
      </c>
      <c r="BA630">
        <f t="shared" si="625"/>
        <v>0.98449812274318194</v>
      </c>
      <c r="BB630">
        <f t="shared" si="626"/>
        <v>9.0299513600820919E-2</v>
      </c>
      <c r="BC630">
        <f t="shared" si="627"/>
        <v>4.5266630607962065E-2</v>
      </c>
      <c r="BD630">
        <f t="shared" si="628"/>
        <v>4.9331796297907987E-2</v>
      </c>
      <c r="BF630" s="15">
        <f t="shared" si="644"/>
        <v>38.507000758804004</v>
      </c>
      <c r="BG630" s="10">
        <f t="shared" si="645"/>
        <v>0</v>
      </c>
      <c r="BH630">
        <f t="shared" si="646"/>
        <v>5.8979738145671092</v>
      </c>
      <c r="BI630">
        <f t="shared" si="647"/>
        <v>5.9216781596562029</v>
      </c>
      <c r="BJ630">
        <f t="shared" si="648"/>
        <v>-7.4495593204141786E-2</v>
      </c>
      <c r="BK630">
        <f t="shared" si="649"/>
        <v>-5.0465818044813371E-4</v>
      </c>
      <c r="BM630">
        <f t="shared" si="650"/>
        <v>0</v>
      </c>
      <c r="BN630">
        <f t="shared" si="651"/>
        <v>0</v>
      </c>
      <c r="BO630">
        <f t="shared" si="652"/>
        <v>0</v>
      </c>
      <c r="BP630">
        <f t="shared" si="653"/>
        <v>0</v>
      </c>
    </row>
    <row r="631" spans="1:68" x14ac:dyDescent="0.2">
      <c r="A631">
        <f t="shared" si="659"/>
        <v>0.59399999999999997</v>
      </c>
      <c r="B631">
        <f t="shared" si="595"/>
        <v>1.8566859069192616</v>
      </c>
      <c r="C631">
        <f t="shared" si="596"/>
        <v>1.2690479431131654</v>
      </c>
      <c r="D631">
        <f t="shared" si="597"/>
        <v>1.8566859069192616</v>
      </c>
      <c r="E631">
        <f t="shared" si="603"/>
        <v>0.95481834652424269</v>
      </c>
      <c r="F631">
        <f t="shared" si="604"/>
        <v>0.9548183465242428</v>
      </c>
      <c r="G631">
        <f t="shared" si="598"/>
        <v>1.8381190478500691</v>
      </c>
      <c r="H631">
        <f t="shared" si="599"/>
        <v>0.96448155590483575</v>
      </c>
      <c r="I631">
        <f t="shared" si="600"/>
        <v>0.96448155590483575</v>
      </c>
      <c r="J631">
        <f t="shared" si="655"/>
        <v>22.632232257627091</v>
      </c>
      <c r="K631">
        <f t="shared" si="656"/>
        <v>21.937145583089489</v>
      </c>
      <c r="L631">
        <f t="shared" si="605"/>
        <v>1.5587549977716649E+18</v>
      </c>
      <c r="M631">
        <f t="shared" si="601"/>
        <v>3.4418863236751716E-2</v>
      </c>
      <c r="N631" s="17">
        <f t="shared" si="657"/>
        <v>5.365057508790616E+16</v>
      </c>
      <c r="O631">
        <f t="shared" si="658"/>
        <v>0</v>
      </c>
      <c r="P631" s="18" t="e">
        <f t="shared" si="602"/>
        <v>#N/A</v>
      </c>
      <c r="R631">
        <f t="shared" si="606"/>
        <v>3.0881813453389744</v>
      </c>
      <c r="S631">
        <f t="shared" si="607"/>
        <v>41.890419098168685</v>
      </c>
      <c r="T631">
        <f t="shared" si="629"/>
        <v>-3.3691505149860825</v>
      </c>
      <c r="U631" s="9">
        <f t="shared" si="608"/>
        <v>38.521268583182604</v>
      </c>
      <c r="V631">
        <f t="shared" si="630"/>
        <v>-5.3650575087905256E+16</v>
      </c>
      <c r="W631">
        <f t="shared" si="631"/>
        <v>0</v>
      </c>
      <c r="X631">
        <f t="shared" si="632"/>
        <v>-1.4210854715202004E-14</v>
      </c>
      <c r="Y631">
        <f t="shared" si="609"/>
        <v>1.2690479431131654</v>
      </c>
      <c r="Z631">
        <f t="shared" si="610"/>
        <v>31.415926535897931</v>
      </c>
      <c r="AA631">
        <f t="shared" si="611"/>
        <v>3.4433410372715243</v>
      </c>
      <c r="AB631">
        <f t="shared" si="633"/>
        <v>1.0717501342841456</v>
      </c>
      <c r="AC631">
        <f t="shared" si="612"/>
        <v>32.487676670182076</v>
      </c>
      <c r="AD631">
        <f t="shared" si="634"/>
        <v>9.1712345960476699E-2</v>
      </c>
      <c r="AE631">
        <f t="shared" si="613"/>
        <v>4.4252819368022341E-2</v>
      </c>
      <c r="AF631" s="9">
        <f t="shared" si="635"/>
        <v>32.623641835510568</v>
      </c>
      <c r="AG631" s="9">
        <f t="shared" si="636"/>
        <v>0</v>
      </c>
      <c r="AH631">
        <f t="shared" si="637"/>
        <v>0</v>
      </c>
      <c r="AI631">
        <f t="shared" si="654"/>
        <v>3.1257338500324527E-3</v>
      </c>
      <c r="AJ631">
        <f t="shared" si="614"/>
        <v>37.337604695554134</v>
      </c>
      <c r="AK631">
        <f t="shared" si="615"/>
        <v>0.996890387958974</v>
      </c>
      <c r="AL631">
        <f t="shared" si="616"/>
        <v>0.14053933001168151</v>
      </c>
      <c r="AM631">
        <f t="shared" si="617"/>
        <v>4.6234169657826174E-2</v>
      </c>
      <c r="AN631" s="9">
        <f t="shared" si="638"/>
        <v>38.521268583182625</v>
      </c>
      <c r="AO631">
        <f t="shared" si="618"/>
        <v>0</v>
      </c>
      <c r="AP631">
        <f t="shared" si="639"/>
        <v>0</v>
      </c>
      <c r="AQ631">
        <f t="shared" si="619"/>
        <v>5.9216781596562029</v>
      </c>
      <c r="AR631">
        <f t="shared" si="620"/>
        <v>-7.4859746325171561E-2</v>
      </c>
      <c r="AS631">
        <f t="shared" si="621"/>
        <v>4.8826984051204808E-2</v>
      </c>
      <c r="AT631">
        <f t="shared" si="640"/>
        <v>-7.5093257222029045E-2</v>
      </c>
      <c r="AU631">
        <f t="shared" si="622"/>
        <v>5.8976267476720565</v>
      </c>
      <c r="AV631">
        <f t="shared" si="641"/>
        <v>0.153100532889688</v>
      </c>
      <c r="AW631">
        <f t="shared" si="642"/>
        <v>0</v>
      </c>
      <c r="AX631">
        <f t="shared" si="623"/>
        <v>3.4425662626558891E-2</v>
      </c>
      <c r="AY631" t="b">
        <f t="shared" si="643"/>
        <v>0</v>
      </c>
      <c r="AZ631">
        <f t="shared" si="624"/>
        <v>37.337604695554134</v>
      </c>
      <c r="BA631">
        <f t="shared" si="625"/>
        <v>0.99689038795897555</v>
      </c>
      <c r="BB631">
        <f t="shared" si="626"/>
        <v>9.120753371377345E-2</v>
      </c>
      <c r="BC631">
        <f t="shared" si="627"/>
        <v>4.6234169657826056E-2</v>
      </c>
      <c r="BD631">
        <f t="shared" si="628"/>
        <v>4.9331796297907987E-2</v>
      </c>
      <c r="BF631" s="15">
        <f t="shared" si="644"/>
        <v>38.521268583182618</v>
      </c>
      <c r="BG631" s="10">
        <f t="shared" si="645"/>
        <v>0</v>
      </c>
      <c r="BH631">
        <f t="shared" si="646"/>
        <v>5.8976267476720494</v>
      </c>
      <c r="BI631">
        <f t="shared" si="647"/>
        <v>5.9216781596562029</v>
      </c>
      <c r="BJ631">
        <f t="shared" si="648"/>
        <v>-7.4859746325170007E-2</v>
      </c>
      <c r="BK631">
        <f t="shared" si="649"/>
        <v>-5.0481224670324842E-4</v>
      </c>
      <c r="BM631">
        <f t="shared" si="650"/>
        <v>0</v>
      </c>
      <c r="BN631">
        <f t="shared" si="651"/>
        <v>1.5543122344752192E-15</v>
      </c>
      <c r="BO631">
        <f t="shared" si="652"/>
        <v>0</v>
      </c>
      <c r="BP631">
        <f t="shared" si="653"/>
        <v>-1.1796119636642288E-16</v>
      </c>
    </row>
    <row r="632" spans="1:68" x14ac:dyDescent="0.2">
      <c r="A632">
        <f t="shared" si="659"/>
        <v>0.59499999999999997</v>
      </c>
      <c r="B632">
        <f t="shared" si="595"/>
        <v>1.859811640769294</v>
      </c>
      <c r="C632">
        <f t="shared" si="596"/>
        <v>1.265922209263133</v>
      </c>
      <c r="D632">
        <f t="shared" si="597"/>
        <v>1.859811640769294</v>
      </c>
      <c r="E632">
        <f t="shared" si="603"/>
        <v>0.95388474665619893</v>
      </c>
      <c r="F632">
        <f t="shared" si="604"/>
        <v>0.95388474665619893</v>
      </c>
      <c r="G632">
        <f t="shared" si="598"/>
        <v>1.841213524361601</v>
      </c>
      <c r="H632">
        <f t="shared" si="599"/>
        <v>0.96365953278877159</v>
      </c>
      <c r="I632">
        <f t="shared" si="600"/>
        <v>0.96365953278877159</v>
      </c>
      <c r="J632">
        <f t="shared" si="655"/>
        <v>22.651538057498197</v>
      </c>
      <c r="K632">
        <f t="shared" si="656"/>
        <v>21.955671250748583</v>
      </c>
      <c r="L632">
        <f t="shared" si="605"/>
        <v>1.5798024233863148E+18</v>
      </c>
      <c r="M632">
        <f t="shared" si="601"/>
        <v>3.4450102038316006E-2</v>
      </c>
      <c r="N632" s="17">
        <f t="shared" si="657"/>
        <v>5.4424354686037448E+16</v>
      </c>
      <c r="O632">
        <f t="shared" si="658"/>
        <v>0</v>
      </c>
      <c r="P632" s="18" t="e">
        <f t="shared" si="602"/>
        <v>#N/A</v>
      </c>
      <c r="R632">
        <f t="shared" si="606"/>
        <v>3.0890254774815653</v>
      </c>
      <c r="S632">
        <f t="shared" si="607"/>
        <v>41.903831464622776</v>
      </c>
      <c r="T632">
        <f t="shared" si="629"/>
        <v>-3.3682433196018629</v>
      </c>
      <c r="U632" s="9">
        <f t="shared" si="608"/>
        <v>38.53558814502091</v>
      </c>
      <c r="V632">
        <f t="shared" si="630"/>
        <v>-5.4424354686035416E+16</v>
      </c>
      <c r="W632">
        <f t="shared" si="631"/>
        <v>0</v>
      </c>
      <c r="X632">
        <f t="shared" si="632"/>
        <v>-3.5527136788005009E-14</v>
      </c>
      <c r="Y632">
        <f t="shared" si="609"/>
        <v>1.265922209263133</v>
      </c>
      <c r="Z632">
        <f t="shared" si="610"/>
        <v>31.415926535897931</v>
      </c>
      <c r="AA632">
        <f t="shared" si="611"/>
        <v>3.4464667711215569</v>
      </c>
      <c r="AB632">
        <f t="shared" si="633"/>
        <v>1.0845509576757193</v>
      </c>
      <c r="AC632">
        <f t="shared" si="612"/>
        <v>32.500477493573648</v>
      </c>
      <c r="AD632">
        <f t="shared" si="634"/>
        <v>9.261969610765261E-2</v>
      </c>
      <c r="AE632">
        <f t="shared" si="613"/>
        <v>4.5213901090009119E-2</v>
      </c>
      <c r="AF632" s="9">
        <f t="shared" si="635"/>
        <v>32.63831109077131</v>
      </c>
      <c r="AG632" s="9">
        <f t="shared" si="636"/>
        <v>0</v>
      </c>
      <c r="AH632">
        <f t="shared" si="637"/>
        <v>0</v>
      </c>
      <c r="AI632">
        <f t="shared" si="654"/>
        <v>3.1257338500324527E-3</v>
      </c>
      <c r="AJ632">
        <f t="shared" si="614"/>
        <v>37.337604695554134</v>
      </c>
      <c r="AK632">
        <f t="shared" si="615"/>
        <v>1.009324498605942</v>
      </c>
      <c r="AL632">
        <f t="shared" si="616"/>
        <v>0.14144652539590119</v>
      </c>
      <c r="AM632">
        <f t="shared" si="617"/>
        <v>4.7212425464958005E-2</v>
      </c>
      <c r="AN632" s="9">
        <f t="shared" si="638"/>
        <v>38.535588145020931</v>
      </c>
      <c r="AO632">
        <f t="shared" si="618"/>
        <v>0</v>
      </c>
      <c r="AP632">
        <f t="shared" si="639"/>
        <v>0</v>
      </c>
      <c r="AQ632">
        <f t="shared" si="619"/>
        <v>5.9216781596562029</v>
      </c>
      <c r="AR632">
        <f t="shared" si="620"/>
        <v>-7.5226459069777318E-2</v>
      </c>
      <c r="AS632">
        <f t="shared" si="621"/>
        <v>4.882682928824858E-2</v>
      </c>
      <c r="AT632">
        <f t="shared" si="640"/>
        <v>-7.4531490292446628E-2</v>
      </c>
      <c r="AU632">
        <f t="shared" si="622"/>
        <v>5.8972770542496207</v>
      </c>
      <c r="AV632">
        <f t="shared" si="641"/>
        <v>0.15303456721761727</v>
      </c>
      <c r="AW632">
        <f t="shared" si="642"/>
        <v>0</v>
      </c>
      <c r="AX632">
        <f t="shared" si="623"/>
        <v>3.4456919965059216E-2</v>
      </c>
      <c r="AY632" t="b">
        <f t="shared" si="643"/>
        <v>0</v>
      </c>
      <c r="AZ632">
        <f t="shared" si="624"/>
        <v>37.337604695554134</v>
      </c>
      <c r="BA632">
        <f t="shared" si="625"/>
        <v>1.0093244986059497</v>
      </c>
      <c r="BB632">
        <f t="shared" si="626"/>
        <v>9.2114729097993162E-2</v>
      </c>
      <c r="BC632">
        <f t="shared" si="627"/>
        <v>4.7212425464958005E-2</v>
      </c>
      <c r="BD632">
        <f t="shared" si="628"/>
        <v>4.9331796297907987E-2</v>
      </c>
      <c r="BF632" s="15">
        <f t="shared" si="644"/>
        <v>38.535588145020938</v>
      </c>
      <c r="BG632" s="10">
        <f t="shared" si="645"/>
        <v>0</v>
      </c>
      <c r="BH632">
        <f t="shared" si="646"/>
        <v>5.8972770542496278</v>
      </c>
      <c r="BI632">
        <f t="shared" si="647"/>
        <v>5.9216781596562029</v>
      </c>
      <c r="BJ632">
        <f t="shared" si="648"/>
        <v>-7.5226459069769547E-2</v>
      </c>
      <c r="BK632">
        <f t="shared" si="649"/>
        <v>-5.0496700965944885E-4</v>
      </c>
      <c r="BM632">
        <f t="shared" si="650"/>
        <v>0</v>
      </c>
      <c r="BN632">
        <f t="shared" si="651"/>
        <v>7.7715611723760958E-15</v>
      </c>
      <c r="BO632">
        <f t="shared" si="652"/>
        <v>0</v>
      </c>
      <c r="BP632">
        <f t="shared" si="653"/>
        <v>0</v>
      </c>
    </row>
    <row r="633" spans="1:68" x14ac:dyDescent="0.2">
      <c r="A633">
        <f t="shared" si="659"/>
        <v>0.59599999999999997</v>
      </c>
      <c r="B633">
        <f t="shared" si="595"/>
        <v>1.8629373746193265</v>
      </c>
      <c r="C633">
        <f t="shared" si="596"/>
        <v>1.2627964754131005</v>
      </c>
      <c r="D633">
        <f t="shared" si="597"/>
        <v>1.8629373746193265</v>
      </c>
      <c r="E633">
        <f t="shared" si="603"/>
        <v>0.95294182713944797</v>
      </c>
      <c r="F633">
        <f t="shared" si="604"/>
        <v>0.95294182713944808</v>
      </c>
      <c r="G633">
        <f t="shared" si="598"/>
        <v>1.8443080008731332</v>
      </c>
      <c r="H633">
        <f t="shared" si="599"/>
        <v>0.96282828188368708</v>
      </c>
      <c r="I633">
        <f t="shared" si="600"/>
        <v>0.96282828188368708</v>
      </c>
      <c r="J633">
        <f t="shared" si="655"/>
        <v>22.671094100736784</v>
      </c>
      <c r="K633">
        <f t="shared" si="656"/>
        <v>21.974436888661856</v>
      </c>
      <c r="L633">
        <f t="shared" si="605"/>
        <v>1.6012187832145482E+18</v>
      </c>
      <c r="M633">
        <f t="shared" si="601"/>
        <v>3.4481340806221811E-2</v>
      </c>
      <c r="N633" s="17">
        <f t="shared" si="657"/>
        <v>5.521217056934464E+16</v>
      </c>
      <c r="O633">
        <f t="shared" si="658"/>
        <v>0</v>
      </c>
      <c r="P633" s="18" t="e">
        <f t="shared" si="602"/>
        <v>#N/A</v>
      </c>
      <c r="R633">
        <f t="shared" si="606"/>
        <v>3.0898798181535772</v>
      </c>
      <c r="S633">
        <f t="shared" si="607"/>
        <v>41.917296752671348</v>
      </c>
      <c r="T633">
        <f t="shared" si="629"/>
        <v>-3.3673369474513528</v>
      </c>
      <c r="U633" s="9">
        <f t="shared" si="608"/>
        <v>38.549959805219999</v>
      </c>
      <c r="V633">
        <f t="shared" si="630"/>
        <v>-5.5212170569344184E+16</v>
      </c>
      <c r="W633">
        <f t="shared" si="631"/>
        <v>0</v>
      </c>
      <c r="X633">
        <f t="shared" si="632"/>
        <v>-7.1054273576010019E-15</v>
      </c>
      <c r="Y633">
        <f t="shared" si="609"/>
        <v>1.2627964754131005</v>
      </c>
      <c r="Z633">
        <f t="shared" si="610"/>
        <v>31.415926535897931</v>
      </c>
      <c r="AA633">
        <f t="shared" si="611"/>
        <v>3.449592504971589</v>
      </c>
      <c r="AB633">
        <f t="shared" si="633"/>
        <v>1.0973965479924712</v>
      </c>
      <c r="AC633">
        <f t="shared" si="612"/>
        <v>32.513323083890405</v>
      </c>
      <c r="AD633">
        <f t="shared" si="634"/>
        <v>9.3526223716812545E-2</v>
      </c>
      <c r="AE633">
        <f t="shared" si="613"/>
        <v>4.6185786522992052E-2</v>
      </c>
      <c r="AF633" s="9">
        <f t="shared" si="635"/>
        <v>32.65303509413021</v>
      </c>
      <c r="AG633" s="9">
        <f t="shared" si="636"/>
        <v>0</v>
      </c>
      <c r="AH633">
        <f t="shared" si="637"/>
        <v>0</v>
      </c>
      <c r="AI633">
        <f t="shared" si="654"/>
        <v>3.1257338500324527E-3</v>
      </c>
      <c r="AJ633">
        <f t="shared" si="614"/>
        <v>37.337604695554134</v>
      </c>
      <c r="AK633">
        <f t="shared" si="615"/>
        <v>1.021800793101989</v>
      </c>
      <c r="AL633">
        <f t="shared" si="616"/>
        <v>0.14235289754641123</v>
      </c>
      <c r="AM633">
        <f t="shared" si="617"/>
        <v>4.8201419017455518E-2</v>
      </c>
      <c r="AN633" s="9">
        <f t="shared" si="638"/>
        <v>38.549959805219984</v>
      </c>
      <c r="AO633">
        <f t="shared" si="618"/>
        <v>0</v>
      </c>
      <c r="AP633">
        <f t="shared" si="639"/>
        <v>0</v>
      </c>
      <c r="AQ633">
        <f t="shared" si="619"/>
        <v>5.9216781596562029</v>
      </c>
      <c r="AR633">
        <f t="shared" si="620"/>
        <v>-7.5595754890482203E-2</v>
      </c>
      <c r="AS633">
        <f t="shared" si="621"/>
        <v>4.8826673829598682E-2</v>
      </c>
      <c r="AT633">
        <f t="shared" si="640"/>
        <v>-7.3982869656019898E-2</v>
      </c>
      <c r="AU633">
        <f t="shared" si="622"/>
        <v>5.896924711089774</v>
      </c>
      <c r="AV633">
        <f t="shared" si="641"/>
        <v>0.1529683750874179</v>
      </c>
      <c r="AW633">
        <f t="shared" si="642"/>
        <v>0</v>
      </c>
      <c r="AX633">
        <f t="shared" si="623"/>
        <v>3.448817730355954E-2</v>
      </c>
      <c r="AY633" t="b">
        <f t="shared" si="643"/>
        <v>0</v>
      </c>
      <c r="AZ633">
        <f t="shared" si="624"/>
        <v>37.337604695554134</v>
      </c>
      <c r="BA633">
        <f t="shared" si="625"/>
        <v>1.0218007931019841</v>
      </c>
      <c r="BB633">
        <f t="shared" si="626"/>
        <v>9.3021101248503171E-2</v>
      </c>
      <c r="BC633">
        <f t="shared" si="627"/>
        <v>4.8201419017455401E-2</v>
      </c>
      <c r="BD633">
        <f t="shared" si="628"/>
        <v>4.9331796297907987E-2</v>
      </c>
      <c r="BF633" s="15">
        <f t="shared" si="644"/>
        <v>38.549959805219977</v>
      </c>
      <c r="BG633" s="10">
        <f t="shared" si="645"/>
        <v>0</v>
      </c>
      <c r="BH633">
        <f t="shared" si="646"/>
        <v>5.8969247110897669</v>
      </c>
      <c r="BI633">
        <f t="shared" si="647"/>
        <v>5.9216781596562029</v>
      </c>
      <c r="BJ633">
        <f t="shared" si="648"/>
        <v>-7.5595754890487088E-2</v>
      </c>
      <c r="BK633">
        <f t="shared" si="649"/>
        <v>-5.0512246830937413E-4</v>
      </c>
      <c r="BM633">
        <f t="shared" si="650"/>
        <v>0</v>
      </c>
      <c r="BN633">
        <f t="shared" si="651"/>
        <v>-4.8849813083506888E-15</v>
      </c>
      <c r="BO633">
        <f t="shared" si="652"/>
        <v>0</v>
      </c>
      <c r="BP633">
        <f t="shared" si="653"/>
        <v>-1.1796119636642288E-16</v>
      </c>
    </row>
    <row r="634" spans="1:68" x14ac:dyDescent="0.2">
      <c r="A634">
        <f t="shared" si="659"/>
        <v>0.59699999999999998</v>
      </c>
      <c r="B634">
        <f t="shared" si="595"/>
        <v>1.8660631084693589</v>
      </c>
      <c r="C634">
        <f t="shared" si="596"/>
        <v>1.2596707415630681</v>
      </c>
      <c r="D634">
        <f t="shared" si="597"/>
        <v>1.8660631084693589</v>
      </c>
      <c r="E634">
        <f t="shared" si="603"/>
        <v>0.95198959718650622</v>
      </c>
      <c r="F634">
        <f t="shared" si="604"/>
        <v>0.95198959718650633</v>
      </c>
      <c r="G634">
        <f t="shared" si="598"/>
        <v>1.8474024773846653</v>
      </c>
      <c r="H634">
        <f t="shared" si="599"/>
        <v>0.96198781114945575</v>
      </c>
      <c r="I634">
        <f t="shared" si="600"/>
        <v>0.96198781114945564</v>
      </c>
      <c r="J634">
        <f t="shared" si="655"/>
        <v>22.690901411062168</v>
      </c>
      <c r="K634">
        <f t="shared" si="656"/>
        <v>21.993443473084142</v>
      </c>
      <c r="L634">
        <f t="shared" si="605"/>
        <v>1.6230119493042883E+18</v>
      </c>
      <c r="M634">
        <f t="shared" si="601"/>
        <v>3.4512579540438612E-2</v>
      </c>
      <c r="N634" s="17">
        <f t="shared" si="657"/>
        <v>5.6014328995446568E+16</v>
      </c>
      <c r="O634">
        <f t="shared" si="658"/>
        <v>0</v>
      </c>
      <c r="P634" s="18" t="e">
        <f t="shared" si="602"/>
        <v>#N/A</v>
      </c>
      <c r="R634">
        <f t="shared" si="606"/>
        <v>3.0907443849896321</v>
      </c>
      <c r="S634">
        <f t="shared" si="607"/>
        <v>41.930815324877678</v>
      </c>
      <c r="T634">
        <f t="shared" si="629"/>
        <v>-3.3664313970435908</v>
      </c>
      <c r="U634" s="9">
        <f t="shared" si="608"/>
        <v>38.564383927834086</v>
      </c>
      <c r="V634">
        <f t="shared" si="630"/>
        <v>-5.601432899544468E+16</v>
      </c>
      <c r="W634">
        <f t="shared" si="631"/>
        <v>0</v>
      </c>
      <c r="X634">
        <f t="shared" si="632"/>
        <v>-3.5527136788005009E-14</v>
      </c>
      <c r="Y634">
        <f t="shared" si="609"/>
        <v>1.2596707415630681</v>
      </c>
      <c r="Z634">
        <f t="shared" si="610"/>
        <v>31.415926535897931</v>
      </c>
      <c r="AA634">
        <f t="shared" si="611"/>
        <v>3.4527182388216215</v>
      </c>
      <c r="AB634">
        <f t="shared" si="633"/>
        <v>1.1102872702844295</v>
      </c>
      <c r="AC634">
        <f t="shared" si="612"/>
        <v>32.526213806182362</v>
      </c>
      <c r="AD634">
        <f t="shared" si="634"/>
        <v>9.4431930277912871E-2</v>
      </c>
      <c r="AE634">
        <f t="shared" si="613"/>
        <v>4.7168496687446403E-2</v>
      </c>
      <c r="AF634" s="9">
        <f t="shared" si="635"/>
        <v>32.667814233147723</v>
      </c>
      <c r="AG634" s="9">
        <f t="shared" si="636"/>
        <v>0</v>
      </c>
      <c r="AH634">
        <f t="shared" si="637"/>
        <v>0</v>
      </c>
      <c r="AI634">
        <f t="shared" si="654"/>
        <v>3.1257338500324527E-3</v>
      </c>
      <c r="AJ634">
        <f t="shared" si="614"/>
        <v>37.337604695554134</v>
      </c>
      <c r="AK634">
        <f t="shared" si="615"/>
        <v>1.0343196127502305</v>
      </c>
      <c r="AL634">
        <f t="shared" si="616"/>
        <v>0.1432584479541732</v>
      </c>
      <c r="AM634">
        <f t="shared" si="617"/>
        <v>4.9201171575573896E-2</v>
      </c>
      <c r="AN634" s="9">
        <f t="shared" si="638"/>
        <v>38.564383927834115</v>
      </c>
      <c r="AO634">
        <f t="shared" si="618"/>
        <v>0</v>
      </c>
      <c r="AP634">
        <f t="shared" si="639"/>
        <v>0</v>
      </c>
      <c r="AQ634">
        <f t="shared" si="619"/>
        <v>5.9216781596562029</v>
      </c>
      <c r="AR634">
        <f t="shared" si="620"/>
        <v>-7.5967657534198985E-2</v>
      </c>
      <c r="AS634">
        <f t="shared" si="621"/>
        <v>4.8826517676260325E-2</v>
      </c>
      <c r="AT634">
        <f t="shared" si="640"/>
        <v>-7.3446985436351572E-2</v>
      </c>
      <c r="AU634">
        <f t="shared" si="622"/>
        <v>5.8965696946863915</v>
      </c>
      <c r="AV634">
        <f t="shared" si="641"/>
        <v>0.15290195496758607</v>
      </c>
      <c r="AW634">
        <f t="shared" si="642"/>
        <v>0</v>
      </c>
      <c r="AX634">
        <f t="shared" si="623"/>
        <v>3.4519434642059865E-2</v>
      </c>
      <c r="AY634" t="b">
        <f t="shared" si="643"/>
        <v>0</v>
      </c>
      <c r="AZ634">
        <f t="shared" si="624"/>
        <v>37.337604695554134</v>
      </c>
      <c r="BA634">
        <f t="shared" si="625"/>
        <v>1.034319612750223</v>
      </c>
      <c r="BB634">
        <f t="shared" si="626"/>
        <v>9.3926651656265125E-2</v>
      </c>
      <c r="BC634">
        <f t="shared" si="627"/>
        <v>4.9201171575573785E-2</v>
      </c>
      <c r="BD634">
        <f t="shared" si="628"/>
        <v>4.9331796297907987E-2</v>
      </c>
      <c r="BF634" s="15">
        <f t="shared" si="644"/>
        <v>38.564383927834108</v>
      </c>
      <c r="BG634" s="10">
        <f t="shared" si="645"/>
        <v>0</v>
      </c>
      <c r="BH634">
        <f t="shared" si="646"/>
        <v>5.8965696946863844</v>
      </c>
      <c r="BI634">
        <f t="shared" si="647"/>
        <v>5.9216781596562029</v>
      </c>
      <c r="BJ634">
        <f t="shared" si="648"/>
        <v>-7.5967657534206534E-2</v>
      </c>
      <c r="BK634">
        <f t="shared" si="649"/>
        <v>-5.0527862164774506E-4</v>
      </c>
      <c r="BM634">
        <f t="shared" si="650"/>
        <v>0</v>
      </c>
      <c r="BN634">
        <f t="shared" si="651"/>
        <v>-7.5495165674510645E-15</v>
      </c>
      <c r="BO634">
        <f t="shared" si="652"/>
        <v>0</v>
      </c>
      <c r="BP634">
        <f t="shared" si="653"/>
        <v>-1.1102230246251565E-16</v>
      </c>
    </row>
    <row r="635" spans="1:68" x14ac:dyDescent="0.2">
      <c r="A635">
        <f t="shared" si="659"/>
        <v>0.59799999999999998</v>
      </c>
      <c r="B635">
        <f t="shared" si="595"/>
        <v>1.8691888423193912</v>
      </c>
      <c r="C635">
        <f t="shared" si="596"/>
        <v>1.2565450077130358</v>
      </c>
      <c r="D635">
        <f t="shared" si="597"/>
        <v>1.8691888423193912</v>
      </c>
      <c r="E635">
        <f t="shared" si="603"/>
        <v>0.95102806610085466</v>
      </c>
      <c r="F635">
        <f t="shared" si="604"/>
        <v>0.95102806610085477</v>
      </c>
      <c r="G635">
        <f t="shared" si="598"/>
        <v>1.8504969538961973</v>
      </c>
      <c r="H635">
        <f t="shared" si="599"/>
        <v>0.96113812863423809</v>
      </c>
      <c r="I635">
        <f t="shared" si="600"/>
        <v>0.96113812863423809</v>
      </c>
      <c r="J635">
        <f t="shared" si="655"/>
        <v>22.710961027478493</v>
      </c>
      <c r="K635">
        <f t="shared" si="656"/>
        <v>22.012691994833474</v>
      </c>
      <c r="L635">
        <f t="shared" si="605"/>
        <v>1.645189990199212E+18</v>
      </c>
      <c r="M635">
        <f t="shared" si="601"/>
        <v>3.4543818240935886E-2</v>
      </c>
      <c r="N635" s="17">
        <f t="shared" si="657"/>
        <v>5.6831143993248672E+16</v>
      </c>
      <c r="O635">
        <f t="shared" si="658"/>
        <v>0</v>
      </c>
      <c r="P635" s="18" t="e">
        <f t="shared" si="602"/>
        <v>#N/A</v>
      </c>
      <c r="R635">
        <f t="shared" si="606"/>
        <v>3.0916191958664441</v>
      </c>
      <c r="S635">
        <f t="shared" si="607"/>
        <v>41.944387547002869</v>
      </c>
      <c r="T635">
        <f t="shared" si="629"/>
        <v>-3.365526666891665</v>
      </c>
      <c r="U635" s="9">
        <f t="shared" si="608"/>
        <v>38.578860880111201</v>
      </c>
      <c r="V635">
        <f t="shared" si="630"/>
        <v>-5.6831143993247248E+16</v>
      </c>
      <c r="W635">
        <f t="shared" si="631"/>
        <v>0</v>
      </c>
      <c r="X635">
        <f t="shared" si="632"/>
        <v>-2.1316282072803006E-14</v>
      </c>
      <c r="Y635">
        <f t="shared" si="609"/>
        <v>1.2565450077130358</v>
      </c>
      <c r="Z635">
        <f t="shared" si="610"/>
        <v>31.415926535897931</v>
      </c>
      <c r="AA635">
        <f t="shared" si="611"/>
        <v>3.4558439726716541</v>
      </c>
      <c r="AB635">
        <f t="shared" si="633"/>
        <v>1.1232234928238547</v>
      </c>
      <c r="AC635">
        <f t="shared" si="612"/>
        <v>32.539150028721785</v>
      </c>
      <c r="AD635">
        <f t="shared" si="634"/>
        <v>9.5336817276865424E-2</v>
      </c>
      <c r="AE635">
        <f t="shared" si="613"/>
        <v>4.8162052879555731E-2</v>
      </c>
      <c r="AF635" s="9">
        <f t="shared" si="635"/>
        <v>32.682648898878206</v>
      </c>
      <c r="AG635" s="9">
        <f t="shared" si="636"/>
        <v>0</v>
      </c>
      <c r="AH635">
        <f t="shared" si="637"/>
        <v>0</v>
      </c>
      <c r="AI635">
        <f t="shared" si="654"/>
        <v>3.1257338500323417E-3</v>
      </c>
      <c r="AJ635">
        <f t="shared" si="614"/>
        <v>37.337604695554134</v>
      </c>
      <c r="AK635">
        <f t="shared" si="615"/>
        <v>1.0468813017773677</v>
      </c>
      <c r="AL635">
        <f t="shared" si="616"/>
        <v>0.14416317810609902</v>
      </c>
      <c r="AM635">
        <f t="shared" si="617"/>
        <v>5.0211704673637766E-2</v>
      </c>
      <c r="AN635" s="9">
        <f t="shared" si="638"/>
        <v>38.578860880111236</v>
      </c>
      <c r="AO635">
        <f t="shared" si="618"/>
        <v>0</v>
      </c>
      <c r="AP635">
        <f t="shared" si="639"/>
        <v>0</v>
      </c>
      <c r="AQ635">
        <f t="shared" si="619"/>
        <v>5.9216781596562029</v>
      </c>
      <c r="AR635">
        <f t="shared" si="620"/>
        <v>-7.6342191046486985E-2</v>
      </c>
      <c r="AS635">
        <f t="shared" si="621"/>
        <v>4.8826360829233598E-2</v>
      </c>
      <c r="AT635">
        <f t="shared" si="640"/>
        <v>-7.2923445014134086E-2</v>
      </c>
      <c r="AU635">
        <f t="shared" si="622"/>
        <v>5.89621198123303</v>
      </c>
      <c r="AV635">
        <f t="shared" si="641"/>
        <v>0.15283530531283093</v>
      </c>
      <c r="AW635">
        <f t="shared" si="642"/>
        <v>0</v>
      </c>
      <c r="AX635">
        <f t="shared" si="623"/>
        <v>3.455069198056019E-2</v>
      </c>
      <c r="AY635" t="b">
        <f t="shared" si="643"/>
        <v>0</v>
      </c>
      <c r="AZ635">
        <f t="shared" si="624"/>
        <v>37.337604695554134</v>
      </c>
      <c r="BA635">
        <f t="shared" si="625"/>
        <v>1.0468813017773624</v>
      </c>
      <c r="BB635">
        <f t="shared" si="626"/>
        <v>9.4831381808191492E-2</v>
      </c>
      <c r="BC635">
        <f t="shared" si="627"/>
        <v>5.0211704673637648E-2</v>
      </c>
      <c r="BD635">
        <f t="shared" si="628"/>
        <v>4.9331796297907987E-2</v>
      </c>
      <c r="BF635" s="15">
        <f t="shared" si="644"/>
        <v>38.578860880111229</v>
      </c>
      <c r="BG635" s="10">
        <f t="shared" si="645"/>
        <v>0</v>
      </c>
      <c r="BH635">
        <f t="shared" si="646"/>
        <v>5.8962119812330229</v>
      </c>
      <c r="BI635">
        <f t="shared" si="647"/>
        <v>5.9216781596562029</v>
      </c>
      <c r="BJ635">
        <f t="shared" si="648"/>
        <v>-7.6342191046492314E-2</v>
      </c>
      <c r="BK635">
        <f t="shared" si="649"/>
        <v>-5.0543546867393152E-4</v>
      </c>
      <c r="BM635">
        <f t="shared" si="650"/>
        <v>0</v>
      </c>
      <c r="BN635">
        <f t="shared" si="651"/>
        <v>-5.3290705182007514E-15</v>
      </c>
      <c r="BO635">
        <f t="shared" si="652"/>
        <v>4.4408920985006262E-16</v>
      </c>
      <c r="BP635">
        <f t="shared" si="653"/>
        <v>-1.1796119636642288E-16</v>
      </c>
    </row>
    <row r="636" spans="1:68" x14ac:dyDescent="0.2">
      <c r="A636">
        <f t="shared" si="659"/>
        <v>0.59899999999999998</v>
      </c>
      <c r="B636">
        <f t="shared" si="595"/>
        <v>1.8723145761694238</v>
      </c>
      <c r="C636">
        <f t="shared" si="596"/>
        <v>1.2534192738630032</v>
      </c>
      <c r="D636">
        <f t="shared" si="597"/>
        <v>1.8723145761694238</v>
      </c>
      <c r="E636">
        <f t="shared" si="603"/>
        <v>0.95005724327684826</v>
      </c>
      <c r="F636">
        <f t="shared" si="604"/>
        <v>0.95005724327684826</v>
      </c>
      <c r="G636">
        <f t="shared" si="598"/>
        <v>1.8535914304077294</v>
      </c>
      <c r="H636">
        <f t="shared" si="599"/>
        <v>0.96027924247440455</v>
      </c>
      <c r="I636">
        <f t="shared" si="600"/>
        <v>0.96027924247440455</v>
      </c>
      <c r="J636">
        <f t="shared" si="655"/>
        <v>22.731274004412949</v>
      </c>
      <c r="K636">
        <f t="shared" si="656"/>
        <v>22.032183459422388</v>
      </c>
      <c r="L636">
        <f t="shared" si="605"/>
        <v>1.6677611765410688E+18</v>
      </c>
      <c r="M636">
        <f t="shared" si="601"/>
        <v>3.457505690768313E-2</v>
      </c>
      <c r="N636" s="17">
        <f t="shared" si="657"/>
        <v>5.7662937587332024E+16</v>
      </c>
      <c r="O636">
        <f t="shared" si="658"/>
        <v>0</v>
      </c>
      <c r="P636" s="18" t="e">
        <f t="shared" si="602"/>
        <v>#N/A</v>
      </c>
      <c r="R636">
        <f t="shared" si="606"/>
        <v>3.0925042689043529</v>
      </c>
      <c r="S636">
        <f t="shared" si="607"/>
        <v>41.958013788046465</v>
      </c>
      <c r="T636">
        <f t="shared" si="629"/>
        <v>-3.3646227555126949</v>
      </c>
      <c r="U636" s="9">
        <f t="shared" si="608"/>
        <v>38.593391032533773</v>
      </c>
      <c r="V636">
        <f t="shared" si="630"/>
        <v>-5.766293758733152E+16</v>
      </c>
      <c r="W636">
        <f t="shared" si="631"/>
        <v>0</v>
      </c>
      <c r="X636">
        <f t="shared" si="632"/>
        <v>-7.1054273576010019E-15</v>
      </c>
      <c r="Y636">
        <f t="shared" si="609"/>
        <v>1.2534192738630032</v>
      </c>
      <c r="Z636">
        <f t="shared" si="610"/>
        <v>31.415926535897931</v>
      </c>
      <c r="AA636">
        <f t="shared" si="611"/>
        <v>3.4589697065216862</v>
      </c>
      <c r="AB636">
        <f t="shared" si="633"/>
        <v>1.1362055871484684</v>
      </c>
      <c r="AC636">
        <f t="shared" si="612"/>
        <v>32.552132123046398</v>
      </c>
      <c r="AD636">
        <f t="shared" si="634"/>
        <v>9.6240886195551323E-2</v>
      </c>
      <c r="AE636">
        <f t="shared" si="613"/>
        <v>4.9166476673140926E-2</v>
      </c>
      <c r="AF636" s="9">
        <f t="shared" si="635"/>
        <v>32.697539485915094</v>
      </c>
      <c r="AG636" s="9">
        <f t="shared" si="636"/>
        <v>0</v>
      </c>
      <c r="AH636">
        <f t="shared" si="637"/>
        <v>0</v>
      </c>
      <c r="AI636">
        <f t="shared" si="654"/>
        <v>3.1257338500324527E-3</v>
      </c>
      <c r="AJ636">
        <f t="shared" si="614"/>
        <v>37.337604695554134</v>
      </c>
      <c r="AK636">
        <f t="shared" si="615"/>
        <v>1.0594862073725793</v>
      </c>
      <c r="AL636">
        <f t="shared" si="616"/>
        <v>0.14506708948506919</v>
      </c>
      <c r="AM636">
        <f t="shared" si="617"/>
        <v>5.1233040121982348E-2</v>
      </c>
      <c r="AN636" s="9">
        <f t="shared" si="638"/>
        <v>38.593391032533766</v>
      </c>
      <c r="AO636">
        <f t="shared" si="618"/>
        <v>0</v>
      </c>
      <c r="AP636">
        <f t="shared" si="639"/>
        <v>0</v>
      </c>
      <c r="AQ636">
        <f t="shared" si="619"/>
        <v>5.9216781596562029</v>
      </c>
      <c r="AR636">
        <f t="shared" si="620"/>
        <v>-7.6719379775889163E-2</v>
      </c>
      <c r="AS636">
        <f t="shared" si="621"/>
        <v>4.8826203289517867E-2</v>
      </c>
      <c r="AT636">
        <f t="shared" si="640"/>
        <v>-7.2411872133895563E-2</v>
      </c>
      <c r="AU636">
        <f t="shared" si="622"/>
        <v>5.8958515466186725</v>
      </c>
      <c r="AV636">
        <f t="shared" si="641"/>
        <v>0.15276842456389852</v>
      </c>
      <c r="AW636">
        <f t="shared" si="642"/>
        <v>0</v>
      </c>
      <c r="AX636">
        <f t="shared" si="623"/>
        <v>3.4581949319060515E-2</v>
      </c>
      <c r="AY636" t="b">
        <f t="shared" si="643"/>
        <v>0</v>
      </c>
      <c r="AZ636">
        <f t="shared" si="624"/>
        <v>37.337604695554134</v>
      </c>
      <c r="BA636">
        <f t="shared" si="625"/>
        <v>1.0594862073725713</v>
      </c>
      <c r="BB636">
        <f t="shared" si="626"/>
        <v>9.5735293187161244E-2</v>
      </c>
      <c r="BC636">
        <f t="shared" si="627"/>
        <v>5.1233040121982348E-2</v>
      </c>
      <c r="BD636">
        <f t="shared" si="628"/>
        <v>4.9331796297907987E-2</v>
      </c>
      <c r="BF636" s="15">
        <f t="shared" si="644"/>
        <v>38.593391032533759</v>
      </c>
      <c r="BG636" s="10">
        <f t="shared" si="645"/>
        <v>0</v>
      </c>
      <c r="BH636">
        <f t="shared" si="646"/>
        <v>5.8958515466186654</v>
      </c>
      <c r="BI636">
        <f t="shared" si="647"/>
        <v>5.9216781596562029</v>
      </c>
      <c r="BJ636">
        <f t="shared" si="648"/>
        <v>-7.6719379775897156E-2</v>
      </c>
      <c r="BK636">
        <f t="shared" si="649"/>
        <v>-5.0559300839007892E-4</v>
      </c>
      <c r="BM636">
        <f t="shared" si="650"/>
        <v>0</v>
      </c>
      <c r="BN636">
        <f t="shared" si="651"/>
        <v>-7.9936057773011271E-15</v>
      </c>
      <c r="BO636">
        <f t="shared" si="652"/>
        <v>0</v>
      </c>
      <c r="BP636">
        <f t="shared" si="653"/>
        <v>0</v>
      </c>
    </row>
    <row r="637" spans="1:68" x14ac:dyDescent="0.2">
      <c r="A637">
        <f t="shared" si="659"/>
        <v>0.6</v>
      </c>
      <c r="B637">
        <f t="shared" si="595"/>
        <v>1.8754403100194561</v>
      </c>
      <c r="C637">
        <f t="shared" si="596"/>
        <v>1.2502935400129709</v>
      </c>
      <c r="D637">
        <f t="shared" si="597"/>
        <v>1.8754403100194561</v>
      </c>
      <c r="E637">
        <f t="shared" si="603"/>
        <v>0.94907713819962414</v>
      </c>
      <c r="F637">
        <f t="shared" si="604"/>
        <v>0.94907713819962414</v>
      </c>
      <c r="G637">
        <f t="shared" si="598"/>
        <v>1.8566859069192616</v>
      </c>
      <c r="H637">
        <f t="shared" si="599"/>
        <v>0.95941116089445777</v>
      </c>
      <c r="I637">
        <f t="shared" si="600"/>
        <v>0.95941116089445766</v>
      </c>
      <c r="J637">
        <f t="shared" si="655"/>
        <v>22.751841411856446</v>
      </c>
      <c r="K637">
        <f t="shared" si="656"/>
        <v>22.051918887191537</v>
      </c>
      <c r="L637">
        <f t="shared" si="605"/>
        <v>1.6907339868508326E+18</v>
      </c>
      <c r="M637">
        <f t="shared" si="601"/>
        <v>3.4606295540649798E-2</v>
      </c>
      <c r="N637" s="17">
        <f t="shared" si="657"/>
        <v>5.8510040029581024E+16</v>
      </c>
      <c r="O637">
        <f t="shared" si="658"/>
        <v>0</v>
      </c>
      <c r="P637" s="18" t="e">
        <f t="shared" si="602"/>
        <v>#N/A</v>
      </c>
      <c r="R637">
        <f t="shared" si="606"/>
        <v>3.0933996224688829</v>
      </c>
      <c r="S637">
        <f t="shared" si="607"/>
        <v>41.971694420287783</v>
      </c>
      <c r="T637">
        <f t="shared" si="629"/>
        <v>-3.363719661427822</v>
      </c>
      <c r="U637" s="9">
        <f t="shared" si="608"/>
        <v>38.60797475885996</v>
      </c>
      <c r="V637">
        <f t="shared" si="630"/>
        <v>-5.8510040029579264E+16</v>
      </c>
      <c r="W637">
        <f t="shared" si="631"/>
        <v>0</v>
      </c>
      <c r="X637">
        <f t="shared" si="632"/>
        <v>-2.8421709430404007E-14</v>
      </c>
      <c r="Y637">
        <f t="shared" si="609"/>
        <v>1.2502935400129709</v>
      </c>
      <c r="Z637">
        <f t="shared" si="610"/>
        <v>31.415926535897931</v>
      </c>
      <c r="AA637">
        <f t="shared" si="611"/>
        <v>3.4620954403717188</v>
      </c>
      <c r="AB637">
        <f t="shared" si="633"/>
        <v>1.149233928105297</v>
      </c>
      <c r="AC637">
        <f t="shared" si="612"/>
        <v>32.565160464003228</v>
      </c>
      <c r="AD637">
        <f t="shared" si="634"/>
        <v>9.7144138511836758E-2</v>
      </c>
      <c r="AE637">
        <f t="shared" si="613"/>
        <v>5.0181789921618418E-2</v>
      </c>
      <c r="AF637" s="9">
        <f t="shared" si="635"/>
        <v>32.712486392436681</v>
      </c>
      <c r="AG637" s="9">
        <f t="shared" si="636"/>
        <v>0</v>
      </c>
      <c r="AH637">
        <f t="shared" si="637"/>
        <v>0</v>
      </c>
      <c r="AI637">
        <f t="shared" si="654"/>
        <v>3.1257338500324527E-3</v>
      </c>
      <c r="AJ637">
        <f t="shared" si="614"/>
        <v>37.337604695554134</v>
      </c>
      <c r="AK637">
        <f t="shared" si="615"/>
        <v>1.072134679726958</v>
      </c>
      <c r="AL637">
        <f t="shared" si="616"/>
        <v>0.14597018356994207</v>
      </c>
      <c r="AM637">
        <f t="shared" si="617"/>
        <v>5.2265200008925559E-2</v>
      </c>
      <c r="AN637" s="9">
        <f t="shared" si="638"/>
        <v>38.60797475885996</v>
      </c>
      <c r="AO637">
        <f t="shared" si="618"/>
        <v>0</v>
      </c>
      <c r="AP637">
        <f t="shared" si="639"/>
        <v>0</v>
      </c>
      <c r="AQ637">
        <f t="shared" si="619"/>
        <v>5.9216781596562029</v>
      </c>
      <c r="AR637">
        <f t="shared" si="620"/>
        <v>-7.7099248378339036E-2</v>
      </c>
      <c r="AS637">
        <f t="shared" si="621"/>
        <v>4.8826045058105311E-2</v>
      </c>
      <c r="AT637">
        <f t="shared" si="640"/>
        <v>-7.1911906065732348E-2</v>
      </c>
      <c r="AU637">
        <f t="shared" si="622"/>
        <v>5.8954883664232796</v>
      </c>
      <c r="AV637">
        <f t="shared" si="641"/>
        <v>0.15270131114739066</v>
      </c>
      <c r="AW637">
        <f t="shared" si="642"/>
        <v>0</v>
      </c>
      <c r="AX637">
        <f t="shared" si="623"/>
        <v>3.461320665756084E-2</v>
      </c>
      <c r="AY637" t="b">
        <f t="shared" si="643"/>
        <v>0</v>
      </c>
      <c r="AZ637">
        <f t="shared" si="624"/>
        <v>37.337604695554134</v>
      </c>
      <c r="BA637">
        <f t="shared" si="625"/>
        <v>1.0721346797269589</v>
      </c>
      <c r="BB637">
        <f t="shared" si="626"/>
        <v>9.6638387272034373E-2</v>
      </c>
      <c r="BC637">
        <f t="shared" si="627"/>
        <v>5.2265200008925559E-2</v>
      </c>
      <c r="BD637">
        <f t="shared" si="628"/>
        <v>4.9331796297907987E-2</v>
      </c>
      <c r="BF637" s="15">
        <f t="shared" si="644"/>
        <v>38.60797475885996</v>
      </c>
      <c r="BG637" s="10">
        <f t="shared" si="645"/>
        <v>0</v>
      </c>
      <c r="BH637">
        <f t="shared" si="646"/>
        <v>5.8954883664232796</v>
      </c>
      <c r="BI637">
        <f t="shared" si="647"/>
        <v>5.9216781596562029</v>
      </c>
      <c r="BJ637">
        <f t="shared" si="648"/>
        <v>-7.7099248378338148E-2</v>
      </c>
      <c r="BK637">
        <f t="shared" si="649"/>
        <v>-5.0575123980238501E-4</v>
      </c>
      <c r="BM637">
        <f t="shared" si="650"/>
        <v>0</v>
      </c>
      <c r="BN637">
        <f t="shared" si="651"/>
        <v>0</v>
      </c>
      <c r="BO637">
        <f t="shared" si="652"/>
        <v>2.7755575615628914E-16</v>
      </c>
      <c r="BP637">
        <f t="shared" si="653"/>
        <v>0</v>
      </c>
    </row>
    <row r="638" spans="1:68" x14ac:dyDescent="0.2">
      <c r="A638">
        <f t="shared" si="659"/>
        <v>0.60099999999999998</v>
      </c>
      <c r="B638">
        <f t="shared" si="595"/>
        <v>1.8785660438694884</v>
      </c>
      <c r="C638">
        <f t="shared" si="596"/>
        <v>1.2471678061629385</v>
      </c>
      <c r="D638">
        <f t="shared" si="597"/>
        <v>1.8785660438694884</v>
      </c>
      <c r="E638">
        <f t="shared" si="603"/>
        <v>0.94808776044500909</v>
      </c>
      <c r="F638">
        <f t="shared" si="604"/>
        <v>0.94808776044500909</v>
      </c>
      <c r="G638">
        <f t="shared" si="598"/>
        <v>1.8597803834307935</v>
      </c>
      <c r="H638">
        <f t="shared" si="599"/>
        <v>0.95853389220695351</v>
      </c>
      <c r="I638">
        <f t="shared" si="600"/>
        <v>0.95853389220695351</v>
      </c>
      <c r="J638">
        <f t="shared" si="655"/>
        <v>22.772664335506782</v>
      </c>
      <c r="K638">
        <f t="shared" si="656"/>
        <v>22.071899313445648</v>
      </c>
      <c r="L638">
        <f t="shared" si="605"/>
        <v>1.7141171134961196E+18</v>
      </c>
      <c r="M638">
        <f t="shared" si="601"/>
        <v>3.4637534139805394E-2</v>
      </c>
      <c r="N638" s="17">
        <f t="shared" si="657"/>
        <v>5.937279003834652E+16</v>
      </c>
      <c r="O638">
        <f t="shared" si="658"/>
        <v>0</v>
      </c>
      <c r="P638" s="18" t="e">
        <f t="shared" si="602"/>
        <v>#N/A</v>
      </c>
      <c r="R638">
        <f t="shared" si="606"/>
        <v>3.0943052751723243</v>
      </c>
      <c r="S638">
        <f t="shared" si="607"/>
        <v>41.985429819328154</v>
      </c>
      <c r="T638">
        <f t="shared" si="629"/>
        <v>-3.3628173831621901</v>
      </c>
      <c r="U638" s="9">
        <f t="shared" si="608"/>
        <v>38.622612436165966</v>
      </c>
      <c r="V638">
        <f t="shared" si="630"/>
        <v>-5.9372790038344528E+16</v>
      </c>
      <c r="W638">
        <f t="shared" si="631"/>
        <v>0</v>
      </c>
      <c r="X638">
        <f t="shared" si="632"/>
        <v>-3.5527136788005009E-14</v>
      </c>
      <c r="Y638">
        <f t="shared" si="609"/>
        <v>1.2471678061629385</v>
      </c>
      <c r="Z638">
        <f t="shared" si="610"/>
        <v>31.415926535897931</v>
      </c>
      <c r="AA638">
        <f t="shared" si="611"/>
        <v>3.4652211742217514</v>
      </c>
      <c r="AB638">
        <f t="shared" si="633"/>
        <v>1.1623088938951514</v>
      </c>
      <c r="AC638">
        <f t="shared" si="612"/>
        <v>32.578235429793082</v>
      </c>
      <c r="AD638">
        <f t="shared" si="634"/>
        <v>9.8046575699586705E-2</v>
      </c>
      <c r="AE638">
        <f t="shared" si="613"/>
        <v>5.1208014759991136E-2</v>
      </c>
      <c r="AF638" s="9">
        <f t="shared" si="635"/>
        <v>32.72749002025266</v>
      </c>
      <c r="AG638" s="9">
        <f t="shared" si="636"/>
        <v>0</v>
      </c>
      <c r="AH638">
        <f t="shared" si="637"/>
        <v>0</v>
      </c>
      <c r="AI638">
        <f t="shared" si="654"/>
        <v>3.1257338500323417E-3</v>
      </c>
      <c r="AJ638">
        <f t="shared" si="614"/>
        <v>37.337604695554134</v>
      </c>
      <c r="AK638">
        <f t="shared" si="615"/>
        <v>1.0848270720735029</v>
      </c>
      <c r="AL638">
        <f t="shared" si="616"/>
        <v>0.1468724618355739</v>
      </c>
      <c r="AM638">
        <f t="shared" si="617"/>
        <v>5.3308206702770845E-2</v>
      </c>
      <c r="AN638" s="9">
        <f t="shared" si="638"/>
        <v>38.62261243616598</v>
      </c>
      <c r="AO638">
        <f t="shared" si="618"/>
        <v>0</v>
      </c>
      <c r="AP638">
        <f t="shared" si="639"/>
        <v>0</v>
      </c>
      <c r="AQ638">
        <f t="shared" si="619"/>
        <v>5.9216781596562029</v>
      </c>
      <c r="AR638">
        <f t="shared" si="620"/>
        <v>-7.7481821821648422E-2</v>
      </c>
      <c r="AS638">
        <f t="shared" si="621"/>
        <v>4.8825886135987193E-2</v>
      </c>
      <c r="AT638">
        <f t="shared" si="640"/>
        <v>-7.1423200818128738E-2</v>
      </c>
      <c r="AU638">
        <f t="shared" si="622"/>
        <v>5.8951224159133204</v>
      </c>
      <c r="AV638">
        <f t="shared" si="641"/>
        <v>0.15263396347558209</v>
      </c>
      <c r="AW638">
        <f t="shared" si="642"/>
        <v>0</v>
      </c>
      <c r="AX638">
        <f t="shared" si="623"/>
        <v>3.4644463996061164E-2</v>
      </c>
      <c r="AY638" t="b">
        <f t="shared" si="643"/>
        <v>0</v>
      </c>
      <c r="AZ638">
        <f t="shared" si="624"/>
        <v>37.337604695554134</v>
      </c>
      <c r="BA638">
        <f t="shared" si="625"/>
        <v>1.0848270720734987</v>
      </c>
      <c r="BB638">
        <f t="shared" si="626"/>
        <v>9.7540665537665883E-2</v>
      </c>
      <c r="BC638">
        <f t="shared" si="627"/>
        <v>5.3308206702770845E-2</v>
      </c>
      <c r="BD638">
        <f t="shared" si="628"/>
        <v>4.9331796297907987E-2</v>
      </c>
      <c r="BF638" s="15">
        <f t="shared" si="644"/>
        <v>38.62261243616598</v>
      </c>
      <c r="BG638" s="10">
        <f t="shared" si="645"/>
        <v>0</v>
      </c>
      <c r="BH638">
        <f t="shared" si="646"/>
        <v>5.8951224159133204</v>
      </c>
      <c r="BI638">
        <f t="shared" si="647"/>
        <v>5.9216781596562029</v>
      </c>
      <c r="BJ638">
        <f t="shared" si="648"/>
        <v>-7.7481821821652641E-2</v>
      </c>
      <c r="BK638">
        <f t="shared" si="649"/>
        <v>-5.0591016192082228E-4</v>
      </c>
      <c r="BM638">
        <f t="shared" si="650"/>
        <v>0</v>
      </c>
      <c r="BN638">
        <f t="shared" si="651"/>
        <v>-4.2188474935755949E-15</v>
      </c>
      <c r="BO638">
        <f t="shared" si="652"/>
        <v>0</v>
      </c>
      <c r="BP638">
        <f t="shared" si="653"/>
        <v>0</v>
      </c>
    </row>
    <row r="639" spans="1:68" x14ac:dyDescent="0.2">
      <c r="A639">
        <f t="shared" si="659"/>
        <v>0.60199999999999998</v>
      </c>
      <c r="B639">
        <f t="shared" si="595"/>
        <v>1.881691777719521</v>
      </c>
      <c r="C639">
        <f t="shared" si="596"/>
        <v>1.244042072312906</v>
      </c>
      <c r="D639">
        <f t="shared" si="597"/>
        <v>1.881691777719521</v>
      </c>
      <c r="E639">
        <f t="shared" si="603"/>
        <v>0.94708911967942566</v>
      </c>
      <c r="F639">
        <f t="shared" si="604"/>
        <v>0.94708911967942566</v>
      </c>
      <c r="G639">
        <f t="shared" si="598"/>
        <v>1.8628748599423257</v>
      </c>
      <c r="H639">
        <f t="shared" si="599"/>
        <v>0.95764744481242137</v>
      </c>
      <c r="I639">
        <f t="shared" si="600"/>
        <v>0.95764744481242137</v>
      </c>
      <c r="J639">
        <f t="shared" si="655"/>
        <v>22.793743876914338</v>
      </c>
      <c r="K639">
        <f t="shared" si="656"/>
        <v>22.092125788591904</v>
      </c>
      <c r="L639">
        <f t="shared" si="605"/>
        <v>1.7379194688504294E+18</v>
      </c>
      <c r="M639">
        <f t="shared" si="601"/>
        <v>3.4668772705119366E-2</v>
      </c>
      <c r="N639" s="17">
        <f t="shared" si="657"/>
        <v>6.0251535045377312E+16</v>
      </c>
      <c r="O639">
        <f t="shared" si="658"/>
        <v>0</v>
      </c>
      <c r="P639" s="18" t="e">
        <f t="shared" si="602"/>
        <v>#N/A</v>
      </c>
      <c r="R639">
        <f t="shared" si="606"/>
        <v>3.0952212458753432</v>
      </c>
      <c r="S639">
        <f t="shared" si="607"/>
        <v>41.999220364133372</v>
      </c>
      <c r="T639">
        <f t="shared" si="629"/>
        <v>-3.3619159192449355</v>
      </c>
      <c r="U639" s="9">
        <f t="shared" si="608"/>
        <v>38.637304444888436</v>
      </c>
      <c r="V639">
        <f t="shared" si="630"/>
        <v>-6.0251535045375432E+16</v>
      </c>
      <c r="W639">
        <f t="shared" si="631"/>
        <v>0</v>
      </c>
      <c r="X639">
        <f t="shared" si="632"/>
        <v>-2.8421709430404007E-14</v>
      </c>
      <c r="Y639">
        <f t="shared" si="609"/>
        <v>1.244042072312906</v>
      </c>
      <c r="Z639">
        <f t="shared" si="610"/>
        <v>31.415926535897931</v>
      </c>
      <c r="AA639">
        <f t="shared" si="611"/>
        <v>3.4683469080717835</v>
      </c>
      <c r="AB639">
        <f t="shared" si="633"/>
        <v>1.1754308661177373</v>
      </c>
      <c r="AC639">
        <f t="shared" si="612"/>
        <v>32.591357402015667</v>
      </c>
      <c r="AD639">
        <f t="shared" si="634"/>
        <v>9.8948199228679465E-2</v>
      </c>
      <c r="AE639">
        <f t="shared" si="613"/>
        <v>5.224517360686888E-2</v>
      </c>
      <c r="AF639" s="9">
        <f t="shared" si="635"/>
        <v>32.742550774851217</v>
      </c>
      <c r="AG639" s="9">
        <f t="shared" si="636"/>
        <v>0</v>
      </c>
      <c r="AH639">
        <f t="shared" si="637"/>
        <v>0</v>
      </c>
      <c r="AI639">
        <f t="shared" si="654"/>
        <v>3.1257338500324527E-3</v>
      </c>
      <c r="AJ639">
        <f t="shared" si="614"/>
        <v>37.337604695554134</v>
      </c>
      <c r="AK639">
        <f t="shared" si="615"/>
        <v>1.0975637407276644</v>
      </c>
      <c r="AL639">
        <f t="shared" si="616"/>
        <v>0.14777392575282855</v>
      </c>
      <c r="AM639">
        <f t="shared" si="617"/>
        <v>5.4362082853841906E-2</v>
      </c>
      <c r="AN639" s="9">
        <f t="shared" si="638"/>
        <v>38.637304444888471</v>
      </c>
      <c r="AO639">
        <f t="shared" si="618"/>
        <v>0</v>
      </c>
      <c r="AP639">
        <f t="shared" si="639"/>
        <v>0</v>
      </c>
      <c r="AQ639">
        <f t="shared" si="619"/>
        <v>5.9216781596562029</v>
      </c>
      <c r="AR639">
        <f t="shared" si="620"/>
        <v>-7.78671253900729E-2</v>
      </c>
      <c r="AS639">
        <f t="shared" si="621"/>
        <v>4.8825726524149085E-2</v>
      </c>
      <c r="AT639">
        <f t="shared" si="640"/>
        <v>-7.094542439826633E-2</v>
      </c>
      <c r="AU639">
        <f t="shared" si="622"/>
        <v>5.8947536700372538</v>
      </c>
      <c r="AV639">
        <f t="shared" si="641"/>
        <v>0.15256637994623617</v>
      </c>
      <c r="AW639">
        <f t="shared" si="642"/>
        <v>0</v>
      </c>
      <c r="AX639">
        <f t="shared" si="623"/>
        <v>3.4675721334561482E-2</v>
      </c>
      <c r="AY639" t="b">
        <f t="shared" si="643"/>
        <v>0</v>
      </c>
      <c r="AZ639">
        <f t="shared" si="624"/>
        <v>37.337604695554134</v>
      </c>
      <c r="BA639">
        <f t="shared" si="625"/>
        <v>1.0975637407276735</v>
      </c>
      <c r="BB639">
        <f t="shared" si="626"/>
        <v>9.8442129454920549E-2</v>
      </c>
      <c r="BC639">
        <f t="shared" si="627"/>
        <v>5.4362082853841906E-2</v>
      </c>
      <c r="BD639">
        <f t="shared" si="628"/>
        <v>4.9331796297907987E-2</v>
      </c>
      <c r="BF639" s="15">
        <f t="shared" si="644"/>
        <v>38.637304444888478</v>
      </c>
      <c r="BG639" s="10">
        <f t="shared" si="645"/>
        <v>0</v>
      </c>
      <c r="BH639">
        <f t="shared" si="646"/>
        <v>5.8947536700372609</v>
      </c>
      <c r="BI639">
        <f t="shared" si="647"/>
        <v>5.9216781596562029</v>
      </c>
      <c r="BJ639">
        <f t="shared" si="648"/>
        <v>-7.7867125390063796E-2</v>
      </c>
      <c r="BK639">
        <f t="shared" si="649"/>
        <v>-5.0606977375891593E-4</v>
      </c>
      <c r="BM639">
        <f t="shared" si="650"/>
        <v>0</v>
      </c>
      <c r="BN639">
        <f t="shared" si="651"/>
        <v>9.1038288019262836E-15</v>
      </c>
      <c r="BO639">
        <f t="shared" si="652"/>
        <v>0</v>
      </c>
      <c r="BP639">
        <f t="shared" si="653"/>
        <v>0</v>
      </c>
    </row>
    <row r="640" spans="1:68" x14ac:dyDescent="0.2">
      <c r="A640">
        <f t="shared" si="659"/>
        <v>0.60299999999999998</v>
      </c>
      <c r="B640">
        <f t="shared" si="595"/>
        <v>1.8848175115695533</v>
      </c>
      <c r="C640">
        <f t="shared" si="596"/>
        <v>1.2409163384628736</v>
      </c>
      <c r="D640">
        <f t="shared" si="597"/>
        <v>1.8848175115695533</v>
      </c>
      <c r="E640">
        <f t="shared" si="603"/>
        <v>0.94608122565979802</v>
      </c>
      <c r="F640">
        <f t="shared" si="604"/>
        <v>0.94608122565979802</v>
      </c>
      <c r="G640">
        <f t="shared" si="598"/>
        <v>1.8659693364538579</v>
      </c>
      <c r="H640">
        <f t="shared" si="599"/>
        <v>0.95675182719928398</v>
      </c>
      <c r="I640">
        <f t="shared" si="600"/>
        <v>0.95675182719928398</v>
      </c>
      <c r="J640">
        <f t="shared" si="655"/>
        <v>22.815081153630356</v>
      </c>
      <c r="K640">
        <f t="shared" si="656"/>
        <v>22.112599378280752</v>
      </c>
      <c r="L640">
        <f t="shared" si="605"/>
        <v>1.7621501916515651E+18</v>
      </c>
      <c r="M640">
        <f t="shared" si="601"/>
        <v>3.4700011236561232E-2</v>
      </c>
      <c r="N640" s="17">
        <f t="shared" si="657"/>
        <v>6.1146631450817832E+16</v>
      </c>
      <c r="O640">
        <f t="shared" si="658"/>
        <v>0</v>
      </c>
      <c r="P640" s="18" t="e">
        <f t="shared" si="602"/>
        <v>#N/A</v>
      </c>
      <c r="R640">
        <f t="shared" si="606"/>
        <v>3.0961475536886143</v>
      </c>
      <c r="S640">
        <f t="shared" si="607"/>
        <v>42.013066437076937</v>
      </c>
      <c r="T640">
        <f t="shared" si="629"/>
        <v>-3.3610152682091674</v>
      </c>
      <c r="U640" s="9">
        <f t="shared" si="608"/>
        <v>38.652051168867771</v>
      </c>
      <c r="V640">
        <f t="shared" si="630"/>
        <v>-6.1146631450816208E+16</v>
      </c>
      <c r="W640">
        <f t="shared" si="631"/>
        <v>0</v>
      </c>
      <c r="X640">
        <f t="shared" si="632"/>
        <v>-2.8421709430404007E-14</v>
      </c>
      <c r="Y640">
        <f t="shared" si="609"/>
        <v>1.2409163384628736</v>
      </c>
      <c r="Z640">
        <f t="shared" si="610"/>
        <v>31.415926535897931</v>
      </c>
      <c r="AA640">
        <f t="shared" si="611"/>
        <v>3.471472641921816</v>
      </c>
      <c r="AB640">
        <f t="shared" si="633"/>
        <v>1.1886002298174174</v>
      </c>
      <c r="AC640">
        <f t="shared" si="612"/>
        <v>32.604526765715349</v>
      </c>
      <c r="AD640">
        <f t="shared" si="634"/>
        <v>9.9849010565021129E-2</v>
      </c>
      <c r="AE640">
        <f t="shared" si="613"/>
        <v>5.3293289166523553E-2</v>
      </c>
      <c r="AF640" s="9">
        <f t="shared" si="635"/>
        <v>32.757669065446898</v>
      </c>
      <c r="AG640" s="9">
        <f t="shared" si="636"/>
        <v>0</v>
      </c>
      <c r="AH640">
        <f t="shared" si="637"/>
        <v>0</v>
      </c>
      <c r="AI640">
        <f t="shared" si="654"/>
        <v>3.1257338500324527E-3</v>
      </c>
      <c r="AJ640">
        <f t="shared" si="614"/>
        <v>37.337604695554134</v>
      </c>
      <c r="AK640">
        <f t="shared" si="615"/>
        <v>1.11034504512846</v>
      </c>
      <c r="AL640">
        <f t="shared" si="616"/>
        <v>0.14867457678859664</v>
      </c>
      <c r="AM640">
        <f t="shared" si="617"/>
        <v>5.5426851396548529E-2</v>
      </c>
      <c r="AN640" s="9">
        <f t="shared" si="638"/>
        <v>38.652051168867736</v>
      </c>
      <c r="AO640">
        <f t="shared" si="618"/>
        <v>0</v>
      </c>
      <c r="AP640">
        <f t="shared" si="639"/>
        <v>0</v>
      </c>
      <c r="AQ640">
        <f t="shared" si="619"/>
        <v>5.9216781596562029</v>
      </c>
      <c r="AR640">
        <f t="shared" si="620"/>
        <v>-7.8255184688957424E-2</v>
      </c>
      <c r="AS640">
        <f t="shared" si="621"/>
        <v>4.8825566223575506E-2</v>
      </c>
      <c r="AT640">
        <f t="shared" si="640"/>
        <v>-7.0478258116515285E-2</v>
      </c>
      <c r="AU640">
        <f t="shared" si="622"/>
        <v>5.8943821034208383</v>
      </c>
      <c r="AV640">
        <f t="shared" si="641"/>
        <v>0.15249855894241554</v>
      </c>
      <c r="AW640">
        <f t="shared" si="642"/>
        <v>0</v>
      </c>
      <c r="AX640">
        <f t="shared" si="623"/>
        <v>3.4706978673061814E-2</v>
      </c>
      <c r="AY640" t="b">
        <f t="shared" si="643"/>
        <v>0</v>
      </c>
      <c r="AZ640">
        <f t="shared" si="624"/>
        <v>37.337604695554134</v>
      </c>
      <c r="BA640">
        <f t="shared" si="625"/>
        <v>1.1103450451284613</v>
      </c>
      <c r="BB640">
        <f t="shared" si="626"/>
        <v>9.9342780490688579E-2</v>
      </c>
      <c r="BC640">
        <f t="shared" si="627"/>
        <v>5.5426851396548529E-2</v>
      </c>
      <c r="BD640">
        <f t="shared" si="628"/>
        <v>4.9331796297907987E-2</v>
      </c>
      <c r="BF640" s="15">
        <f t="shared" si="644"/>
        <v>38.652051168867736</v>
      </c>
      <c r="BG640" s="10">
        <f t="shared" si="645"/>
        <v>0</v>
      </c>
      <c r="BH640">
        <f t="shared" si="646"/>
        <v>5.8943821034208383</v>
      </c>
      <c r="BI640">
        <f t="shared" si="647"/>
        <v>5.9216781596562029</v>
      </c>
      <c r="BJ640">
        <f t="shared" si="648"/>
        <v>-7.8255184688956092E-2</v>
      </c>
      <c r="BK640">
        <f t="shared" si="649"/>
        <v>-5.0623007433255041E-4</v>
      </c>
      <c r="BM640">
        <f t="shared" si="650"/>
        <v>0</v>
      </c>
      <c r="BN640">
        <f t="shared" si="651"/>
        <v>0</v>
      </c>
      <c r="BO640">
        <f t="shared" si="652"/>
        <v>0</v>
      </c>
      <c r="BP640">
        <f t="shared" si="653"/>
        <v>0</v>
      </c>
    </row>
    <row r="641" spans="1:68" x14ac:dyDescent="0.2">
      <c r="A641">
        <f t="shared" si="659"/>
        <v>0.60399999999999998</v>
      </c>
      <c r="B641">
        <f t="shared" si="595"/>
        <v>1.8879432454195859</v>
      </c>
      <c r="C641">
        <f t="shared" si="596"/>
        <v>1.2377906046128411</v>
      </c>
      <c r="D641">
        <f t="shared" si="597"/>
        <v>1.8879432454195859</v>
      </c>
      <c r="E641">
        <f t="shared" si="603"/>
        <v>0.94506408823345656</v>
      </c>
      <c r="F641">
        <f t="shared" si="604"/>
        <v>0.94506408823345656</v>
      </c>
      <c r="G641">
        <f t="shared" si="598"/>
        <v>1.86906381296539</v>
      </c>
      <c r="H641">
        <f t="shared" si="599"/>
        <v>0.95584704794377628</v>
      </c>
      <c r="I641">
        <f t="shared" si="600"/>
        <v>0.9558470479437764</v>
      </c>
      <c r="J641">
        <f t="shared" si="655"/>
        <v>22.836677299357788</v>
      </c>
      <c r="K641">
        <f t="shared" si="656"/>
        <v>22.133321163549248</v>
      </c>
      <c r="L641">
        <f t="shared" si="605"/>
        <v>1.7868186535655002E+18</v>
      </c>
      <c r="M641">
        <f t="shared" si="601"/>
        <v>3.4731249734100439E-2</v>
      </c>
      <c r="N641" s="17">
        <f t="shared" si="657"/>
        <v>6.205844488653248E+16</v>
      </c>
      <c r="O641">
        <f t="shared" si="658"/>
        <v>0</v>
      </c>
      <c r="P641" s="18" t="e">
        <f t="shared" si="602"/>
        <v>#N/A</v>
      </c>
      <c r="R641">
        <f t="shared" si="606"/>
        <v>3.0970842179744849</v>
      </c>
      <c r="S641">
        <f t="shared" si="607"/>
        <v>42.026968423983526</v>
      </c>
      <c r="T641">
        <f t="shared" si="629"/>
        <v>-3.3601154285919597</v>
      </c>
      <c r="U641" s="9">
        <f t="shared" si="608"/>
        <v>38.666852995391565</v>
      </c>
      <c r="V641">
        <f t="shared" si="630"/>
        <v>-6.2058444886532152E+16</v>
      </c>
      <c r="W641">
        <f t="shared" si="631"/>
        <v>0</v>
      </c>
      <c r="X641">
        <f t="shared" si="632"/>
        <v>-7.1054273576010019E-15</v>
      </c>
      <c r="Y641">
        <f t="shared" si="609"/>
        <v>1.2377906046128411</v>
      </c>
      <c r="Z641">
        <f t="shared" si="610"/>
        <v>31.415926535897931</v>
      </c>
      <c r="AA641">
        <f t="shared" si="611"/>
        <v>3.4745983757718486</v>
      </c>
      <c r="AB641">
        <f t="shared" si="633"/>
        <v>1.2018173735296429</v>
      </c>
      <c r="AC641">
        <f t="shared" si="612"/>
        <v>32.617743909427574</v>
      </c>
      <c r="AD641">
        <f t="shared" si="634"/>
        <v>0.10074901117056005</v>
      </c>
      <c r="AE641">
        <f t="shared" si="613"/>
        <v>5.4352384430972969E-2</v>
      </c>
      <c r="AF641" s="9">
        <f t="shared" si="635"/>
        <v>32.772845305029108</v>
      </c>
      <c r="AG641" s="9">
        <f t="shared" si="636"/>
        <v>0</v>
      </c>
      <c r="AH641">
        <f t="shared" si="637"/>
        <v>0</v>
      </c>
      <c r="AI641">
        <f t="shared" si="654"/>
        <v>3.1257338500324527E-3</v>
      </c>
      <c r="AJ641">
        <f t="shared" si="614"/>
        <v>37.337604695554134</v>
      </c>
      <c r="AK641">
        <f t="shared" si="615"/>
        <v>1.1231713478801786</v>
      </c>
      <c r="AL641">
        <f t="shared" si="616"/>
        <v>0.14957441640580438</v>
      </c>
      <c r="AM641">
        <f t="shared" si="617"/>
        <v>5.6502535551484968E-2</v>
      </c>
      <c r="AN641" s="9">
        <f t="shared" si="638"/>
        <v>38.666852995391608</v>
      </c>
      <c r="AO641">
        <f t="shared" si="618"/>
        <v>0</v>
      </c>
      <c r="AP641">
        <f t="shared" si="639"/>
        <v>0</v>
      </c>
      <c r="AQ641">
        <f t="shared" si="619"/>
        <v>5.9216781596562029</v>
      </c>
      <c r="AR641">
        <f t="shared" si="620"/>
        <v>-7.8646025649464324E-2</v>
      </c>
      <c r="AS641">
        <f t="shared" si="621"/>
        <v>4.8825405235244326E-2</v>
      </c>
      <c r="AT641">
        <f t="shared" si="640"/>
        <v>-7.0021395932060748E-2</v>
      </c>
      <c r="AU641">
        <f t="shared" si="622"/>
        <v>5.8940076903624998</v>
      </c>
      <c r="AV641">
        <f t="shared" si="641"/>
        <v>0.15243049883229337</v>
      </c>
      <c r="AW641">
        <f t="shared" si="642"/>
        <v>0</v>
      </c>
      <c r="AX641">
        <f t="shared" si="623"/>
        <v>3.4738236011562132E-2</v>
      </c>
      <c r="AY641" t="b">
        <f t="shared" si="643"/>
        <v>0</v>
      </c>
      <c r="AZ641">
        <f t="shared" si="624"/>
        <v>37.337604695554134</v>
      </c>
      <c r="BA641">
        <f t="shared" si="625"/>
        <v>1.1231713478801724</v>
      </c>
      <c r="BB641">
        <f t="shared" si="626"/>
        <v>0.10024262010789665</v>
      </c>
      <c r="BC641">
        <f t="shared" si="627"/>
        <v>5.6502535551484968E-2</v>
      </c>
      <c r="BD641">
        <f t="shared" si="628"/>
        <v>4.9331796297907987E-2</v>
      </c>
      <c r="BF641" s="15">
        <f t="shared" si="644"/>
        <v>38.666852995391601</v>
      </c>
      <c r="BG641" s="10">
        <f t="shared" si="645"/>
        <v>0</v>
      </c>
      <c r="BH641">
        <f t="shared" si="646"/>
        <v>5.8940076903624927</v>
      </c>
      <c r="BI641">
        <f t="shared" si="647"/>
        <v>5.9216781596562029</v>
      </c>
      <c r="BJ641">
        <f t="shared" si="648"/>
        <v>-7.8646025649470541E-2</v>
      </c>
      <c r="BK641">
        <f t="shared" si="649"/>
        <v>-5.0639106266339717E-4</v>
      </c>
      <c r="BM641">
        <f t="shared" si="650"/>
        <v>0</v>
      </c>
      <c r="BN641">
        <f t="shared" si="651"/>
        <v>-6.2172489379008766E-15</v>
      </c>
      <c r="BO641">
        <f t="shared" si="652"/>
        <v>2.7755575615628914E-16</v>
      </c>
      <c r="BP641">
        <f t="shared" si="653"/>
        <v>0</v>
      </c>
    </row>
    <row r="642" spans="1:68" x14ac:dyDescent="0.2">
      <c r="A642">
        <f t="shared" si="659"/>
        <v>0.60499999999999998</v>
      </c>
      <c r="B642">
        <f t="shared" si="595"/>
        <v>1.8910689792696183</v>
      </c>
      <c r="C642">
        <f t="shared" si="596"/>
        <v>1.2346648707628087</v>
      </c>
      <c r="D642">
        <f t="shared" si="597"/>
        <v>1.8910689792696183</v>
      </c>
      <c r="E642">
        <f t="shared" si="603"/>
        <v>0.94403771733804154</v>
      </c>
      <c r="F642">
        <f t="shared" si="604"/>
        <v>0.94403771733804154</v>
      </c>
      <c r="G642">
        <f t="shared" si="598"/>
        <v>1.872158289476922</v>
      </c>
      <c r="H642">
        <f t="shared" si="599"/>
        <v>0.95493311570986283</v>
      </c>
      <c r="I642">
        <f t="shared" si="600"/>
        <v>0.95493311570986295</v>
      </c>
      <c r="J642">
        <f t="shared" si="655"/>
        <v>22.858533464104831</v>
      </c>
      <c r="K642">
        <f t="shared" si="656"/>
        <v>22.154292240966708</v>
      </c>
      <c r="L642">
        <f t="shared" si="605"/>
        <v>1.8119344659660495E+18</v>
      </c>
      <c r="M642">
        <f t="shared" si="601"/>
        <v>3.4762488197706484E-2</v>
      </c>
      <c r="N642" s="17">
        <f t="shared" si="657"/>
        <v>6.29873504881624E+16</v>
      </c>
      <c r="O642">
        <f t="shared" si="658"/>
        <v>0</v>
      </c>
      <c r="P642" s="18" t="e">
        <f t="shared" si="602"/>
        <v>#N/A</v>
      </c>
      <c r="R642">
        <f t="shared" si="606"/>
        <v>3.0980312583486547</v>
      </c>
      <c r="S642">
        <f t="shared" si="607"/>
        <v>42.040926714174141</v>
      </c>
      <c r="T642">
        <f t="shared" si="629"/>
        <v>-3.3592163989343304</v>
      </c>
      <c r="U642" s="9">
        <f t="shared" si="608"/>
        <v>38.681710315239812</v>
      </c>
      <c r="V642">
        <f t="shared" si="630"/>
        <v>-6.2987350488160216E+16</v>
      </c>
      <c r="W642">
        <f t="shared" si="631"/>
        <v>0</v>
      </c>
      <c r="X642">
        <f t="shared" si="632"/>
        <v>-3.5527136788005009E-14</v>
      </c>
      <c r="Y642">
        <f t="shared" si="609"/>
        <v>1.2346648707628087</v>
      </c>
      <c r="Z642">
        <f t="shared" si="610"/>
        <v>31.415926535897931</v>
      </c>
      <c r="AA642">
        <f t="shared" si="611"/>
        <v>3.4777241096218807</v>
      </c>
      <c r="AB642">
        <f t="shared" si="633"/>
        <v>1.2150826893280482</v>
      </c>
      <c r="AC642">
        <f t="shared" si="612"/>
        <v>32.631009225225981</v>
      </c>
      <c r="AD642">
        <f t="shared" si="634"/>
        <v>0.10164820250330023</v>
      </c>
      <c r="AE642">
        <f t="shared" si="613"/>
        <v>5.5422482682100996E-2</v>
      </c>
      <c r="AF642" s="9">
        <f t="shared" si="635"/>
        <v>32.788079910411383</v>
      </c>
      <c r="AG642" s="9">
        <f t="shared" si="636"/>
        <v>0</v>
      </c>
      <c r="AH642">
        <f t="shared" si="637"/>
        <v>0</v>
      </c>
      <c r="AI642">
        <f t="shared" si="654"/>
        <v>3.1257338500324527E-3</v>
      </c>
      <c r="AJ642">
        <f t="shared" si="614"/>
        <v>37.337604695554134</v>
      </c>
      <c r="AK642">
        <f t="shared" si="615"/>
        <v>1.136043014794661</v>
      </c>
      <c r="AL642">
        <f t="shared" si="616"/>
        <v>0.1504734460634336</v>
      </c>
      <c r="AM642">
        <f t="shared" si="617"/>
        <v>5.7589158827561021E-2</v>
      </c>
      <c r="AN642" s="9">
        <f t="shared" si="638"/>
        <v>38.681710315239791</v>
      </c>
      <c r="AO642">
        <f t="shared" si="618"/>
        <v>0</v>
      </c>
      <c r="AP642">
        <f t="shared" si="639"/>
        <v>0</v>
      </c>
      <c r="AQ642">
        <f t="shared" si="619"/>
        <v>5.9216781596562029</v>
      </c>
      <c r="AR642">
        <f t="shared" si="620"/>
        <v>-7.9039674533387227E-2</v>
      </c>
      <c r="AS642">
        <f t="shared" si="621"/>
        <v>4.8825243560133375E-2</v>
      </c>
      <c r="AT642">
        <f t="shared" si="640"/>
        <v>-6.9574543836857794E-2</v>
      </c>
      <c r="AU642">
        <f t="shared" si="622"/>
        <v>5.8936304048284072</v>
      </c>
      <c r="AV642">
        <f t="shared" si="641"/>
        <v>0.15236219796895689</v>
      </c>
      <c r="AW642">
        <f t="shared" si="642"/>
        <v>0</v>
      </c>
      <c r="AX642">
        <f t="shared" si="623"/>
        <v>3.4769493350062457E-2</v>
      </c>
      <c r="AY642" t="b">
        <f t="shared" si="643"/>
        <v>0</v>
      </c>
      <c r="AZ642">
        <f t="shared" si="624"/>
        <v>37.337604695554134</v>
      </c>
      <c r="BA642">
        <f t="shared" si="625"/>
        <v>1.1360430147946685</v>
      </c>
      <c r="BB642">
        <f t="shared" si="626"/>
        <v>0.10114164976552543</v>
      </c>
      <c r="BC642">
        <f t="shared" si="627"/>
        <v>5.7589158827561021E-2</v>
      </c>
      <c r="BD642">
        <f t="shared" si="628"/>
        <v>4.9331796297907987E-2</v>
      </c>
      <c r="BF642" s="15">
        <f t="shared" si="644"/>
        <v>38.681710315239791</v>
      </c>
      <c r="BG642" s="10">
        <f t="shared" si="645"/>
        <v>0</v>
      </c>
      <c r="BH642">
        <f t="shared" si="646"/>
        <v>5.8936304048284072</v>
      </c>
      <c r="BI642">
        <f t="shared" si="647"/>
        <v>5.9216781596562029</v>
      </c>
      <c r="BJ642">
        <f t="shared" si="648"/>
        <v>-7.9039674533379678E-2</v>
      </c>
      <c r="BK642">
        <f t="shared" si="649"/>
        <v>-5.0655273777479304E-4</v>
      </c>
      <c r="BM642">
        <f t="shared" si="650"/>
        <v>0</v>
      </c>
      <c r="BN642">
        <f t="shared" si="651"/>
        <v>7.5495165674510645E-15</v>
      </c>
      <c r="BO642">
        <f t="shared" si="652"/>
        <v>0</v>
      </c>
      <c r="BP642">
        <f t="shared" si="653"/>
        <v>0</v>
      </c>
    </row>
    <row r="643" spans="1:68" x14ac:dyDescent="0.2">
      <c r="A643">
        <f t="shared" si="659"/>
        <v>0.60599999999999998</v>
      </c>
      <c r="B643">
        <f t="shared" si="595"/>
        <v>1.8941947131196506</v>
      </c>
      <c r="C643">
        <f t="shared" si="596"/>
        <v>1.2315391369127764</v>
      </c>
      <c r="D643">
        <f t="shared" si="597"/>
        <v>1.8941947131196506</v>
      </c>
      <c r="E643">
        <f t="shared" si="603"/>
        <v>0.94300212300140618</v>
      </c>
      <c r="F643">
        <f t="shared" si="604"/>
        <v>0.94300212300140618</v>
      </c>
      <c r="G643">
        <f t="shared" si="598"/>
        <v>1.8752527659884541</v>
      </c>
      <c r="H643">
        <f t="shared" si="599"/>
        <v>0.95401003924915506</v>
      </c>
      <c r="I643">
        <f t="shared" si="600"/>
        <v>0.95401003924915506</v>
      </c>
      <c r="J643">
        <f t="shared" si="655"/>
        <v>22.880650814341127</v>
      </c>
      <c r="K643">
        <f t="shared" si="656"/>
        <v>22.175513722783254</v>
      </c>
      <c r="L643">
        <f t="shared" si="605"/>
        <v>1.8375074869322268E+18</v>
      </c>
      <c r="M643">
        <f t="shared" si="601"/>
        <v>3.4793726627348837E-2</v>
      </c>
      <c r="N643" s="17">
        <f t="shared" si="657"/>
        <v>6.3933733176026664E+16</v>
      </c>
      <c r="O643">
        <f t="shared" si="658"/>
        <v>0</v>
      </c>
      <c r="P643" s="18" t="e">
        <f t="shared" si="602"/>
        <v>#N/A</v>
      </c>
      <c r="R643">
        <f t="shared" si="606"/>
        <v>3.0989886946818981</v>
      </c>
      <c r="S643">
        <f t="shared" si="607"/>
        <v>42.05494170051027</v>
      </c>
      <c r="T643">
        <f t="shared" si="629"/>
        <v>-3.3583181777812334</v>
      </c>
      <c r="U643" s="9">
        <f t="shared" si="608"/>
        <v>38.696623522729034</v>
      </c>
      <c r="V643">
        <f t="shared" si="630"/>
        <v>-6.393373317602352E+16</v>
      </c>
      <c r="W643">
        <f t="shared" si="631"/>
        <v>0</v>
      </c>
      <c r="X643">
        <f t="shared" si="632"/>
        <v>-4.9737991503207013E-14</v>
      </c>
      <c r="Y643">
        <f t="shared" si="609"/>
        <v>1.2315391369127764</v>
      </c>
      <c r="Z643">
        <f t="shared" si="610"/>
        <v>31.415926535897931</v>
      </c>
      <c r="AA643">
        <f t="shared" si="611"/>
        <v>3.4808498434719133</v>
      </c>
      <c r="AB643">
        <f t="shared" si="633"/>
        <v>1.2283965728722444</v>
      </c>
      <c r="AC643">
        <f t="shared" si="612"/>
        <v>32.644323108770173</v>
      </c>
      <c r="AD643">
        <f t="shared" si="634"/>
        <v>0.10254658601731674</v>
      </c>
      <c r="AE643">
        <f t="shared" si="613"/>
        <v>5.6503607493808471E-2</v>
      </c>
      <c r="AF643" s="9">
        <f t="shared" si="635"/>
        <v>32.803373302281301</v>
      </c>
      <c r="AG643" s="9">
        <f t="shared" si="636"/>
        <v>0</v>
      </c>
      <c r="AH643">
        <f t="shared" si="637"/>
        <v>0</v>
      </c>
      <c r="AI643">
        <f t="shared" si="654"/>
        <v>3.1257338500323417E-3</v>
      </c>
      <c r="AJ643">
        <f t="shared" si="614"/>
        <v>37.337604695554134</v>
      </c>
      <c r="AK643">
        <f t="shared" si="615"/>
        <v>1.1489604149341965</v>
      </c>
      <c r="AL643">
        <f t="shared" si="616"/>
        <v>0.15137166721653061</v>
      </c>
      <c r="AM643">
        <f t="shared" si="617"/>
        <v>5.8686745024165883E-2</v>
      </c>
      <c r="AN643" s="9">
        <f t="shared" si="638"/>
        <v>38.696623522729027</v>
      </c>
      <c r="AO643">
        <f t="shared" si="618"/>
        <v>0</v>
      </c>
      <c r="AP643">
        <f t="shared" si="639"/>
        <v>0</v>
      </c>
      <c r="AQ643">
        <f t="shared" si="619"/>
        <v>5.9216781596562029</v>
      </c>
      <c r="AR643">
        <f t="shared" si="620"/>
        <v>-7.9436157938047813E-2</v>
      </c>
      <c r="AS643">
        <f t="shared" si="621"/>
        <v>4.8825081199213874E-2</v>
      </c>
      <c r="AT643">
        <f t="shared" si="640"/>
        <v>-6.9137419275317066E-2</v>
      </c>
      <c r="AU643">
        <f t="shared" si="622"/>
        <v>5.893250220447726</v>
      </c>
      <c r="AV643">
        <f t="shared" si="641"/>
        <v>0.1522936546902145</v>
      </c>
      <c r="AW643">
        <f t="shared" si="642"/>
        <v>0</v>
      </c>
      <c r="AX643">
        <f t="shared" si="623"/>
        <v>3.4800750688562782E-2</v>
      </c>
      <c r="AY643" t="b">
        <f t="shared" si="643"/>
        <v>0</v>
      </c>
      <c r="AZ643">
        <f t="shared" si="624"/>
        <v>37.337604695554134</v>
      </c>
      <c r="BA643">
        <f t="shared" si="625"/>
        <v>1.1489604149341892</v>
      </c>
      <c r="BB643">
        <f t="shared" si="626"/>
        <v>0.10203987091862275</v>
      </c>
      <c r="BC643">
        <f t="shared" si="627"/>
        <v>5.8686745024165883E-2</v>
      </c>
      <c r="BD643">
        <f t="shared" si="628"/>
        <v>4.9331796297907987E-2</v>
      </c>
      <c r="BF643" s="15">
        <f t="shared" si="644"/>
        <v>38.69662352272902</v>
      </c>
      <c r="BG643" s="10">
        <f t="shared" si="645"/>
        <v>0</v>
      </c>
      <c r="BH643">
        <f t="shared" si="646"/>
        <v>5.8932502204477188</v>
      </c>
      <c r="BI643">
        <f t="shared" si="647"/>
        <v>5.9216781596562029</v>
      </c>
      <c r="BJ643">
        <f t="shared" si="648"/>
        <v>-7.9436157938055141E-2</v>
      </c>
      <c r="BK643">
        <f t="shared" si="649"/>
        <v>-5.0671509869398834E-4</v>
      </c>
      <c r="BM643">
        <f t="shared" si="650"/>
        <v>0</v>
      </c>
      <c r="BN643">
        <f t="shared" si="651"/>
        <v>-7.3274719625260332E-15</v>
      </c>
      <c r="BO643">
        <f t="shared" si="652"/>
        <v>0</v>
      </c>
      <c r="BP643">
        <f t="shared" si="653"/>
        <v>0</v>
      </c>
    </row>
    <row r="644" spans="1:68" x14ac:dyDescent="0.2">
      <c r="A644">
        <f t="shared" si="659"/>
        <v>0.60699999999999998</v>
      </c>
      <c r="B644">
        <f t="shared" si="595"/>
        <v>1.8973204469696832</v>
      </c>
      <c r="C644">
        <f t="shared" si="596"/>
        <v>1.2284134030627438</v>
      </c>
      <c r="D644">
        <f t="shared" si="597"/>
        <v>1.8973204469696832</v>
      </c>
      <c r="E644">
        <f t="shared" si="603"/>
        <v>0.9419573153415185</v>
      </c>
      <c r="F644">
        <f t="shared" si="604"/>
        <v>0.9419573153415185</v>
      </c>
      <c r="G644">
        <f t="shared" si="598"/>
        <v>1.8783472424999863</v>
      </c>
      <c r="H644">
        <f t="shared" si="599"/>
        <v>0.95307782740082758</v>
      </c>
      <c r="I644">
        <f t="shared" si="600"/>
        <v>0.95307782740082758</v>
      </c>
      <c r="J644">
        <f t="shared" si="655"/>
        <v>22.903030533156684</v>
      </c>
      <c r="K644">
        <f t="shared" si="656"/>
        <v>22.196986737080579</v>
      </c>
      <c r="L644">
        <f t="shared" si="605"/>
        <v>1.8635478284786153E+18</v>
      </c>
      <c r="M644">
        <f t="shared" si="601"/>
        <v>3.4824965022996979E-2</v>
      </c>
      <c r="N644" s="17">
        <f t="shared" si="657"/>
        <v>6.4897987945449752E+16</v>
      </c>
      <c r="O644">
        <f t="shared" si="658"/>
        <v>0</v>
      </c>
      <c r="P644" s="18" t="e">
        <f t="shared" si="602"/>
        <v>#N/A</v>
      </c>
      <c r="R644">
        <f t="shared" si="606"/>
        <v>3.0999565471017978</v>
      </c>
      <c r="S644">
        <f t="shared" si="607"/>
        <v>42.069013779440297</v>
      </c>
      <c r="T644">
        <f t="shared" si="629"/>
        <v>-3.3574207636815392</v>
      </c>
      <c r="U644" s="9">
        <f t="shared" si="608"/>
        <v>38.711593015758758</v>
      </c>
      <c r="V644">
        <f t="shared" si="630"/>
        <v>-6.489798794544792E+16</v>
      </c>
      <c r="W644">
        <f t="shared" si="631"/>
        <v>0</v>
      </c>
      <c r="X644">
        <f t="shared" si="632"/>
        <v>-2.8421709430404007E-14</v>
      </c>
      <c r="Y644">
        <f t="shared" si="609"/>
        <v>1.2284134030627438</v>
      </c>
      <c r="Z644">
        <f t="shared" si="610"/>
        <v>31.415926535897931</v>
      </c>
      <c r="AA644">
        <f t="shared" si="611"/>
        <v>3.4839755773219458</v>
      </c>
      <c r="AB644">
        <f t="shared" si="633"/>
        <v>1.2417594234563034</v>
      </c>
      <c r="AC644">
        <f t="shared" si="612"/>
        <v>32.657685959354232</v>
      </c>
      <c r="AD644">
        <f t="shared" si="634"/>
        <v>0.10344416316276904</v>
      </c>
      <c r="AE644">
        <f t="shared" si="613"/>
        <v>5.7595782734198693E-2</v>
      </c>
      <c r="AF644" s="9">
        <f t="shared" si="635"/>
        <v>32.818725905251199</v>
      </c>
      <c r="AG644" s="9">
        <f t="shared" si="636"/>
        <v>0</v>
      </c>
      <c r="AH644">
        <f t="shared" si="637"/>
        <v>0</v>
      </c>
      <c r="AI644">
        <f t="shared" si="654"/>
        <v>3.1257338500324527E-3</v>
      </c>
      <c r="AJ644">
        <f t="shared" si="614"/>
        <v>37.337604695554134</v>
      </c>
      <c r="AK644">
        <f t="shared" si="615"/>
        <v>1.161923920655026</v>
      </c>
      <c r="AL644">
        <f t="shared" si="616"/>
        <v>0.15226908131622485</v>
      </c>
      <c r="AM644">
        <f t="shared" si="617"/>
        <v>5.979531823336575E-2</v>
      </c>
      <c r="AN644" s="9">
        <f t="shared" si="638"/>
        <v>38.711593015758751</v>
      </c>
      <c r="AO644">
        <f t="shared" si="618"/>
        <v>0</v>
      </c>
      <c r="AP644">
        <f t="shared" si="639"/>
        <v>0</v>
      </c>
      <c r="AQ644">
        <f t="shared" si="619"/>
        <v>5.9216781596562029</v>
      </c>
      <c r="AR644">
        <f t="shared" si="620"/>
        <v>-7.983550280127738E-2</v>
      </c>
      <c r="AS644">
        <f t="shared" si="621"/>
        <v>4.8824918153455812E-2</v>
      </c>
      <c r="AT644">
        <f t="shared" si="640"/>
        <v>-6.8709750597328867E-2</v>
      </c>
      <c r="AU644">
        <f t="shared" si="622"/>
        <v>5.8928671105075523</v>
      </c>
      <c r="AV644">
        <f t="shared" si="641"/>
        <v>0.15222486731839421</v>
      </c>
      <c r="AW644">
        <f t="shared" si="642"/>
        <v>0</v>
      </c>
      <c r="AX644">
        <f t="shared" si="623"/>
        <v>3.4832008027063106E-2</v>
      </c>
      <c r="AY644" t="b">
        <f t="shared" si="643"/>
        <v>0</v>
      </c>
      <c r="AZ644">
        <f t="shared" si="624"/>
        <v>37.337604695554134</v>
      </c>
      <c r="BA644">
        <f t="shared" si="625"/>
        <v>1.1619239206550169</v>
      </c>
      <c r="BB644">
        <f t="shared" si="626"/>
        <v>0.10293728501831688</v>
      </c>
      <c r="BC644">
        <f t="shared" si="627"/>
        <v>5.979531823336575E-2</v>
      </c>
      <c r="BD644">
        <f t="shared" si="628"/>
        <v>4.9331796297907987E-2</v>
      </c>
      <c r="BF644" s="15">
        <f t="shared" si="644"/>
        <v>38.71159301575873</v>
      </c>
      <c r="BG644" s="10">
        <f t="shared" si="645"/>
        <v>0</v>
      </c>
      <c r="BH644">
        <f t="shared" si="646"/>
        <v>5.892867110507531</v>
      </c>
      <c r="BI644">
        <f t="shared" si="647"/>
        <v>5.9216781596562029</v>
      </c>
      <c r="BJ644">
        <f t="shared" si="648"/>
        <v>-7.9835502801286484E-2</v>
      </c>
      <c r="BK644">
        <f t="shared" si="649"/>
        <v>-5.0687814445216084E-4</v>
      </c>
      <c r="BM644">
        <f t="shared" si="650"/>
        <v>0</v>
      </c>
      <c r="BN644">
        <f t="shared" si="651"/>
        <v>-9.1038288019262836E-15</v>
      </c>
      <c r="BO644">
        <f t="shared" si="652"/>
        <v>0</v>
      </c>
      <c r="BP644">
        <f t="shared" si="653"/>
        <v>0</v>
      </c>
    </row>
    <row r="645" spans="1:68" x14ac:dyDescent="0.2">
      <c r="A645">
        <f t="shared" si="659"/>
        <v>0.60799999999999998</v>
      </c>
      <c r="B645">
        <f t="shared" si="595"/>
        <v>1.9004461808197155</v>
      </c>
      <c r="C645">
        <f t="shared" si="596"/>
        <v>1.2252876692127115</v>
      </c>
      <c r="D645">
        <f t="shared" si="597"/>
        <v>1.9004461808197155</v>
      </c>
      <c r="E645">
        <f t="shared" si="603"/>
        <v>0.94090330456636262</v>
      </c>
      <c r="F645">
        <f t="shared" si="604"/>
        <v>0.94090330456636273</v>
      </c>
      <c r="G645">
        <f t="shared" si="598"/>
        <v>1.8814417190115182</v>
      </c>
      <c r="H645">
        <f t="shared" si="599"/>
        <v>0.95213648909153337</v>
      </c>
      <c r="I645">
        <f t="shared" si="600"/>
        <v>0.95213648909153337</v>
      </c>
      <c r="J645">
        <f t="shared" si="655"/>
        <v>22.925673820423583</v>
      </c>
      <c r="K645">
        <f t="shared" si="656"/>
        <v>22.218712427925574</v>
      </c>
      <c r="L645">
        <f t="shared" si="605"/>
        <v>1.8900658640209188E+18</v>
      </c>
      <c r="M645">
        <f t="shared" si="601"/>
        <v>3.4856203384620393E-2</v>
      </c>
      <c r="N645" s="17">
        <f t="shared" si="657"/>
        <v>6.5880520166641416E+16</v>
      </c>
      <c r="O645">
        <f t="shared" si="658"/>
        <v>0</v>
      </c>
      <c r="P645" s="18" t="e">
        <f t="shared" si="602"/>
        <v>#N/A</v>
      </c>
      <c r="R645">
        <f t="shared" si="606"/>
        <v>3.1009348359945155</v>
      </c>
      <c r="S645">
        <f t="shared" si="607"/>
        <v>42.083143351045479</v>
      </c>
      <c r="T645">
        <f t="shared" si="629"/>
        <v>-3.3565241551880249</v>
      </c>
      <c r="U645" s="9">
        <f t="shared" si="608"/>
        <v>38.726619195857452</v>
      </c>
      <c r="V645">
        <f t="shared" si="630"/>
        <v>-6.5880520166640616E+16</v>
      </c>
      <c r="W645">
        <f t="shared" si="631"/>
        <v>0</v>
      </c>
      <c r="X645">
        <f t="shared" si="632"/>
        <v>-1.4210854715202004E-14</v>
      </c>
      <c r="Y645">
        <f t="shared" si="609"/>
        <v>1.2252876692127115</v>
      </c>
      <c r="Z645">
        <f t="shared" si="610"/>
        <v>31.415926535897931</v>
      </c>
      <c r="AA645">
        <f t="shared" si="611"/>
        <v>3.487101311171978</v>
      </c>
      <c r="AB645">
        <f t="shared" si="633"/>
        <v>1.2551716440579557</v>
      </c>
      <c r="AC645">
        <f t="shared" si="612"/>
        <v>32.671098179955884</v>
      </c>
      <c r="AD645">
        <f t="shared" si="634"/>
        <v>0.10434093538591517</v>
      </c>
      <c r="AE645">
        <f t="shared" si="613"/>
        <v>5.8699032567796718E-2</v>
      </c>
      <c r="AF645" s="9">
        <f t="shared" si="635"/>
        <v>32.834138147909592</v>
      </c>
      <c r="AG645" s="9">
        <f t="shared" si="636"/>
        <v>0</v>
      </c>
      <c r="AH645">
        <f t="shared" si="637"/>
        <v>0</v>
      </c>
      <c r="AI645">
        <f t="shared" si="654"/>
        <v>3.1257338500324527E-3</v>
      </c>
      <c r="AJ645">
        <f t="shared" si="614"/>
        <v>37.337604695554134</v>
      </c>
      <c r="AK645">
        <f t="shared" si="615"/>
        <v>1.1749339076514622</v>
      </c>
      <c r="AL645">
        <f t="shared" si="616"/>
        <v>0.1531656898097391</v>
      </c>
      <c r="AM645">
        <f t="shared" si="617"/>
        <v>6.0914902842135132E-2</v>
      </c>
      <c r="AN645" s="9">
        <f t="shared" si="638"/>
        <v>38.726619195857474</v>
      </c>
      <c r="AO645">
        <f t="shared" si="618"/>
        <v>0</v>
      </c>
      <c r="AP645">
        <f t="shared" si="639"/>
        <v>0</v>
      </c>
      <c r="AQ645">
        <f t="shared" si="619"/>
        <v>5.9216781596562029</v>
      </c>
      <c r="AR645">
        <f t="shared" si="620"/>
        <v>-8.0237736406493454E-2</v>
      </c>
      <c r="AS645">
        <f t="shared" si="621"/>
        <v>4.8824754423823932E-2</v>
      </c>
      <c r="AT645">
        <f t="shared" si="640"/>
        <v>-6.8291276542421092E-2</v>
      </c>
      <c r="AU645">
        <f t="shared" si="622"/>
        <v>5.8924810479478822</v>
      </c>
      <c r="AV645">
        <f t="shared" si="641"/>
        <v>0.15215583416014253</v>
      </c>
      <c r="AW645">
        <f t="shared" si="642"/>
        <v>0</v>
      </c>
      <c r="AX645">
        <f t="shared" si="623"/>
        <v>3.4863265365563431E-2</v>
      </c>
      <c r="AY645" t="b">
        <f t="shared" si="643"/>
        <v>0</v>
      </c>
      <c r="AZ645">
        <f t="shared" si="624"/>
        <v>37.337604695554134</v>
      </c>
      <c r="BA645">
        <f t="shared" si="625"/>
        <v>1.1749339076514609</v>
      </c>
      <c r="BB645">
        <f t="shared" si="626"/>
        <v>0.10383389351183124</v>
      </c>
      <c r="BC645">
        <f t="shared" si="627"/>
        <v>6.0914902842135014E-2</v>
      </c>
      <c r="BD645">
        <f t="shared" si="628"/>
        <v>4.9331796297907987E-2</v>
      </c>
      <c r="BF645" s="15">
        <f t="shared" si="644"/>
        <v>38.726619195857474</v>
      </c>
      <c r="BG645" s="10">
        <f t="shared" si="645"/>
        <v>0</v>
      </c>
      <c r="BH645">
        <f t="shared" si="646"/>
        <v>5.8924810479478822</v>
      </c>
      <c r="BI645">
        <f t="shared" si="647"/>
        <v>5.9216781596562029</v>
      </c>
      <c r="BJ645">
        <f t="shared" si="648"/>
        <v>-8.0237736406494786E-2</v>
      </c>
      <c r="BK645">
        <f t="shared" si="649"/>
        <v>-5.0704187408392998E-4</v>
      </c>
      <c r="BM645">
        <f t="shared" si="650"/>
        <v>0</v>
      </c>
      <c r="BN645">
        <f t="shared" si="651"/>
        <v>0</v>
      </c>
      <c r="BO645">
        <f t="shared" si="652"/>
        <v>0</v>
      </c>
      <c r="BP645">
        <f t="shared" si="653"/>
        <v>-1.1796119636642288E-16</v>
      </c>
    </row>
    <row r="646" spans="1:68" x14ac:dyDescent="0.2">
      <c r="A646">
        <f t="shared" si="659"/>
        <v>0.60899999999999999</v>
      </c>
      <c r="B646">
        <f t="shared" si="595"/>
        <v>1.9035719146697481</v>
      </c>
      <c r="C646">
        <f t="shared" si="596"/>
        <v>1.2221619353626789</v>
      </c>
      <c r="D646">
        <f t="shared" si="597"/>
        <v>1.9035719146697481</v>
      </c>
      <c r="E646">
        <f t="shared" si="603"/>
        <v>0.93984010097383908</v>
      </c>
      <c r="F646">
        <f t="shared" si="604"/>
        <v>0.93984010097383908</v>
      </c>
      <c r="G646">
        <f t="shared" si="598"/>
        <v>1.8845361955230506</v>
      </c>
      <c r="H646">
        <f t="shared" si="599"/>
        <v>0.95118603333531826</v>
      </c>
      <c r="I646">
        <f t="shared" si="600"/>
        <v>0.95118603333531826</v>
      </c>
      <c r="J646">
        <f t="shared" si="655"/>
        <v>22.948581892960483</v>
      </c>
      <c r="K646">
        <f t="shared" si="656"/>
        <v>22.240691955526533</v>
      </c>
      <c r="L646">
        <f t="shared" si="605"/>
        <v>1.9170722360887741E+18</v>
      </c>
      <c r="M646">
        <f t="shared" si="601"/>
        <v>3.4887441712188563E-2</v>
      </c>
      <c r="N646" s="17">
        <f t="shared" si="657"/>
        <v>6.6881745894602104E+16</v>
      </c>
      <c r="O646">
        <f t="shared" si="658"/>
        <v>0</v>
      </c>
      <c r="P646" s="18" t="e">
        <f t="shared" si="602"/>
        <v>#N/A</v>
      </c>
      <c r="R646">
        <f t="shared" si="606"/>
        <v>3.1019235820065862</v>
      </c>
      <c r="S646">
        <f t="shared" si="607"/>
        <v>42.097330819087155</v>
      </c>
      <c r="T646">
        <f t="shared" si="629"/>
        <v>-3.3556283508573568</v>
      </c>
      <c r="U646" s="9">
        <f t="shared" si="608"/>
        <v>38.741702468229796</v>
      </c>
      <c r="V646">
        <f t="shared" si="630"/>
        <v>-6.6881745894601184E+16</v>
      </c>
      <c r="W646">
        <f t="shared" si="631"/>
        <v>0</v>
      </c>
      <c r="X646">
        <f t="shared" si="632"/>
        <v>-1.4210854715202004E-14</v>
      </c>
      <c r="Y646">
        <f t="shared" si="609"/>
        <v>1.2221619353626789</v>
      </c>
      <c r="Z646">
        <f t="shared" si="610"/>
        <v>31.415926535897931</v>
      </c>
      <c r="AA646">
        <f t="shared" si="611"/>
        <v>3.490227045022011</v>
      </c>
      <c r="AB646">
        <f t="shared" si="633"/>
        <v>1.2686336413885209</v>
      </c>
      <c r="AC646">
        <f t="shared" si="612"/>
        <v>32.68456017728645</v>
      </c>
      <c r="AD646">
        <f t="shared" si="634"/>
        <v>0.10523690412912599</v>
      </c>
      <c r="AE646">
        <f t="shared" si="613"/>
        <v>5.9813381457803592E-2</v>
      </c>
      <c r="AF646" s="9">
        <f t="shared" si="635"/>
        <v>32.849610462873379</v>
      </c>
      <c r="AG646" s="9">
        <f t="shared" si="636"/>
        <v>0</v>
      </c>
      <c r="AH646">
        <f t="shared" si="637"/>
        <v>0</v>
      </c>
      <c r="AI646">
        <f t="shared" si="654"/>
        <v>3.1257338500324527E-3</v>
      </c>
      <c r="AJ646">
        <f t="shared" si="614"/>
        <v>37.337604695554134</v>
      </c>
      <c r="AK646">
        <f t="shared" si="615"/>
        <v>1.1879907550006574</v>
      </c>
      <c r="AL646">
        <f t="shared" si="616"/>
        <v>0.15406149414040726</v>
      </c>
      <c r="AM646">
        <f t="shared" si="617"/>
        <v>6.2045523534622636E-2</v>
      </c>
      <c r="AN646" s="9">
        <f t="shared" si="638"/>
        <v>38.741702468229818</v>
      </c>
      <c r="AO646">
        <f t="shared" si="618"/>
        <v>0</v>
      </c>
      <c r="AP646">
        <f t="shared" si="639"/>
        <v>0</v>
      </c>
      <c r="AQ646">
        <f t="shared" si="619"/>
        <v>5.9216781596562029</v>
      </c>
      <c r="AR646">
        <f t="shared" si="620"/>
        <v>-8.0642886387863433E-2</v>
      </c>
      <c r="AS646">
        <f t="shared" si="621"/>
        <v>4.8824590011281269E-2</v>
      </c>
      <c r="AT646">
        <f t="shared" si="640"/>
        <v>-6.7881745752995201E-2</v>
      </c>
      <c r="AU646">
        <f t="shared" si="622"/>
        <v>5.8920920053564387</v>
      </c>
      <c r="AV646">
        <f t="shared" si="641"/>
        <v>0.15208655350621869</v>
      </c>
      <c r="AW646">
        <f t="shared" si="642"/>
        <v>0</v>
      </c>
      <c r="AX646">
        <f t="shared" si="623"/>
        <v>3.4894522704063756E-2</v>
      </c>
      <c r="AY646" t="b">
        <f t="shared" si="643"/>
        <v>0</v>
      </c>
      <c r="AZ646">
        <f t="shared" si="624"/>
        <v>37.337604695554134</v>
      </c>
      <c r="BA646">
        <f t="shared" si="625"/>
        <v>1.1879907550006561</v>
      </c>
      <c r="BB646">
        <f t="shared" si="626"/>
        <v>0.10472969784249919</v>
      </c>
      <c r="BC646">
        <f t="shared" si="627"/>
        <v>6.2045523534622636E-2</v>
      </c>
      <c r="BD646">
        <f t="shared" si="628"/>
        <v>4.9331796297907987E-2</v>
      </c>
      <c r="BF646" s="15">
        <f t="shared" si="644"/>
        <v>38.741702468229818</v>
      </c>
      <c r="BG646" s="10">
        <f t="shared" si="645"/>
        <v>0</v>
      </c>
      <c r="BH646">
        <f t="shared" si="646"/>
        <v>5.8920920053564387</v>
      </c>
      <c r="BI646">
        <f t="shared" si="647"/>
        <v>5.9216781596562029</v>
      </c>
      <c r="BJ646">
        <f t="shared" si="648"/>
        <v>-8.0642886387864765E-2</v>
      </c>
      <c r="BK646">
        <f t="shared" si="649"/>
        <v>-5.0720628662680178E-4</v>
      </c>
      <c r="BM646">
        <f t="shared" si="650"/>
        <v>0</v>
      </c>
      <c r="BN646">
        <f t="shared" si="651"/>
        <v>0</v>
      </c>
      <c r="BO646">
        <f t="shared" si="652"/>
        <v>0</v>
      </c>
      <c r="BP646">
        <f t="shared" si="653"/>
        <v>0</v>
      </c>
    </row>
    <row r="647" spans="1:68" x14ac:dyDescent="0.2">
      <c r="A647">
        <f t="shared" si="659"/>
        <v>0.61</v>
      </c>
      <c r="B647">
        <f t="shared" si="595"/>
        <v>1.9066976485197804</v>
      </c>
      <c r="C647">
        <f t="shared" si="596"/>
        <v>1.2190362015126466</v>
      </c>
      <c r="D647">
        <f t="shared" si="597"/>
        <v>1.9066976485197804</v>
      </c>
      <c r="E647">
        <f t="shared" si="603"/>
        <v>0.93876771495166389</v>
      </c>
      <c r="F647">
        <f t="shared" si="604"/>
        <v>0.938767714951664</v>
      </c>
      <c r="G647">
        <f t="shared" si="598"/>
        <v>1.8876306720345826</v>
      </c>
      <c r="H647">
        <f t="shared" si="599"/>
        <v>0.95022646923353515</v>
      </c>
      <c r="I647">
        <f t="shared" si="600"/>
        <v>0.95022646923353515</v>
      </c>
      <c r="J647">
        <f t="shared" si="655"/>
        <v>22.971755984699978</v>
      </c>
      <c r="K647">
        <f t="shared" si="656"/>
        <v>22.262926496392101</v>
      </c>
      <c r="L647">
        <f t="shared" si="605"/>
        <v>1.944577864293292E+18</v>
      </c>
      <c r="M647">
        <f t="shared" si="601"/>
        <v>3.4918680005670957E-2</v>
      </c>
      <c r="N647" s="17">
        <f t="shared" si="657"/>
        <v>6.7902092189368512E+16</v>
      </c>
      <c r="O647">
        <f t="shared" si="658"/>
        <v>0</v>
      </c>
      <c r="P647" s="18" t="e">
        <f t="shared" si="602"/>
        <v>#N/A</v>
      </c>
      <c r="R647">
        <f t="shared" si="606"/>
        <v>3.1029228060467435</v>
      </c>
      <c r="S647">
        <f t="shared" si="607"/>
        <v>42.11157659105433</v>
      </c>
      <c r="T647">
        <f t="shared" si="629"/>
        <v>-3.3547333492500799</v>
      </c>
      <c r="U647" s="9">
        <f t="shared" si="608"/>
        <v>38.756843241804248</v>
      </c>
      <c r="V647">
        <f t="shared" si="630"/>
        <v>-6.7902092189365528E+16</v>
      </c>
      <c r="W647">
        <f t="shared" si="631"/>
        <v>0</v>
      </c>
      <c r="X647">
        <f t="shared" si="632"/>
        <v>-4.2632564145606011E-14</v>
      </c>
      <c r="Y647">
        <f t="shared" si="609"/>
        <v>1.2190362015126466</v>
      </c>
      <c r="Z647">
        <f t="shared" si="610"/>
        <v>31.415926535897931</v>
      </c>
      <c r="AA647">
        <f t="shared" si="611"/>
        <v>3.4933527788720431</v>
      </c>
      <c r="AB647">
        <f t="shared" si="633"/>
        <v>1.2821458259435625</v>
      </c>
      <c r="AC647">
        <f t="shared" si="612"/>
        <v>32.698072361841497</v>
      </c>
      <c r="AD647">
        <f t="shared" si="634"/>
        <v>0.10613207083089825</v>
      </c>
      <c r="AE647">
        <f t="shared" si="613"/>
        <v>6.093885416838489E-2</v>
      </c>
      <c r="AF647" s="9">
        <f t="shared" si="635"/>
        <v>32.865143286840777</v>
      </c>
      <c r="AG647" s="9">
        <f t="shared" si="636"/>
        <v>0</v>
      </c>
      <c r="AH647">
        <f t="shared" si="637"/>
        <v>0</v>
      </c>
      <c r="AI647">
        <f t="shared" si="654"/>
        <v>3.1257338500324527E-3</v>
      </c>
      <c r="AJ647">
        <f t="shared" si="614"/>
        <v>37.337604695554134</v>
      </c>
      <c r="AK647">
        <f t="shared" si="615"/>
        <v>1.2010948452080037</v>
      </c>
      <c r="AL647">
        <f t="shared" si="616"/>
        <v>0.15495649574768411</v>
      </c>
      <c r="AM647">
        <f t="shared" si="617"/>
        <v>6.3187205294451987E-2</v>
      </c>
      <c r="AN647" s="9">
        <f t="shared" si="638"/>
        <v>38.756843241804276</v>
      </c>
      <c r="AO647">
        <f t="shared" si="618"/>
        <v>0</v>
      </c>
      <c r="AP647">
        <f t="shared" si="639"/>
        <v>0</v>
      </c>
      <c r="AQ647">
        <f t="shared" si="619"/>
        <v>5.9216781596562029</v>
      </c>
      <c r="AR647">
        <f t="shared" si="620"/>
        <v>-8.1050980735558831E-2</v>
      </c>
      <c r="AS647">
        <f t="shared" si="621"/>
        <v>4.8824424916785861E-2</v>
      </c>
      <c r="AT647">
        <f t="shared" si="640"/>
        <v>-6.7480916314749936E-2</v>
      </c>
      <c r="AU647">
        <f t="shared" si="622"/>
        <v>5.8916999549634994</v>
      </c>
      <c r="AV647">
        <f t="shared" si="641"/>
        <v>0.15201702363128836</v>
      </c>
      <c r="AW647">
        <f t="shared" si="642"/>
        <v>0</v>
      </c>
      <c r="AX647">
        <f t="shared" si="623"/>
        <v>3.4925780042564081E-2</v>
      </c>
      <c r="AY647" t="b">
        <f t="shared" si="643"/>
        <v>0</v>
      </c>
      <c r="AZ647">
        <f t="shared" si="624"/>
        <v>37.337604695554134</v>
      </c>
      <c r="BA647">
        <f t="shared" si="625"/>
        <v>1.2010948452080046</v>
      </c>
      <c r="BB647">
        <f t="shared" si="626"/>
        <v>0.10562469944977594</v>
      </c>
      <c r="BC647">
        <f t="shared" si="627"/>
        <v>6.3187205294451876E-2</v>
      </c>
      <c r="BD647">
        <f t="shared" si="628"/>
        <v>4.9331796297907987E-2</v>
      </c>
      <c r="BF647" s="15">
        <f t="shared" si="644"/>
        <v>38.756843241804276</v>
      </c>
      <c r="BG647" s="10">
        <f t="shared" si="645"/>
        <v>0</v>
      </c>
      <c r="BH647">
        <f t="shared" si="646"/>
        <v>5.8916999549634994</v>
      </c>
      <c r="BI647">
        <f t="shared" si="647"/>
        <v>5.9216781596562029</v>
      </c>
      <c r="BJ647">
        <f t="shared" si="648"/>
        <v>-8.1050980735557943E-2</v>
      </c>
      <c r="BK647">
        <f t="shared" si="649"/>
        <v>-5.0737138112230684E-4</v>
      </c>
      <c r="BM647">
        <f t="shared" si="650"/>
        <v>0</v>
      </c>
      <c r="BN647">
        <f t="shared" si="651"/>
        <v>0</v>
      </c>
      <c r="BO647">
        <f t="shared" si="652"/>
        <v>0</v>
      </c>
      <c r="BP647">
        <f t="shared" si="653"/>
        <v>-1.1102230246251565E-16</v>
      </c>
    </row>
    <row r="648" spans="1:68" x14ac:dyDescent="0.2">
      <c r="A648">
        <f t="shared" si="659"/>
        <v>0.61099999999999999</v>
      </c>
      <c r="B648">
        <f t="shared" si="595"/>
        <v>1.9098233823698127</v>
      </c>
      <c r="C648">
        <f t="shared" si="596"/>
        <v>1.2159104676626142</v>
      </c>
      <c r="D648">
        <f t="shared" si="597"/>
        <v>1.9098233823698127</v>
      </c>
      <c r="E648">
        <f t="shared" si="603"/>
        <v>0.93768615697726765</v>
      </c>
      <c r="F648">
        <f t="shared" si="604"/>
        <v>0.93768615697726765</v>
      </c>
      <c r="G648">
        <f t="shared" si="598"/>
        <v>1.8907251485461145</v>
      </c>
      <c r="H648">
        <f t="shared" si="599"/>
        <v>0.94925780597475584</v>
      </c>
      <c r="I648">
        <f t="shared" si="600"/>
        <v>0.94925780597475595</v>
      </c>
      <c r="J648">
        <f t="shared" si="655"/>
        <v>22.995197346858884</v>
      </c>
      <c r="K648">
        <f t="shared" si="656"/>
        <v>22.285417243492965</v>
      </c>
      <c r="L648">
        <f t="shared" si="605"/>
        <v>1.9725939535594939E+18</v>
      </c>
      <c r="M648">
        <f t="shared" si="601"/>
        <v>3.4949918265037051E-2</v>
      </c>
      <c r="N648" s="17">
        <f t="shared" si="657"/>
        <v>6.8941997447010608E+16</v>
      </c>
      <c r="O648">
        <f t="shared" si="658"/>
        <v>0</v>
      </c>
      <c r="P648" s="18" t="e">
        <f t="shared" si="602"/>
        <v>#N/A</v>
      </c>
      <c r="R648">
        <f t="shared" si="606"/>
        <v>3.1039325292877709</v>
      </c>
      <c r="S648">
        <f t="shared" si="607"/>
        <v>42.125881078212181</v>
      </c>
      <c r="T648">
        <f t="shared" si="629"/>
        <v>-3.3538391489306019</v>
      </c>
      <c r="U648" s="9">
        <f t="shared" si="608"/>
        <v>38.772041929281578</v>
      </c>
      <c r="V648">
        <f t="shared" si="630"/>
        <v>-6.8941997447009128E+16</v>
      </c>
      <c r="W648">
        <f t="shared" si="631"/>
        <v>0</v>
      </c>
      <c r="X648">
        <f t="shared" si="632"/>
        <v>-2.1316282072803006E-14</v>
      </c>
      <c r="Y648">
        <f t="shared" si="609"/>
        <v>1.2159104676626142</v>
      </c>
      <c r="Z648">
        <f t="shared" si="610"/>
        <v>31.415926535897931</v>
      </c>
      <c r="AA648">
        <f t="shared" si="611"/>
        <v>3.4964785127220752</v>
      </c>
      <c r="AB648">
        <f t="shared" si="633"/>
        <v>1.2957086120543135</v>
      </c>
      <c r="AC648">
        <f t="shared" si="612"/>
        <v>32.711635147952244</v>
      </c>
      <c r="AD648">
        <f t="shared" si="634"/>
        <v>0.10702643692586969</v>
      </c>
      <c r="AE648">
        <f t="shared" si="613"/>
        <v>6.2075475766995299E-2</v>
      </c>
      <c r="AF648" s="9">
        <f t="shared" si="635"/>
        <v>32.88073706064511</v>
      </c>
      <c r="AG648" s="9">
        <f t="shared" si="636"/>
        <v>0</v>
      </c>
      <c r="AH648">
        <f t="shared" si="637"/>
        <v>0</v>
      </c>
      <c r="AI648">
        <f t="shared" si="654"/>
        <v>3.1257338500323417E-3</v>
      </c>
      <c r="AJ648">
        <f t="shared" si="614"/>
        <v>37.337604695554134</v>
      </c>
      <c r="AK648">
        <f t="shared" si="615"/>
        <v>1.2142465642532039</v>
      </c>
      <c r="AL648">
        <f t="shared" si="616"/>
        <v>0.15585069606716218</v>
      </c>
      <c r="AM648">
        <f t="shared" si="617"/>
        <v>6.4339973407057549E-2</v>
      </c>
      <c r="AN648" s="9">
        <f t="shared" si="638"/>
        <v>38.772041929281556</v>
      </c>
      <c r="AO648">
        <f t="shared" si="618"/>
        <v>0</v>
      </c>
      <c r="AP648">
        <f t="shared" si="639"/>
        <v>0</v>
      </c>
      <c r="AQ648">
        <f t="shared" si="619"/>
        <v>5.9216781596562029</v>
      </c>
      <c r="AR648">
        <f t="shared" si="620"/>
        <v>-8.146204780110966E-2</v>
      </c>
      <c r="AS648">
        <f t="shared" si="621"/>
        <v>4.8824259141292486E-2</v>
      </c>
      <c r="AT648">
        <f t="shared" si="640"/>
        <v>-6.708855532254368E-2</v>
      </c>
      <c r="AU648">
        <f t="shared" si="622"/>
        <v>5.8913048686364462</v>
      </c>
      <c r="AV648">
        <f t="shared" si="641"/>
        <v>0.15194724279370994</v>
      </c>
      <c r="AW648">
        <f t="shared" si="642"/>
        <v>0</v>
      </c>
      <c r="AX648">
        <f t="shared" si="623"/>
        <v>3.4957037381064406E-2</v>
      </c>
      <c r="AY648" t="b">
        <f t="shared" si="643"/>
        <v>0</v>
      </c>
      <c r="AZ648">
        <f t="shared" si="624"/>
        <v>37.337604695554134</v>
      </c>
      <c r="BA648">
        <f t="shared" si="625"/>
        <v>1.2142465642532116</v>
      </c>
      <c r="BB648">
        <f t="shared" si="626"/>
        <v>0.10651889976925465</v>
      </c>
      <c r="BC648">
        <f t="shared" si="627"/>
        <v>6.4339973407057549E-2</v>
      </c>
      <c r="BD648">
        <f t="shared" si="628"/>
        <v>4.9331796297907987E-2</v>
      </c>
      <c r="BF648" s="15">
        <f t="shared" si="644"/>
        <v>38.772041929281563</v>
      </c>
      <c r="BG648" s="10">
        <f t="shared" si="645"/>
        <v>0</v>
      </c>
      <c r="BH648">
        <f t="shared" si="646"/>
        <v>5.8913048686364533</v>
      </c>
      <c r="BI648">
        <f t="shared" si="647"/>
        <v>5.9216781596562029</v>
      </c>
      <c r="BJ648">
        <f t="shared" si="648"/>
        <v>-8.1462047801101889E-2</v>
      </c>
      <c r="BK648">
        <f t="shared" si="649"/>
        <v>-5.0753715661504273E-4</v>
      </c>
      <c r="BM648">
        <f t="shared" si="650"/>
        <v>0</v>
      </c>
      <c r="BN648">
        <f t="shared" si="651"/>
        <v>7.7715611723760958E-15</v>
      </c>
      <c r="BO648">
        <f t="shared" si="652"/>
        <v>4.4408920985006262E-16</v>
      </c>
      <c r="BP648">
        <f t="shared" si="653"/>
        <v>0</v>
      </c>
    </row>
    <row r="649" spans="1:68" x14ac:dyDescent="0.2">
      <c r="A649">
        <f t="shared" si="659"/>
        <v>0.61199999999999999</v>
      </c>
      <c r="B649">
        <f t="shared" si="595"/>
        <v>1.9129491162198453</v>
      </c>
      <c r="C649">
        <f t="shared" si="596"/>
        <v>1.2127847338125817</v>
      </c>
      <c r="D649">
        <f t="shared" si="597"/>
        <v>1.9129491162198453</v>
      </c>
      <c r="E649">
        <f t="shared" si="603"/>
        <v>0.93659543761769226</v>
      </c>
      <c r="F649">
        <f t="shared" si="604"/>
        <v>0.93659543761769226</v>
      </c>
      <c r="G649">
        <f t="shared" si="598"/>
        <v>1.8938196250576469</v>
      </c>
      <c r="H649">
        <f t="shared" si="599"/>
        <v>0.94828005283468397</v>
      </c>
      <c r="I649">
        <f t="shared" si="600"/>
        <v>0.94828005283468397</v>
      </c>
      <c r="J649">
        <f t="shared" si="655"/>
        <v>23.018907248111425</v>
      </c>
      <c r="K649">
        <f t="shared" si="656"/>
        <v>22.308165406426333</v>
      </c>
      <c r="L649">
        <f t="shared" si="605"/>
        <v>2.0011320026330099E+18</v>
      </c>
      <c r="M649">
        <f t="shared" si="601"/>
        <v>3.4981156490256356E-2</v>
      </c>
      <c r="N649" s="17">
        <f t="shared" si="657"/>
        <v>7.0001911741765416E+16</v>
      </c>
      <c r="O649">
        <f t="shared" si="658"/>
        <v>0</v>
      </c>
      <c r="P649" s="18" t="e">
        <f t="shared" si="602"/>
        <v>#N/A</v>
      </c>
      <c r="R649">
        <f t="shared" si="606"/>
        <v>3.104952773168383</v>
      </c>
      <c r="S649">
        <f t="shared" si="607"/>
        <v>42.140244695650921</v>
      </c>
      <c r="T649">
        <f t="shared" si="629"/>
        <v>-3.3529457484671772</v>
      </c>
      <c r="U649" s="9">
        <f t="shared" si="608"/>
        <v>38.787298947183743</v>
      </c>
      <c r="V649">
        <f t="shared" si="630"/>
        <v>-7.0001911741763792E+16</v>
      </c>
      <c r="W649">
        <f t="shared" si="631"/>
        <v>0</v>
      </c>
      <c r="X649">
        <f t="shared" si="632"/>
        <v>-2.1316282072803006E-14</v>
      </c>
      <c r="Y649">
        <f t="shared" si="609"/>
        <v>1.2127847338125817</v>
      </c>
      <c r="Z649">
        <f t="shared" si="610"/>
        <v>31.415926535897931</v>
      </c>
      <c r="AA649">
        <f t="shared" si="611"/>
        <v>3.4996042465721082</v>
      </c>
      <c r="AB649">
        <f t="shared" si="633"/>
        <v>1.3093224179398528</v>
      </c>
      <c r="AC649">
        <f t="shared" si="612"/>
        <v>32.725248953837784</v>
      </c>
      <c r="AD649">
        <f t="shared" si="634"/>
        <v>0.10792000384483219</v>
      </c>
      <c r="AE649">
        <f t="shared" si="613"/>
        <v>6.3223271626738881E-2</v>
      </c>
      <c r="AF649" s="9">
        <f t="shared" si="635"/>
        <v>32.896392229309356</v>
      </c>
      <c r="AG649" s="9">
        <f t="shared" si="636"/>
        <v>0</v>
      </c>
      <c r="AH649">
        <f t="shared" si="637"/>
        <v>0</v>
      </c>
      <c r="AI649">
        <f t="shared" si="654"/>
        <v>3.1257338500324527E-3</v>
      </c>
      <c r="AJ649">
        <f t="shared" si="614"/>
        <v>37.337604695554134</v>
      </c>
      <c r="AK649">
        <f t="shared" si="615"/>
        <v>1.227446301637007</v>
      </c>
      <c r="AL649">
        <f t="shared" si="616"/>
        <v>0.15674409653058685</v>
      </c>
      <c r="AM649">
        <f t="shared" si="617"/>
        <v>6.5503853462057143E-2</v>
      </c>
      <c r="AN649" s="9">
        <f t="shared" si="638"/>
        <v>38.787298947183785</v>
      </c>
      <c r="AO649">
        <f t="shared" si="618"/>
        <v>0</v>
      </c>
      <c r="AP649">
        <f t="shared" si="639"/>
        <v>0</v>
      </c>
      <c r="AQ649">
        <f t="shared" si="619"/>
        <v>5.9216781596562029</v>
      </c>
      <c r="AR649">
        <f t="shared" si="620"/>
        <v>-8.1876116302845858E-2</v>
      </c>
      <c r="AS649">
        <f t="shared" si="621"/>
        <v>4.8824092685754661E-2</v>
      </c>
      <c r="AT649">
        <f t="shared" si="640"/>
        <v>-6.67044384700579E-2</v>
      </c>
      <c r="AU649">
        <f t="shared" si="622"/>
        <v>5.8909067178744294</v>
      </c>
      <c r="AV649">
        <f t="shared" si="641"/>
        <v>0.15187720923532233</v>
      </c>
      <c r="AW649">
        <f t="shared" si="642"/>
        <v>0</v>
      </c>
      <c r="AX649">
        <f t="shared" si="623"/>
        <v>3.498829471956473E-2</v>
      </c>
      <c r="AY649" t="b">
        <f t="shared" si="643"/>
        <v>0</v>
      </c>
      <c r="AZ649">
        <f t="shared" si="624"/>
        <v>37.337604695554134</v>
      </c>
      <c r="BA649">
        <f t="shared" si="625"/>
        <v>1.2274463016370034</v>
      </c>
      <c r="BB649">
        <f t="shared" si="626"/>
        <v>0.10741230023267882</v>
      </c>
      <c r="BC649">
        <f t="shared" si="627"/>
        <v>6.5503853462057143E-2</v>
      </c>
      <c r="BD649">
        <f t="shared" si="628"/>
        <v>4.9331796297907987E-2</v>
      </c>
      <c r="BF649" s="15">
        <f t="shared" si="644"/>
        <v>38.787298947183778</v>
      </c>
      <c r="BG649" s="10">
        <f t="shared" si="645"/>
        <v>0</v>
      </c>
      <c r="BH649">
        <f t="shared" si="646"/>
        <v>5.8909067178744223</v>
      </c>
      <c r="BI649">
        <f t="shared" si="647"/>
        <v>5.9216781596562029</v>
      </c>
      <c r="BJ649">
        <f t="shared" si="648"/>
        <v>-8.1876116302849411E-2</v>
      </c>
      <c r="BK649">
        <f t="shared" si="649"/>
        <v>-5.077036121533679E-4</v>
      </c>
      <c r="BM649">
        <f t="shared" si="650"/>
        <v>0</v>
      </c>
      <c r="BN649">
        <f t="shared" si="651"/>
        <v>-3.5527136788005009E-15</v>
      </c>
      <c r="BO649">
        <f t="shared" si="652"/>
        <v>0</v>
      </c>
      <c r="BP649">
        <f t="shared" si="653"/>
        <v>0</v>
      </c>
    </row>
    <row r="650" spans="1:68" x14ac:dyDescent="0.2">
      <c r="A650">
        <f t="shared" si="659"/>
        <v>0.61299999999999999</v>
      </c>
      <c r="B650">
        <f t="shared" si="595"/>
        <v>1.9160748500698777</v>
      </c>
      <c r="C650">
        <f t="shared" si="596"/>
        <v>1.2096589999625493</v>
      </c>
      <c r="D650">
        <f t="shared" si="597"/>
        <v>1.9160748500698777</v>
      </c>
      <c r="E650">
        <f t="shared" si="603"/>
        <v>0.9354955675294887</v>
      </c>
      <c r="F650">
        <f t="shared" si="604"/>
        <v>0.9354955675294887</v>
      </c>
      <c r="G650">
        <f t="shared" si="598"/>
        <v>1.8969141015691788</v>
      </c>
      <c r="H650">
        <f t="shared" si="599"/>
        <v>0.94729321917606601</v>
      </c>
      <c r="I650">
        <f t="shared" si="600"/>
        <v>0.94729321917606601</v>
      </c>
      <c r="J650">
        <f t="shared" si="655"/>
        <v>23.042886974765437</v>
      </c>
      <c r="K650">
        <f t="shared" si="656"/>
        <v>22.331172211583166</v>
      </c>
      <c r="L650">
        <f t="shared" si="605"/>
        <v>2.0302038128717924E+18</v>
      </c>
      <c r="M650">
        <f t="shared" si="601"/>
        <v>3.5012394681298305E-2</v>
      </c>
      <c r="N650" s="17">
        <f t="shared" si="657"/>
        <v>7.108229717974388E+16</v>
      </c>
      <c r="O650">
        <f t="shared" si="658"/>
        <v>0</v>
      </c>
      <c r="P650" s="18" t="e">
        <f t="shared" si="602"/>
        <v>#N/A</v>
      </c>
      <c r="R650">
        <f t="shared" si="606"/>
        <v>3.1059835593951326</v>
      </c>
      <c r="S650">
        <f t="shared" si="607"/>
        <v>42.154667862336169</v>
      </c>
      <c r="T650">
        <f t="shared" si="629"/>
        <v>-3.3520531464319001</v>
      </c>
      <c r="U650" s="9">
        <f t="shared" si="608"/>
        <v>38.802614715904269</v>
      </c>
      <c r="V650">
        <f t="shared" si="630"/>
        <v>-7.10822971797426E+16</v>
      </c>
      <c r="W650">
        <f t="shared" si="631"/>
        <v>0</v>
      </c>
      <c r="X650">
        <f t="shared" si="632"/>
        <v>-1.4210854715202004E-14</v>
      </c>
      <c r="Y650">
        <f t="shared" si="609"/>
        <v>1.2096589999625493</v>
      </c>
      <c r="Z650">
        <f t="shared" si="610"/>
        <v>31.415926535897931</v>
      </c>
      <c r="AA650">
        <f t="shared" si="611"/>
        <v>3.5027299804221403</v>
      </c>
      <c r="AB650">
        <f t="shared" si="633"/>
        <v>1.3229876657600648</v>
      </c>
      <c r="AC650">
        <f t="shared" si="612"/>
        <v>32.738914201657998</v>
      </c>
      <c r="AD650">
        <f t="shared" si="634"/>
        <v>0.10881277301474475</v>
      </c>
      <c r="AE650">
        <f t="shared" si="613"/>
        <v>6.4382267428766307E-2</v>
      </c>
      <c r="AF650" s="9">
        <f t="shared" si="635"/>
        <v>32.912109242101515</v>
      </c>
      <c r="AG650" s="9">
        <f t="shared" si="636"/>
        <v>0</v>
      </c>
      <c r="AH650">
        <f t="shared" si="637"/>
        <v>0</v>
      </c>
      <c r="AI650">
        <f t="shared" si="654"/>
        <v>3.1257338500324527E-3</v>
      </c>
      <c r="AJ650">
        <f t="shared" si="614"/>
        <v>37.337604695554134</v>
      </c>
      <c r="AK650">
        <f t="shared" si="615"/>
        <v>1.2406944504286159</v>
      </c>
      <c r="AL650">
        <f t="shared" si="616"/>
        <v>0.15763669856586393</v>
      </c>
      <c r="AM650">
        <f t="shared" si="617"/>
        <v>6.6678871355659253E-2</v>
      </c>
      <c r="AN650" s="9">
        <f t="shared" si="638"/>
        <v>38.802614715904276</v>
      </c>
      <c r="AO650">
        <f t="shared" si="618"/>
        <v>0</v>
      </c>
      <c r="AP650">
        <f t="shared" si="639"/>
        <v>0</v>
      </c>
      <c r="AQ650">
        <f t="shared" si="619"/>
        <v>5.9216781596562029</v>
      </c>
      <c r="AR650">
        <f t="shared" si="620"/>
        <v>-8.2293215331448843E-2</v>
      </c>
      <c r="AS650">
        <f t="shared" si="621"/>
        <v>4.8823925551119182E-2</v>
      </c>
      <c r="AT650">
        <f t="shared" si="640"/>
        <v>-6.6328349661771646E-2</v>
      </c>
      <c r="AU650">
        <f t="shared" si="622"/>
        <v>5.8905054738027616</v>
      </c>
      <c r="AV650">
        <f t="shared" si="641"/>
        <v>0.15180692118122602</v>
      </c>
      <c r="AW650">
        <f t="shared" si="642"/>
        <v>0</v>
      </c>
      <c r="AX650">
        <f t="shared" si="623"/>
        <v>3.5019552058065055E-2</v>
      </c>
      <c r="AY650" t="b">
        <f t="shared" si="643"/>
        <v>0</v>
      </c>
      <c r="AZ650">
        <f t="shared" si="624"/>
        <v>37.337604695554134</v>
      </c>
      <c r="BA650">
        <f t="shared" si="625"/>
        <v>1.2406944504286095</v>
      </c>
      <c r="BB650">
        <f t="shared" si="626"/>
        <v>0.10830490226795629</v>
      </c>
      <c r="BC650">
        <f t="shared" si="627"/>
        <v>6.6678871355659253E-2</v>
      </c>
      <c r="BD650">
        <f t="shared" si="628"/>
        <v>4.9331796297907987E-2</v>
      </c>
      <c r="BF650" s="15">
        <f t="shared" si="644"/>
        <v>38.802614715904262</v>
      </c>
      <c r="BG650" s="10">
        <f t="shared" si="645"/>
        <v>0</v>
      </c>
      <c r="BH650">
        <f t="shared" si="646"/>
        <v>5.8905054738027474</v>
      </c>
      <c r="BI650">
        <f t="shared" si="647"/>
        <v>5.9216781596562029</v>
      </c>
      <c r="BJ650">
        <f t="shared" si="648"/>
        <v>-8.2293215331455283E-2</v>
      </c>
      <c r="BK650">
        <f t="shared" si="649"/>
        <v>-5.0787074678845801E-4</v>
      </c>
      <c r="BM650">
        <f t="shared" si="650"/>
        <v>0</v>
      </c>
      <c r="BN650">
        <f t="shared" si="651"/>
        <v>-6.4392935428259079E-15</v>
      </c>
      <c r="BO650">
        <f t="shared" si="652"/>
        <v>3.3306690738754696E-16</v>
      </c>
      <c r="BP650">
        <f t="shared" si="653"/>
        <v>0</v>
      </c>
    </row>
    <row r="651" spans="1:68" x14ac:dyDescent="0.2">
      <c r="A651">
        <f t="shared" si="659"/>
        <v>0.61399999999999999</v>
      </c>
      <c r="B651">
        <f t="shared" si="595"/>
        <v>1.9192005839199102</v>
      </c>
      <c r="C651">
        <f t="shared" si="596"/>
        <v>1.2065332661125168</v>
      </c>
      <c r="D651">
        <f t="shared" si="597"/>
        <v>1.9192005839199102</v>
      </c>
      <c r="E651">
        <f t="shared" si="603"/>
        <v>0.93438655745861221</v>
      </c>
      <c r="F651">
        <f t="shared" si="604"/>
        <v>0.93438655745861221</v>
      </c>
      <c r="G651">
        <f t="shared" si="598"/>
        <v>1.900008578080711</v>
      </c>
      <c r="H651">
        <f t="shared" si="599"/>
        <v>0.94629731444860088</v>
      </c>
      <c r="I651">
        <f t="shared" si="600"/>
        <v>0.94629731444860088</v>
      </c>
      <c r="J651">
        <f t="shared" si="655"/>
        <v>23.067137830941633</v>
      </c>
      <c r="K651">
        <f t="shared" si="656"/>
        <v>22.354438902318542</v>
      </c>
      <c r="L651">
        <f t="shared" si="605"/>
        <v>2.0598214973310533E+18</v>
      </c>
      <c r="M651">
        <f t="shared" si="601"/>
        <v>3.5043632838132423E-2</v>
      </c>
      <c r="N651" s="17">
        <f t="shared" si="657"/>
        <v>7.21836282645616E+16</v>
      </c>
      <c r="O651">
        <f t="shared" si="658"/>
        <v>0</v>
      </c>
      <c r="P651" s="18" t="e">
        <f t="shared" si="602"/>
        <v>#N/A</v>
      </c>
      <c r="R651">
        <f t="shared" si="606"/>
        <v>3.1070249099443563</v>
      </c>
      <c r="S651">
        <f t="shared" si="607"/>
        <v>42.169151001158767</v>
      </c>
      <c r="T651">
        <f t="shared" si="629"/>
        <v>-3.3511613414006827</v>
      </c>
      <c r="U651" s="9">
        <f t="shared" si="608"/>
        <v>38.817989659758084</v>
      </c>
      <c r="V651">
        <f t="shared" si="630"/>
        <v>-7.2183628264560032E+16</v>
      </c>
      <c r="W651">
        <f t="shared" si="631"/>
        <v>0</v>
      </c>
      <c r="X651">
        <f t="shared" si="632"/>
        <v>-2.1316282072803006E-14</v>
      </c>
      <c r="Y651">
        <f t="shared" si="609"/>
        <v>1.2065332661125168</v>
      </c>
      <c r="Z651">
        <f t="shared" si="610"/>
        <v>31.415926535897931</v>
      </c>
      <c r="AA651">
        <f t="shared" si="611"/>
        <v>3.5058557142721729</v>
      </c>
      <c r="AB651">
        <f t="shared" si="633"/>
        <v>1.3367047816694051</v>
      </c>
      <c r="AC651">
        <f t="shared" si="612"/>
        <v>32.752631317567335</v>
      </c>
      <c r="AD651">
        <f t="shared" si="634"/>
        <v>0.10970474585874934</v>
      </c>
      <c r="AE651">
        <f t="shared" si="613"/>
        <v>6.5552489164707989E-2</v>
      </c>
      <c r="AF651" s="9">
        <f t="shared" si="635"/>
        <v>32.927888552590794</v>
      </c>
      <c r="AG651" s="9">
        <f t="shared" si="636"/>
        <v>0</v>
      </c>
      <c r="AH651">
        <f t="shared" si="637"/>
        <v>0</v>
      </c>
      <c r="AI651">
        <f t="shared" si="654"/>
        <v>3.1257338500324527E-3</v>
      </c>
      <c r="AJ651">
        <f t="shared" si="614"/>
        <v>37.337604695554134</v>
      </c>
      <c r="AK651">
        <f t="shared" si="615"/>
        <v>1.2539914073138119</v>
      </c>
      <c r="AL651">
        <f t="shared" si="616"/>
        <v>0.15852850359708137</v>
      </c>
      <c r="AM651">
        <f t="shared" si="617"/>
        <v>6.7865053293108948E-2</v>
      </c>
      <c r="AN651" s="9">
        <f t="shared" si="638"/>
        <v>38.81798965975814</v>
      </c>
      <c r="AO651">
        <f t="shared" si="618"/>
        <v>5.6843418860808015E-14</v>
      </c>
      <c r="AP651">
        <f t="shared" si="639"/>
        <v>1.4643576176675756E-15</v>
      </c>
      <c r="AQ651">
        <f t="shared" si="619"/>
        <v>5.9216781596562029</v>
      </c>
      <c r="AR651">
        <f t="shared" si="620"/>
        <v>-8.2713374355593228E-2</v>
      </c>
      <c r="AS651">
        <f t="shared" si="621"/>
        <v>4.882375773833203E-2</v>
      </c>
      <c r="AT651">
        <f t="shared" si="640"/>
        <v>-6.5960080645827077E-2</v>
      </c>
      <c r="AU651">
        <f t="shared" si="622"/>
        <v>5.8901011071673466</v>
      </c>
      <c r="AV651">
        <f t="shared" si="641"/>
        <v>0.15173637683956365</v>
      </c>
      <c r="AW651">
        <f t="shared" si="642"/>
        <v>0</v>
      </c>
      <c r="AX651">
        <f t="shared" si="623"/>
        <v>3.505080939656538E-2</v>
      </c>
      <c r="AY651" t="b">
        <f t="shared" si="643"/>
        <v>0</v>
      </c>
      <c r="AZ651">
        <f t="shared" si="624"/>
        <v>37.337604695554134</v>
      </c>
      <c r="BA651">
        <f t="shared" si="625"/>
        <v>1.2539914073138172</v>
      </c>
      <c r="BB651">
        <f t="shared" si="626"/>
        <v>0.10919670729917363</v>
      </c>
      <c r="BC651">
        <f t="shared" si="627"/>
        <v>6.7865053293108948E-2</v>
      </c>
      <c r="BD651">
        <f t="shared" si="628"/>
        <v>4.9331796297907987E-2</v>
      </c>
      <c r="BF651" s="15">
        <f t="shared" si="644"/>
        <v>38.817989659758148</v>
      </c>
      <c r="BG651" s="10">
        <f t="shared" si="645"/>
        <v>0</v>
      </c>
      <c r="BH651">
        <f t="shared" si="646"/>
        <v>5.8901011071673537</v>
      </c>
      <c r="BI651">
        <f t="shared" si="647"/>
        <v>5.9216781596562029</v>
      </c>
      <c r="BJ651">
        <f t="shared" si="648"/>
        <v>-8.2713374355587899E-2</v>
      </c>
      <c r="BK651">
        <f t="shared" si="649"/>
        <v>-5.0803855957570754E-4</v>
      </c>
      <c r="BM651">
        <f t="shared" si="650"/>
        <v>0</v>
      </c>
      <c r="BN651">
        <f t="shared" si="651"/>
        <v>5.3290705182007514E-15</v>
      </c>
      <c r="BO651">
        <f t="shared" si="652"/>
        <v>2.4980018054066022E-16</v>
      </c>
      <c r="BP651">
        <f t="shared" si="653"/>
        <v>0</v>
      </c>
    </row>
    <row r="652" spans="1:68" x14ac:dyDescent="0.2">
      <c r="A652">
        <f t="shared" si="659"/>
        <v>0.61499999999999999</v>
      </c>
      <c r="B652">
        <f t="shared" si="595"/>
        <v>1.9223263177699426</v>
      </c>
      <c r="C652">
        <f t="shared" si="596"/>
        <v>1.2034075322624844</v>
      </c>
      <c r="D652">
        <f t="shared" si="597"/>
        <v>1.9223263177699426</v>
      </c>
      <c r="E652">
        <f t="shared" si="603"/>
        <v>0.9332684182403177</v>
      </c>
      <c r="F652">
        <f t="shared" si="604"/>
        <v>0.9332684182403177</v>
      </c>
      <c r="G652">
        <f t="shared" si="598"/>
        <v>1.9031030545922432</v>
      </c>
      <c r="H652">
        <f t="shared" si="599"/>
        <v>0.94529234818885077</v>
      </c>
      <c r="I652">
        <f t="shared" si="600"/>
        <v>0.94529234818885077</v>
      </c>
      <c r="J652">
        <f t="shared" si="655"/>
        <v>23.091661138755896</v>
      </c>
      <c r="K652">
        <f t="shared" si="656"/>
        <v>22.377966739124602</v>
      </c>
      <c r="L652">
        <f t="shared" si="605"/>
        <v>2.0899974901565837E+18</v>
      </c>
      <c r="M652">
        <f t="shared" si="601"/>
        <v>3.5074870960728151E-2</v>
      </c>
      <c r="N652" s="17">
        <f t="shared" si="657"/>
        <v>7.3306392275487872E+16</v>
      </c>
      <c r="O652">
        <f t="shared" si="658"/>
        <v>0</v>
      </c>
      <c r="P652" s="18" t="e">
        <f t="shared" si="602"/>
        <v>#N/A</v>
      </c>
      <c r="R652">
        <f t="shared" si="606"/>
        <v>3.1080768470641371</v>
      </c>
      <c r="S652">
        <f t="shared" si="607"/>
        <v>42.183694538986806</v>
      </c>
      <c r="T652">
        <f t="shared" si="629"/>
        <v>-3.3502703319532481</v>
      </c>
      <c r="U652" s="9">
        <f t="shared" si="608"/>
        <v>38.833424207033559</v>
      </c>
      <c r="V652">
        <f t="shared" si="630"/>
        <v>-7.3306392275488096E+16</v>
      </c>
      <c r="W652">
        <f t="shared" si="631"/>
        <v>0</v>
      </c>
      <c r="X652">
        <f t="shared" si="632"/>
        <v>7.1054273576010019E-15</v>
      </c>
      <c r="Y652">
        <f t="shared" si="609"/>
        <v>1.2034075322624844</v>
      </c>
      <c r="Z652">
        <f t="shared" si="610"/>
        <v>31.415926535897931</v>
      </c>
      <c r="AA652">
        <f t="shared" si="611"/>
        <v>3.5089814481222055</v>
      </c>
      <c r="AB652">
        <f t="shared" si="633"/>
        <v>1.3504741958714579</v>
      </c>
      <c r="AC652">
        <f t="shared" si="612"/>
        <v>32.766400731769387</v>
      </c>
      <c r="AD652">
        <f t="shared" si="634"/>
        <v>0.11059592379618172</v>
      </c>
      <c r="AE652">
        <f t="shared" si="613"/>
        <v>6.6733963139145536E-2</v>
      </c>
      <c r="AF652" s="9">
        <f t="shared" si="635"/>
        <v>32.943730618704713</v>
      </c>
      <c r="AG652" s="9">
        <f t="shared" si="636"/>
        <v>0</v>
      </c>
      <c r="AH652">
        <f t="shared" si="637"/>
        <v>0</v>
      </c>
      <c r="AI652">
        <f t="shared" si="654"/>
        <v>3.1257338500324527E-3</v>
      </c>
      <c r="AJ652">
        <f t="shared" si="614"/>
        <v>37.337604695554134</v>
      </c>
      <c r="AK652">
        <f t="shared" si="615"/>
        <v>1.2673375726437646</v>
      </c>
      <c r="AL652">
        <f t="shared" si="616"/>
        <v>0.15941951304451596</v>
      </c>
      <c r="AM652">
        <f t="shared" si="617"/>
        <v>6.9062425791169876E-2</v>
      </c>
      <c r="AN652" s="9">
        <f t="shared" si="638"/>
        <v>38.83342420703358</v>
      </c>
      <c r="AO652">
        <f t="shared" si="618"/>
        <v>0</v>
      </c>
      <c r="AP652">
        <f t="shared" si="639"/>
        <v>0</v>
      </c>
      <c r="AQ652">
        <f t="shared" si="619"/>
        <v>5.9216781596562029</v>
      </c>
      <c r="AR652">
        <f t="shared" si="620"/>
        <v>-8.3136623227693329E-2</v>
      </c>
      <c r="AS652">
        <f t="shared" si="621"/>
        <v>4.8823589248334243E-2</v>
      </c>
      <c r="AT652">
        <f t="shared" si="640"/>
        <v>-6.5599430666498648E-2</v>
      </c>
      <c r="AU652">
        <f t="shared" si="622"/>
        <v>5.8896935883288677</v>
      </c>
      <c r="AV652">
        <f t="shared" si="641"/>
        <v>0.15166557440129413</v>
      </c>
      <c r="AW652">
        <f t="shared" si="642"/>
        <v>0</v>
      </c>
      <c r="AX652">
        <f t="shared" si="623"/>
        <v>3.5082066735065698E-2</v>
      </c>
      <c r="AY652" t="b">
        <f t="shared" si="643"/>
        <v>0</v>
      </c>
      <c r="AZ652">
        <f t="shared" si="624"/>
        <v>37.337604695554134</v>
      </c>
      <c r="BA652">
        <f t="shared" si="625"/>
        <v>1.2673375726437648</v>
      </c>
      <c r="BB652">
        <f t="shared" si="626"/>
        <v>0.11008771674660828</v>
      </c>
      <c r="BC652">
        <f t="shared" si="627"/>
        <v>6.9062425791169876E-2</v>
      </c>
      <c r="BD652">
        <f t="shared" si="628"/>
        <v>4.9331796297907987E-2</v>
      </c>
      <c r="BF652" s="15">
        <f t="shared" si="644"/>
        <v>38.83342420703358</v>
      </c>
      <c r="BG652" s="10">
        <f t="shared" si="645"/>
        <v>0</v>
      </c>
      <c r="BH652">
        <f t="shared" si="646"/>
        <v>5.8896935883288677</v>
      </c>
      <c r="BI652">
        <f t="shared" si="647"/>
        <v>5.9216781596562029</v>
      </c>
      <c r="BJ652">
        <f t="shared" si="648"/>
        <v>-8.3136623227693107E-2</v>
      </c>
      <c r="BK652">
        <f t="shared" si="649"/>
        <v>-5.0820704957343921E-4</v>
      </c>
      <c r="BM652">
        <f t="shared" si="650"/>
        <v>0</v>
      </c>
      <c r="BN652">
        <f t="shared" si="651"/>
        <v>0</v>
      </c>
      <c r="BO652">
        <f t="shared" si="652"/>
        <v>3.0531133177191805E-16</v>
      </c>
      <c r="BP652">
        <f t="shared" si="653"/>
        <v>0</v>
      </c>
    </row>
    <row r="653" spans="1:68" x14ac:dyDescent="0.2">
      <c r="A653">
        <f t="shared" si="659"/>
        <v>0.61599999999999999</v>
      </c>
      <c r="B653">
        <f t="shared" si="595"/>
        <v>1.9254520516199749</v>
      </c>
      <c r="C653">
        <f t="shared" si="596"/>
        <v>1.2002817984124521</v>
      </c>
      <c r="D653">
        <f t="shared" si="597"/>
        <v>1.9254520516199749</v>
      </c>
      <c r="E653">
        <f t="shared" si="603"/>
        <v>0.93214116079905351</v>
      </c>
      <c r="F653">
        <f t="shared" si="604"/>
        <v>0.93214116079905351</v>
      </c>
      <c r="G653">
        <f t="shared" si="598"/>
        <v>1.9061975311037751</v>
      </c>
      <c r="H653">
        <f t="shared" si="599"/>
        <v>0.94427833002014849</v>
      </c>
      <c r="I653">
        <f t="shared" si="600"/>
        <v>0.9442783300201486</v>
      </c>
      <c r="J653">
        <f t="shared" si="655"/>
        <v>23.116458238504773</v>
      </c>
      <c r="K653">
        <f t="shared" si="656"/>
        <v>22.401756999806782</v>
      </c>
      <c r="L653">
        <f t="shared" si="605"/>
        <v>2.1207445562932526E+18</v>
      </c>
      <c r="M653">
        <f t="shared" si="601"/>
        <v>3.5106109049055007E-2</v>
      </c>
      <c r="N653" s="17">
        <f t="shared" si="657"/>
        <v>7.4451089658420704E+16</v>
      </c>
      <c r="O653">
        <f t="shared" si="658"/>
        <v>0</v>
      </c>
      <c r="P653" s="18" t="e">
        <f t="shared" si="602"/>
        <v>#N/A</v>
      </c>
      <c r="R653">
        <f t="shared" si="606"/>
        <v>3.1091393932763092</v>
      </c>
      <c r="S653">
        <f t="shared" si="607"/>
        <v>42.198298906717113</v>
      </c>
      <c r="T653">
        <f t="shared" si="629"/>
        <v>-3.3493801166731116</v>
      </c>
      <c r="U653" s="9">
        <f t="shared" si="608"/>
        <v>38.848918790044003</v>
      </c>
      <c r="V653">
        <f t="shared" si="630"/>
        <v>-7.4451089658419728E+16</v>
      </c>
      <c r="W653">
        <f t="shared" si="631"/>
        <v>0</v>
      </c>
      <c r="X653">
        <f t="shared" si="632"/>
        <v>-1.4210854715202004E-14</v>
      </c>
      <c r="Y653">
        <f t="shared" si="609"/>
        <v>1.2002817984124521</v>
      </c>
      <c r="Z653">
        <f t="shared" si="610"/>
        <v>31.415926535897931</v>
      </c>
      <c r="AA653">
        <f t="shared" si="611"/>
        <v>3.5121071819722376</v>
      </c>
      <c r="AB653">
        <f t="shared" si="633"/>
        <v>1.3642963426743357</v>
      </c>
      <c r="AC653">
        <f t="shared" si="612"/>
        <v>32.780222878572268</v>
      </c>
      <c r="AD653">
        <f t="shared" si="634"/>
        <v>0.11148630824258715</v>
      </c>
      <c r="AE653">
        <f t="shared" si="613"/>
        <v>6.7926715972121299E-2</v>
      </c>
      <c r="AF653" s="9">
        <f t="shared" si="635"/>
        <v>32.959635902786978</v>
      </c>
      <c r="AG653" s="9">
        <f t="shared" si="636"/>
        <v>0</v>
      </c>
      <c r="AH653">
        <f t="shared" si="637"/>
        <v>0</v>
      </c>
      <c r="AI653">
        <f t="shared" si="654"/>
        <v>3.1257338500323417E-3</v>
      </c>
      <c r="AJ653">
        <f t="shared" si="614"/>
        <v>37.337604695554134</v>
      </c>
      <c r="AK653">
        <f t="shared" si="615"/>
        <v>1.2807333504845764</v>
      </c>
      <c r="AL653">
        <f t="shared" si="616"/>
        <v>0.1603097283246524</v>
      </c>
      <c r="AM653">
        <f t="shared" si="617"/>
        <v>7.0271015680645102E-2</v>
      </c>
      <c r="AN653" s="9">
        <f t="shared" si="638"/>
        <v>38.84891879004401</v>
      </c>
      <c r="AO653">
        <f t="shared" si="618"/>
        <v>0</v>
      </c>
      <c r="AP653">
        <f t="shared" si="639"/>
        <v>0</v>
      </c>
      <c r="AQ653">
        <f t="shared" si="619"/>
        <v>5.9216781596562029</v>
      </c>
      <c r="AR653">
        <f t="shared" si="620"/>
        <v>-8.3562992189759377E-2</v>
      </c>
      <c r="AS653">
        <f t="shared" si="621"/>
        <v>4.882342008206525E-2</v>
      </c>
      <c r="AT653">
        <f t="shared" si="640"/>
        <v>-6.5246206135057397E-2</v>
      </c>
      <c r="AU653">
        <f t="shared" si="622"/>
        <v>5.889282887257032</v>
      </c>
      <c r="AV653">
        <f t="shared" si="641"/>
        <v>0.15159451203996713</v>
      </c>
      <c r="AW653">
        <f t="shared" si="642"/>
        <v>0</v>
      </c>
      <c r="AX653">
        <f t="shared" si="623"/>
        <v>3.511332407356603E-2</v>
      </c>
      <c r="AY653" t="b">
        <f t="shared" si="643"/>
        <v>0</v>
      </c>
      <c r="AZ653">
        <f t="shared" si="624"/>
        <v>37.337604695554134</v>
      </c>
      <c r="BA653">
        <f t="shared" si="625"/>
        <v>1.2807333504845839</v>
      </c>
      <c r="BB653">
        <f t="shared" si="626"/>
        <v>0.11097793202674458</v>
      </c>
      <c r="BC653">
        <f t="shared" si="627"/>
        <v>7.0271015680645102E-2</v>
      </c>
      <c r="BD653">
        <f t="shared" si="628"/>
        <v>4.9331796297907987E-2</v>
      </c>
      <c r="BF653" s="15">
        <f t="shared" si="644"/>
        <v>38.84891879004401</v>
      </c>
      <c r="BG653" s="10">
        <f t="shared" si="645"/>
        <v>0</v>
      </c>
      <c r="BH653">
        <f t="shared" si="646"/>
        <v>5.889282887257032</v>
      </c>
      <c r="BI653">
        <f t="shared" si="647"/>
        <v>5.9216781596562029</v>
      </c>
      <c r="BJ653">
        <f t="shared" si="648"/>
        <v>-8.3562992189751828E-2</v>
      </c>
      <c r="BK653">
        <f t="shared" si="649"/>
        <v>-5.0837621584257087E-4</v>
      </c>
      <c r="BM653">
        <f t="shared" si="650"/>
        <v>0</v>
      </c>
      <c r="BN653">
        <f t="shared" si="651"/>
        <v>7.5495165674510645E-15</v>
      </c>
      <c r="BO653">
        <f t="shared" si="652"/>
        <v>0</v>
      </c>
      <c r="BP653">
        <f t="shared" si="653"/>
        <v>0</v>
      </c>
    </row>
    <row r="654" spans="1:68" x14ac:dyDescent="0.2">
      <c r="A654">
        <f t="shared" si="659"/>
        <v>0.61699999999999999</v>
      </c>
      <c r="B654">
        <f t="shared" si="595"/>
        <v>1.9285777854700075</v>
      </c>
      <c r="C654">
        <f t="shared" si="596"/>
        <v>1.1971560645624195</v>
      </c>
      <c r="D654">
        <f t="shared" si="597"/>
        <v>1.9285777854700075</v>
      </c>
      <c r="E654">
        <f t="shared" si="603"/>
        <v>0.93100479614835485</v>
      </c>
      <c r="F654">
        <f t="shared" si="604"/>
        <v>0.93100479614835496</v>
      </c>
      <c r="G654">
        <f t="shared" si="598"/>
        <v>1.9092920076153075</v>
      </c>
      <c r="H654">
        <f t="shared" si="599"/>
        <v>0.94325526965250617</v>
      </c>
      <c r="I654">
        <f t="shared" si="600"/>
        <v>0.94325526965250617</v>
      </c>
      <c r="J654">
        <f t="shared" si="655"/>
        <v>23.141530488854126</v>
      </c>
      <c r="K654">
        <f t="shared" si="656"/>
        <v>22.425810979662906</v>
      </c>
      <c r="L654">
        <f t="shared" si="605"/>
        <v>2.1520758015237568E+18</v>
      </c>
      <c r="M654">
        <f t="shared" si="601"/>
        <v>3.5137347103082424E-2</v>
      </c>
      <c r="N654" s="17">
        <f t="shared" si="657"/>
        <v>7.561823443028456E+16</v>
      </c>
      <c r="O654">
        <f t="shared" si="658"/>
        <v>0</v>
      </c>
      <c r="P654" s="18" t="e">
        <f t="shared" si="602"/>
        <v>#N/A</v>
      </c>
      <c r="R654">
        <f t="shared" si="606"/>
        <v>3.1102125713784869</v>
      </c>
      <c r="S654">
        <f t="shared" si="607"/>
        <v>42.212964539328411</v>
      </c>
      <c r="T654">
        <f t="shared" si="629"/>
        <v>-3.3484906941475723</v>
      </c>
      <c r="U654" s="9">
        <f t="shared" si="608"/>
        <v>38.864473845180839</v>
      </c>
      <c r="V654">
        <f t="shared" si="630"/>
        <v>-7.5618234430284592E+16</v>
      </c>
      <c r="W654">
        <f t="shared" si="631"/>
        <v>0</v>
      </c>
      <c r="X654">
        <f t="shared" si="632"/>
        <v>0</v>
      </c>
      <c r="Y654">
        <f t="shared" si="609"/>
        <v>1.1971560645624195</v>
      </c>
      <c r="Z654">
        <f t="shared" si="610"/>
        <v>31.415926535897931</v>
      </c>
      <c r="AA654">
        <f t="shared" si="611"/>
        <v>3.5152329158222702</v>
      </c>
      <c r="AB654">
        <f t="shared" si="633"/>
        <v>1.378171660546907</v>
      </c>
      <c r="AC654">
        <f t="shared" si="612"/>
        <v>32.794098196444835</v>
      </c>
      <c r="AD654">
        <f t="shared" si="634"/>
        <v>0.11237590060973295</v>
      </c>
      <c r="AE654">
        <f t="shared" si="613"/>
        <v>6.9130774601686082E-2</v>
      </c>
      <c r="AF654" s="9">
        <f t="shared" si="635"/>
        <v>32.975604871656259</v>
      </c>
      <c r="AG654" s="9">
        <f t="shared" si="636"/>
        <v>0</v>
      </c>
      <c r="AH654">
        <f t="shared" si="637"/>
        <v>0</v>
      </c>
      <c r="AI654">
        <f t="shared" si="654"/>
        <v>3.1257338500324527E-3</v>
      </c>
      <c r="AJ654">
        <f t="shared" si="614"/>
        <v>37.337604695554134</v>
      </c>
      <c r="AK654">
        <f t="shared" si="615"/>
        <v>1.294179148667556</v>
      </c>
      <c r="AL654">
        <f t="shared" si="616"/>
        <v>0.16119915085019176</v>
      </c>
      <c r="AM654">
        <f t="shared" si="617"/>
        <v>7.1490850108935772E-2</v>
      </c>
      <c r="AN654" s="9">
        <f t="shared" si="638"/>
        <v>38.864473845180818</v>
      </c>
      <c r="AO654">
        <f t="shared" si="618"/>
        <v>0</v>
      </c>
      <c r="AP654">
        <f t="shared" si="639"/>
        <v>0</v>
      </c>
      <c r="AQ654">
        <f t="shared" si="619"/>
        <v>5.9216781596562029</v>
      </c>
      <c r="AR654">
        <f t="shared" si="620"/>
        <v>-8.3992511879350973E-2</v>
      </c>
      <c r="AS654">
        <f t="shared" si="621"/>
        <v>4.8823250240458818E-2</v>
      </c>
      <c r="AT654">
        <f t="shared" si="640"/>
        <v>-6.4900220317895621E-2</v>
      </c>
      <c r="AU654">
        <f t="shared" si="622"/>
        <v>5.8888689735245592</v>
      </c>
      <c r="AV654">
        <f t="shared" si="641"/>
        <v>0.15152318791149097</v>
      </c>
      <c r="AW654">
        <f t="shared" si="642"/>
        <v>0</v>
      </c>
      <c r="AX654">
        <f t="shared" si="623"/>
        <v>3.5144581412066347E-2</v>
      </c>
      <c r="AY654" t="b">
        <f t="shared" si="643"/>
        <v>0</v>
      </c>
      <c r="AZ654">
        <f t="shared" si="624"/>
        <v>37.337604695554134</v>
      </c>
      <c r="BA654">
        <f t="shared" si="625"/>
        <v>1.2941791486675625</v>
      </c>
      <c r="BB654">
        <f t="shared" si="626"/>
        <v>0.11186735455228365</v>
      </c>
      <c r="BC654">
        <f t="shared" si="627"/>
        <v>7.1490850108935647E-2</v>
      </c>
      <c r="BD654">
        <f t="shared" si="628"/>
        <v>4.9331796297907987E-2</v>
      </c>
      <c r="BF654" s="15">
        <f t="shared" si="644"/>
        <v>38.864473845180818</v>
      </c>
      <c r="BG654" s="10">
        <f t="shared" si="645"/>
        <v>0</v>
      </c>
      <c r="BH654">
        <f t="shared" si="646"/>
        <v>5.8888689735245592</v>
      </c>
      <c r="BI654">
        <f t="shared" si="647"/>
        <v>5.9216781596562029</v>
      </c>
      <c r="BJ654">
        <f t="shared" si="648"/>
        <v>-8.3992511879344534E-2</v>
      </c>
      <c r="BK654">
        <f t="shared" si="649"/>
        <v>-5.0854605744929393E-4</v>
      </c>
      <c r="BM654">
        <f t="shared" si="650"/>
        <v>0</v>
      </c>
      <c r="BN654">
        <f t="shared" si="651"/>
        <v>6.4392935428259079E-15</v>
      </c>
      <c r="BO654">
        <f t="shared" si="652"/>
        <v>0</v>
      </c>
      <c r="BP654">
        <f t="shared" si="653"/>
        <v>-1.2490009027033011E-16</v>
      </c>
    </row>
    <row r="655" spans="1:68" x14ac:dyDescent="0.2">
      <c r="A655">
        <f t="shared" si="659"/>
        <v>0.61799999999999999</v>
      </c>
      <c r="B655">
        <f t="shared" si="595"/>
        <v>1.9317035193200398</v>
      </c>
      <c r="C655">
        <f t="shared" si="596"/>
        <v>1.1940303307123872</v>
      </c>
      <c r="D655">
        <f t="shared" si="597"/>
        <v>1.9317035193200398</v>
      </c>
      <c r="E655">
        <f t="shared" si="603"/>
        <v>0.92985933539073662</v>
      </c>
      <c r="F655">
        <f t="shared" si="604"/>
        <v>0.92985933539073662</v>
      </c>
      <c r="G655">
        <f t="shared" si="598"/>
        <v>1.9123864841268394</v>
      </c>
      <c r="H655">
        <f t="shared" si="599"/>
        <v>0.94222317688252211</v>
      </c>
      <c r="I655">
        <f t="shared" si="600"/>
        <v>0.94222317688252222</v>
      </c>
      <c r="J655">
        <f t="shared" si="655"/>
        <v>23.166879267031007</v>
      </c>
      <c r="K655">
        <f t="shared" si="656"/>
        <v>22.450129991665353</v>
      </c>
      <c r="L655">
        <f t="shared" si="605"/>
        <v>2.1840046828489766E+18</v>
      </c>
      <c r="M655">
        <f t="shared" si="601"/>
        <v>3.5168585122779934E-2</v>
      </c>
      <c r="N655" s="17">
        <f t="shared" si="657"/>
        <v>7.6808354597324224E+16</v>
      </c>
      <c r="O655">
        <f t="shared" si="658"/>
        <v>0</v>
      </c>
      <c r="P655" s="18" t="e">
        <f t="shared" si="602"/>
        <v>#N/A</v>
      </c>
      <c r="R655">
        <f t="shared" si="606"/>
        <v>3.1112964044461258</v>
      </c>
      <c r="S655">
        <f t="shared" si="607"/>
        <v>42.227691875934781</v>
      </c>
      <c r="T655">
        <f t="shared" si="629"/>
        <v>-3.3476020629676944</v>
      </c>
      <c r="U655" s="9">
        <f t="shared" si="608"/>
        <v>38.880089812967086</v>
      </c>
      <c r="V655">
        <f t="shared" si="630"/>
        <v>-7.6808354597322544E+16</v>
      </c>
      <c r="W655">
        <f t="shared" si="631"/>
        <v>0</v>
      </c>
      <c r="X655">
        <f t="shared" si="632"/>
        <v>-2.1316282072803006E-14</v>
      </c>
      <c r="Y655">
        <f t="shared" si="609"/>
        <v>1.1940303307123872</v>
      </c>
      <c r="Z655">
        <f t="shared" si="610"/>
        <v>31.415926535897931</v>
      </c>
      <c r="AA655">
        <f t="shared" si="611"/>
        <v>3.5183586496723027</v>
      </c>
      <c r="AB655">
        <f t="shared" si="633"/>
        <v>1.3921005921758816</v>
      </c>
      <c r="AC655">
        <f t="shared" si="612"/>
        <v>32.80802712807381</v>
      </c>
      <c r="AD655">
        <f t="shared" si="634"/>
        <v>0.11326470230562229</v>
      </c>
      <c r="AE655">
        <f t="shared" si="613"/>
        <v>7.0346166286485864E-2</v>
      </c>
      <c r="AF655" s="9">
        <f t="shared" si="635"/>
        <v>32.991637996665915</v>
      </c>
      <c r="AG655" s="9">
        <f t="shared" si="636"/>
        <v>0</v>
      </c>
      <c r="AH655">
        <f t="shared" si="637"/>
        <v>0</v>
      </c>
      <c r="AI655">
        <f t="shared" si="654"/>
        <v>3.1257338500324527E-3</v>
      </c>
      <c r="AJ655">
        <f t="shared" si="614"/>
        <v>37.337604695554134</v>
      </c>
      <c r="AK655">
        <f t="shared" si="615"/>
        <v>1.3076753788402331</v>
      </c>
      <c r="AL655">
        <f t="shared" si="616"/>
        <v>0.16208778203006968</v>
      </c>
      <c r="AM655">
        <f t="shared" si="617"/>
        <v>7.2721956542638411E-2</v>
      </c>
      <c r="AN655" s="9">
        <f t="shared" si="638"/>
        <v>38.880089812967071</v>
      </c>
      <c r="AO655">
        <f t="shared" si="618"/>
        <v>0</v>
      </c>
      <c r="AP655">
        <f t="shared" si="639"/>
        <v>0</v>
      </c>
      <c r="AQ655">
        <f t="shared" si="619"/>
        <v>5.9216781596562029</v>
      </c>
      <c r="AR655">
        <f t="shared" si="620"/>
        <v>-8.4425213335648452E-2</v>
      </c>
      <c r="AS655">
        <f t="shared" si="621"/>
        <v>4.8823079724447396E-2</v>
      </c>
      <c r="AT655">
        <f t="shared" si="640"/>
        <v>-6.4561293040880305E-2</v>
      </c>
      <c r="AU655">
        <f t="shared" si="622"/>
        <v>5.8884518163011563</v>
      </c>
      <c r="AV655">
        <f t="shared" si="641"/>
        <v>0.15145160015389864</v>
      </c>
      <c r="AW655">
        <f t="shared" si="642"/>
        <v>0</v>
      </c>
      <c r="AX655">
        <f t="shared" si="623"/>
        <v>3.5175838750566672E-2</v>
      </c>
      <c r="AY655" t="b">
        <f t="shared" si="643"/>
        <v>0</v>
      </c>
      <c r="AZ655">
        <f t="shared" si="624"/>
        <v>37.337604695554134</v>
      </c>
      <c r="BA655">
        <f t="shared" si="625"/>
        <v>1.3076753788402375</v>
      </c>
      <c r="BB655">
        <f t="shared" si="626"/>
        <v>0.11275598573216147</v>
      </c>
      <c r="BC655">
        <f t="shared" si="627"/>
        <v>7.2721956542638411E-2</v>
      </c>
      <c r="BD655">
        <f t="shared" si="628"/>
        <v>4.9331796297907987E-2</v>
      </c>
      <c r="BF655" s="15">
        <f t="shared" si="644"/>
        <v>38.880089812967078</v>
      </c>
      <c r="BG655" s="10">
        <f t="shared" si="645"/>
        <v>0</v>
      </c>
      <c r="BH655">
        <f t="shared" si="646"/>
        <v>5.8884518163011634</v>
      </c>
      <c r="BI655">
        <f t="shared" si="647"/>
        <v>5.9216781596562029</v>
      </c>
      <c r="BJ655">
        <f t="shared" si="648"/>
        <v>-8.4425213335644012E-2</v>
      </c>
      <c r="BK655">
        <f t="shared" si="649"/>
        <v>-5.0871657346081289E-4</v>
      </c>
      <c r="BM655">
        <f t="shared" si="650"/>
        <v>0</v>
      </c>
      <c r="BN655">
        <f t="shared" si="651"/>
        <v>4.4408920985006262E-15</v>
      </c>
      <c r="BO655">
        <f t="shared" si="652"/>
        <v>-2.2204460492503131E-16</v>
      </c>
      <c r="BP655">
        <f t="shared" si="653"/>
        <v>0</v>
      </c>
    </row>
    <row r="656" spans="1:68" x14ac:dyDescent="0.2">
      <c r="A656">
        <f t="shared" si="659"/>
        <v>0.61899999999999999</v>
      </c>
      <c r="B656">
        <f t="shared" si="595"/>
        <v>1.9348292531700724</v>
      </c>
      <c r="C656">
        <f t="shared" si="596"/>
        <v>1.1909045968623546</v>
      </c>
      <c r="D656">
        <f t="shared" si="597"/>
        <v>1.9348292531700724</v>
      </c>
      <c r="E656">
        <f t="shared" si="603"/>
        <v>0.92870478971758397</v>
      </c>
      <c r="F656">
        <f t="shared" si="604"/>
        <v>0.92870478971758408</v>
      </c>
      <c r="G656">
        <f t="shared" si="598"/>
        <v>1.9154809606383716</v>
      </c>
      <c r="H656">
        <f t="shared" si="599"/>
        <v>0.94118206159328666</v>
      </c>
      <c r="I656">
        <f t="shared" si="600"/>
        <v>0.94118206159328666</v>
      </c>
      <c r="J656">
        <f t="shared" si="655"/>
        <v>23.192505969018875</v>
      </c>
      <c r="K656">
        <f t="shared" si="656"/>
        <v>22.474715366646429</v>
      </c>
      <c r="L656">
        <f t="shared" si="605"/>
        <v>2.2165450192222589E+18</v>
      </c>
      <c r="M656">
        <f t="shared" si="601"/>
        <v>3.5199823108116965E-2</v>
      </c>
      <c r="N656" s="17">
        <f t="shared" si="657"/>
        <v>7.8021992587801232E+16</v>
      </c>
      <c r="O656">
        <f t="shared" si="658"/>
        <v>0</v>
      </c>
      <c r="P656" s="18" t="e">
        <f t="shared" si="602"/>
        <v>#N/A</v>
      </c>
      <c r="R656">
        <f t="shared" si="606"/>
        <v>3.1123909158346161</v>
      </c>
      <c r="S656">
        <f t="shared" si="607"/>
        <v>42.242481359840234</v>
      </c>
      <c r="T656">
        <f t="shared" si="629"/>
        <v>-3.3467142217282988</v>
      </c>
      <c r="U656" s="9">
        <f t="shared" si="608"/>
        <v>38.895767138111935</v>
      </c>
      <c r="V656">
        <f t="shared" si="630"/>
        <v>-7.802199258780048E+16</v>
      </c>
      <c r="W656">
        <f t="shared" si="631"/>
        <v>0</v>
      </c>
      <c r="X656">
        <f t="shared" si="632"/>
        <v>-7.1054273576010019E-15</v>
      </c>
      <c r="Y656">
        <f t="shared" si="609"/>
        <v>1.1909045968623546</v>
      </c>
      <c r="Z656">
        <f t="shared" si="610"/>
        <v>31.415926535897931</v>
      </c>
      <c r="AA656">
        <f t="shared" si="611"/>
        <v>3.5214843835223348</v>
      </c>
      <c r="AB656">
        <f t="shared" si="633"/>
        <v>1.4060835845237758</v>
      </c>
      <c r="AC656">
        <f t="shared" si="612"/>
        <v>32.822010120421709</v>
      </c>
      <c r="AD656">
        <f t="shared" si="634"/>
        <v>0.11415271473450675</v>
      </c>
      <c r="AE656">
        <f t="shared" si="613"/>
        <v>7.1572918608388339E-2</v>
      </c>
      <c r="AF656" s="9">
        <f t="shared" si="635"/>
        <v>33.007735753764607</v>
      </c>
      <c r="AG656" s="9">
        <f t="shared" si="636"/>
        <v>0</v>
      </c>
      <c r="AH656">
        <f t="shared" si="637"/>
        <v>0</v>
      </c>
      <c r="AI656">
        <f t="shared" si="654"/>
        <v>3.1257338500324527E-3</v>
      </c>
      <c r="AJ656">
        <f t="shared" si="614"/>
        <v>37.337604695554134</v>
      </c>
      <c r="AK656">
        <f t="shared" si="615"/>
        <v>1.321222456518147</v>
      </c>
      <c r="AL656">
        <f t="shared" si="616"/>
        <v>0.16297562326946524</v>
      </c>
      <c r="AM656">
        <f t="shared" si="617"/>
        <v>7.3964362770183381E-2</v>
      </c>
      <c r="AN656" s="9">
        <f t="shared" si="638"/>
        <v>38.895767138111935</v>
      </c>
      <c r="AO656">
        <f t="shared" si="618"/>
        <v>0</v>
      </c>
      <c r="AP656">
        <f t="shared" si="639"/>
        <v>0</v>
      </c>
      <c r="AQ656">
        <f t="shared" si="619"/>
        <v>5.9216781596562029</v>
      </c>
      <c r="AR656">
        <f t="shared" si="620"/>
        <v>-8.4861128005628839E-2</v>
      </c>
      <c r="AS656">
        <f t="shared" si="621"/>
        <v>4.8822908534958492E-2</v>
      </c>
      <c r="AT656">
        <f t="shared" si="640"/>
        <v>-6.4229250408947516E-2</v>
      </c>
      <c r="AU656">
        <f t="shared" si="622"/>
        <v>5.8880313843473289</v>
      </c>
      <c r="AV656">
        <f t="shared" si="641"/>
        <v>0.15137974688710931</v>
      </c>
      <c r="AW656">
        <f t="shared" si="642"/>
        <v>0</v>
      </c>
      <c r="AX656">
        <f t="shared" si="623"/>
        <v>3.5207096089066997E-2</v>
      </c>
      <c r="AY656" t="b">
        <f t="shared" si="643"/>
        <v>0</v>
      </c>
      <c r="AZ656">
        <f t="shared" si="624"/>
        <v>37.337604695554134</v>
      </c>
      <c r="BA656">
        <f t="shared" si="625"/>
        <v>1.321222456518137</v>
      </c>
      <c r="BB656">
        <f t="shared" si="626"/>
        <v>0.1136438269715572</v>
      </c>
      <c r="BC656">
        <f t="shared" si="627"/>
        <v>7.396436277018327E-2</v>
      </c>
      <c r="BD656">
        <f t="shared" si="628"/>
        <v>4.9331796297907987E-2</v>
      </c>
      <c r="BF656" s="15">
        <f t="shared" si="644"/>
        <v>38.895767138111914</v>
      </c>
      <c r="BG656" s="10">
        <f t="shared" si="645"/>
        <v>0</v>
      </c>
      <c r="BH656">
        <f t="shared" si="646"/>
        <v>5.8880313843473076</v>
      </c>
      <c r="BI656">
        <f t="shared" si="647"/>
        <v>5.9216781596562029</v>
      </c>
      <c r="BJ656">
        <f t="shared" si="648"/>
        <v>-8.4861128005638831E-2</v>
      </c>
      <c r="BK656">
        <f t="shared" si="649"/>
        <v>-5.0888776294955029E-4</v>
      </c>
      <c r="BM656">
        <f t="shared" si="650"/>
        <v>0</v>
      </c>
      <c r="BN656">
        <f t="shared" si="651"/>
        <v>-9.9920072216264089E-15</v>
      </c>
      <c r="BO656">
        <f t="shared" si="652"/>
        <v>0</v>
      </c>
      <c r="BP656">
        <f t="shared" si="653"/>
        <v>-1.1102230246251565E-16</v>
      </c>
    </row>
    <row r="657" spans="1:68" x14ac:dyDescent="0.2">
      <c r="A657">
        <f t="shared" si="659"/>
        <v>0.62</v>
      </c>
      <c r="B657">
        <f t="shared" si="595"/>
        <v>1.9379549870201047</v>
      </c>
      <c r="C657">
        <f t="shared" si="596"/>
        <v>1.1877788630123223</v>
      </c>
      <c r="D657">
        <f t="shared" si="597"/>
        <v>1.9379549870201047</v>
      </c>
      <c r="E657">
        <f t="shared" si="603"/>
        <v>0.92754117040904405</v>
      </c>
      <c r="F657">
        <f t="shared" si="604"/>
        <v>0.92754117040904416</v>
      </c>
      <c r="G657">
        <f t="shared" si="598"/>
        <v>1.9185754371499038</v>
      </c>
      <c r="H657">
        <f t="shared" si="599"/>
        <v>0.94013193375428794</v>
      </c>
      <c r="I657">
        <f t="shared" si="600"/>
        <v>0.94013193375428794</v>
      </c>
      <c r="J657">
        <f t="shared" si="655"/>
        <v>23.218412009756108</v>
      </c>
      <c r="K657">
        <f t="shared" si="656"/>
        <v>22.499568453486813</v>
      </c>
      <c r="L657">
        <f t="shared" si="605"/>
        <v>2.2497110026519716E+18</v>
      </c>
      <c r="M657">
        <f t="shared" si="601"/>
        <v>3.523106105906304E-2</v>
      </c>
      <c r="N657" s="17">
        <f t="shared" si="657"/>
        <v>7.9259705699677552E+16</v>
      </c>
      <c r="O657">
        <f t="shared" si="658"/>
        <v>0</v>
      </c>
      <c r="P657" s="18" t="e">
        <f t="shared" si="602"/>
        <v>#N/A</v>
      </c>
      <c r="R657">
        <f t="shared" si="606"/>
        <v>3.1134961291814083</v>
      </c>
      <c r="S657">
        <f t="shared" si="607"/>
        <v>42.25733343859379</v>
      </c>
      <c r="T657">
        <f t="shared" si="629"/>
        <v>-3.3458271690279449</v>
      </c>
      <c r="U657" s="9">
        <f t="shared" si="608"/>
        <v>38.911506269565848</v>
      </c>
      <c r="V657">
        <f t="shared" si="630"/>
        <v>-7.9259705699675536E+16</v>
      </c>
      <c r="W657">
        <f t="shared" si="631"/>
        <v>0</v>
      </c>
      <c r="X657">
        <f t="shared" si="632"/>
        <v>-2.8421709430404007E-14</v>
      </c>
      <c r="Y657">
        <f t="shared" si="609"/>
        <v>1.1877788630123223</v>
      </c>
      <c r="Z657">
        <f t="shared" si="610"/>
        <v>31.415926535897931</v>
      </c>
      <c r="AA657">
        <f t="shared" si="611"/>
        <v>3.5246101173723674</v>
      </c>
      <c r="AB657">
        <f t="shared" si="633"/>
        <v>1.4201210888877527</v>
      </c>
      <c r="AC657">
        <f t="shared" si="612"/>
        <v>32.836047624785685</v>
      </c>
      <c r="AD657">
        <f t="shared" si="634"/>
        <v>0.11503993929690086</v>
      </c>
      <c r="AE657">
        <f t="shared" si="613"/>
        <v>7.2811059475150333E-2</v>
      </c>
      <c r="AF657" s="9">
        <f t="shared" si="635"/>
        <v>33.023898623557734</v>
      </c>
      <c r="AG657" s="9">
        <f t="shared" si="636"/>
        <v>0</v>
      </c>
      <c r="AH657">
        <f t="shared" si="637"/>
        <v>0</v>
      </c>
      <c r="AI657">
        <f t="shared" si="654"/>
        <v>3.1257338500324527E-3</v>
      </c>
      <c r="AJ657">
        <f t="shared" si="614"/>
        <v>37.337604695554134</v>
      </c>
      <c r="AK657">
        <f t="shared" si="615"/>
        <v>1.334820801137395</v>
      </c>
      <c r="AL657">
        <f t="shared" si="616"/>
        <v>0.16386267596981918</v>
      </c>
      <c r="AM657">
        <f t="shared" si="617"/>
        <v>7.52180969045112E-2</v>
      </c>
      <c r="AN657" s="9">
        <f t="shared" si="638"/>
        <v>38.911506269565862</v>
      </c>
      <c r="AO657">
        <f t="shared" si="618"/>
        <v>0</v>
      </c>
      <c r="AP657">
        <f t="shared" si="639"/>
        <v>0</v>
      </c>
      <c r="AQ657">
        <f t="shared" si="619"/>
        <v>5.9216781596562029</v>
      </c>
      <c r="AR657">
        <f t="shared" si="620"/>
        <v>-8.5300287750357695E-2</v>
      </c>
      <c r="AS657">
        <f t="shared" si="621"/>
        <v>4.8822736672918324E-2</v>
      </c>
      <c r="AT657">
        <f t="shared" si="640"/>
        <v>-6.3903924540038404E-2</v>
      </c>
      <c r="AU657">
        <f t="shared" si="622"/>
        <v>5.8876076460081279</v>
      </c>
      <c r="AV657">
        <f t="shared" si="641"/>
        <v>0.15130762621268776</v>
      </c>
      <c r="AW657">
        <f t="shared" si="642"/>
        <v>0</v>
      </c>
      <c r="AX657">
        <f t="shared" si="623"/>
        <v>3.5238353427567322E-2</v>
      </c>
      <c r="AY657" t="b">
        <f t="shared" si="643"/>
        <v>0</v>
      </c>
      <c r="AZ657">
        <f t="shared" si="624"/>
        <v>37.337604695554134</v>
      </c>
      <c r="BA657">
        <f t="shared" si="625"/>
        <v>1.3348208011374036</v>
      </c>
      <c r="BB657">
        <f t="shared" si="626"/>
        <v>0.11453087967191117</v>
      </c>
      <c r="BC657">
        <f t="shared" si="627"/>
        <v>7.5218096904511075E-2</v>
      </c>
      <c r="BD657">
        <f t="shared" si="628"/>
        <v>4.9331796297907987E-2</v>
      </c>
      <c r="BF657" s="15">
        <f t="shared" si="644"/>
        <v>38.911506269565869</v>
      </c>
      <c r="BG657" s="10">
        <f t="shared" si="645"/>
        <v>0</v>
      </c>
      <c r="BH657">
        <f t="shared" si="646"/>
        <v>5.887607646008135</v>
      </c>
      <c r="BI657">
        <f t="shared" si="647"/>
        <v>5.9216781596562029</v>
      </c>
      <c r="BJ657">
        <f t="shared" si="648"/>
        <v>-8.5300287750349035E-2</v>
      </c>
      <c r="BK657">
        <f t="shared" si="649"/>
        <v>-5.0905962498969115E-4</v>
      </c>
      <c r="BM657">
        <f t="shared" si="650"/>
        <v>0</v>
      </c>
      <c r="BN657">
        <f t="shared" si="651"/>
        <v>8.659739592076221E-15</v>
      </c>
      <c r="BO657">
        <f t="shared" si="652"/>
        <v>0</v>
      </c>
      <c r="BP657">
        <f t="shared" si="653"/>
        <v>-1.2490009027033011E-16</v>
      </c>
    </row>
    <row r="658" spans="1:68" x14ac:dyDescent="0.2">
      <c r="A658">
        <f t="shared" si="659"/>
        <v>0.621</v>
      </c>
      <c r="B658">
        <f t="shared" si="595"/>
        <v>1.9410807208701371</v>
      </c>
      <c r="C658">
        <f t="shared" si="596"/>
        <v>1.1846531291622899</v>
      </c>
      <c r="D658">
        <f t="shared" si="597"/>
        <v>1.9410807208701371</v>
      </c>
      <c r="E658">
        <f t="shared" si="603"/>
        <v>0.92636848883391498</v>
      </c>
      <c r="F658">
        <f t="shared" si="604"/>
        <v>0.92636848883391509</v>
      </c>
      <c r="G658">
        <f t="shared" si="598"/>
        <v>1.9216699136614357</v>
      </c>
      <c r="H658">
        <f t="shared" si="599"/>
        <v>0.93907280342131627</v>
      </c>
      <c r="I658">
        <f t="shared" si="600"/>
        <v>0.93907280342131627</v>
      </c>
      <c r="J658">
        <f t="shared" si="655"/>
        <v>23.244598823337942</v>
      </c>
      <c r="K658">
        <f t="shared" si="656"/>
        <v>22.524690619307311</v>
      </c>
      <c r="L658">
        <f t="shared" si="605"/>
        <v>2.2835172096854477E+18</v>
      </c>
      <c r="M658">
        <f t="shared" si="601"/>
        <v>3.5262298975587615E-2</v>
      </c>
      <c r="N658" s="17">
        <f t="shared" si="657"/>
        <v>8.0522066563827856E+16</v>
      </c>
      <c r="O658">
        <f t="shared" si="658"/>
        <v>0</v>
      </c>
      <c r="P658" s="18" t="e">
        <f t="shared" si="602"/>
        <v>#N/A</v>
      </c>
      <c r="R658">
        <f t="shared" si="606"/>
        <v>3.1146120684081695</v>
      </c>
      <c r="S658">
        <f t="shared" si="607"/>
        <v>42.272248564045697</v>
      </c>
      <c r="T658">
        <f t="shared" si="629"/>
        <v>-3.3449409034689217</v>
      </c>
      <c r="U658" s="9">
        <f t="shared" si="608"/>
        <v>38.927307660576773</v>
      </c>
      <c r="V658">
        <f t="shared" si="630"/>
        <v>-8.0522066563823808E+16</v>
      </c>
      <c r="W658">
        <f t="shared" si="631"/>
        <v>0</v>
      </c>
      <c r="X658">
        <f t="shared" si="632"/>
        <v>-4.9737991503207013E-14</v>
      </c>
      <c r="Y658">
        <f t="shared" si="609"/>
        <v>1.1846531291622899</v>
      </c>
      <c r="Z658">
        <f t="shared" si="610"/>
        <v>31.415926535897931</v>
      </c>
      <c r="AA658">
        <f t="shared" si="611"/>
        <v>3.5277358512224</v>
      </c>
      <c r="AB658">
        <f t="shared" si="633"/>
        <v>1.4342135609593814</v>
      </c>
      <c r="AC658">
        <f t="shared" si="612"/>
        <v>32.850140096857309</v>
      </c>
      <c r="AD658">
        <f t="shared" si="634"/>
        <v>0.11592637738959455</v>
      </c>
      <c r="AE658">
        <f t="shared" si="613"/>
        <v>7.4060617123124214E-2</v>
      </c>
      <c r="AF658" s="9">
        <f t="shared" si="635"/>
        <v>33.040127091370024</v>
      </c>
      <c r="AG658" s="9">
        <f t="shared" si="636"/>
        <v>0</v>
      </c>
      <c r="AH658">
        <f t="shared" si="637"/>
        <v>0</v>
      </c>
      <c r="AI658">
        <f t="shared" si="654"/>
        <v>3.1257338500323417E-3</v>
      </c>
      <c r="AJ658">
        <f t="shared" si="614"/>
        <v>37.337604695554134</v>
      </c>
      <c r="AK658">
        <f t="shared" si="615"/>
        <v>1.3484708361079858</v>
      </c>
      <c r="AL658">
        <f t="shared" si="616"/>
        <v>0.16474894152884234</v>
      </c>
      <c r="AM658">
        <f t="shared" si="617"/>
        <v>7.6483187385791532E-2</v>
      </c>
      <c r="AN658" s="9">
        <f t="shared" si="638"/>
        <v>38.927307660576751</v>
      </c>
      <c r="AO658">
        <f t="shared" si="618"/>
        <v>0</v>
      </c>
      <c r="AP658">
        <f t="shared" si="639"/>
        <v>0</v>
      </c>
      <c r="AQ658">
        <f t="shared" si="619"/>
        <v>5.9216781596562029</v>
      </c>
      <c r="AR658">
        <f t="shared" si="620"/>
        <v>-8.5742724851395558E-2</v>
      </c>
      <c r="AS658">
        <f t="shared" si="621"/>
        <v>4.8822564139247793E-2</v>
      </c>
      <c r="AT658">
        <f t="shared" si="640"/>
        <v>-6.3585153312525372E-2</v>
      </c>
      <c r="AU658">
        <f t="shared" si="622"/>
        <v>5.8871805692067269</v>
      </c>
      <c r="AV658">
        <f t="shared" si="641"/>
        <v>0.15123523621359797</v>
      </c>
      <c r="AW658">
        <f t="shared" si="642"/>
        <v>0</v>
      </c>
      <c r="AX658">
        <f t="shared" si="623"/>
        <v>3.5269610766067647E-2</v>
      </c>
      <c r="AY658" t="b">
        <f t="shared" si="643"/>
        <v>0</v>
      </c>
      <c r="AZ658">
        <f t="shared" si="624"/>
        <v>37.337604695554134</v>
      </c>
      <c r="BA658">
        <f t="shared" si="625"/>
        <v>1.3484708361079778</v>
      </c>
      <c r="BB658">
        <f t="shared" si="626"/>
        <v>0.11541714523093446</v>
      </c>
      <c r="BC658">
        <f t="shared" si="627"/>
        <v>7.6483187385791407E-2</v>
      </c>
      <c r="BD658">
        <f t="shared" si="628"/>
        <v>4.9331796297907987E-2</v>
      </c>
      <c r="BF658" s="15">
        <f t="shared" si="644"/>
        <v>38.927307660576744</v>
      </c>
      <c r="BG658" s="10">
        <f t="shared" si="645"/>
        <v>0</v>
      </c>
      <c r="BH658">
        <f t="shared" si="646"/>
        <v>5.8871805692067198</v>
      </c>
      <c r="BI658">
        <f t="shared" si="647"/>
        <v>5.9216781596562029</v>
      </c>
      <c r="BJ658">
        <f t="shared" si="648"/>
        <v>-8.5742724851403551E-2</v>
      </c>
      <c r="BK658">
        <f t="shared" si="649"/>
        <v>-5.0923215866008342E-4</v>
      </c>
      <c r="BM658">
        <f t="shared" si="650"/>
        <v>0</v>
      </c>
      <c r="BN658">
        <f t="shared" si="651"/>
        <v>-7.9936057773011271E-15</v>
      </c>
      <c r="BO658">
        <f t="shared" si="652"/>
        <v>0</v>
      </c>
      <c r="BP658">
        <f t="shared" si="653"/>
        <v>-1.2490009027033011E-16</v>
      </c>
    </row>
    <row r="659" spans="1:68" x14ac:dyDescent="0.2">
      <c r="A659">
        <f t="shared" si="659"/>
        <v>0.622</v>
      </c>
      <c r="B659">
        <f t="shared" si="595"/>
        <v>1.9442064547201696</v>
      </c>
      <c r="C659">
        <f t="shared" si="596"/>
        <v>1.1815273953122574</v>
      </c>
      <c r="D659">
        <f t="shared" si="597"/>
        <v>1.9442064547201696</v>
      </c>
      <c r="E659">
        <f t="shared" si="603"/>
        <v>0.92518675644953507</v>
      </c>
      <c r="F659">
        <f t="shared" si="604"/>
        <v>0.92518675644953507</v>
      </c>
      <c r="G659">
        <f t="shared" si="598"/>
        <v>1.9247643901729679</v>
      </c>
      <c r="H659">
        <f t="shared" si="599"/>
        <v>0.93800468073636756</v>
      </c>
      <c r="I659">
        <f t="shared" si="600"/>
        <v>0.93800468073636756</v>
      </c>
      <c r="J659">
        <f t="shared" si="655"/>
        <v>23.271067863221891</v>
      </c>
      <c r="K659">
        <f t="shared" si="656"/>
        <v>22.550083249663903</v>
      </c>
      <c r="L659">
        <f t="shared" si="605"/>
        <v>2.3179786132888238E+18</v>
      </c>
      <c r="M659">
        <f t="shared" si="601"/>
        <v>3.5293536857660172E-2</v>
      </c>
      <c r="N659" s="17">
        <f t="shared" si="657"/>
        <v>8.180966362337712E+16</v>
      </c>
      <c r="O659">
        <f t="shared" si="658"/>
        <v>0</v>
      </c>
      <c r="P659" s="18" t="e">
        <f t="shared" si="602"/>
        <v>#N/A</v>
      </c>
      <c r="R659">
        <f t="shared" si="606"/>
        <v>3.1157387577229771</v>
      </c>
      <c r="S659">
        <f t="shared" si="607"/>
        <v>42.287227192404053</v>
      </c>
      <c r="T659">
        <f t="shared" si="629"/>
        <v>-3.3440554236572315</v>
      </c>
      <c r="U659" s="9">
        <f t="shared" si="608"/>
        <v>38.943171768746822</v>
      </c>
      <c r="V659">
        <f t="shared" si="630"/>
        <v>-8.1809663623375968E+16</v>
      </c>
      <c r="W659">
        <f t="shared" si="631"/>
        <v>0</v>
      </c>
      <c r="X659">
        <f t="shared" si="632"/>
        <v>-1.4210854715202004E-14</v>
      </c>
      <c r="Y659">
        <f t="shared" si="609"/>
        <v>1.1815273953122574</v>
      </c>
      <c r="Z659">
        <f t="shared" si="610"/>
        <v>31.415926535897931</v>
      </c>
      <c r="AA659">
        <f t="shared" si="611"/>
        <v>3.5308615850724321</v>
      </c>
      <c r="AB659">
        <f t="shared" si="633"/>
        <v>1.4483614608853062</v>
      </c>
      <c r="AC659">
        <f t="shared" si="612"/>
        <v>32.86428799678324</v>
      </c>
      <c r="AD659">
        <f t="shared" si="634"/>
        <v>0.11681203040566653</v>
      </c>
      <c r="AE659">
        <f t="shared" si="613"/>
        <v>7.5321620120008162E-2</v>
      </c>
      <c r="AF659" s="9">
        <f t="shared" si="635"/>
        <v>33.056421647308916</v>
      </c>
      <c r="AG659" s="9">
        <f t="shared" si="636"/>
        <v>0</v>
      </c>
      <c r="AH659">
        <f t="shared" si="637"/>
        <v>0</v>
      </c>
      <c r="AI659">
        <f t="shared" si="654"/>
        <v>3.1257338500324527E-3</v>
      </c>
      <c r="AJ659">
        <f t="shared" si="614"/>
        <v>37.337604695554134</v>
      </c>
      <c r="AK659">
        <f t="shared" si="615"/>
        <v>1.3621729888679841</v>
      </c>
      <c r="AL659">
        <f t="shared" si="616"/>
        <v>0.16563442134053252</v>
      </c>
      <c r="AM659">
        <f t="shared" si="617"/>
        <v>7.7759662984182396E-2</v>
      </c>
      <c r="AN659" s="9">
        <f t="shared" si="638"/>
        <v>38.943171768746836</v>
      </c>
      <c r="AO659">
        <f t="shared" si="618"/>
        <v>0</v>
      </c>
      <c r="AP659">
        <f t="shared" si="639"/>
        <v>0</v>
      </c>
      <c r="AQ659">
        <f t="shared" si="619"/>
        <v>5.9216781596562029</v>
      </c>
      <c r="AR659">
        <f t="shared" si="620"/>
        <v>-8.6188472017322049E-2</v>
      </c>
      <c r="AS659">
        <f t="shared" si="621"/>
        <v>4.8822390934865997E-2</v>
      </c>
      <c r="AT659">
        <f t="shared" si="640"/>
        <v>-6.3272780125340641E-2</v>
      </c>
      <c r="AU659">
        <f t="shared" si="622"/>
        <v>5.8867501214379203</v>
      </c>
      <c r="AV659">
        <f t="shared" si="641"/>
        <v>0.15116257495395455</v>
      </c>
      <c r="AW659">
        <f t="shared" si="642"/>
        <v>0</v>
      </c>
      <c r="AX659">
        <f t="shared" si="623"/>
        <v>3.5300868104567971E-2</v>
      </c>
      <c r="AY659" t="b">
        <f t="shared" si="643"/>
        <v>0</v>
      </c>
      <c r="AZ659">
        <f t="shared" si="624"/>
        <v>37.337604695554134</v>
      </c>
      <c r="BA659">
        <f t="shared" si="625"/>
        <v>1.3621729888679825</v>
      </c>
      <c r="BB659">
        <f t="shared" si="626"/>
        <v>0.11630262504262449</v>
      </c>
      <c r="BC659">
        <f t="shared" si="627"/>
        <v>7.7759662984182396E-2</v>
      </c>
      <c r="BD659">
        <f t="shared" si="628"/>
        <v>4.9331796297907987E-2</v>
      </c>
      <c r="BF659" s="15">
        <f t="shared" si="644"/>
        <v>38.943171768746829</v>
      </c>
      <c r="BG659" s="10">
        <f t="shared" si="645"/>
        <v>0</v>
      </c>
      <c r="BH659">
        <f t="shared" si="646"/>
        <v>5.8867501214379132</v>
      </c>
      <c r="BI659">
        <f t="shared" si="647"/>
        <v>5.9216781596562029</v>
      </c>
      <c r="BJ659">
        <f t="shared" si="648"/>
        <v>-8.6188472017323603E-2</v>
      </c>
      <c r="BK659">
        <f t="shared" si="649"/>
        <v>-5.0940536304203143E-4</v>
      </c>
      <c r="BM659">
        <f t="shared" si="650"/>
        <v>0</v>
      </c>
      <c r="BN659">
        <f t="shared" si="651"/>
        <v>0</v>
      </c>
      <c r="BO659">
        <f t="shared" si="652"/>
        <v>0</v>
      </c>
      <c r="BP659">
        <f t="shared" si="653"/>
        <v>0</v>
      </c>
    </row>
    <row r="660" spans="1:68" x14ac:dyDescent="0.2">
      <c r="A660">
        <f t="shared" si="659"/>
        <v>0.623</v>
      </c>
      <c r="B660">
        <f t="shared" si="595"/>
        <v>1.947332188570202</v>
      </c>
      <c r="C660">
        <f t="shared" si="596"/>
        <v>1.178401661462225</v>
      </c>
      <c r="D660">
        <f t="shared" si="597"/>
        <v>1.947332188570202</v>
      </c>
      <c r="E660">
        <f t="shared" si="603"/>
        <v>0.92399598480167111</v>
      </c>
      <c r="F660">
        <f t="shared" si="604"/>
        <v>0.92399598480167111</v>
      </c>
      <c r="G660">
        <f t="shared" si="598"/>
        <v>1.9278588666845</v>
      </c>
      <c r="H660">
        <f t="shared" si="599"/>
        <v>0.93692757592754694</v>
      </c>
      <c r="I660">
        <f t="shared" si="600"/>
        <v>0.93692757592754705</v>
      </c>
      <c r="J660">
        <f t="shared" si="655"/>
        <v>23.297820602436609</v>
      </c>
      <c r="K660">
        <f t="shared" si="656"/>
        <v>22.57574774874594</v>
      </c>
      <c r="L660">
        <f t="shared" si="605"/>
        <v>2.3531105951401585E+18</v>
      </c>
      <c r="M660">
        <f t="shared" si="601"/>
        <v>3.5324774705250202E-2</v>
      </c>
      <c r="N660" s="17">
        <f t="shared" si="657"/>
        <v>8.3123101629863312E+16</v>
      </c>
      <c r="O660">
        <f t="shared" si="658"/>
        <v>0</v>
      </c>
      <c r="P660" s="18" t="e">
        <f t="shared" si="602"/>
        <v>#N/A</v>
      </c>
      <c r="R660">
        <f t="shared" si="606"/>
        <v>3.1168762216225363</v>
      </c>
      <c r="S660">
        <f t="shared" si="607"/>
        <v>42.30226978429301</v>
      </c>
      <c r="T660">
        <f t="shared" si="629"/>
        <v>-3.3431707282025789</v>
      </c>
      <c r="U660" s="9">
        <f t="shared" si="608"/>
        <v>38.95909905609043</v>
      </c>
      <c r="V660">
        <f t="shared" si="630"/>
        <v>-8.3123101629862128E+16</v>
      </c>
      <c r="W660">
        <f t="shared" si="631"/>
        <v>0</v>
      </c>
      <c r="X660">
        <f t="shared" si="632"/>
        <v>-1.4210854715202004E-14</v>
      </c>
      <c r="Y660">
        <f t="shared" si="609"/>
        <v>1.178401661462225</v>
      </c>
      <c r="Z660">
        <f t="shared" si="610"/>
        <v>31.415926535897931</v>
      </c>
      <c r="AA660">
        <f t="shared" si="611"/>
        <v>3.5339873189224646</v>
      </c>
      <c r="AB660">
        <f t="shared" si="633"/>
        <v>1.4625652533288611</v>
      </c>
      <c r="AC660">
        <f t="shared" si="612"/>
        <v>32.878491789226793</v>
      </c>
      <c r="AD660">
        <f t="shared" si="634"/>
        <v>0.11769689973449741</v>
      </c>
      <c r="AE660">
        <f t="shared" si="613"/>
        <v>7.6594097367636338E-2</v>
      </c>
      <c r="AF660" s="9">
        <f t="shared" si="635"/>
        <v>33.072782786328929</v>
      </c>
      <c r="AG660" s="9">
        <f t="shared" si="636"/>
        <v>0</v>
      </c>
      <c r="AH660">
        <f t="shared" si="637"/>
        <v>0</v>
      </c>
      <c r="AI660">
        <f t="shared" si="654"/>
        <v>3.1257338500324527E-3</v>
      </c>
      <c r="AJ660">
        <f t="shared" si="614"/>
        <v>37.337604695554134</v>
      </c>
      <c r="AK660">
        <f t="shared" si="615"/>
        <v>1.3759276909384763</v>
      </c>
      <c r="AL660">
        <f t="shared" si="616"/>
        <v>0.16651911679518516</v>
      </c>
      <c r="AM660">
        <f t="shared" si="617"/>
        <v>7.9047552802631288E-2</v>
      </c>
      <c r="AN660" s="9">
        <f t="shared" si="638"/>
        <v>38.959099056090423</v>
      </c>
      <c r="AO660">
        <f t="shared" si="618"/>
        <v>0</v>
      </c>
      <c r="AP660">
        <f t="shared" si="639"/>
        <v>0</v>
      </c>
      <c r="AQ660">
        <f t="shared" si="619"/>
        <v>5.9216781596562029</v>
      </c>
      <c r="AR660">
        <f t="shared" si="620"/>
        <v>-8.6637562390384781E-2</v>
      </c>
      <c r="AS660">
        <f t="shared" si="621"/>
        <v>4.8822217060687748E-2</v>
      </c>
      <c r="AT660">
        <f t="shared" si="640"/>
        <v>-6.2966653670071912E-2</v>
      </c>
      <c r="AU660">
        <f t="shared" si="622"/>
        <v>5.8863162697614939</v>
      </c>
      <c r="AV660">
        <f t="shared" si="641"/>
        <v>0.1510896404787701</v>
      </c>
      <c r="AW660">
        <f t="shared" si="642"/>
        <v>0</v>
      </c>
      <c r="AX660">
        <f t="shared" si="623"/>
        <v>3.5332125443068296E-2</v>
      </c>
      <c r="AY660" t="b">
        <f t="shared" si="643"/>
        <v>0</v>
      </c>
      <c r="AZ660">
        <f t="shared" si="624"/>
        <v>37.337604695554134</v>
      </c>
      <c r="BA660">
        <f t="shared" si="625"/>
        <v>1.3759276909384679</v>
      </c>
      <c r="BB660">
        <f t="shared" si="626"/>
        <v>0.11718732049727713</v>
      </c>
      <c r="BC660">
        <f t="shared" si="627"/>
        <v>7.9047552802631288E-2</v>
      </c>
      <c r="BD660">
        <f t="shared" si="628"/>
        <v>4.9331796297907987E-2</v>
      </c>
      <c r="BF660" s="15">
        <f t="shared" si="644"/>
        <v>38.959099056090416</v>
      </c>
      <c r="BG660" s="10">
        <f t="shared" si="645"/>
        <v>0</v>
      </c>
      <c r="BH660">
        <f t="shared" si="646"/>
        <v>5.8863162697614868</v>
      </c>
      <c r="BI660">
        <f t="shared" si="647"/>
        <v>5.9216781596562029</v>
      </c>
      <c r="BJ660">
        <f t="shared" si="648"/>
        <v>-8.6637562390393219E-2</v>
      </c>
      <c r="BK660">
        <f t="shared" si="649"/>
        <v>-5.095792372202812E-4</v>
      </c>
      <c r="BM660">
        <f t="shared" si="650"/>
        <v>0</v>
      </c>
      <c r="BN660">
        <f t="shared" si="651"/>
        <v>-8.4376949871511897E-15</v>
      </c>
      <c r="BO660">
        <f t="shared" si="652"/>
        <v>0</v>
      </c>
      <c r="BP660">
        <f t="shared" si="653"/>
        <v>0</v>
      </c>
    </row>
    <row r="661" spans="1:68" x14ac:dyDescent="0.2">
      <c r="A661">
        <f t="shared" si="659"/>
        <v>0.624</v>
      </c>
      <c r="B661">
        <f t="shared" si="595"/>
        <v>1.9504579224202345</v>
      </c>
      <c r="C661">
        <f t="shared" si="596"/>
        <v>1.1752759276121925</v>
      </c>
      <c r="D661">
        <f t="shared" si="597"/>
        <v>1.9504579224202345</v>
      </c>
      <c r="E661">
        <f t="shared" si="603"/>
        <v>0.9227961855244049</v>
      </c>
      <c r="F661">
        <f t="shared" si="604"/>
        <v>0.92279618552440501</v>
      </c>
      <c r="G661">
        <f t="shared" si="598"/>
        <v>1.9309533431960322</v>
      </c>
      <c r="H661">
        <f t="shared" si="599"/>
        <v>0.93584149930897009</v>
      </c>
      <c r="I661">
        <f t="shared" si="600"/>
        <v>0.93584149930896998</v>
      </c>
      <c r="J661">
        <f t="shared" si="655"/>
        <v>23.324858533794416</v>
      </c>
      <c r="K661">
        <f t="shared" si="656"/>
        <v>22.601685539578046</v>
      </c>
      <c r="L661">
        <f t="shared" si="605"/>
        <v>2.388928958346879E+18</v>
      </c>
      <c r="M661">
        <f t="shared" si="601"/>
        <v>3.5356012518327172E-2</v>
      </c>
      <c r="N661" s="17">
        <f t="shared" si="657"/>
        <v>8.4463002156706544E+16</v>
      </c>
      <c r="O661">
        <f t="shared" si="658"/>
        <v>0</v>
      </c>
      <c r="P661" s="18" t="e">
        <f t="shared" si="602"/>
        <v>#N/A</v>
      </c>
      <c r="R661">
        <f t="shared" si="606"/>
        <v>3.1180244848944447</v>
      </c>
      <c r="S661">
        <f t="shared" si="607"/>
        <v>42.317376804811026</v>
      </c>
      <c r="T661">
        <f t="shared" si="629"/>
        <v>-3.3422868157183561</v>
      </c>
      <c r="U661" s="9">
        <f t="shared" si="608"/>
        <v>38.975089989092673</v>
      </c>
      <c r="V661">
        <f t="shared" si="630"/>
        <v>-8.4463002156706032E+16</v>
      </c>
      <c r="W661">
        <f t="shared" si="631"/>
        <v>0</v>
      </c>
      <c r="X661">
        <f t="shared" si="632"/>
        <v>-7.1054273576010019E-15</v>
      </c>
      <c r="Y661">
        <f t="shared" si="609"/>
        <v>1.1752759276121925</v>
      </c>
      <c r="Z661">
        <f t="shared" si="610"/>
        <v>31.415926535897931</v>
      </c>
      <c r="AA661">
        <f t="shared" si="611"/>
        <v>3.5371130527724972</v>
      </c>
      <c r="AB661">
        <f t="shared" si="633"/>
        <v>1.4768254075326428</v>
      </c>
      <c r="AC661">
        <f t="shared" si="612"/>
        <v>32.892751943430575</v>
      </c>
      <c r="AD661">
        <f t="shared" si="634"/>
        <v>0.11858098676178304</v>
      </c>
      <c r="AE661">
        <f t="shared" si="613"/>
        <v>7.7878078104812648E-2</v>
      </c>
      <c r="AF661" s="9">
        <f t="shared" si="635"/>
        <v>33.08921100829717</v>
      </c>
      <c r="AG661" s="9">
        <f t="shared" si="636"/>
        <v>0</v>
      </c>
      <c r="AH661">
        <f t="shared" si="637"/>
        <v>0</v>
      </c>
      <c r="AI661">
        <f t="shared" si="654"/>
        <v>3.1257338500324527E-3</v>
      </c>
      <c r="AJ661">
        <f t="shared" si="614"/>
        <v>37.337604695554134</v>
      </c>
      <c r="AK661">
        <f t="shared" si="615"/>
        <v>1.3897353779793793</v>
      </c>
      <c r="AL661">
        <f t="shared" si="616"/>
        <v>0.16740302927940798</v>
      </c>
      <c r="AM661">
        <f t="shared" si="617"/>
        <v>8.0346886279719698E-2</v>
      </c>
      <c r="AN661" s="9">
        <f t="shared" si="638"/>
        <v>38.975089989092638</v>
      </c>
      <c r="AO661">
        <f t="shared" si="618"/>
        <v>0</v>
      </c>
      <c r="AP661">
        <f t="shared" si="639"/>
        <v>0</v>
      </c>
      <c r="AQ661">
        <f t="shared" si="619"/>
        <v>5.9216781596562029</v>
      </c>
      <c r="AR661">
        <f t="shared" si="620"/>
        <v>-8.7090029553263504E-2</v>
      </c>
      <c r="AS661">
        <f t="shared" si="621"/>
        <v>4.8822042517624939E-2</v>
      </c>
      <c r="AT661">
        <f t="shared" si="640"/>
        <v>-6.2666627714327156E-2</v>
      </c>
      <c r="AU661">
        <f t="shared" si="622"/>
        <v>5.8858789807954679</v>
      </c>
      <c r="AV661">
        <f t="shared" si="641"/>
        <v>0.15101643081369814</v>
      </c>
      <c r="AW661">
        <f t="shared" si="642"/>
        <v>0</v>
      </c>
      <c r="AX661">
        <f t="shared" si="623"/>
        <v>3.5363382781568621E-2</v>
      </c>
      <c r="AY661" t="b">
        <f t="shared" si="643"/>
        <v>0</v>
      </c>
      <c r="AZ661">
        <f t="shared" si="624"/>
        <v>37.337604695554134</v>
      </c>
      <c r="BA661">
        <f t="shared" si="625"/>
        <v>1.389735377979378</v>
      </c>
      <c r="BB661">
        <f t="shared" si="626"/>
        <v>0.1180712329815002</v>
      </c>
      <c r="BC661">
        <f t="shared" si="627"/>
        <v>8.0346886279719587E-2</v>
      </c>
      <c r="BD661">
        <f t="shared" si="628"/>
        <v>4.9331796297907987E-2</v>
      </c>
      <c r="BF661" s="15">
        <f t="shared" si="644"/>
        <v>38.975089989092638</v>
      </c>
      <c r="BG661" s="10">
        <f t="shared" si="645"/>
        <v>0</v>
      </c>
      <c r="BH661">
        <f t="shared" si="646"/>
        <v>5.8858789807954679</v>
      </c>
      <c r="BI661">
        <f t="shared" si="647"/>
        <v>5.9216781596562029</v>
      </c>
      <c r="BJ661">
        <f t="shared" si="648"/>
        <v>-8.7090029553264836E-2</v>
      </c>
      <c r="BK661">
        <f t="shared" si="649"/>
        <v>-5.0975378028284002E-4</v>
      </c>
      <c r="BM661">
        <f t="shared" si="650"/>
        <v>0</v>
      </c>
      <c r="BN661">
        <f t="shared" si="651"/>
        <v>0</v>
      </c>
      <c r="BO661">
        <f t="shared" si="652"/>
        <v>2.2204460492503131E-16</v>
      </c>
      <c r="BP661">
        <f t="shared" si="653"/>
        <v>-1.1102230246251565E-16</v>
      </c>
    </row>
    <row r="662" spans="1:68" x14ac:dyDescent="0.2">
      <c r="A662">
        <f t="shared" si="659"/>
        <v>0.625</v>
      </c>
      <c r="B662">
        <f t="shared" si="595"/>
        <v>1.9535836562702669</v>
      </c>
      <c r="C662">
        <f t="shared" si="596"/>
        <v>1.1721501937621601</v>
      </c>
      <c r="D662">
        <f t="shared" si="597"/>
        <v>1.9535836562702669</v>
      </c>
      <c r="E662">
        <f t="shared" si="603"/>
        <v>0.9215873703400207</v>
      </c>
      <c r="F662">
        <f t="shared" si="604"/>
        <v>0.92158737034002081</v>
      </c>
      <c r="G662">
        <f t="shared" si="598"/>
        <v>1.9340478197075641</v>
      </c>
      <c r="H662">
        <f t="shared" si="599"/>
        <v>0.93474646128066474</v>
      </c>
      <c r="I662">
        <f t="shared" si="600"/>
        <v>0.93474646128066474</v>
      </c>
      <c r="J662">
        <f t="shared" si="655"/>
        <v>23.352183170107406</v>
      </c>
      <c r="K662">
        <f t="shared" si="656"/>
        <v>22.62789806422515</v>
      </c>
      <c r="L662">
        <f t="shared" si="605"/>
        <v>2.4254499406090117E+18</v>
      </c>
      <c r="M662">
        <f t="shared" si="601"/>
        <v>3.5387250296860573E-2</v>
      </c>
      <c r="N662" s="17">
        <f t="shared" si="657"/>
        <v>8.5830004130836704E+16</v>
      </c>
      <c r="O662">
        <f t="shared" si="658"/>
        <v>0</v>
      </c>
      <c r="P662" s="18" t="e">
        <f t="shared" si="602"/>
        <v>#N/A</v>
      </c>
      <c r="R662">
        <f t="shared" si="606"/>
        <v>3.1191835726194785</v>
      </c>
      <c r="S662">
        <f t="shared" si="607"/>
        <v>42.332548723590556</v>
      </c>
      <c r="T662">
        <f t="shared" si="629"/>
        <v>-3.3414036848216297</v>
      </c>
      <c r="U662" s="9">
        <f t="shared" si="608"/>
        <v>38.991145038768927</v>
      </c>
      <c r="V662">
        <f t="shared" si="630"/>
        <v>-8.5830004130836032E+16</v>
      </c>
      <c r="W662">
        <f t="shared" si="631"/>
        <v>0</v>
      </c>
      <c r="X662">
        <f t="shared" si="632"/>
        <v>-7.1054273576010019E-15</v>
      </c>
      <c r="Y662">
        <f t="shared" si="609"/>
        <v>1.1721501937621601</v>
      </c>
      <c r="Z662">
        <f t="shared" si="610"/>
        <v>31.415926535897931</v>
      </c>
      <c r="AA662">
        <f t="shared" si="611"/>
        <v>3.5402387866225293</v>
      </c>
      <c r="AB662">
        <f t="shared" si="633"/>
        <v>1.4911423973820512</v>
      </c>
      <c r="AC662">
        <f t="shared" si="612"/>
        <v>32.90706893327998</v>
      </c>
      <c r="AD662">
        <f t="shared" si="634"/>
        <v>0.11946429286954664</v>
      </c>
      <c r="AE662">
        <f t="shared" si="613"/>
        <v>7.9173591910187482E-2</v>
      </c>
      <c r="AF662" s="9">
        <f t="shared" si="635"/>
        <v>33.105706818059716</v>
      </c>
      <c r="AG662" s="9">
        <f t="shared" si="636"/>
        <v>0</v>
      </c>
      <c r="AH662">
        <f t="shared" si="637"/>
        <v>0</v>
      </c>
      <c r="AI662">
        <f t="shared" si="654"/>
        <v>3.1257338500324527E-3</v>
      </c>
      <c r="AJ662">
        <f t="shared" si="614"/>
        <v>37.337604695554134</v>
      </c>
      <c r="AK662">
        <f t="shared" si="615"/>
        <v>1.403596489846086</v>
      </c>
      <c r="AL662">
        <f t="shared" si="616"/>
        <v>0.16828616017613429</v>
      </c>
      <c r="AM662">
        <f t="shared" si="617"/>
        <v>8.1657693192548994E-2</v>
      </c>
      <c r="AN662" s="9">
        <f t="shared" si="638"/>
        <v>38.991145038768906</v>
      </c>
      <c r="AO662">
        <f t="shared" si="618"/>
        <v>0</v>
      </c>
      <c r="AP662">
        <f t="shared" si="639"/>
        <v>0</v>
      </c>
      <c r="AQ662">
        <f t="shared" si="619"/>
        <v>5.9216781596562029</v>
      </c>
      <c r="AR662">
        <f t="shared" si="620"/>
        <v>-8.7545907535965251E-2</v>
      </c>
      <c r="AS662">
        <f t="shared" si="621"/>
        <v>4.8821867306587649E-2</v>
      </c>
      <c r="AT662">
        <f t="shared" si="640"/>
        <v>-6.2372560895735257E-2</v>
      </c>
      <c r="AU662">
        <f t="shared" si="622"/>
        <v>5.8854382207091902</v>
      </c>
      <c r="AV662">
        <f t="shared" si="641"/>
        <v>0.15094294396477193</v>
      </c>
      <c r="AW662">
        <f t="shared" si="642"/>
        <v>0</v>
      </c>
      <c r="AX662">
        <f t="shared" si="623"/>
        <v>3.5394640120068946E-2</v>
      </c>
      <c r="AY662" t="b">
        <f t="shared" si="643"/>
        <v>0</v>
      </c>
      <c r="AZ662">
        <f t="shared" si="624"/>
        <v>37.337604695554134</v>
      </c>
      <c r="BA662">
        <f t="shared" si="625"/>
        <v>1.4035964898460873</v>
      </c>
      <c r="BB662">
        <f t="shared" si="626"/>
        <v>0.1189543638782263</v>
      </c>
      <c r="BC662">
        <f t="shared" si="627"/>
        <v>8.1657693192548869E-2</v>
      </c>
      <c r="BD662">
        <f t="shared" si="628"/>
        <v>4.9331796297907987E-2</v>
      </c>
      <c r="BF662" s="15">
        <f t="shared" si="644"/>
        <v>38.991145038768899</v>
      </c>
      <c r="BG662" s="10">
        <f t="shared" si="645"/>
        <v>0</v>
      </c>
      <c r="BH662">
        <f t="shared" si="646"/>
        <v>5.8854382207091831</v>
      </c>
      <c r="BI662">
        <f t="shared" si="647"/>
        <v>5.9216781596562029</v>
      </c>
      <c r="BJ662">
        <f t="shared" si="648"/>
        <v>-8.7545907535963918E-2</v>
      </c>
      <c r="BK662">
        <f t="shared" si="649"/>
        <v>-5.0992899132033809E-4</v>
      </c>
      <c r="BM662">
        <f t="shared" si="650"/>
        <v>0</v>
      </c>
      <c r="BN662">
        <f t="shared" si="651"/>
        <v>0</v>
      </c>
      <c r="BO662">
        <f t="shared" si="652"/>
        <v>0</v>
      </c>
      <c r="BP662">
        <f t="shared" si="653"/>
        <v>-1.2490009027033011E-16</v>
      </c>
    </row>
    <row r="663" spans="1:68" x14ac:dyDescent="0.2">
      <c r="A663">
        <f t="shared" si="659"/>
        <v>0.626</v>
      </c>
      <c r="B663">
        <f t="shared" si="595"/>
        <v>1.9567093901202992</v>
      </c>
      <c r="C663">
        <f t="shared" si="596"/>
        <v>1.1690244599121278</v>
      </c>
      <c r="D663">
        <f t="shared" si="597"/>
        <v>1.9567093901202992</v>
      </c>
      <c r="E663">
        <f t="shared" si="603"/>
        <v>0.9203695510588894</v>
      </c>
      <c r="F663">
        <f t="shared" si="604"/>
        <v>0.92036955105888951</v>
      </c>
      <c r="G663">
        <f t="shared" si="598"/>
        <v>1.9371422962190963</v>
      </c>
      <c r="H663">
        <f t="shared" si="599"/>
        <v>0.93364247232847108</v>
      </c>
      <c r="I663">
        <f t="shared" si="600"/>
        <v>0.93364247232847108</v>
      </c>
      <c r="J663">
        <f t="shared" si="655"/>
        <v>23.379796044407247</v>
      </c>
      <c r="K663">
        <f t="shared" si="656"/>
        <v>22.654386784001243</v>
      </c>
      <c r="L663">
        <f t="shared" si="605"/>
        <v>2.4626902278425175E+18</v>
      </c>
      <c r="M663">
        <f t="shared" si="601"/>
        <v>3.5418488040819873E-2</v>
      </c>
      <c r="N663" s="17">
        <f t="shared" si="657"/>
        <v>8.7224764383084176E+16</v>
      </c>
      <c r="O663">
        <f t="shared" si="658"/>
        <v>0</v>
      </c>
      <c r="P663" s="18" t="e">
        <f t="shared" si="602"/>
        <v>#N/A</v>
      </c>
      <c r="R663">
        <f t="shared" si="606"/>
        <v>3.1203535101739219</v>
      </c>
      <c r="S663">
        <f t="shared" si="607"/>
        <v>42.347786014858578</v>
      </c>
      <c r="T663">
        <f t="shared" si="629"/>
        <v>-3.3405213341331312</v>
      </c>
      <c r="U663" s="9">
        <f t="shared" si="608"/>
        <v>39.007264680725449</v>
      </c>
      <c r="V663">
        <f t="shared" si="630"/>
        <v>-8.7224764383082656E+16</v>
      </c>
      <c r="W663">
        <f t="shared" si="631"/>
        <v>0</v>
      </c>
      <c r="X663">
        <f t="shared" si="632"/>
        <v>-1.4210854715202004E-14</v>
      </c>
      <c r="Y663">
        <f t="shared" si="609"/>
        <v>1.1690244599121278</v>
      </c>
      <c r="Z663">
        <f t="shared" si="610"/>
        <v>31.415926535897931</v>
      </c>
      <c r="AA663">
        <f t="shared" si="611"/>
        <v>3.5433645204725619</v>
      </c>
      <c r="AB663">
        <f t="shared" si="633"/>
        <v>1.5055167014698354</v>
      </c>
      <c r="AC663">
        <f t="shared" si="612"/>
        <v>32.921443237367768</v>
      </c>
      <c r="AD663">
        <f t="shared" si="634"/>
        <v>0.12034681943615307</v>
      </c>
      <c r="AE663">
        <f t="shared" si="613"/>
        <v>8.0480668705178574E-2</v>
      </c>
      <c r="AF663" s="9">
        <f t="shared" si="635"/>
        <v>33.122270725509097</v>
      </c>
      <c r="AG663" s="9">
        <f t="shared" si="636"/>
        <v>0</v>
      </c>
      <c r="AH663">
        <f t="shared" si="637"/>
        <v>0</v>
      </c>
      <c r="AI663">
        <f t="shared" si="654"/>
        <v>3.1257338500323417E-3</v>
      </c>
      <c r="AJ663">
        <f t="shared" si="614"/>
        <v>37.337604695554134</v>
      </c>
      <c r="AK663">
        <f t="shared" si="615"/>
        <v>1.4175114706469876</v>
      </c>
      <c r="AL663">
        <f t="shared" si="616"/>
        <v>0.1691685108646328</v>
      </c>
      <c r="AM663">
        <f t="shared" si="617"/>
        <v>8.2980003659672522E-2</v>
      </c>
      <c r="AN663" s="9">
        <f t="shared" si="638"/>
        <v>39.00726468072542</v>
      </c>
      <c r="AO663">
        <f t="shared" si="618"/>
        <v>0</v>
      </c>
      <c r="AP663">
        <f t="shared" si="639"/>
        <v>0</v>
      </c>
      <c r="AQ663">
        <f t="shared" si="619"/>
        <v>5.9216781596562029</v>
      </c>
      <c r="AR663">
        <f t="shared" si="620"/>
        <v>-8.8005230822847835E-2</v>
      </c>
      <c r="AS663">
        <f t="shared" si="621"/>
        <v>4.8821691428479738E-2</v>
      </c>
      <c r="AT663">
        <f t="shared" si="640"/>
        <v>-6.2084316525974959E-2</v>
      </c>
      <c r="AU663">
        <f t="shared" si="622"/>
        <v>5.8849939552163235</v>
      </c>
      <c r="AV663">
        <f t="shared" si="641"/>
        <v>0.15086917791813953</v>
      </c>
      <c r="AW663">
        <f t="shared" si="642"/>
        <v>0</v>
      </c>
      <c r="AX663">
        <f t="shared" si="623"/>
        <v>3.5425897458569271E-2</v>
      </c>
      <c r="AY663" t="b">
        <f t="shared" si="643"/>
        <v>0</v>
      </c>
      <c r="AZ663">
        <f t="shared" si="624"/>
        <v>37.337604695554134</v>
      </c>
      <c r="BA663">
        <f t="shared" si="625"/>
        <v>1.4175114706469822</v>
      </c>
      <c r="BB663">
        <f t="shared" si="626"/>
        <v>0.11983671456672526</v>
      </c>
      <c r="BC663">
        <f t="shared" si="627"/>
        <v>8.2980003659672397E-2</v>
      </c>
      <c r="BD663">
        <f t="shared" si="628"/>
        <v>4.9331796297907987E-2</v>
      </c>
      <c r="BF663" s="15">
        <f t="shared" si="644"/>
        <v>39.00726468072542</v>
      </c>
      <c r="BG663" s="10">
        <f t="shared" si="645"/>
        <v>0</v>
      </c>
      <c r="BH663">
        <f t="shared" si="646"/>
        <v>5.8849939552163235</v>
      </c>
      <c r="BI663">
        <f t="shared" si="647"/>
        <v>5.9216781596562029</v>
      </c>
      <c r="BJ663">
        <f t="shared" si="648"/>
        <v>-8.8005230822853164E-2</v>
      </c>
      <c r="BK663">
        <f t="shared" si="649"/>
        <v>-5.1010486942780486E-4</v>
      </c>
      <c r="BM663">
        <f t="shared" si="650"/>
        <v>0</v>
      </c>
      <c r="BN663">
        <f t="shared" si="651"/>
        <v>-5.3290705182007514E-15</v>
      </c>
      <c r="BO663">
        <f t="shared" si="652"/>
        <v>4.4408920985006262E-16</v>
      </c>
      <c r="BP663">
        <f t="shared" si="653"/>
        <v>-1.2490009027033011E-16</v>
      </c>
    </row>
    <row r="664" spans="1:68" x14ac:dyDescent="0.2">
      <c r="A664">
        <f t="shared" si="659"/>
        <v>0.627</v>
      </c>
      <c r="B664">
        <f t="shared" ref="B664:B727" si="660">th_max*A664</f>
        <v>1.9598351239703318</v>
      </c>
      <c r="C664">
        <f t="shared" ref="C664:C727" si="661">th_max-B664</f>
        <v>1.1658987260620952</v>
      </c>
      <c r="D664">
        <f t="shared" ref="D664:D727" si="662">IF(use_th_l,B664,C664)</f>
        <v>1.9598351239703318</v>
      </c>
      <c r="E664">
        <f t="shared" si="603"/>
        <v>0.919142739579354</v>
      </c>
      <c r="F664">
        <f t="shared" si="604"/>
        <v>0.91914273957935411</v>
      </c>
      <c r="G664">
        <f t="shared" ref="G664:G727" si="663">alpha*B664</f>
        <v>1.9402367727306284</v>
      </c>
      <c r="H664">
        <f t="shared" ref="H664:H727" si="664">SIN(G664)</f>
        <v>0.93252954302394142</v>
      </c>
      <c r="I664">
        <f t="shared" ref="I664:I727" si="665">SIN(alpha*C664+add_r)</f>
        <v>0.93252954302394131</v>
      </c>
      <c r="J664">
        <f t="shared" si="655"/>
        <v>23.407698710168777</v>
      </c>
      <c r="K664">
        <f t="shared" si="656"/>
        <v>22.681153179681573</v>
      </c>
      <c r="L664">
        <f t="shared" si="605"/>
        <v>2.5006669682807608E+18</v>
      </c>
      <c r="M664">
        <f t="shared" ref="M664:M727" si="666">-SIN((alpha_m_1)*B664+add_l)</f>
        <v>3.544972575017457E-2</v>
      </c>
      <c r="N664" s="17">
        <f t="shared" si="657"/>
        <v>8.8647958218073456E+16</v>
      </c>
      <c r="O664">
        <f t="shared" si="658"/>
        <v>0</v>
      </c>
      <c r="P664" s="18" t="e">
        <f t="shared" ref="P664:P727" si="667">IF($P$19,N664/$N$24,IF($P$20,N664/$N$1044,NA()))</f>
        <v>#N/A</v>
      </c>
      <c r="R664">
        <f t="shared" si="606"/>
        <v>3.1215343232319266</v>
      </c>
      <c r="S664">
        <f t="shared" si="607"/>
        <v>42.363089157497846</v>
      </c>
      <c r="T664">
        <f t="shared" si="629"/>
        <v>-3.3396397622772378</v>
      </c>
      <c r="U664" s="9">
        <f t="shared" si="608"/>
        <v>39.023449395220609</v>
      </c>
      <c r="V664">
        <f t="shared" si="630"/>
        <v>-8.8647958218070976E+16</v>
      </c>
      <c r="W664">
        <f t="shared" si="631"/>
        <v>0</v>
      </c>
      <c r="X664">
        <f t="shared" si="632"/>
        <v>-2.8421709430404007E-14</v>
      </c>
      <c r="Y664">
        <f t="shared" si="609"/>
        <v>1.1658987260620952</v>
      </c>
      <c r="Z664">
        <f t="shared" si="610"/>
        <v>31.415926535897931</v>
      </c>
      <c r="AA664">
        <f t="shared" si="611"/>
        <v>3.5464902543225945</v>
      </c>
      <c r="AB664">
        <f t="shared" si="633"/>
        <v>1.5199488031616424</v>
      </c>
      <c r="AC664">
        <f t="shared" si="612"/>
        <v>32.935875339059571</v>
      </c>
      <c r="AD664">
        <f t="shared" si="634"/>
        <v>0.12122856783632081</v>
      </c>
      <c r="AE664">
        <f t="shared" si="613"/>
        <v>8.1799338756936388E-2</v>
      </c>
      <c r="AF664" s="9">
        <f t="shared" si="635"/>
        <v>33.138903245652827</v>
      </c>
      <c r="AG664" s="9">
        <f t="shared" si="636"/>
        <v>0</v>
      </c>
      <c r="AH664">
        <f t="shared" si="637"/>
        <v>0</v>
      </c>
      <c r="AI664">
        <f t="shared" si="654"/>
        <v>3.1257338500324527E-3</v>
      </c>
      <c r="AJ664">
        <f t="shared" si="614"/>
        <v>37.337604695554134</v>
      </c>
      <c r="AK664">
        <f t="shared" si="615"/>
        <v>1.4314807688018709</v>
      </c>
      <c r="AL664">
        <f t="shared" si="616"/>
        <v>0.17005008272052624</v>
      </c>
      <c r="AM664">
        <f t="shared" si="617"/>
        <v>8.431384814407003E-2</v>
      </c>
      <c r="AN664" s="9">
        <f t="shared" si="638"/>
        <v>39.023449395220602</v>
      </c>
      <c r="AO664">
        <f t="shared" si="618"/>
        <v>0</v>
      </c>
      <c r="AP664">
        <f t="shared" si="639"/>
        <v>0</v>
      </c>
      <c r="AQ664">
        <f t="shared" si="619"/>
        <v>5.9216781596562029</v>
      </c>
      <c r="AR664">
        <f t="shared" si="620"/>
        <v>-8.8468034359771464E-2</v>
      </c>
      <c r="AS664">
        <f t="shared" si="621"/>
        <v>4.8821514884205428E-2</v>
      </c>
      <c r="AT664">
        <f t="shared" si="640"/>
        <v>-6.1801762404267539E-2</v>
      </c>
      <c r="AU664">
        <f t="shared" si="622"/>
        <v>5.8845461495677753</v>
      </c>
      <c r="AV664">
        <f t="shared" si="641"/>
        <v>0.15079513063979641</v>
      </c>
      <c r="AW664">
        <f t="shared" si="642"/>
        <v>0</v>
      </c>
      <c r="AX664">
        <f t="shared" si="623"/>
        <v>3.5457154797069595E-2</v>
      </c>
      <c r="AY664" t="b">
        <f t="shared" si="643"/>
        <v>0</v>
      </c>
      <c r="AZ664">
        <f t="shared" si="624"/>
        <v>37.337604695554134</v>
      </c>
      <c r="BA664">
        <f t="shared" si="625"/>
        <v>1.4314807688018678</v>
      </c>
      <c r="BB664">
        <f t="shared" si="626"/>
        <v>0.12071828642261817</v>
      </c>
      <c r="BC664">
        <f t="shared" si="627"/>
        <v>8.4313848144069919E-2</v>
      </c>
      <c r="BD664">
        <f t="shared" si="628"/>
        <v>4.9331796297907987E-2</v>
      </c>
      <c r="BF664" s="15">
        <f t="shared" si="644"/>
        <v>39.023449395220595</v>
      </c>
      <c r="BG664" s="10">
        <f t="shared" si="645"/>
        <v>0</v>
      </c>
      <c r="BH664">
        <f t="shared" si="646"/>
        <v>5.8845461495677682</v>
      </c>
      <c r="BI664">
        <f t="shared" si="647"/>
        <v>5.9216781596562029</v>
      </c>
      <c r="BJ664">
        <f t="shared" si="648"/>
        <v>-8.8468034359774572E-2</v>
      </c>
      <c r="BK664">
        <f t="shared" si="649"/>
        <v>-5.1028141370264291E-4</v>
      </c>
      <c r="BM664">
        <f t="shared" si="650"/>
        <v>0</v>
      </c>
      <c r="BN664">
        <f t="shared" si="651"/>
        <v>-3.1086244689504383E-15</v>
      </c>
      <c r="BO664">
        <f t="shared" si="652"/>
        <v>0</v>
      </c>
      <c r="BP664">
        <f t="shared" si="653"/>
        <v>-1.1102230246251565E-16</v>
      </c>
    </row>
    <row r="665" spans="1:68" x14ac:dyDescent="0.2">
      <c r="A665">
        <f t="shared" si="659"/>
        <v>0.628</v>
      </c>
      <c r="B665">
        <f t="shared" si="660"/>
        <v>1.9629608578203641</v>
      </c>
      <c r="C665">
        <f t="shared" si="661"/>
        <v>1.1627729922120629</v>
      </c>
      <c r="D665">
        <f t="shared" si="662"/>
        <v>1.9629608578203641</v>
      </c>
      <c r="E665">
        <f t="shared" ref="E665:E728" si="668">SIN(B665-add_l)</f>
        <v>0.91790694788761329</v>
      </c>
      <c r="F665">
        <f t="shared" ref="F665:F728" si="669">SIN(C665)</f>
        <v>0.91790694788761329</v>
      </c>
      <c r="G665">
        <f t="shared" si="663"/>
        <v>1.9433312492421604</v>
      </c>
      <c r="H665">
        <f t="shared" si="664"/>
        <v>0.9314076840242389</v>
      </c>
      <c r="I665">
        <f t="shared" si="665"/>
        <v>0.93140768402423879</v>
      </c>
      <c r="J665">
        <f t="shared" si="655"/>
        <v>23.435892741537369</v>
      </c>
      <c r="K665">
        <f t="shared" si="656"/>
        <v>22.708198751718527</v>
      </c>
      <c r="L665">
        <f t="shared" ref="L665:L728" si="670">(cat0*E665*K665)^(1/(alpha_m_1))</f>
        <v>2.5393977870736425E+18</v>
      </c>
      <c r="M665">
        <f t="shared" si="666"/>
        <v>3.5480963424894124E-2</v>
      </c>
      <c r="N665" s="17">
        <f t="shared" si="657"/>
        <v>9.0100280004416992E+16</v>
      </c>
      <c r="O665">
        <f t="shared" si="658"/>
        <v>0</v>
      </c>
      <c r="P665" s="18" t="e">
        <f t="shared" si="667"/>
        <v>#N/A</v>
      </c>
      <c r="R665">
        <f t="shared" ref="R665:R728" si="671">alpha*LN(J665)</f>
        <v>3.1227260377679102</v>
      </c>
      <c r="S665">
        <f t="shared" ref="S665:S728" si="672">(LN(cat0)+LN(E665)+R665)/(alpha_m_1)</f>
        <v>42.378458635109297</v>
      </c>
      <c r="T665">
        <f t="shared" si="629"/>
        <v>-3.3387589678819665</v>
      </c>
      <c r="U665" s="9">
        <f t="shared" ref="U665:U728" si="673">IF(ABS(alpha_m_1)&gt;0.00000000000001,S665+T665,NA())</f>
        <v>39.039699667227332</v>
      </c>
      <c r="V665">
        <f t="shared" si="630"/>
        <v>-9.0100280004417168E+16</v>
      </c>
      <c r="W665">
        <f t="shared" si="631"/>
        <v>0</v>
      </c>
      <c r="X665">
        <f t="shared" si="632"/>
        <v>0</v>
      </c>
      <c r="Y665">
        <f t="shared" ref="Y665:Y728" si="674">C665</f>
        <v>1.1627729922120629</v>
      </c>
      <c r="Z665">
        <f t="shared" ref="Z665:Z728" si="675">ea</f>
        <v>31.415926535897931</v>
      </c>
      <c r="AA665">
        <f t="shared" ref="AA665:AA728" si="676">p2b+PI()/2-Y665</f>
        <v>3.5496159881726266</v>
      </c>
      <c r="AB665">
        <f t="shared" si="633"/>
        <v>1.5344391906625983</v>
      </c>
      <c r="AC665">
        <f t="shared" ref="AC665:AC728" si="677">$AB$7+AB665</f>
        <v>32.950365726560527</v>
      </c>
      <c r="AD665">
        <f t="shared" si="634"/>
        <v>0.12210953944113513</v>
      </c>
      <c r="AE665">
        <f t="shared" ref="AE665:AE728" si="678">-LN(SIN(A665*PI()))</f>
        <v>8.312963268135401E-2</v>
      </c>
      <c r="AF665" s="9">
        <f t="shared" si="635"/>
        <v>33.155604898683016</v>
      </c>
      <c r="AG665" s="9">
        <f t="shared" si="636"/>
        <v>0</v>
      </c>
      <c r="AH665">
        <f t="shared" si="637"/>
        <v>0</v>
      </c>
      <c r="AI665">
        <f t="shared" si="654"/>
        <v>3.1257338500324527E-3</v>
      </c>
      <c r="AJ665">
        <f t="shared" ref="AJ665:AJ728" si="679">IF(use_alpha_near_1,$D$18,NA())</f>
        <v>37.337604695554134</v>
      </c>
      <c r="AK665">
        <f t="shared" ref="AK665:AK728" si="680">IF(use_alpha_near_1,alpha/(alpha_m_1)*(log1p(-SIN(add_l)*_xlfn.COT(B665)-2*SIN(add_l/2)^2)-log1p(SIN(alpha_m_1*B665)*_xlfn.COT(B665)-2*SIN(alpha_m_1*B665/2)^2)),NA())</f>
        <v>1.4455048371012131</v>
      </c>
      <c r="AL665">
        <f t="shared" ref="AL665:AL728" si="681">IF(use_alpha_near_1,$D$21+LN(M665),NA())</f>
        <v>0.17093087711579757</v>
      </c>
      <c r="AM665">
        <f t="shared" ref="AM665:AM728" si="682">IF(use_alpha_near_1,-LN(E665),NA())</f>
        <v>8.5659257456167912E-2</v>
      </c>
      <c r="AN665" s="9">
        <f t="shared" si="638"/>
        <v>39.03969966722731</v>
      </c>
      <c r="AO665">
        <f t="shared" ref="AO665:AO728" si="683">AN665-U665</f>
        <v>0</v>
      </c>
      <c r="AP665">
        <f t="shared" si="639"/>
        <v>0</v>
      </c>
      <c r="AQ665">
        <f t="shared" ref="AQ665:AQ728" si="684">AJ665-Z665</f>
        <v>5.9216781596562029</v>
      </c>
      <c r="AR665">
        <f t="shared" ref="AR665:AR728" si="685">AK665-AB665</f>
        <v>-8.8934353561385127E-2</v>
      </c>
      <c r="AS665">
        <f t="shared" ref="AS665:AS728" si="686">AL665-AD665</f>
        <v>4.8821337674662443E-2</v>
      </c>
      <c r="AT665">
        <f t="shared" si="640"/>
        <v>-6.1524770639807977E-2</v>
      </c>
      <c r="AU665">
        <f t="shared" ref="AU665:AU728" si="687">AN665-AF665</f>
        <v>5.8840947685442941</v>
      </c>
      <c r="AV665">
        <f t="shared" si="641"/>
        <v>0.1507208000753095</v>
      </c>
      <c r="AW665">
        <f t="shared" si="642"/>
        <v>0</v>
      </c>
      <c r="AX665">
        <f t="shared" ref="AX665:AX728" si="688">alpha_m_1*C665+add_r</f>
        <v>3.5488412135569913E-2</v>
      </c>
      <c r="AY665" t="b">
        <f t="shared" si="643"/>
        <v>0</v>
      </c>
      <c r="AZ665">
        <f t="shared" ref="AZ665:AZ728" si="689">IF(use_alpha_near_1,$D$18,NA())</f>
        <v>37.337604695554134</v>
      </c>
      <c r="BA665">
        <f t="shared" ref="BA665:BA728" si="690">-alpha/alpha_m_1*log1p(_xlfn.COT(C665)*SIN(AX665)-2*SIN(AX665/2)^2)</f>
        <v>1.4455048371012207</v>
      </c>
      <c r="BB665">
        <f t="shared" ref="BB665:BB728" si="691">LN(ABS(zeta)*SIN(AX665))</f>
        <v>0.12159908081788948</v>
      </c>
      <c r="BC665">
        <f t="shared" ref="BC665:BC728" si="692">-LN(SIN(C665))</f>
        <v>8.5659257456167912E-2</v>
      </c>
      <c r="BD665">
        <f t="shared" ref="BD665:BD728" si="693">-log1p(zeta^-2)/(2*alpha_m_1)</f>
        <v>4.9331796297907987E-2</v>
      </c>
      <c r="BF665" s="15">
        <f t="shared" si="644"/>
        <v>39.03969966722731</v>
      </c>
      <c r="BG665" s="10">
        <f t="shared" si="645"/>
        <v>0</v>
      </c>
      <c r="BH665">
        <f t="shared" si="646"/>
        <v>5.8840947685442941</v>
      </c>
      <c r="BI665">
        <f t="shared" si="647"/>
        <v>5.9216781596562029</v>
      </c>
      <c r="BJ665">
        <f t="shared" si="648"/>
        <v>-8.8934353561377577E-2</v>
      </c>
      <c r="BK665">
        <f t="shared" si="649"/>
        <v>-5.1045862324565483E-4</v>
      </c>
      <c r="BM665">
        <f t="shared" si="650"/>
        <v>0</v>
      </c>
      <c r="BN665">
        <f t="shared" si="651"/>
        <v>7.5495165674510645E-15</v>
      </c>
      <c r="BO665">
        <f t="shared" si="652"/>
        <v>0</v>
      </c>
      <c r="BP665">
        <f t="shared" si="653"/>
        <v>0</v>
      </c>
    </row>
    <row r="666" spans="1:68" x14ac:dyDescent="0.2">
      <c r="A666">
        <f t="shared" si="659"/>
        <v>0.629</v>
      </c>
      <c r="B666">
        <f t="shared" si="660"/>
        <v>1.9660865916703967</v>
      </c>
      <c r="C666">
        <f t="shared" si="661"/>
        <v>1.1596472583620303</v>
      </c>
      <c r="D666">
        <f t="shared" si="662"/>
        <v>1.9660865916703967</v>
      </c>
      <c r="E666">
        <f t="shared" si="668"/>
        <v>0.91666218805760402</v>
      </c>
      <c r="F666">
        <f t="shared" si="669"/>
        <v>0.91666218805760413</v>
      </c>
      <c r="G666">
        <f t="shared" si="663"/>
        <v>1.9464257257536928</v>
      </c>
      <c r="H666">
        <f t="shared" si="664"/>
        <v>0.93027690607203517</v>
      </c>
      <c r="I666">
        <f t="shared" si="665"/>
        <v>0.93027690607203517</v>
      </c>
      <c r="J666">
        <f t="shared" si="655"/>
        <v>23.464379733560246</v>
      </c>
      <c r="K666">
        <f t="shared" si="656"/>
        <v>22.735525020461189</v>
      </c>
      <c r="L666">
        <f t="shared" si="670"/>
        <v>2.5789008014031596E+18</v>
      </c>
      <c r="M666">
        <f t="shared" si="666"/>
        <v>3.5512201064948033E-2</v>
      </c>
      <c r="N666" s="17">
        <f t="shared" si="657"/>
        <v>9.1582443785984624E+16</v>
      </c>
      <c r="O666">
        <f t="shared" si="658"/>
        <v>0</v>
      </c>
      <c r="P666" s="18" t="e">
        <f t="shared" si="667"/>
        <v>#N/A</v>
      </c>
      <c r="R666">
        <f t="shared" si="671"/>
        <v>3.1239286800589894</v>
      </c>
      <c r="S666">
        <f t="shared" si="672"/>
        <v>42.393894936075192</v>
      </c>
      <c r="T666">
        <f t="shared" ref="T666:T729" si="694">LN(M666)</f>
        <v>-3.3378789495789558</v>
      </c>
      <c r="U666" s="9">
        <f t="shared" si="673"/>
        <v>39.056015986496234</v>
      </c>
      <c r="V666">
        <f t="shared" ref="V666:V729" si="695">IFERROR(U666-EXP(U666),-1E+300)</f>
        <v>-9.1582443785982656E+16</v>
      </c>
      <c r="W666">
        <f t="shared" ref="W666:W729" si="696">EXP(V666)</f>
        <v>0</v>
      </c>
      <c r="X666">
        <f t="shared" ref="X666:X729" si="697">IFERROR(U666-LN(N666),0)</f>
        <v>-2.1316282072803006E-14</v>
      </c>
      <c r="Y666">
        <f t="shared" si="674"/>
        <v>1.1596472583620303</v>
      </c>
      <c r="Z666">
        <f t="shared" si="675"/>
        <v>31.415926535897931</v>
      </c>
      <c r="AA666">
        <f t="shared" si="676"/>
        <v>3.5527417220226596</v>
      </c>
      <c r="AB666">
        <f t="shared" ref="AB666:AB729" si="698">AA666*TAN(PI()/2-Y666)</f>
        <v>1.5489883570849527</v>
      </c>
      <c r="AC666">
        <f t="shared" si="677"/>
        <v>32.964914892982883</v>
      </c>
      <c r="AD666">
        <f t="shared" ref="AD666:AD729" si="699">LN(AA666/$AB$6)</f>
        <v>0.12298973561806101</v>
      </c>
      <c r="AE666">
        <f t="shared" si="678"/>
        <v>8.4471581446124003E-2</v>
      </c>
      <c r="AF666" s="9">
        <f t="shared" ref="AF666:AF729" si="700">AC666+AD666+AE666</f>
        <v>33.172376210047069</v>
      </c>
      <c r="AG666" s="9">
        <f t="shared" ref="AG666:AG729" si="701">IFERROR(EXP(-EXP(AF666)),0)</f>
        <v>0</v>
      </c>
      <c r="AH666">
        <f t="shared" ref="AH666:AH729" si="702">IFERROR(EXP(AF666)*EXP(-EXP(AF666)),0)</f>
        <v>0</v>
      </c>
      <c r="AI666">
        <f t="shared" si="654"/>
        <v>3.1257338500324527E-3</v>
      </c>
      <c r="AJ666">
        <f t="shared" si="679"/>
        <v>37.337604695554134</v>
      </c>
      <c r="AK666">
        <f t="shared" si="680"/>
        <v>1.4595841327664005</v>
      </c>
      <c r="AL666">
        <f t="shared" si="681"/>
        <v>0.17181089541880823</v>
      </c>
      <c r="AM666">
        <f t="shared" si="682"/>
        <v>8.7016262756906174E-2</v>
      </c>
      <c r="AN666" s="9">
        <f t="shared" ref="AN666:AN729" si="703">SUM(AJ666:AM666)</f>
        <v>39.056015986496249</v>
      </c>
      <c r="AO666">
        <f t="shared" si="683"/>
        <v>0</v>
      </c>
      <c r="AP666">
        <f t="shared" ref="AP666:AP729" si="704">AO666/AN666</f>
        <v>0</v>
      </c>
      <c r="AQ666">
        <f t="shared" si="684"/>
        <v>5.9216781596562029</v>
      </c>
      <c r="AR666">
        <f t="shared" si="685"/>
        <v>-8.9404224318552217E-2</v>
      </c>
      <c r="AS666">
        <f t="shared" si="686"/>
        <v>4.8821159800747221E-2</v>
      </c>
      <c r="AT666">
        <f t="shared" ref="AT666:AT729" si="705">AR666/AK666</f>
        <v>-6.1253217482640954E-2</v>
      </c>
      <c r="AU666">
        <f t="shared" si="687"/>
        <v>5.8836397764491792</v>
      </c>
      <c r="AV666">
        <f t="shared" ref="AV666:AV729" si="706">AU666/AN666</f>
        <v>0.15064618414954223</v>
      </c>
      <c r="AW666">
        <f t="shared" ref="AW666:AW729" si="707">IFERROR(EXP(AN666)*EXP(-EXP(AN666)),0)</f>
        <v>0</v>
      </c>
      <c r="AX666">
        <f t="shared" si="688"/>
        <v>3.5519669474070245E-2</v>
      </c>
      <c r="AY666" t="b">
        <f t="shared" ref="AY666:AY729" si="708">(ABS(_xlfn.COT(C666)*SIN(AX666))&lt;0.00000001)</f>
        <v>0</v>
      </c>
      <c r="AZ666">
        <f t="shared" si="689"/>
        <v>37.337604695554134</v>
      </c>
      <c r="BA666">
        <f t="shared" si="690"/>
        <v>1.459584132766393</v>
      </c>
      <c r="BB666">
        <f t="shared" si="691"/>
        <v>0.12247909912090037</v>
      </c>
      <c r="BC666">
        <f t="shared" si="692"/>
        <v>8.7016262756906049E-2</v>
      </c>
      <c r="BD666">
        <f t="shared" si="693"/>
        <v>4.9331796297907987E-2</v>
      </c>
      <c r="BF666" s="15">
        <f t="shared" ref="BF666:BF729" si="709">SUM(AZ666:BD666)</f>
        <v>39.056015986496242</v>
      </c>
      <c r="BG666" s="10">
        <f t="shared" ref="BG666:BG729" si="710">BF666-AN666</f>
        <v>0</v>
      </c>
      <c r="BH666">
        <f t="shared" ref="BH666:BH729" si="711">BF666-AF666</f>
        <v>5.8836397764491721</v>
      </c>
      <c r="BI666">
        <f t="shared" ref="BI666:BI729" si="712">AZ666-Z666</f>
        <v>5.9216781596562029</v>
      </c>
      <c r="BJ666">
        <f t="shared" ref="BJ666:BJ729" si="713">BA666-AB666</f>
        <v>-8.9404224318559766E-2</v>
      </c>
      <c r="BK666">
        <f t="shared" ref="BK666:BK729" si="714">BB666-AD666</f>
        <v>-5.1063649716064086E-4</v>
      </c>
      <c r="BM666">
        <f t="shared" ref="BM666:BM729" si="715">AZ666-AJ666</f>
        <v>0</v>
      </c>
      <c r="BN666">
        <f t="shared" ref="BN666:BN729" si="716">BA666-AK666</f>
        <v>-7.5495165674510645E-15</v>
      </c>
      <c r="BO666">
        <f t="shared" ref="BO666:BO729" si="717">BB666+BD666-AL666</f>
        <v>0</v>
      </c>
      <c r="BP666">
        <f t="shared" ref="BP666:BP729" si="718">BC666-AM666</f>
        <v>-1.2490009027033011E-16</v>
      </c>
    </row>
    <row r="667" spans="1:68" x14ac:dyDescent="0.2">
      <c r="A667">
        <f t="shared" si="659"/>
        <v>0.63</v>
      </c>
      <c r="B667">
        <f t="shared" si="660"/>
        <v>1.969212325520429</v>
      </c>
      <c r="C667">
        <f t="shared" si="661"/>
        <v>1.156521524511998</v>
      </c>
      <c r="D667">
        <f t="shared" si="662"/>
        <v>1.969212325520429</v>
      </c>
      <c r="E667">
        <f t="shared" si="668"/>
        <v>0.91540847225088429</v>
      </c>
      <c r="F667">
        <f t="shared" si="669"/>
        <v>0.91540847225088429</v>
      </c>
      <c r="G667">
        <f t="shared" si="663"/>
        <v>1.9495202022652247</v>
      </c>
      <c r="H667">
        <f t="shared" si="664"/>
        <v>0.92913721999540844</v>
      </c>
      <c r="I667">
        <f t="shared" si="665"/>
        <v>0.92913721999540833</v>
      </c>
      <c r="J667">
        <f t="shared" si="655"/>
        <v>23.493161302421683</v>
      </c>
      <c r="K667">
        <f t="shared" si="656"/>
        <v>22.763133526378596</v>
      </c>
      <c r="L667">
        <f t="shared" si="670"/>
        <v>2.6191946361355607E+18</v>
      </c>
      <c r="M667">
        <f t="shared" si="666"/>
        <v>3.5543438670305752E-2</v>
      </c>
      <c r="N667" s="17">
        <f t="shared" si="657"/>
        <v>9.3095183915078096E+16</v>
      </c>
      <c r="O667">
        <f t="shared" si="658"/>
        <v>0</v>
      </c>
      <c r="P667" s="18" t="e">
        <f t="shared" si="667"/>
        <v>#N/A</v>
      </c>
      <c r="R667">
        <f t="shared" si="671"/>
        <v>3.1251422766874484</v>
      </c>
      <c r="S667">
        <f t="shared" si="672"/>
        <v>42.409398553623625</v>
      </c>
      <c r="T667">
        <f t="shared" si="694"/>
        <v>-3.3369997060034562</v>
      </c>
      <c r="U667" s="9">
        <f t="shared" si="673"/>
        <v>39.072398847620171</v>
      </c>
      <c r="V667">
        <f t="shared" si="695"/>
        <v>-9.3095183915076704E+16</v>
      </c>
      <c r="W667">
        <f t="shared" si="696"/>
        <v>0</v>
      </c>
      <c r="X667">
        <f t="shared" si="697"/>
        <v>-1.4210854715202004E-14</v>
      </c>
      <c r="Y667">
        <f t="shared" si="674"/>
        <v>1.156521524511998</v>
      </c>
      <c r="Z667">
        <f t="shared" si="675"/>
        <v>31.415926535897931</v>
      </c>
      <c r="AA667">
        <f t="shared" si="676"/>
        <v>3.5558674558726917</v>
      </c>
      <c r="AB667">
        <f t="shared" si="698"/>
        <v>1.563596800516776</v>
      </c>
      <c r="AC667">
        <f t="shared" si="677"/>
        <v>32.979523336414708</v>
      </c>
      <c r="AD667">
        <f t="shared" si="699"/>
        <v>0.1238691577309551</v>
      </c>
      <c r="AE667">
        <f t="shared" si="678"/>
        <v>8.5825216373840607E-2</v>
      </c>
      <c r="AF667" s="9">
        <f t="shared" si="700"/>
        <v>33.189217710519507</v>
      </c>
      <c r="AG667" s="9">
        <f t="shared" si="701"/>
        <v>0</v>
      </c>
      <c r="AH667">
        <f t="shared" si="702"/>
        <v>0</v>
      </c>
      <c r="AI667">
        <f t="shared" ref="AI667:AI730" si="719">0.5*(C665-C667)</f>
        <v>3.1257338500324527E-3</v>
      </c>
      <c r="AJ667">
        <f t="shared" si="679"/>
        <v>37.337604695554134</v>
      </c>
      <c r="AK667">
        <f t="shared" si="680"/>
        <v>1.4737191175108677</v>
      </c>
      <c r="AL667">
        <f t="shared" si="681"/>
        <v>0.17269013899430785</v>
      </c>
      <c r="AM667">
        <f t="shared" si="682"/>
        <v>8.8384895560849497E-2</v>
      </c>
      <c r="AN667" s="9">
        <f t="shared" si="703"/>
        <v>39.072398847620157</v>
      </c>
      <c r="AO667">
        <f t="shared" si="683"/>
        <v>0</v>
      </c>
      <c r="AP667">
        <f t="shared" si="704"/>
        <v>0</v>
      </c>
      <c r="AQ667">
        <f t="shared" si="684"/>
        <v>5.9216781596562029</v>
      </c>
      <c r="AR667">
        <f t="shared" si="685"/>
        <v>-8.987768300590826E-2</v>
      </c>
      <c r="AS667">
        <f t="shared" si="686"/>
        <v>4.8820981263352756E-2</v>
      </c>
      <c r="AT667">
        <f t="shared" si="705"/>
        <v>-6.098698316251263E-2</v>
      </c>
      <c r="AU667">
        <f t="shared" si="687"/>
        <v>5.8831811371006495</v>
      </c>
      <c r="AV667">
        <f t="shared" si="706"/>
        <v>0.15057128076637111</v>
      </c>
      <c r="AW667">
        <f t="shared" si="707"/>
        <v>0</v>
      </c>
      <c r="AX667">
        <f t="shared" si="688"/>
        <v>3.5550926812570563E-2</v>
      </c>
      <c r="AY667" t="b">
        <f t="shared" si="708"/>
        <v>0</v>
      </c>
      <c r="AZ667">
        <f t="shared" si="689"/>
        <v>37.337604695554134</v>
      </c>
      <c r="BA667">
        <f t="shared" si="690"/>
        <v>1.4737191175108717</v>
      </c>
      <c r="BB667">
        <f t="shared" si="691"/>
        <v>0.12335834269639998</v>
      </c>
      <c r="BC667">
        <f t="shared" si="692"/>
        <v>8.8384895560849497E-2</v>
      </c>
      <c r="BD667">
        <f t="shared" si="693"/>
        <v>4.9331796297907987E-2</v>
      </c>
      <c r="BF667" s="15">
        <f t="shared" si="709"/>
        <v>39.072398847620164</v>
      </c>
      <c r="BG667" s="10">
        <f t="shared" si="710"/>
        <v>0</v>
      </c>
      <c r="BH667">
        <f t="shared" si="711"/>
        <v>5.8831811371006566</v>
      </c>
      <c r="BI667">
        <f t="shared" si="712"/>
        <v>5.9216781596562029</v>
      </c>
      <c r="BJ667">
        <f t="shared" si="713"/>
        <v>-8.9877683005904263E-2</v>
      </c>
      <c r="BK667">
        <f t="shared" si="714"/>
        <v>-5.1081503455512045E-4</v>
      </c>
      <c r="BM667">
        <f t="shared" si="715"/>
        <v>0</v>
      </c>
      <c r="BN667">
        <f t="shared" si="716"/>
        <v>3.9968028886505635E-15</v>
      </c>
      <c r="BO667">
        <f t="shared" si="717"/>
        <v>0</v>
      </c>
      <c r="BP667">
        <f t="shared" si="718"/>
        <v>0</v>
      </c>
    </row>
    <row r="668" spans="1:68" x14ac:dyDescent="0.2">
      <c r="A668">
        <f t="shared" si="659"/>
        <v>0.63100000000000001</v>
      </c>
      <c r="B668">
        <f t="shared" si="660"/>
        <v>1.9723380593704614</v>
      </c>
      <c r="C668">
        <f t="shared" si="661"/>
        <v>1.1533957906619656</v>
      </c>
      <c r="D668">
        <f t="shared" si="662"/>
        <v>1.9723380593704614</v>
      </c>
      <c r="E668">
        <f t="shared" si="668"/>
        <v>0.91414581271651318</v>
      </c>
      <c r="F668">
        <f t="shared" si="669"/>
        <v>0.91414581271651318</v>
      </c>
      <c r="G668">
        <f t="shared" si="663"/>
        <v>1.9526146787767567</v>
      </c>
      <c r="H668">
        <f t="shared" si="664"/>
        <v>0.92798863670773835</v>
      </c>
      <c r="I668">
        <f t="shared" si="665"/>
        <v>0.92798863670773835</v>
      </c>
      <c r="J668">
        <f t="shared" si="655"/>
        <v>23.522239085682298</v>
      </c>
      <c r="K668">
        <f t="shared" si="656"/>
        <v>22.791025830286909</v>
      </c>
      <c r="L668">
        <f t="shared" si="670"/>
        <v>2.6602984400312387E+18</v>
      </c>
      <c r="M668">
        <f t="shared" si="666"/>
        <v>3.5574676240936798E-2</v>
      </c>
      <c r="N668" s="17">
        <f t="shared" si="657"/>
        <v>9.4639255708380528E+16</v>
      </c>
      <c r="O668">
        <f t="shared" si="658"/>
        <v>0</v>
      </c>
      <c r="P668" s="18" t="e">
        <f t="shared" si="667"/>
        <v>#N/A</v>
      </c>
      <c r="R668">
        <f t="shared" si="671"/>
        <v>3.1263668545432495</v>
      </c>
      <c r="S668">
        <f t="shared" si="672"/>
        <v>42.424969985893398</v>
      </c>
      <c r="T668">
        <f t="shared" si="694"/>
        <v>-3.3361212357943146</v>
      </c>
      <c r="U668" s="9">
        <f t="shared" si="673"/>
        <v>39.088848750099082</v>
      </c>
      <c r="V668">
        <f t="shared" si="695"/>
        <v>-9.4639255708375344E+16</v>
      </c>
      <c r="W668">
        <f t="shared" si="696"/>
        <v>0</v>
      </c>
      <c r="X668">
        <f t="shared" si="697"/>
        <v>-5.6843418860808015E-14</v>
      </c>
      <c r="Y668">
        <f t="shared" si="674"/>
        <v>1.1533957906619656</v>
      </c>
      <c r="Z668">
        <f t="shared" si="675"/>
        <v>31.415926535897931</v>
      </c>
      <c r="AA668">
        <f t="shared" si="676"/>
        <v>3.5589931897227238</v>
      </c>
      <c r="AB668">
        <f t="shared" si="698"/>
        <v>1.5782650240917693</v>
      </c>
      <c r="AC668">
        <f t="shared" si="677"/>
        <v>32.994191559989702</v>
      </c>
      <c r="AD668">
        <f t="shared" si="699"/>
        <v>0.12474780714007955</v>
      </c>
      <c r="AE668">
        <f t="shared" si="678"/>
        <v>8.7190569145150942E-2</v>
      </c>
      <c r="AF668" s="9">
        <f t="shared" si="700"/>
        <v>33.206129936274934</v>
      </c>
      <c r="AG668" s="9">
        <f t="shared" si="701"/>
        <v>0</v>
      </c>
      <c r="AH668">
        <f t="shared" si="702"/>
        <v>0</v>
      </c>
      <c r="AI668">
        <f t="shared" si="719"/>
        <v>3.1257338500323417E-3</v>
      </c>
      <c r="AJ668">
        <f t="shared" si="679"/>
        <v>37.337604695554134</v>
      </c>
      <c r="AK668">
        <f t="shared" si="680"/>
        <v>1.4879102576021956</v>
      </c>
      <c r="AL668">
        <f t="shared" si="681"/>
        <v>0.17356860920344941</v>
      </c>
      <c r="AM668">
        <f t="shared" si="682"/>
        <v>8.9765187739348606E-2</v>
      </c>
      <c r="AN668" s="9">
        <f t="shared" si="703"/>
        <v>39.088848750099125</v>
      </c>
      <c r="AO668">
        <f t="shared" si="683"/>
        <v>0</v>
      </c>
      <c r="AP668">
        <f t="shared" si="704"/>
        <v>0</v>
      </c>
      <c r="AQ668">
        <f t="shared" si="684"/>
        <v>5.9216781596562029</v>
      </c>
      <c r="AR668">
        <f t="shared" si="685"/>
        <v>-9.0354766489573635E-2</v>
      </c>
      <c r="AS668">
        <f t="shared" si="686"/>
        <v>4.8820802063369861E-2</v>
      </c>
      <c r="AT668">
        <f t="shared" si="705"/>
        <v>-6.0725951735276416E-2</v>
      </c>
      <c r="AU668">
        <f t="shared" si="687"/>
        <v>5.8827188138241908</v>
      </c>
      <c r="AV668">
        <f t="shared" si="706"/>
        <v>0.15049608780840015</v>
      </c>
      <c r="AW668">
        <f t="shared" si="707"/>
        <v>0</v>
      </c>
      <c r="AX668">
        <f t="shared" si="688"/>
        <v>3.5582184151070888E-2</v>
      </c>
      <c r="AY668" t="b">
        <f t="shared" si="708"/>
        <v>0</v>
      </c>
      <c r="AZ668">
        <f t="shared" si="689"/>
        <v>37.337604695554134</v>
      </c>
      <c r="BA668">
        <f t="shared" si="690"/>
        <v>1.4879102576022054</v>
      </c>
      <c r="BB668">
        <f t="shared" si="691"/>
        <v>0.12423681290554121</v>
      </c>
      <c r="BC668">
        <f t="shared" si="692"/>
        <v>8.9765187739348606E-2</v>
      </c>
      <c r="BD668">
        <f t="shared" si="693"/>
        <v>4.9331796297907987E-2</v>
      </c>
      <c r="BF668" s="15">
        <f t="shared" si="709"/>
        <v>39.088848750099132</v>
      </c>
      <c r="BG668" s="10">
        <f t="shared" si="710"/>
        <v>0</v>
      </c>
      <c r="BH668">
        <f t="shared" si="711"/>
        <v>5.8827188138241979</v>
      </c>
      <c r="BI668">
        <f t="shared" si="712"/>
        <v>5.9216781596562029</v>
      </c>
      <c r="BJ668">
        <f t="shared" si="713"/>
        <v>-9.0354766489563865E-2</v>
      </c>
      <c r="BK668">
        <f t="shared" si="714"/>
        <v>-5.1099423453833392E-4</v>
      </c>
      <c r="BM668">
        <f t="shared" si="715"/>
        <v>0</v>
      </c>
      <c r="BN668">
        <f t="shared" si="716"/>
        <v>9.7699626167013776E-15</v>
      </c>
      <c r="BO668">
        <f t="shared" si="717"/>
        <v>-2.2204460492503131E-16</v>
      </c>
      <c r="BP668">
        <f t="shared" si="718"/>
        <v>0</v>
      </c>
    </row>
    <row r="669" spans="1:68" x14ac:dyDescent="0.2">
      <c r="A669">
        <f t="shared" si="659"/>
        <v>0.63200000000000001</v>
      </c>
      <c r="B669">
        <f t="shared" si="660"/>
        <v>1.9754637932204939</v>
      </c>
      <c r="C669">
        <f t="shared" si="661"/>
        <v>1.1502700568119331</v>
      </c>
      <c r="D669">
        <f t="shared" si="662"/>
        <v>1.9754637932204939</v>
      </c>
      <c r="E669">
        <f t="shared" si="668"/>
        <v>0.91287422179093203</v>
      </c>
      <c r="F669">
        <f t="shared" si="669"/>
        <v>0.91287422179093203</v>
      </c>
      <c r="G669">
        <f t="shared" si="663"/>
        <v>1.955709155288289</v>
      </c>
      <c r="H669">
        <f t="shared" si="664"/>
        <v>0.92683116720760261</v>
      </c>
      <c r="I669">
        <f t="shared" si="665"/>
        <v>0.92683116720760261</v>
      </c>
      <c r="J669">
        <f t="shared" si="655"/>
        <v>23.551614742522371</v>
      </c>
      <c r="K669">
        <f t="shared" si="656"/>
        <v>22.819203513580348</v>
      </c>
      <c r="L669">
        <f t="shared" si="670"/>
        <v>2.7022319025352586E+18</v>
      </c>
      <c r="M669">
        <f t="shared" si="666"/>
        <v>3.5605913776810612E-2</v>
      </c>
      <c r="N669" s="17">
        <f t="shared" si="657"/>
        <v>9.6215436126617312E+16</v>
      </c>
      <c r="O669">
        <f t="shared" si="658"/>
        <v>0</v>
      </c>
      <c r="P669" s="18" t="e">
        <f t="shared" si="667"/>
        <v>#N/A</v>
      </c>
      <c r="R669">
        <f t="shared" si="671"/>
        <v>3.1276024408265739</v>
      </c>
      <c r="S669">
        <f t="shared" si="672"/>
        <v>42.44060973600083</v>
      </c>
      <c r="T669">
        <f t="shared" si="694"/>
        <v>-3.3352435375939669</v>
      </c>
      <c r="U669" s="9">
        <f t="shared" si="673"/>
        <v>39.105366198406863</v>
      </c>
      <c r="V669">
        <f t="shared" si="695"/>
        <v>-9.6215436126616368E+16</v>
      </c>
      <c r="W669">
        <f t="shared" si="696"/>
        <v>0</v>
      </c>
      <c r="X669">
        <f t="shared" si="697"/>
        <v>-7.1054273576010019E-15</v>
      </c>
      <c r="Y669">
        <f t="shared" si="674"/>
        <v>1.1502700568119331</v>
      </c>
      <c r="Z669">
        <f t="shared" si="675"/>
        <v>31.415926535897931</v>
      </c>
      <c r="AA669">
        <f t="shared" si="676"/>
        <v>3.5621189235727568</v>
      </c>
      <c r="AB669">
        <f t="shared" si="698"/>
        <v>1.5929935360601746</v>
      </c>
      <c r="AC669">
        <f t="shared" si="677"/>
        <v>33.008920071958109</v>
      </c>
      <c r="AD669">
        <f t="shared" si="699"/>
        <v>0.12562568520211412</v>
      </c>
      <c r="AE669">
        <f t="shared" si="678"/>
        <v>8.8567671801951714E-2</v>
      </c>
      <c r="AF669" s="9">
        <f t="shared" si="700"/>
        <v>33.223113428962179</v>
      </c>
      <c r="AG669" s="9">
        <f t="shared" si="701"/>
        <v>0</v>
      </c>
      <c r="AH669">
        <f t="shared" si="702"/>
        <v>0</v>
      </c>
      <c r="AI669">
        <f t="shared" si="719"/>
        <v>3.1257338500324527E-3</v>
      </c>
      <c r="AJ669">
        <f t="shared" si="679"/>
        <v>37.337604695554134</v>
      </c>
      <c r="AK669">
        <f t="shared" si="680"/>
        <v>1.5021580239251777</v>
      </c>
      <c r="AL669">
        <f t="shared" si="681"/>
        <v>0.17444630740379719</v>
      </c>
      <c r="AM669">
        <f t="shared" si="682"/>
        <v>9.1157171523747027E-2</v>
      </c>
      <c r="AN669" s="9">
        <f t="shared" si="703"/>
        <v>39.105366198406855</v>
      </c>
      <c r="AO669">
        <f t="shared" si="683"/>
        <v>0</v>
      </c>
      <c r="AP669">
        <f t="shared" si="704"/>
        <v>0</v>
      </c>
      <c r="AQ669">
        <f t="shared" si="684"/>
        <v>5.9216781596562029</v>
      </c>
      <c r="AR669">
        <f t="shared" si="685"/>
        <v>-9.0835512134996854E-2</v>
      </c>
      <c r="AS669">
        <f t="shared" si="686"/>
        <v>4.8820622201683067E-2</v>
      </c>
      <c r="AT669">
        <f t="shared" si="705"/>
        <v>-6.0470010936426857E-2</v>
      </c>
      <c r="AU669">
        <f t="shared" si="687"/>
        <v>5.8822527694446762</v>
      </c>
      <c r="AV669">
        <f t="shared" si="706"/>
        <v>0.15042060313666922</v>
      </c>
      <c r="AW669">
        <f t="shared" si="707"/>
        <v>0</v>
      </c>
      <c r="AX669">
        <f t="shared" si="688"/>
        <v>3.5613441489571213E-2</v>
      </c>
      <c r="AY669" t="b">
        <f t="shared" si="708"/>
        <v>0</v>
      </c>
      <c r="AZ669">
        <f t="shared" si="689"/>
        <v>37.337604695554134</v>
      </c>
      <c r="BA669">
        <f t="shared" si="690"/>
        <v>1.5021580239251753</v>
      </c>
      <c r="BB669">
        <f t="shared" si="691"/>
        <v>0.12511451110588945</v>
      </c>
      <c r="BC669">
        <f t="shared" si="692"/>
        <v>9.1157171523747027E-2</v>
      </c>
      <c r="BD669">
        <f t="shared" si="693"/>
        <v>4.9331796297907987E-2</v>
      </c>
      <c r="BF669" s="15">
        <f t="shared" si="709"/>
        <v>39.105366198406855</v>
      </c>
      <c r="BG669" s="10">
        <f t="shared" si="710"/>
        <v>0</v>
      </c>
      <c r="BH669">
        <f t="shared" si="711"/>
        <v>5.8822527694446762</v>
      </c>
      <c r="BI669">
        <f t="shared" si="712"/>
        <v>5.9216781596562029</v>
      </c>
      <c r="BJ669">
        <f t="shared" si="713"/>
        <v>-9.0835512134999297E-2</v>
      </c>
      <c r="BK669">
        <f t="shared" si="714"/>
        <v>-5.1117409622467025E-4</v>
      </c>
      <c r="BM669">
        <f t="shared" si="715"/>
        <v>0</v>
      </c>
      <c r="BN669">
        <f t="shared" si="716"/>
        <v>-2.4424906541753444E-15</v>
      </c>
      <c r="BO669">
        <f t="shared" si="717"/>
        <v>2.4980018054066022E-16</v>
      </c>
      <c r="BP669">
        <f t="shared" si="718"/>
        <v>0</v>
      </c>
    </row>
    <row r="670" spans="1:68" x14ac:dyDescent="0.2">
      <c r="A670">
        <f t="shared" si="659"/>
        <v>0.63300000000000001</v>
      </c>
      <c r="B670">
        <f t="shared" si="660"/>
        <v>1.9785895270705263</v>
      </c>
      <c r="C670">
        <f t="shared" si="661"/>
        <v>1.1471443229619007</v>
      </c>
      <c r="D670">
        <f t="shared" si="662"/>
        <v>1.9785895270705263</v>
      </c>
      <c r="E670">
        <f t="shared" si="668"/>
        <v>0.91159371189784411</v>
      </c>
      <c r="F670">
        <f t="shared" si="669"/>
        <v>0.91159371189784411</v>
      </c>
      <c r="G670">
        <f t="shared" si="663"/>
        <v>1.958803631799821</v>
      </c>
      <c r="H670">
        <f t="shared" si="664"/>
        <v>0.92566482257867166</v>
      </c>
      <c r="I670">
        <f t="shared" si="665"/>
        <v>0.92566482257867155</v>
      </c>
      <c r="J670">
        <f t="shared" si="655"/>
        <v>23.58128995398938</v>
      </c>
      <c r="K670">
        <f t="shared" si="656"/>
        <v>22.847668178466154</v>
      </c>
      <c r="L670">
        <f t="shared" si="670"/>
        <v>2.745015271169534E+18</v>
      </c>
      <c r="M670">
        <f t="shared" si="666"/>
        <v>3.5637151277896705E-2</v>
      </c>
      <c r="N670" s="17">
        <f t="shared" si="657"/>
        <v>9.7824524478805328E+16</v>
      </c>
      <c r="O670">
        <f t="shared" si="658"/>
        <v>0</v>
      </c>
      <c r="P670" s="18" t="e">
        <f t="shared" si="667"/>
        <v>#N/A</v>
      </c>
      <c r="R670">
        <f t="shared" si="671"/>
        <v>3.1288490630504078</v>
      </c>
      <c r="S670">
        <f t="shared" si="672"/>
        <v>42.456318312106411</v>
      </c>
      <c r="T670">
        <f t="shared" si="694"/>
        <v>-3.3343666100484177</v>
      </c>
      <c r="U670" s="9">
        <f t="shared" si="673"/>
        <v>39.121951702057991</v>
      </c>
      <c r="V670">
        <f t="shared" si="695"/>
        <v>-9.7824524478803152E+16</v>
      </c>
      <c r="W670">
        <f t="shared" si="696"/>
        <v>0</v>
      </c>
      <c r="X670">
        <f t="shared" si="697"/>
        <v>-2.1316282072803006E-14</v>
      </c>
      <c r="Y670">
        <f t="shared" si="674"/>
        <v>1.1471443229619007</v>
      </c>
      <c r="Z670">
        <f t="shared" si="675"/>
        <v>31.415926535897931</v>
      </c>
      <c r="AA670">
        <f t="shared" si="676"/>
        <v>3.565244657422789</v>
      </c>
      <c r="AB670">
        <f t="shared" si="698"/>
        <v>1.6077828498608198</v>
      </c>
      <c r="AC670">
        <f t="shared" si="677"/>
        <v>33.02370938575875</v>
      </c>
      <c r="AD670">
        <f t="shared" si="699"/>
        <v>0.12650279327016792</v>
      </c>
      <c r="AE670">
        <f t="shared" si="678"/>
        <v>8.9956556750637295E-2</v>
      </c>
      <c r="AF670" s="9">
        <f t="shared" si="700"/>
        <v>33.240168735779555</v>
      </c>
      <c r="AG670" s="9">
        <f t="shared" si="701"/>
        <v>0</v>
      </c>
      <c r="AH670">
        <f t="shared" si="702"/>
        <v>0</v>
      </c>
      <c r="AI670">
        <f t="shared" si="719"/>
        <v>3.1257338500324527E-3</v>
      </c>
      <c r="AJ670">
        <f t="shared" si="679"/>
        <v>37.337604695554134</v>
      </c>
      <c r="AK670">
        <f t="shared" si="680"/>
        <v>1.5164628920458638</v>
      </c>
      <c r="AL670">
        <f t="shared" si="681"/>
        <v>0.17532323494934632</v>
      </c>
      <c r="AM670">
        <f t="shared" si="682"/>
        <v>9.2560879508636895E-2</v>
      </c>
      <c r="AN670" s="9">
        <f t="shared" si="703"/>
        <v>39.121951702057984</v>
      </c>
      <c r="AO670">
        <f t="shared" si="683"/>
        <v>0</v>
      </c>
      <c r="AP670">
        <f t="shared" si="704"/>
        <v>0</v>
      </c>
      <c r="AQ670">
        <f t="shared" si="684"/>
        <v>5.9216781596562029</v>
      </c>
      <c r="AR670">
        <f t="shared" si="685"/>
        <v>-9.1319957814955943E-2</v>
      </c>
      <c r="AS670">
        <f t="shared" si="686"/>
        <v>4.88204416791784E-2</v>
      </c>
      <c r="AT670">
        <f t="shared" si="705"/>
        <v>-6.0219052041396125E-2</v>
      </c>
      <c r="AU670">
        <f t="shared" si="687"/>
        <v>5.8817829662784291</v>
      </c>
      <c r="AV670">
        <f t="shared" si="706"/>
        <v>0.15034482459035964</v>
      </c>
      <c r="AW670">
        <f t="shared" si="707"/>
        <v>0</v>
      </c>
      <c r="AX670">
        <f t="shared" si="688"/>
        <v>3.5644698828071537E-2</v>
      </c>
      <c r="AY670" t="b">
        <f t="shared" si="708"/>
        <v>0</v>
      </c>
      <c r="AZ670">
        <f t="shared" si="689"/>
        <v>37.337604695554134</v>
      </c>
      <c r="BA670">
        <f t="shared" si="690"/>
        <v>1.5164628920458658</v>
      </c>
      <c r="BB670">
        <f t="shared" si="691"/>
        <v>0.12599143865143825</v>
      </c>
      <c r="BC670">
        <f t="shared" si="692"/>
        <v>9.2560879508636895E-2</v>
      </c>
      <c r="BD670">
        <f t="shared" si="693"/>
        <v>4.9331796297907987E-2</v>
      </c>
      <c r="BF670" s="15">
        <f t="shared" si="709"/>
        <v>39.121951702057984</v>
      </c>
      <c r="BG670" s="10">
        <f t="shared" si="710"/>
        <v>0</v>
      </c>
      <c r="BH670">
        <f t="shared" si="711"/>
        <v>5.8817829662784291</v>
      </c>
      <c r="BI670">
        <f t="shared" si="712"/>
        <v>5.9216781596562029</v>
      </c>
      <c r="BJ670">
        <f t="shared" si="713"/>
        <v>-9.1319957814953945E-2</v>
      </c>
      <c r="BK670">
        <f t="shared" si="714"/>
        <v>-5.1135461872967025E-4</v>
      </c>
      <c r="BM670">
        <f t="shared" si="715"/>
        <v>0</v>
      </c>
      <c r="BN670">
        <f t="shared" si="716"/>
        <v>1.9984014443252818E-15</v>
      </c>
      <c r="BO670">
        <f t="shared" si="717"/>
        <v>0</v>
      </c>
      <c r="BP670">
        <f t="shared" si="718"/>
        <v>0</v>
      </c>
    </row>
    <row r="671" spans="1:68" x14ac:dyDescent="0.2">
      <c r="A671">
        <f t="shared" si="659"/>
        <v>0.63400000000000001</v>
      </c>
      <c r="B671">
        <f t="shared" si="660"/>
        <v>1.9817152609205588</v>
      </c>
      <c r="C671">
        <f t="shared" si="661"/>
        <v>1.1440185891118682</v>
      </c>
      <c r="D671">
        <f t="shared" si="662"/>
        <v>1.9817152609205588</v>
      </c>
      <c r="E671">
        <f t="shared" si="668"/>
        <v>0.91030429554809211</v>
      </c>
      <c r="F671">
        <f t="shared" si="669"/>
        <v>0.91030429554809211</v>
      </c>
      <c r="G671">
        <f t="shared" si="663"/>
        <v>1.9618981083113531</v>
      </c>
      <c r="H671">
        <f t="shared" si="664"/>
        <v>0.92448961398960139</v>
      </c>
      <c r="I671">
        <f t="shared" si="665"/>
        <v>0.92448961398960139</v>
      </c>
      <c r="J671">
        <f t="shared" si="655"/>
        <v>23.611266423249745</v>
      </c>
      <c r="K671">
        <f t="shared" si="656"/>
        <v>22.876421448203551</v>
      </c>
      <c r="L671">
        <f t="shared" si="670"/>
        <v>2.7886693695524874E+18</v>
      </c>
      <c r="M671">
        <f t="shared" si="666"/>
        <v>3.5668388744164545E-2</v>
      </c>
      <c r="N671" s="17">
        <f t="shared" si="657"/>
        <v>9.9467343152142384E+16</v>
      </c>
      <c r="O671">
        <f t="shared" si="658"/>
        <v>0</v>
      </c>
      <c r="P671" s="18" t="e">
        <f t="shared" si="667"/>
        <v>#N/A</v>
      </c>
      <c r="R671">
        <f t="shared" si="671"/>
        <v>3.130106749043164</v>
      </c>
      <c r="S671">
        <f t="shared" si="672"/>
        <v>42.472096227483689</v>
      </c>
      <c r="T671">
        <f t="shared" si="694"/>
        <v>-3.3334904518072359</v>
      </c>
      <c r="U671" s="9">
        <f t="shared" si="673"/>
        <v>39.138605775676453</v>
      </c>
      <c r="V671">
        <f t="shared" si="695"/>
        <v>-9.9467343152138608E+16</v>
      </c>
      <c r="W671">
        <f t="shared" si="696"/>
        <v>0</v>
      </c>
      <c r="X671">
        <f t="shared" si="697"/>
        <v>-3.5527136788005009E-14</v>
      </c>
      <c r="Y671">
        <f t="shared" si="674"/>
        <v>1.1440185891118682</v>
      </c>
      <c r="Z671">
        <f t="shared" si="675"/>
        <v>31.415926535897931</v>
      </c>
      <c r="AA671">
        <f t="shared" si="676"/>
        <v>3.5683703912728215</v>
      </c>
      <c r="AB671">
        <f t="shared" si="698"/>
        <v>1.6226334841943337</v>
      </c>
      <c r="AC671">
        <f t="shared" si="677"/>
        <v>33.038560020092262</v>
      </c>
      <c r="AD671">
        <f t="shared" si="699"/>
        <v>0.12737913269379406</v>
      </c>
      <c r="AE671">
        <f t="shared" si="678"/>
        <v>9.1357256765394981E-2</v>
      </c>
      <c r="AF671" s="9">
        <f t="shared" si="700"/>
        <v>33.257296409551451</v>
      </c>
      <c r="AG671" s="9">
        <f t="shared" si="701"/>
        <v>0</v>
      </c>
      <c r="AH671">
        <f t="shared" si="702"/>
        <v>0</v>
      </c>
      <c r="AI671">
        <f t="shared" si="719"/>
        <v>3.1257338500324527E-3</v>
      </c>
      <c r="AJ671">
        <f t="shared" si="679"/>
        <v>37.337604695554134</v>
      </c>
      <c r="AK671">
        <f t="shared" si="680"/>
        <v>1.5308253422766218</v>
      </c>
      <c r="AL671">
        <f t="shared" si="681"/>
        <v>0.17619939319052813</v>
      </c>
      <c r="AM671">
        <f t="shared" si="682"/>
        <v>9.397634465516598E-2</v>
      </c>
      <c r="AN671" s="9">
        <f t="shared" si="703"/>
        <v>39.138605775676453</v>
      </c>
      <c r="AO671">
        <f t="shared" si="683"/>
        <v>0</v>
      </c>
      <c r="AP671">
        <f t="shared" si="704"/>
        <v>0</v>
      </c>
      <c r="AQ671">
        <f t="shared" si="684"/>
        <v>5.9216781596562029</v>
      </c>
      <c r="AR671">
        <f t="shared" si="685"/>
        <v>-9.1808141917711916E-2</v>
      </c>
      <c r="AS671">
        <f t="shared" si="686"/>
        <v>4.8820260496734075E-2</v>
      </c>
      <c r="AT671">
        <f t="shared" si="705"/>
        <v>-5.9972969732246625E-2</v>
      </c>
      <c r="AU671">
        <f t="shared" si="687"/>
        <v>5.8813093661250022</v>
      </c>
      <c r="AV671">
        <f t="shared" si="706"/>
        <v>0.15026874998649214</v>
      </c>
      <c r="AW671">
        <f t="shared" si="707"/>
        <v>0</v>
      </c>
      <c r="AX671">
        <f t="shared" si="688"/>
        <v>3.5675956166571862E-2</v>
      </c>
      <c r="AY671" t="b">
        <f t="shared" si="708"/>
        <v>0</v>
      </c>
      <c r="AZ671">
        <f t="shared" si="689"/>
        <v>37.337604695554134</v>
      </c>
      <c r="BA671">
        <f t="shared" si="690"/>
        <v>1.5308253422766307</v>
      </c>
      <c r="BB671">
        <f t="shared" si="691"/>
        <v>0.12686759689262037</v>
      </c>
      <c r="BC671">
        <f t="shared" si="692"/>
        <v>9.397634465516598E-2</v>
      </c>
      <c r="BD671">
        <f t="shared" si="693"/>
        <v>4.9331796297907987E-2</v>
      </c>
      <c r="BF671" s="15">
        <f t="shared" si="709"/>
        <v>39.13860577567646</v>
      </c>
      <c r="BG671" s="10">
        <f t="shared" si="710"/>
        <v>0</v>
      </c>
      <c r="BH671">
        <f t="shared" si="711"/>
        <v>5.8813093661250093</v>
      </c>
      <c r="BI671">
        <f t="shared" si="712"/>
        <v>5.9216781596562029</v>
      </c>
      <c r="BJ671">
        <f t="shared" si="713"/>
        <v>-9.1808141917703034E-2</v>
      </c>
      <c r="BK671">
        <f t="shared" si="714"/>
        <v>-5.1153580117369035E-4</v>
      </c>
      <c r="BM671">
        <f t="shared" si="715"/>
        <v>0</v>
      </c>
      <c r="BN671">
        <f t="shared" si="716"/>
        <v>8.8817841970012523E-15</v>
      </c>
      <c r="BO671">
        <f t="shared" si="717"/>
        <v>2.2204460492503131E-16</v>
      </c>
      <c r="BP671">
        <f t="shared" si="718"/>
        <v>0</v>
      </c>
    </row>
    <row r="672" spans="1:68" x14ac:dyDescent="0.2">
      <c r="A672">
        <f t="shared" si="659"/>
        <v>0.63500000000000001</v>
      </c>
      <c r="B672">
        <f t="shared" si="660"/>
        <v>1.9848409947705912</v>
      </c>
      <c r="C672">
        <f t="shared" si="661"/>
        <v>1.1408928552618358</v>
      </c>
      <c r="D672">
        <f t="shared" si="662"/>
        <v>1.9848409947705912</v>
      </c>
      <c r="E672">
        <f t="shared" si="668"/>
        <v>0.90900598533953725</v>
      </c>
      <c r="F672">
        <f t="shared" si="669"/>
        <v>0.90900598533953736</v>
      </c>
      <c r="G672">
        <f t="shared" si="663"/>
        <v>1.9649925848228853</v>
      </c>
      <c r="H672">
        <f t="shared" si="664"/>
        <v>0.92330555269392778</v>
      </c>
      <c r="I672">
        <f t="shared" si="665"/>
        <v>0.92330555269392767</v>
      </c>
      <c r="J672">
        <f t="shared" si="655"/>
        <v>23.641545875844866</v>
      </c>
      <c r="K672">
        <f t="shared" si="656"/>
        <v>22.905464967346752</v>
      </c>
      <c r="L672">
        <f t="shared" si="670"/>
        <v>2.8332156160701932E+18</v>
      </c>
      <c r="M672">
        <f t="shared" si="666"/>
        <v>3.5699626175583608E-2</v>
      </c>
      <c r="N672" s="17">
        <f t="shared" si="657"/>
        <v>1.0114473836853171E+17</v>
      </c>
      <c r="O672">
        <f t="shared" si="658"/>
        <v>0</v>
      </c>
      <c r="P672" s="18" t="e">
        <f t="shared" si="667"/>
        <v>#N/A</v>
      </c>
      <c r="R672">
        <f t="shared" si="671"/>
        <v>3.1313755269513419</v>
      </c>
      <c r="S672">
        <f t="shared" si="672"/>
        <v>42.487944000588527</v>
      </c>
      <c r="T672">
        <f t="shared" si="694"/>
        <v>-3.3326150615235357</v>
      </c>
      <c r="U672" s="9">
        <f t="shared" si="673"/>
        <v>39.155328939064994</v>
      </c>
      <c r="V672">
        <f t="shared" si="695"/>
        <v>-1.0114473836853179E+17</v>
      </c>
      <c r="W672">
        <f t="shared" si="696"/>
        <v>0</v>
      </c>
      <c r="X672">
        <f t="shared" si="697"/>
        <v>0</v>
      </c>
      <c r="Y672">
        <f t="shared" si="674"/>
        <v>1.1408928552618358</v>
      </c>
      <c r="Z672">
        <f t="shared" si="675"/>
        <v>31.415926535897931</v>
      </c>
      <c r="AA672">
        <f t="shared" si="676"/>
        <v>3.5714961251228541</v>
      </c>
      <c r="AB672">
        <f t="shared" si="698"/>
        <v>1.6375459630975222</v>
      </c>
      <c r="AC672">
        <f t="shared" si="677"/>
        <v>33.053472498995454</v>
      </c>
      <c r="AD672">
        <f t="shared" si="699"/>
        <v>0.12825470481899942</v>
      </c>
      <c r="AE672">
        <f t="shared" si="678"/>
        <v>9.2769804991552504E-2</v>
      </c>
      <c r="AF672" s="9">
        <f t="shared" si="700"/>
        <v>33.274497008806009</v>
      </c>
      <c r="AG672" s="9">
        <f t="shared" si="701"/>
        <v>0</v>
      </c>
      <c r="AH672">
        <f t="shared" si="702"/>
        <v>0</v>
      </c>
      <c r="AI672">
        <f t="shared" si="719"/>
        <v>3.1257338500324527E-3</v>
      </c>
      <c r="AJ672">
        <f t="shared" si="679"/>
        <v>37.337604695554134</v>
      </c>
      <c r="AK672">
        <f t="shared" si="680"/>
        <v>1.545245859742209</v>
      </c>
      <c r="AL672">
        <f t="shared" si="681"/>
        <v>0.17707478347422834</v>
      </c>
      <c r="AM672">
        <f t="shared" si="682"/>
        <v>9.5403600294391988E-2</v>
      </c>
      <c r="AN672" s="9">
        <f t="shared" si="703"/>
        <v>39.155328939064958</v>
      </c>
      <c r="AO672">
        <f t="shared" si="683"/>
        <v>0</v>
      </c>
      <c r="AP672">
        <f t="shared" si="704"/>
        <v>0</v>
      </c>
      <c r="AQ672">
        <f t="shared" si="684"/>
        <v>5.9216781596562029</v>
      </c>
      <c r="AR672">
        <f t="shared" si="685"/>
        <v>-9.2300103355313246E-2</v>
      </c>
      <c r="AS672">
        <f t="shared" si="686"/>
        <v>4.8820078655228916E-2</v>
      </c>
      <c r="AT672">
        <f t="shared" si="705"/>
        <v>-5.9731661970420381E-2</v>
      </c>
      <c r="AU672">
        <f t="shared" si="687"/>
        <v>5.8808319302589496</v>
      </c>
      <c r="AV672">
        <f t="shared" si="706"/>
        <v>0.15019237711962344</v>
      </c>
      <c r="AW672">
        <f t="shared" si="707"/>
        <v>0</v>
      </c>
      <c r="AX672">
        <f t="shared" si="688"/>
        <v>3.5707213505072187E-2</v>
      </c>
      <c r="AY672" t="b">
        <f t="shared" si="708"/>
        <v>0</v>
      </c>
      <c r="AZ672">
        <f t="shared" si="689"/>
        <v>37.337604695554134</v>
      </c>
      <c r="BA672">
        <f t="shared" si="690"/>
        <v>1.545245859742209</v>
      </c>
      <c r="BB672">
        <f t="shared" si="691"/>
        <v>0.12774298717632041</v>
      </c>
      <c r="BC672">
        <f t="shared" si="692"/>
        <v>9.5403600294391863E-2</v>
      </c>
      <c r="BD672">
        <f t="shared" si="693"/>
        <v>4.9331796297907987E-2</v>
      </c>
      <c r="BF672" s="15">
        <f t="shared" si="709"/>
        <v>39.155328939064958</v>
      </c>
      <c r="BG672" s="10">
        <f t="shared" si="710"/>
        <v>0</v>
      </c>
      <c r="BH672">
        <f t="shared" si="711"/>
        <v>5.8808319302589496</v>
      </c>
      <c r="BI672">
        <f t="shared" si="712"/>
        <v>5.9216781596562029</v>
      </c>
      <c r="BJ672">
        <f t="shared" si="713"/>
        <v>-9.2300103355313246E-2</v>
      </c>
      <c r="BK672">
        <f t="shared" si="714"/>
        <v>-5.1171764267901598E-4</v>
      </c>
      <c r="BM672">
        <f t="shared" si="715"/>
        <v>0</v>
      </c>
      <c r="BN672">
        <f t="shared" si="716"/>
        <v>0</v>
      </c>
      <c r="BO672">
        <f t="shared" si="717"/>
        <v>0</v>
      </c>
      <c r="BP672">
        <f t="shared" si="718"/>
        <v>-1.2490009027033011E-16</v>
      </c>
    </row>
    <row r="673" spans="1:68" x14ac:dyDescent="0.2">
      <c r="A673">
        <f t="shared" si="659"/>
        <v>0.63600000000000001</v>
      </c>
      <c r="B673">
        <f t="shared" si="660"/>
        <v>1.9879667286206235</v>
      </c>
      <c r="C673">
        <f t="shared" si="661"/>
        <v>1.1377671214118035</v>
      </c>
      <c r="D673">
        <f t="shared" si="662"/>
        <v>1.9879667286206235</v>
      </c>
      <c r="E673">
        <f t="shared" si="668"/>
        <v>0.90769879395693542</v>
      </c>
      <c r="F673">
        <f t="shared" si="669"/>
        <v>0.90769879395693542</v>
      </c>
      <c r="G673">
        <f t="shared" si="663"/>
        <v>1.9680870613344172</v>
      </c>
      <c r="H673">
        <f t="shared" si="664"/>
        <v>0.9221126500299579</v>
      </c>
      <c r="I673">
        <f t="shared" si="665"/>
        <v>0.9221126500299579</v>
      </c>
      <c r="J673">
        <f t="shared" si="655"/>
        <v>23.672130059951595</v>
      </c>
      <c r="K673">
        <f t="shared" si="656"/>
        <v>22.93480040199217</v>
      </c>
      <c r="L673">
        <f t="shared" si="670"/>
        <v>2.8786760432253204E+18</v>
      </c>
      <c r="M673">
        <f t="shared" si="666"/>
        <v>3.5730863572123378E-2</v>
      </c>
      <c r="N673" s="17">
        <f t="shared" si="657"/>
        <v>1.0285758096882387E+17</v>
      </c>
      <c r="O673">
        <f t="shared" si="658"/>
        <v>0</v>
      </c>
      <c r="P673" s="18" t="e">
        <f t="shared" si="667"/>
        <v>#N/A</v>
      </c>
      <c r="R673">
        <f t="shared" si="671"/>
        <v>3.1326554252422305</v>
      </c>
      <c r="S673">
        <f t="shared" si="672"/>
        <v>42.503862155129468</v>
      </c>
      <c r="T673">
        <f t="shared" si="694"/>
        <v>-3.3317404378539681</v>
      </c>
      <c r="U673" s="9">
        <f t="shared" si="673"/>
        <v>39.172121717275502</v>
      </c>
      <c r="V673">
        <f t="shared" si="695"/>
        <v>-1.028575809688217E+17</v>
      </c>
      <c r="W673">
        <f t="shared" si="696"/>
        <v>0</v>
      </c>
      <c r="X673">
        <f t="shared" si="697"/>
        <v>-2.1316282072803006E-14</v>
      </c>
      <c r="Y673">
        <f t="shared" si="674"/>
        <v>1.1377671214118035</v>
      </c>
      <c r="Z673">
        <f t="shared" si="675"/>
        <v>31.415926535897931</v>
      </c>
      <c r="AA673">
        <f t="shared" si="676"/>
        <v>3.5746218589728862</v>
      </c>
      <c r="AB673">
        <f t="shared" si="698"/>
        <v>1.6525208160189639</v>
      </c>
      <c r="AC673">
        <f t="shared" si="677"/>
        <v>33.068447351916895</v>
      </c>
      <c r="AD673">
        <f t="shared" si="699"/>
        <v>0.12912951098825909</v>
      </c>
      <c r="AE673">
        <f t="shared" si="678"/>
        <v>9.4194234948974845E-2</v>
      </c>
      <c r="AF673" s="9">
        <f t="shared" si="700"/>
        <v>33.291771097854124</v>
      </c>
      <c r="AG673" s="9">
        <f t="shared" si="701"/>
        <v>0</v>
      </c>
      <c r="AH673">
        <f t="shared" si="702"/>
        <v>0</v>
      </c>
      <c r="AI673">
        <f t="shared" si="719"/>
        <v>3.1257338500323417E-3</v>
      </c>
      <c r="AJ673">
        <f t="shared" si="679"/>
        <v>37.337604695554134</v>
      </c>
      <c r="AK673">
        <f t="shared" si="680"/>
        <v>1.5597249344469066</v>
      </c>
      <c r="AL673">
        <f t="shared" si="681"/>
        <v>0.17794940714379592</v>
      </c>
      <c r="AM673">
        <f t="shared" si="682"/>
        <v>9.6842680130690015E-2</v>
      </c>
      <c r="AN673" s="9">
        <f t="shared" si="703"/>
        <v>39.17212171727553</v>
      </c>
      <c r="AO673">
        <f t="shared" si="683"/>
        <v>0</v>
      </c>
      <c r="AP673">
        <f t="shared" si="704"/>
        <v>0</v>
      </c>
      <c r="AQ673">
        <f t="shared" si="684"/>
        <v>5.9216781596562029</v>
      </c>
      <c r="AR673">
        <f t="shared" si="685"/>
        <v>-9.2795881572057315E-2</v>
      </c>
      <c r="AS673">
        <f t="shared" si="686"/>
        <v>4.8819896155536835E-2</v>
      </c>
      <c r="AT673">
        <f t="shared" si="705"/>
        <v>-5.9495029875228367E-2</v>
      </c>
      <c r="AU673">
        <f t="shared" si="687"/>
        <v>5.8803506194214066</v>
      </c>
      <c r="AV673">
        <f t="shared" si="706"/>
        <v>0.15011570376153707</v>
      </c>
      <c r="AW673">
        <f t="shared" si="707"/>
        <v>0</v>
      </c>
      <c r="AX673">
        <f t="shared" si="688"/>
        <v>3.5738470843572512E-2</v>
      </c>
      <c r="AY673" t="b">
        <f t="shared" si="708"/>
        <v>0</v>
      </c>
      <c r="AZ673">
        <f t="shared" si="689"/>
        <v>37.337604695554134</v>
      </c>
      <c r="BA673">
        <f t="shared" si="690"/>
        <v>1.5597249344469077</v>
      </c>
      <c r="BB673">
        <f t="shared" si="691"/>
        <v>0.12861761084588788</v>
      </c>
      <c r="BC673">
        <f t="shared" si="692"/>
        <v>9.6842680130690015E-2</v>
      </c>
      <c r="BD673">
        <f t="shared" si="693"/>
        <v>4.9331796297907987E-2</v>
      </c>
      <c r="BF673" s="15">
        <f t="shared" si="709"/>
        <v>39.172121717275523</v>
      </c>
      <c r="BG673" s="10">
        <f t="shared" si="710"/>
        <v>0</v>
      </c>
      <c r="BH673">
        <f t="shared" si="711"/>
        <v>5.8803506194213995</v>
      </c>
      <c r="BI673">
        <f t="shared" si="712"/>
        <v>5.9216781596562029</v>
      </c>
      <c r="BJ673">
        <f t="shared" si="713"/>
        <v>-9.2795881572056205E-2</v>
      </c>
      <c r="BK673">
        <f t="shared" si="714"/>
        <v>-5.1190014237120773E-4</v>
      </c>
      <c r="BM673">
        <f t="shared" si="715"/>
        <v>0</v>
      </c>
      <c r="BN673">
        <f t="shared" si="716"/>
        <v>0</v>
      </c>
      <c r="BO673">
        <f t="shared" si="717"/>
        <v>0</v>
      </c>
      <c r="BP673">
        <f t="shared" si="718"/>
        <v>0</v>
      </c>
    </row>
    <row r="674" spans="1:68" x14ac:dyDescent="0.2">
      <c r="A674">
        <f t="shared" si="659"/>
        <v>0.63700000000000001</v>
      </c>
      <c r="B674">
        <f t="shared" si="660"/>
        <v>1.9910924624706561</v>
      </c>
      <c r="C674">
        <f t="shared" si="661"/>
        <v>1.1346413875617709</v>
      </c>
      <c r="D674">
        <f t="shared" si="662"/>
        <v>1.9910924624706561</v>
      </c>
      <c r="E674">
        <f t="shared" si="668"/>
        <v>0.90638273417181292</v>
      </c>
      <c r="F674">
        <f t="shared" si="669"/>
        <v>0.90638273417181292</v>
      </c>
      <c r="G674">
        <f t="shared" si="663"/>
        <v>1.9711815378459494</v>
      </c>
      <c r="H674">
        <f t="shared" si="664"/>
        <v>0.920910917420662</v>
      </c>
      <c r="I674">
        <f t="shared" si="665"/>
        <v>0.920910917420662</v>
      </c>
      <c r="J674">
        <f t="shared" si="655"/>
        <v>23.703020746647127</v>
      </c>
      <c r="K674">
        <f t="shared" si="656"/>
        <v>22.964429440029829</v>
      </c>
      <c r="L674">
        <f t="shared" si="670"/>
        <v>2.9250733176911749E+18</v>
      </c>
      <c r="M674">
        <f t="shared" si="666"/>
        <v>3.5762100933753344E-2</v>
      </c>
      <c r="N674" s="17">
        <f t="shared" si="657"/>
        <v>1.0460676722590056E+17</v>
      </c>
      <c r="O674">
        <f t="shared" si="658"/>
        <v>0</v>
      </c>
      <c r="P674" s="18" t="e">
        <f t="shared" si="667"/>
        <v>#N/A</v>
      </c>
      <c r="R674">
        <f t="shared" si="671"/>
        <v>3.1339464727066484</v>
      </c>
      <c r="S674">
        <f t="shared" si="672"/>
        <v>42.519851220139813</v>
      </c>
      <c r="T674">
        <f t="shared" si="694"/>
        <v>-3.3308665794587071</v>
      </c>
      <c r="U674" s="9">
        <f t="shared" si="673"/>
        <v>39.188984640681106</v>
      </c>
      <c r="V674">
        <f t="shared" si="695"/>
        <v>-1.046067672258995E+17</v>
      </c>
      <c r="W674">
        <f t="shared" si="696"/>
        <v>0</v>
      </c>
      <c r="X674">
        <f t="shared" si="697"/>
        <v>-7.1054273576010019E-15</v>
      </c>
      <c r="Y674">
        <f t="shared" si="674"/>
        <v>1.1346413875617709</v>
      </c>
      <c r="Z674">
        <f t="shared" si="675"/>
        <v>31.415926535897931</v>
      </c>
      <c r="AA674">
        <f t="shared" si="676"/>
        <v>3.5777475928229188</v>
      </c>
      <c r="AB674">
        <f t="shared" si="698"/>
        <v>1.6675585778958215</v>
      </c>
      <c r="AC674">
        <f t="shared" si="677"/>
        <v>33.083485113793756</v>
      </c>
      <c r="AD674">
        <f t="shared" si="699"/>
        <v>0.13000355254052795</v>
      </c>
      <c r="AE674">
        <f t="shared" si="678"/>
        <v>9.5630580535513543E-2</v>
      </c>
      <c r="AF674" s="9">
        <f t="shared" si="700"/>
        <v>33.309119246869798</v>
      </c>
      <c r="AG674" s="9">
        <f t="shared" si="701"/>
        <v>0</v>
      </c>
      <c r="AH674">
        <f t="shared" si="702"/>
        <v>0</v>
      </c>
      <c r="AI674">
        <f t="shared" si="719"/>
        <v>3.1257338500324527E-3</v>
      </c>
      <c r="AJ674">
        <f t="shared" si="679"/>
        <v>37.337604695554134</v>
      </c>
      <c r="AK674">
        <f t="shared" si="680"/>
        <v>1.5742630613426987</v>
      </c>
      <c r="AL674">
        <f t="shared" si="681"/>
        <v>0.17882326553905692</v>
      </c>
      <c r="AM674">
        <f t="shared" si="682"/>
        <v>9.8293618245211392E-2</v>
      </c>
      <c r="AN674" s="9">
        <f t="shared" si="703"/>
        <v>39.188984640681099</v>
      </c>
      <c r="AO674">
        <f t="shared" si="683"/>
        <v>0</v>
      </c>
      <c r="AP674">
        <f t="shared" si="704"/>
        <v>0</v>
      </c>
      <c r="AQ674">
        <f t="shared" si="684"/>
        <v>5.9216781596562029</v>
      </c>
      <c r="AR674">
        <f t="shared" si="685"/>
        <v>-9.3295516553122848E-2</v>
      </c>
      <c r="AS674">
        <f t="shared" si="686"/>
        <v>4.8819712998528969E-2</v>
      </c>
      <c r="AT674">
        <f t="shared" si="705"/>
        <v>-5.9262977607789723E-2</v>
      </c>
      <c r="AU674">
        <f t="shared" si="687"/>
        <v>5.8798653938113006</v>
      </c>
      <c r="AV674">
        <f t="shared" si="706"/>
        <v>0.15003872766092441</v>
      </c>
      <c r="AW674">
        <f t="shared" si="707"/>
        <v>0</v>
      </c>
      <c r="AX674">
        <f t="shared" si="688"/>
        <v>3.5769728182072837E-2</v>
      </c>
      <c r="AY674" t="b">
        <f t="shared" si="708"/>
        <v>0</v>
      </c>
      <c r="AZ674">
        <f t="shared" si="689"/>
        <v>37.337604695554134</v>
      </c>
      <c r="BA674">
        <f t="shared" si="690"/>
        <v>1.5742630613426893</v>
      </c>
      <c r="BB674">
        <f t="shared" si="691"/>
        <v>0.12949146924114888</v>
      </c>
      <c r="BC674">
        <f t="shared" si="692"/>
        <v>9.8293618245211392E-2</v>
      </c>
      <c r="BD674">
        <f t="shared" si="693"/>
        <v>4.9331796297907987E-2</v>
      </c>
      <c r="BF674" s="15">
        <f t="shared" si="709"/>
        <v>39.188984640681092</v>
      </c>
      <c r="BG674" s="10">
        <f t="shared" si="710"/>
        <v>0</v>
      </c>
      <c r="BH674">
        <f t="shared" si="711"/>
        <v>5.8798653938112935</v>
      </c>
      <c r="BI674">
        <f t="shared" si="712"/>
        <v>5.9216781596562029</v>
      </c>
      <c r="BJ674">
        <f t="shared" si="713"/>
        <v>-9.3295516553132174E-2</v>
      </c>
      <c r="BK674">
        <f t="shared" si="714"/>
        <v>-5.120832993790736E-4</v>
      </c>
      <c r="BM674">
        <f t="shared" si="715"/>
        <v>0</v>
      </c>
      <c r="BN674">
        <f t="shared" si="716"/>
        <v>-9.3258734068513149E-15</v>
      </c>
      <c r="BO674">
        <f t="shared" si="717"/>
        <v>0</v>
      </c>
      <c r="BP674">
        <f t="shared" si="718"/>
        <v>0</v>
      </c>
    </row>
    <row r="675" spans="1:68" x14ac:dyDescent="0.2">
      <c r="A675">
        <f t="shared" si="659"/>
        <v>0.63800000000000001</v>
      </c>
      <c r="B675">
        <f t="shared" si="660"/>
        <v>1.9942181963206884</v>
      </c>
      <c r="C675">
        <f t="shared" si="661"/>
        <v>1.1315156537117386</v>
      </c>
      <c r="D675">
        <f t="shared" si="662"/>
        <v>1.9942181963206884</v>
      </c>
      <c r="E675">
        <f t="shared" si="668"/>
        <v>0.90505781884234271</v>
      </c>
      <c r="F675">
        <f t="shared" si="669"/>
        <v>0.90505781884234271</v>
      </c>
      <c r="G675">
        <f t="shared" si="663"/>
        <v>1.9742760143574816</v>
      </c>
      <c r="H675">
        <f t="shared" si="664"/>
        <v>0.91970036637356367</v>
      </c>
      <c r="I675">
        <f t="shared" si="665"/>
        <v>0.91970036637356367</v>
      </c>
      <c r="J675">
        <f t="shared" si="655"/>
        <v>23.734219730178459</v>
      </c>
      <c r="K675">
        <f t="shared" si="656"/>
        <v>22.994353791399128</v>
      </c>
      <c r="L675">
        <f t="shared" si="670"/>
        <v>2.9724307610983465E+18</v>
      </c>
      <c r="M675">
        <f t="shared" si="666"/>
        <v>3.5793338260442974E-2</v>
      </c>
      <c r="N675" s="17">
        <f t="shared" si="657"/>
        <v>1.0639321968773907E+17</v>
      </c>
      <c r="O675">
        <f t="shared" si="658"/>
        <v>0</v>
      </c>
      <c r="P675" s="18" t="e">
        <f t="shared" si="667"/>
        <v>#N/A</v>
      </c>
      <c r="R675">
        <f t="shared" si="671"/>
        <v>3.13524869846173</v>
      </c>
      <c r="S675">
        <f t="shared" si="672"/>
        <v>42.535911730049847</v>
      </c>
      <c r="T675">
        <f t="shared" si="694"/>
        <v>-3.3299934850014381</v>
      </c>
      <c r="U675" s="9">
        <f t="shared" si="673"/>
        <v>39.205918245048409</v>
      </c>
      <c r="V675">
        <f t="shared" si="695"/>
        <v>-1.0639321968773706E+17</v>
      </c>
      <c r="W675">
        <f t="shared" si="696"/>
        <v>0</v>
      </c>
      <c r="X675">
        <f t="shared" si="697"/>
        <v>-2.1316282072803006E-14</v>
      </c>
      <c r="Y675">
        <f t="shared" si="674"/>
        <v>1.1315156537117386</v>
      </c>
      <c r="Z675">
        <f t="shared" si="675"/>
        <v>31.415926535897931</v>
      </c>
      <c r="AA675">
        <f t="shared" si="676"/>
        <v>3.5808733266729513</v>
      </c>
      <c r="AB675">
        <f t="shared" si="698"/>
        <v>1.6826597892319013</v>
      </c>
      <c r="AC675">
        <f t="shared" si="677"/>
        <v>33.09858632512983</v>
      </c>
      <c r="AD675">
        <f t="shared" si="699"/>
        <v>0.13087683081125315</v>
      </c>
      <c r="AE675">
        <f t="shared" si="678"/>
        <v>9.7078876030509451E-2</v>
      </c>
      <c r="AF675" s="9">
        <f t="shared" si="700"/>
        <v>33.326542031971591</v>
      </c>
      <c r="AG675" s="9">
        <f t="shared" si="701"/>
        <v>0</v>
      </c>
      <c r="AH675">
        <f t="shared" si="702"/>
        <v>0</v>
      </c>
      <c r="AI675">
        <f t="shared" si="719"/>
        <v>3.1257338500324527E-3</v>
      </c>
      <c r="AJ675">
        <f t="shared" si="679"/>
        <v>37.337604695554134</v>
      </c>
      <c r="AK675">
        <f t="shared" si="680"/>
        <v>1.5888607403985444</v>
      </c>
      <c r="AL675">
        <f t="shared" si="681"/>
        <v>0.17969635999632594</v>
      </c>
      <c r="AM675">
        <f t="shared" si="682"/>
        <v>9.9756449099393463E-2</v>
      </c>
      <c r="AN675" s="9">
        <f t="shared" si="703"/>
        <v>39.205918245048402</v>
      </c>
      <c r="AO675">
        <f t="shared" si="683"/>
        <v>0</v>
      </c>
      <c r="AP675">
        <f t="shared" si="704"/>
        <v>0</v>
      </c>
      <c r="AQ675">
        <f t="shared" si="684"/>
        <v>5.9216781596562029</v>
      </c>
      <c r="AR675">
        <f t="shared" si="685"/>
        <v>-9.3799048833356879E-2</v>
      </c>
      <c r="AS675">
        <f t="shared" si="686"/>
        <v>4.8819529185072791E-2</v>
      </c>
      <c r="AT675">
        <f t="shared" si="705"/>
        <v>-5.9035412260125861E-2</v>
      </c>
      <c r="AU675">
        <f t="shared" si="687"/>
        <v>5.8793762130768101</v>
      </c>
      <c r="AV675">
        <f t="shared" si="706"/>
        <v>0.14996144654307028</v>
      </c>
      <c r="AW675">
        <f t="shared" si="707"/>
        <v>0</v>
      </c>
      <c r="AX675">
        <f t="shared" si="688"/>
        <v>3.5800985520573161E-2</v>
      </c>
      <c r="AY675" t="b">
        <f t="shared" si="708"/>
        <v>0</v>
      </c>
      <c r="AZ675">
        <f t="shared" si="689"/>
        <v>37.337604695554134</v>
      </c>
      <c r="BA675">
        <f t="shared" si="690"/>
        <v>1.5888607403985362</v>
      </c>
      <c r="BB675">
        <f t="shared" si="691"/>
        <v>0.13036456369841828</v>
      </c>
      <c r="BC675">
        <f t="shared" si="692"/>
        <v>9.9756449099393463E-2</v>
      </c>
      <c r="BD675">
        <f t="shared" si="693"/>
        <v>4.9331796297907987E-2</v>
      </c>
      <c r="BF675" s="15">
        <f t="shared" si="709"/>
        <v>39.205918245048395</v>
      </c>
      <c r="BG675" s="10">
        <f t="shared" si="710"/>
        <v>0</v>
      </c>
      <c r="BH675">
        <f t="shared" si="711"/>
        <v>5.879376213076803</v>
      </c>
      <c r="BI675">
        <f t="shared" si="712"/>
        <v>5.9216781596562029</v>
      </c>
      <c r="BJ675">
        <f t="shared" si="713"/>
        <v>-9.3799048833365095E-2</v>
      </c>
      <c r="BK675">
        <f t="shared" si="714"/>
        <v>-5.1226711283486326E-4</v>
      </c>
      <c r="BM675">
        <f t="shared" si="715"/>
        <v>0</v>
      </c>
      <c r="BN675">
        <f t="shared" si="716"/>
        <v>-8.2156503822261584E-15</v>
      </c>
      <c r="BO675">
        <f t="shared" si="717"/>
        <v>3.3306690738754696E-16</v>
      </c>
      <c r="BP675">
        <f t="shared" si="718"/>
        <v>0</v>
      </c>
    </row>
    <row r="676" spans="1:68" x14ac:dyDescent="0.2">
      <c r="A676">
        <f t="shared" si="659"/>
        <v>0.63900000000000001</v>
      </c>
      <c r="B676">
        <f t="shared" si="660"/>
        <v>1.997343930170721</v>
      </c>
      <c r="C676">
        <f t="shared" si="661"/>
        <v>1.128389919861706</v>
      </c>
      <c r="D676">
        <f t="shared" si="662"/>
        <v>1.997343930170721</v>
      </c>
      <c r="E676">
        <f t="shared" si="668"/>
        <v>0.903724060913218</v>
      </c>
      <c r="F676">
        <f t="shared" si="669"/>
        <v>0.903724060913218</v>
      </c>
      <c r="G676">
        <f t="shared" si="663"/>
        <v>1.9773704908690137</v>
      </c>
      <c r="H676">
        <f t="shared" si="664"/>
        <v>0.9184810084806303</v>
      </c>
      <c r="I676">
        <f t="shared" si="665"/>
        <v>0.9184810084806303</v>
      </c>
      <c r="J676">
        <f t="shared" si="655"/>
        <v>23.765728828236437</v>
      </c>
      <c r="K676">
        <f t="shared" si="656"/>
        <v>23.02457518834893</v>
      </c>
      <c r="L676">
        <f t="shared" si="670"/>
        <v>3.0207723715854566E+18</v>
      </c>
      <c r="M676">
        <f t="shared" si="666"/>
        <v>3.5824575552161751E-2</v>
      </c>
      <c r="N676" s="17">
        <f t="shared" si="657"/>
        <v>1.0821788805174602E+17</v>
      </c>
      <c r="O676">
        <f t="shared" si="658"/>
        <v>0</v>
      </c>
      <c r="P676" s="18" t="e">
        <f t="shared" si="667"/>
        <v>#N/A</v>
      </c>
      <c r="R676">
        <f t="shared" si="671"/>
        <v>3.136562131953748</v>
      </c>
      <c r="S676">
        <f t="shared" si="672"/>
        <v>42.552044224761197</v>
      </c>
      <c r="T676">
        <f t="shared" si="694"/>
        <v>-3.3291211531493436</v>
      </c>
      <c r="U676" s="9">
        <f t="shared" si="673"/>
        <v>39.222923071611852</v>
      </c>
      <c r="V676">
        <f t="shared" si="695"/>
        <v>-1.0821788805174536E+17</v>
      </c>
      <c r="W676">
        <f t="shared" si="696"/>
        <v>0</v>
      </c>
      <c r="X676">
        <f t="shared" si="697"/>
        <v>-7.1054273576010019E-15</v>
      </c>
      <c r="Y676">
        <f t="shared" si="674"/>
        <v>1.128389919861706</v>
      </c>
      <c r="Z676">
        <f t="shared" si="675"/>
        <v>31.415926535897931</v>
      </c>
      <c r="AA676">
        <f t="shared" si="676"/>
        <v>3.5839990605229834</v>
      </c>
      <c r="AB676">
        <f t="shared" si="698"/>
        <v>1.6978249961769989</v>
      </c>
      <c r="AC676">
        <f t="shared" si="677"/>
        <v>33.113751532074929</v>
      </c>
      <c r="AD676">
        <f t="shared" si="699"/>
        <v>0.13174934713238545</v>
      </c>
      <c r="AE676">
        <f t="shared" si="678"/>
        <v>9.8539156098346792E-2</v>
      </c>
      <c r="AF676" s="9">
        <f t="shared" si="700"/>
        <v>33.34404003530566</v>
      </c>
      <c r="AG676" s="9">
        <f t="shared" si="701"/>
        <v>0</v>
      </c>
      <c r="AH676">
        <f t="shared" si="702"/>
        <v>0</v>
      </c>
      <c r="AI676">
        <f t="shared" si="719"/>
        <v>3.1257338500324527E-3</v>
      </c>
      <c r="AJ676">
        <f t="shared" si="679"/>
        <v>37.337604695554134</v>
      </c>
      <c r="AK676">
        <f t="shared" si="680"/>
        <v>1.6035184766707629</v>
      </c>
      <c r="AL676">
        <f t="shared" si="681"/>
        <v>0.18056869184842039</v>
      </c>
      <c r="AM676">
        <f t="shared" si="682"/>
        <v>0.10123120753852471</v>
      </c>
      <c r="AN676" s="9">
        <f t="shared" si="703"/>
        <v>39.222923071611845</v>
      </c>
      <c r="AO676">
        <f t="shared" si="683"/>
        <v>0</v>
      </c>
      <c r="AP676">
        <f t="shared" si="704"/>
        <v>0</v>
      </c>
      <c r="AQ676">
        <f t="shared" si="684"/>
        <v>5.9216781596562029</v>
      </c>
      <c r="AR676">
        <f t="shared" si="685"/>
        <v>-9.4306519506236031E-2</v>
      </c>
      <c r="AS676">
        <f t="shared" si="686"/>
        <v>4.881934471603494E-2</v>
      </c>
      <c r="AT676">
        <f t="shared" si="705"/>
        <v>-5.8812243749155876E-2</v>
      </c>
      <c r="AU676">
        <f t="shared" si="687"/>
        <v>5.8788830363061848</v>
      </c>
      <c r="AV676">
        <f t="shared" si="706"/>
        <v>0.14988385810952246</v>
      </c>
      <c r="AW676">
        <f t="shared" si="707"/>
        <v>0</v>
      </c>
      <c r="AX676">
        <f t="shared" si="688"/>
        <v>3.5832242859073486E-2</v>
      </c>
      <c r="AY676" t="b">
        <f t="shared" si="708"/>
        <v>0</v>
      </c>
      <c r="AZ676">
        <f t="shared" si="689"/>
        <v>37.337604695554134</v>
      </c>
      <c r="BA676">
        <f t="shared" si="690"/>
        <v>1.6035184766707578</v>
      </c>
      <c r="BB676">
        <f t="shared" si="691"/>
        <v>0.13123689555051263</v>
      </c>
      <c r="BC676">
        <f t="shared" si="692"/>
        <v>0.10123120753852471</v>
      </c>
      <c r="BD676">
        <f t="shared" si="693"/>
        <v>4.9331796297907987E-2</v>
      </c>
      <c r="BF676" s="15">
        <f t="shared" si="709"/>
        <v>39.222923071611838</v>
      </c>
      <c r="BG676" s="10">
        <f t="shared" si="710"/>
        <v>0</v>
      </c>
      <c r="BH676">
        <f t="shared" si="711"/>
        <v>5.8788830363061777</v>
      </c>
      <c r="BI676">
        <f t="shared" si="712"/>
        <v>5.9216781596562029</v>
      </c>
      <c r="BJ676">
        <f t="shared" si="713"/>
        <v>-9.4306519506241138E-2</v>
      </c>
      <c r="BK676">
        <f t="shared" si="714"/>
        <v>-5.124515818728248E-4</v>
      </c>
      <c r="BM676">
        <f t="shared" si="715"/>
        <v>0</v>
      </c>
      <c r="BN676">
        <f t="shared" si="716"/>
        <v>-5.1070259132757201E-15</v>
      </c>
      <c r="BO676">
        <f t="shared" si="717"/>
        <v>2.2204460492503131E-16</v>
      </c>
      <c r="BP676">
        <f t="shared" si="718"/>
        <v>0</v>
      </c>
    </row>
    <row r="677" spans="1:68" x14ac:dyDescent="0.2">
      <c r="A677">
        <f t="shared" si="659"/>
        <v>0.64</v>
      </c>
      <c r="B677">
        <f t="shared" si="660"/>
        <v>2.0004696640207533</v>
      </c>
      <c r="C677">
        <f t="shared" si="661"/>
        <v>1.1252641860116737</v>
      </c>
      <c r="D677">
        <f t="shared" si="662"/>
        <v>2.0004696640207533</v>
      </c>
      <c r="E677">
        <f t="shared" si="668"/>
        <v>0.90238147341552633</v>
      </c>
      <c r="F677">
        <f t="shared" si="669"/>
        <v>0.90238147341552621</v>
      </c>
      <c r="G677">
        <f t="shared" si="663"/>
        <v>1.9804649673805457</v>
      </c>
      <c r="H677">
        <f t="shared" si="664"/>
        <v>0.91725285541816137</v>
      </c>
      <c r="I677">
        <f t="shared" si="665"/>
        <v>0.91725285541816148</v>
      </c>
      <c r="J677">
        <f t="shared" ref="J677:J740" si="720">x_m_zeta/H677</f>
        <v>23.797549882234573</v>
      </c>
      <c r="K677">
        <f t="shared" ref="K677:K740" si="721">(J677)^alpha</f>
        <v>23.055095385702099</v>
      </c>
      <c r="L677">
        <f t="shared" si="670"/>
        <v>3.0701228461434798E+18</v>
      </c>
      <c r="M677">
        <f t="shared" si="666"/>
        <v>3.5855812808879159E-2</v>
      </c>
      <c r="N677" s="17">
        <f t="shared" si="657"/>
        <v>1.1008175007158392E+17</v>
      </c>
      <c r="O677">
        <f t="shared" si="658"/>
        <v>0</v>
      </c>
      <c r="P677" s="18" t="e">
        <f t="shared" si="667"/>
        <v>#N/A</v>
      </c>
      <c r="R677">
        <f t="shared" si="671"/>
        <v>3.1378868029609799</v>
      </c>
      <c r="S677">
        <f t="shared" si="672"/>
        <v>42.568249249721781</v>
      </c>
      <c r="T677">
        <f t="shared" si="694"/>
        <v>-3.3282495825730938</v>
      </c>
      <c r="U677" s="9">
        <f t="shared" si="673"/>
        <v>39.239999667148687</v>
      </c>
      <c r="V677">
        <f t="shared" si="695"/>
        <v>-1.100817500715821E+17</v>
      </c>
      <c r="W677">
        <f t="shared" si="696"/>
        <v>0</v>
      </c>
      <c r="X677">
        <f t="shared" si="697"/>
        <v>-1.4210854715202004E-14</v>
      </c>
      <c r="Y677">
        <f t="shared" si="674"/>
        <v>1.1252641860116737</v>
      </c>
      <c r="Z677">
        <f t="shared" si="675"/>
        <v>31.415926535897931</v>
      </c>
      <c r="AA677">
        <f t="shared" si="676"/>
        <v>3.587124794373016</v>
      </c>
      <c r="AB677">
        <f t="shared" si="698"/>
        <v>1.7130547506075293</v>
      </c>
      <c r="AC677">
        <f t="shared" si="677"/>
        <v>33.128981286505457</v>
      </c>
      <c r="AD677">
        <f t="shared" si="699"/>
        <v>0.13262110283239367</v>
      </c>
      <c r="AE677">
        <f t="shared" si="678"/>
        <v>0.10001145579206443</v>
      </c>
      <c r="AF677" s="9">
        <f t="shared" si="700"/>
        <v>33.361613845129916</v>
      </c>
      <c r="AG677" s="9">
        <f t="shared" si="701"/>
        <v>0</v>
      </c>
      <c r="AH677">
        <f t="shared" si="702"/>
        <v>0</v>
      </c>
      <c r="AI677">
        <f t="shared" si="719"/>
        <v>3.1257338500324527E-3</v>
      </c>
      <c r="AJ677">
        <f t="shared" si="679"/>
        <v>37.337604695554134</v>
      </c>
      <c r="AK677">
        <f t="shared" si="680"/>
        <v>1.6182367803745263</v>
      </c>
      <c r="AL677">
        <f t="shared" si="681"/>
        <v>0.18144026242467026</v>
      </c>
      <c r="AM677">
        <f t="shared" si="682"/>
        <v>0.10271792879536264</v>
      </c>
      <c r="AN677" s="9">
        <f t="shared" si="703"/>
        <v>39.239999667148695</v>
      </c>
      <c r="AO677">
        <f t="shared" si="683"/>
        <v>0</v>
      </c>
      <c r="AP677">
        <f t="shared" si="704"/>
        <v>0</v>
      </c>
      <c r="AQ677">
        <f t="shared" si="684"/>
        <v>5.9216781596562029</v>
      </c>
      <c r="AR677">
        <f t="shared" si="685"/>
        <v>-9.4817970233002979E-2</v>
      </c>
      <c r="AS677">
        <f t="shared" si="686"/>
        <v>4.881915959227659E-2</v>
      </c>
      <c r="AT677">
        <f t="shared" si="705"/>
        <v>-5.8593384715343214E-2</v>
      </c>
      <c r="AU677">
        <f t="shared" si="687"/>
        <v>5.8783858220187781</v>
      </c>
      <c r="AV677">
        <f t="shared" si="706"/>
        <v>0.14980596003776472</v>
      </c>
      <c r="AW677">
        <f t="shared" si="707"/>
        <v>0</v>
      </c>
      <c r="AX677">
        <f t="shared" si="688"/>
        <v>3.5863500197573811E-2</v>
      </c>
      <c r="AY677" t="b">
        <f t="shared" si="708"/>
        <v>0</v>
      </c>
      <c r="AZ677">
        <f t="shared" si="689"/>
        <v>37.337604695554134</v>
      </c>
      <c r="BA677">
        <f t="shared" si="690"/>
        <v>1.6182367803745259</v>
      </c>
      <c r="BB677">
        <f t="shared" si="691"/>
        <v>0.13210846612676233</v>
      </c>
      <c r="BC677">
        <f t="shared" si="692"/>
        <v>0.10271792879536275</v>
      </c>
      <c r="BD677">
        <f t="shared" si="693"/>
        <v>4.9331796297907987E-2</v>
      </c>
      <c r="BF677" s="15">
        <f t="shared" si="709"/>
        <v>39.239999667148687</v>
      </c>
      <c r="BG677" s="10">
        <f t="shared" si="710"/>
        <v>0</v>
      </c>
      <c r="BH677">
        <f t="shared" si="711"/>
        <v>5.878385822018771</v>
      </c>
      <c r="BI677">
        <f t="shared" si="712"/>
        <v>5.9216781596562029</v>
      </c>
      <c r="BJ677">
        <f t="shared" si="713"/>
        <v>-9.4817970233003424E-2</v>
      </c>
      <c r="BK677">
        <f t="shared" si="714"/>
        <v>-5.1263670563134189E-4</v>
      </c>
      <c r="BM677">
        <f t="shared" si="715"/>
        <v>0</v>
      </c>
      <c r="BN677">
        <f t="shared" si="716"/>
        <v>0</v>
      </c>
      <c r="BO677">
        <f t="shared" si="717"/>
        <v>0</v>
      </c>
      <c r="BP677">
        <f t="shared" si="718"/>
        <v>1.1102230246251565E-16</v>
      </c>
    </row>
    <row r="678" spans="1:68" x14ac:dyDescent="0.2">
      <c r="A678">
        <f t="shared" si="659"/>
        <v>0.64100000000000001</v>
      </c>
      <c r="B678">
        <f t="shared" si="660"/>
        <v>2.0035953978707859</v>
      </c>
      <c r="C678">
        <f t="shared" si="661"/>
        <v>1.1221384521616411</v>
      </c>
      <c r="D678">
        <f t="shared" si="662"/>
        <v>2.0035953978707859</v>
      </c>
      <c r="E678">
        <f t="shared" si="668"/>
        <v>0.90103006946662112</v>
      </c>
      <c r="F678">
        <f t="shared" si="669"/>
        <v>0.90103006946662101</v>
      </c>
      <c r="G678">
        <f t="shared" si="663"/>
        <v>1.9835594438920781</v>
      </c>
      <c r="H678">
        <f t="shared" si="664"/>
        <v>0.91601591894667689</v>
      </c>
      <c r="I678">
        <f t="shared" si="665"/>
        <v>0.916015918946677</v>
      </c>
      <c r="J678">
        <f t="shared" si="720"/>
        <v>23.829684757592585</v>
      </c>
      <c r="K678">
        <f t="shared" si="721"/>
        <v>23.085916161124697</v>
      </c>
      <c r="L678">
        <f t="shared" si="670"/>
        <v>3.120507603786006E+18</v>
      </c>
      <c r="M678">
        <f t="shared" si="666"/>
        <v>3.5887050030564679E-2</v>
      </c>
      <c r="N678" s="17">
        <f t="shared" ref="N678:N741" si="722">L678*M678</f>
        <v>1.119858124978259E+17</v>
      </c>
      <c r="O678">
        <f t="shared" ref="O678:O741" si="723">N678*EXP(-N678)</f>
        <v>0</v>
      </c>
      <c r="P678" s="18" t="e">
        <f t="shared" si="667"/>
        <v>#N/A</v>
      </c>
      <c r="R678">
        <f t="shared" si="671"/>
        <v>3.1392227415966216</v>
      </c>
      <c r="S678">
        <f t="shared" si="672"/>
        <v>42.584527356002198</v>
      </c>
      <c r="T678">
        <f t="shared" si="694"/>
        <v>-3.3273787719468331</v>
      </c>
      <c r="U678" s="9">
        <f t="shared" si="673"/>
        <v>39.257148584055365</v>
      </c>
      <c r="V678">
        <f t="shared" si="695"/>
        <v>-1.1198581249782411E+17</v>
      </c>
      <c r="W678">
        <f t="shared" si="696"/>
        <v>0</v>
      </c>
      <c r="X678">
        <f t="shared" si="697"/>
        <v>-1.4210854715202004E-14</v>
      </c>
      <c r="Y678">
        <f t="shared" si="674"/>
        <v>1.1221384521616411</v>
      </c>
      <c r="Z678">
        <f t="shared" si="675"/>
        <v>31.415926535897931</v>
      </c>
      <c r="AA678">
        <f t="shared" si="676"/>
        <v>3.5902505282230486</v>
      </c>
      <c r="AB678">
        <f t="shared" si="698"/>
        <v>1.7283496102084959</v>
      </c>
      <c r="AC678">
        <f t="shared" si="677"/>
        <v>33.144276146106428</v>
      </c>
      <c r="AD678">
        <f t="shared" si="699"/>
        <v>0.13349209923627386</v>
      </c>
      <c r="AE678">
        <f t="shared" si="678"/>
        <v>0.1014958105570188</v>
      </c>
      <c r="AF678" s="9">
        <f t="shared" si="700"/>
        <v>33.379264055899718</v>
      </c>
      <c r="AG678" s="9">
        <f t="shared" si="701"/>
        <v>0</v>
      </c>
      <c r="AH678">
        <f t="shared" si="702"/>
        <v>0</v>
      </c>
      <c r="AI678">
        <f t="shared" si="719"/>
        <v>3.1257338500324527E-3</v>
      </c>
      <c r="AJ678">
        <f t="shared" si="679"/>
        <v>37.337604695554134</v>
      </c>
      <c r="AK678">
        <f t="shared" si="680"/>
        <v>1.6330161669565217</v>
      </c>
      <c r="AL678">
        <f t="shared" si="681"/>
        <v>0.18231107305093097</v>
      </c>
      <c r="AM678">
        <f t="shared" si="682"/>
        <v>0.1042166484938085</v>
      </c>
      <c r="AN678" s="9">
        <f t="shared" si="703"/>
        <v>39.2571485840554</v>
      </c>
      <c r="AO678">
        <f t="shared" si="683"/>
        <v>0</v>
      </c>
      <c r="AP678">
        <f t="shared" si="704"/>
        <v>0</v>
      </c>
      <c r="AQ678">
        <f t="shared" si="684"/>
        <v>5.9216781596562029</v>
      </c>
      <c r="AR678">
        <f t="shared" si="685"/>
        <v>-9.5333443251974126E-2</v>
      </c>
      <c r="AS678">
        <f t="shared" si="686"/>
        <v>4.8818973814657107E-2</v>
      </c>
      <c r="AT678">
        <f t="shared" si="705"/>
        <v>-5.8378750425752725E-2</v>
      </c>
      <c r="AU678">
        <f t="shared" si="687"/>
        <v>5.8778845281556826</v>
      </c>
      <c r="AV678">
        <f t="shared" si="706"/>
        <v>0.14972774998087945</v>
      </c>
      <c r="AW678">
        <f t="shared" si="707"/>
        <v>0</v>
      </c>
      <c r="AX678">
        <f t="shared" si="688"/>
        <v>3.5894757536074136E-2</v>
      </c>
      <c r="AY678" t="b">
        <f t="shared" si="708"/>
        <v>0</v>
      </c>
      <c r="AZ678">
        <f t="shared" si="689"/>
        <v>37.337604695554134</v>
      </c>
      <c r="BA678">
        <f t="shared" si="690"/>
        <v>1.6330161669565186</v>
      </c>
      <c r="BB678">
        <f t="shared" si="691"/>
        <v>0.13297927675302321</v>
      </c>
      <c r="BC678">
        <f t="shared" si="692"/>
        <v>0.10421664849380863</v>
      </c>
      <c r="BD678">
        <f t="shared" si="693"/>
        <v>4.9331796297907987E-2</v>
      </c>
      <c r="BF678" s="15">
        <f t="shared" si="709"/>
        <v>39.257148584055393</v>
      </c>
      <c r="BG678" s="10">
        <f t="shared" si="710"/>
        <v>0</v>
      </c>
      <c r="BH678">
        <f t="shared" si="711"/>
        <v>5.8778845281556755</v>
      </c>
      <c r="BI678">
        <f t="shared" si="712"/>
        <v>5.9216781596562029</v>
      </c>
      <c r="BJ678">
        <f t="shared" si="713"/>
        <v>-9.5333443251977235E-2</v>
      </c>
      <c r="BK678">
        <f t="shared" si="714"/>
        <v>-5.1282248325065782E-4</v>
      </c>
      <c r="BM678">
        <f t="shared" si="715"/>
        <v>0</v>
      </c>
      <c r="BN678">
        <f t="shared" si="716"/>
        <v>-3.1086244689504383E-15</v>
      </c>
      <c r="BO678">
        <f t="shared" si="717"/>
        <v>2.2204460492503131E-16</v>
      </c>
      <c r="BP678">
        <f t="shared" si="718"/>
        <v>1.2490009027033011E-16</v>
      </c>
    </row>
    <row r="679" spans="1:68" x14ac:dyDescent="0.2">
      <c r="A679">
        <f t="shared" ref="A679:A742" si="724">ROUND(A678+1/1000,3)</f>
        <v>0.64200000000000002</v>
      </c>
      <c r="B679">
        <f t="shared" si="660"/>
        <v>2.006721131720818</v>
      </c>
      <c r="C679">
        <f t="shared" si="661"/>
        <v>1.119012718311609</v>
      </c>
      <c r="D679">
        <f t="shared" si="662"/>
        <v>2.006721131720818</v>
      </c>
      <c r="E679">
        <f t="shared" si="668"/>
        <v>0.89966986226999524</v>
      </c>
      <c r="F679">
        <f t="shared" si="669"/>
        <v>0.89966986226999524</v>
      </c>
      <c r="G679">
        <f t="shared" si="663"/>
        <v>1.9866539204036098</v>
      </c>
      <c r="H679">
        <f t="shared" si="664"/>
        <v>0.91477021091080535</v>
      </c>
      <c r="I679">
        <f t="shared" si="665"/>
        <v>0.91477021091080535</v>
      </c>
      <c r="J679">
        <f t="shared" si="720"/>
        <v>23.862135344024846</v>
      </c>
      <c r="K679">
        <f t="shared" si="721"/>
        <v>23.117039315399609</v>
      </c>
      <c r="L679">
        <f t="shared" si="670"/>
        <v>3.1719528095804611E+18</v>
      </c>
      <c r="M679">
        <f t="shared" si="666"/>
        <v>3.5918287217187796E-2</v>
      </c>
      <c r="N679" s="17">
        <f t="shared" si="722"/>
        <v>1.1393111205387678E+17</v>
      </c>
      <c r="O679">
        <f t="shared" si="723"/>
        <v>0</v>
      </c>
      <c r="P679" s="18" t="e">
        <f t="shared" si="667"/>
        <v>#N/A</v>
      </c>
      <c r="R679">
        <f t="shared" si="671"/>
        <v>3.1405699783117371</v>
      </c>
      <c r="S679">
        <f t="shared" si="672"/>
        <v>42.600879100373312</v>
      </c>
      <c r="T679">
        <f t="shared" si="694"/>
        <v>-3.3265087199481673</v>
      </c>
      <c r="U679" s="9">
        <f t="shared" si="673"/>
        <v>39.274370380425147</v>
      </c>
      <c r="V679">
        <f t="shared" si="695"/>
        <v>-1.1393111205387675E+17</v>
      </c>
      <c r="W679">
        <f t="shared" si="696"/>
        <v>0</v>
      </c>
      <c r="X679">
        <f t="shared" si="697"/>
        <v>0</v>
      </c>
      <c r="Y679">
        <f t="shared" si="674"/>
        <v>1.119012718311609</v>
      </c>
      <c r="Z679">
        <f t="shared" si="675"/>
        <v>31.415926535897931</v>
      </c>
      <c r="AA679">
        <f t="shared" si="676"/>
        <v>3.5933762620730807</v>
      </c>
      <c r="AB679">
        <f t="shared" si="698"/>
        <v>1.7437101385567948</v>
      </c>
      <c r="AC679">
        <f t="shared" si="677"/>
        <v>33.159636674454724</v>
      </c>
      <c r="AD679">
        <f t="shared" si="699"/>
        <v>0.13436233766556374</v>
      </c>
      <c r="AE679">
        <f t="shared" si="678"/>
        <v>0.10299225623460653</v>
      </c>
      <c r="AF679" s="9">
        <f t="shared" si="700"/>
        <v>33.396991268354896</v>
      </c>
      <c r="AG679" s="9">
        <f t="shared" si="701"/>
        <v>0</v>
      </c>
      <c r="AH679">
        <f t="shared" si="702"/>
        <v>0</v>
      </c>
      <c r="AI679">
        <f t="shared" si="719"/>
        <v>3.1257338500323417E-3</v>
      </c>
      <c r="AJ679">
        <f t="shared" si="679"/>
        <v>37.337604695554134</v>
      </c>
      <c r="AK679">
        <f t="shared" si="680"/>
        <v>1.6478571571687657</v>
      </c>
      <c r="AL679">
        <f t="shared" si="681"/>
        <v>0.18318112504959672</v>
      </c>
      <c r="AM679">
        <f t="shared" si="682"/>
        <v>0.10572740265263496</v>
      </c>
      <c r="AN679" s="9">
        <f t="shared" si="703"/>
        <v>39.274370380425125</v>
      </c>
      <c r="AO679">
        <f t="shared" si="683"/>
        <v>0</v>
      </c>
      <c r="AP679">
        <f t="shared" si="704"/>
        <v>0</v>
      </c>
      <c r="AQ679">
        <f t="shared" si="684"/>
        <v>5.9216781596562029</v>
      </c>
      <c r="AR679">
        <f t="shared" si="685"/>
        <v>-9.5852981388029113E-2</v>
      </c>
      <c r="AS679">
        <f t="shared" si="686"/>
        <v>4.8818787384032974E-2</v>
      </c>
      <c r="AT679">
        <f t="shared" si="705"/>
        <v>-5.8168258681302862E-2</v>
      </c>
      <c r="AU679">
        <f t="shared" si="687"/>
        <v>5.8773791120702299</v>
      </c>
      <c r="AV679">
        <f t="shared" si="706"/>
        <v>0.14964922556720589</v>
      </c>
      <c r="AW679">
        <f t="shared" si="707"/>
        <v>0</v>
      </c>
      <c r="AX679">
        <f t="shared" si="688"/>
        <v>3.5926014874574461E-2</v>
      </c>
      <c r="AY679" t="b">
        <f t="shared" si="708"/>
        <v>0</v>
      </c>
      <c r="AZ679">
        <f t="shared" si="689"/>
        <v>37.337604695554134</v>
      </c>
      <c r="BA679">
        <f t="shared" si="690"/>
        <v>1.647857157168765</v>
      </c>
      <c r="BB679">
        <f t="shared" si="691"/>
        <v>0.13384932875168906</v>
      </c>
      <c r="BC679">
        <f t="shared" si="692"/>
        <v>0.10572740265263496</v>
      </c>
      <c r="BD679">
        <f t="shared" si="693"/>
        <v>4.9331796297907987E-2</v>
      </c>
      <c r="BF679" s="15">
        <f t="shared" si="709"/>
        <v>39.274370380425125</v>
      </c>
      <c r="BG679" s="10">
        <f t="shared" si="710"/>
        <v>0</v>
      </c>
      <c r="BH679">
        <f t="shared" si="711"/>
        <v>5.8773791120702299</v>
      </c>
      <c r="BI679">
        <f t="shared" si="712"/>
        <v>5.9216781596562029</v>
      </c>
      <c r="BJ679">
        <f t="shared" si="713"/>
        <v>-9.5852981388029779E-2</v>
      </c>
      <c r="BK679">
        <f t="shared" si="714"/>
        <v>-5.1300891387467962E-4</v>
      </c>
      <c r="BM679">
        <f t="shared" si="715"/>
        <v>0</v>
      </c>
      <c r="BN679">
        <f t="shared" si="716"/>
        <v>0</v>
      </c>
      <c r="BO679">
        <f t="shared" si="717"/>
        <v>3.3306690738754696E-16</v>
      </c>
      <c r="BP679">
        <f t="shared" si="718"/>
        <v>0</v>
      </c>
    </row>
    <row r="680" spans="1:68" x14ac:dyDescent="0.2">
      <c r="A680">
        <f t="shared" si="724"/>
        <v>0.64300000000000002</v>
      </c>
      <c r="B680">
        <f t="shared" si="660"/>
        <v>2.0098468655708506</v>
      </c>
      <c r="C680">
        <f t="shared" si="661"/>
        <v>1.1158869844615764</v>
      </c>
      <c r="D680">
        <f t="shared" si="662"/>
        <v>2.0098468655708506</v>
      </c>
      <c r="E680">
        <f t="shared" si="668"/>
        <v>0.8983008651151505</v>
      </c>
      <c r="F680">
        <f t="shared" si="669"/>
        <v>0.89830086511515039</v>
      </c>
      <c r="G680">
        <f t="shared" si="663"/>
        <v>1.9897483969151419</v>
      </c>
      <c r="H680">
        <f t="shared" si="664"/>
        <v>0.91351574323916895</v>
      </c>
      <c r="I680">
        <f t="shared" si="665"/>
        <v>0.91351574323916906</v>
      </c>
      <c r="J680">
        <f t="shared" si="720"/>
        <v>23.894903555833817</v>
      </c>
      <c r="K680">
        <f t="shared" si="721"/>
        <v>23.148466672705098</v>
      </c>
      <c r="L680">
        <f t="shared" si="670"/>
        <v>3.2244853995734456E+18</v>
      </c>
      <c r="M680">
        <f t="shared" si="666"/>
        <v>3.5949524368717969E-2</v>
      </c>
      <c r="N680" s="17">
        <f t="shared" si="722"/>
        <v>1.1591871644854088E+17</v>
      </c>
      <c r="O680">
        <f t="shared" si="723"/>
        <v>0</v>
      </c>
      <c r="P680" s="18" t="e">
        <f t="shared" si="667"/>
        <v>#N/A</v>
      </c>
      <c r="R680">
        <f t="shared" si="671"/>
        <v>3.1419285438982612</v>
      </c>
      <c r="S680">
        <f t="shared" si="672"/>
        <v>42.617305045384768</v>
      </c>
      <c r="T680">
        <f t="shared" si="694"/>
        <v>-3.3256394252581534</v>
      </c>
      <c r="U680" s="9">
        <f t="shared" si="673"/>
        <v>39.291665620126615</v>
      </c>
      <c r="V680">
        <f t="shared" si="695"/>
        <v>-1.1591871644853627E+17</v>
      </c>
      <c r="W680">
        <f t="shared" si="696"/>
        <v>0</v>
      </c>
      <c r="X680">
        <f t="shared" si="697"/>
        <v>-4.2632564145606011E-14</v>
      </c>
      <c r="Y680">
        <f t="shared" si="674"/>
        <v>1.1158869844615764</v>
      </c>
      <c r="Z680">
        <f t="shared" si="675"/>
        <v>31.415926535897931</v>
      </c>
      <c r="AA680">
        <f t="shared" si="676"/>
        <v>3.5965019959231133</v>
      </c>
      <c r="AB680">
        <f t="shared" si="698"/>
        <v>1.7591369052059194</v>
      </c>
      <c r="AC680">
        <f t="shared" si="677"/>
        <v>33.175063441103852</v>
      </c>
      <c r="AD680">
        <f t="shared" si="699"/>
        <v>0.13523181943835366</v>
      </c>
      <c r="AE680">
        <f t="shared" si="678"/>
        <v>0.10450082906604052</v>
      </c>
      <c r="AF680" s="9">
        <f t="shared" si="700"/>
        <v>33.414796089608245</v>
      </c>
      <c r="AG680" s="9">
        <f t="shared" si="701"/>
        <v>0</v>
      </c>
      <c r="AH680">
        <f t="shared" si="702"/>
        <v>0</v>
      </c>
      <c r="AI680">
        <f t="shared" si="719"/>
        <v>3.1257338500323417E-3</v>
      </c>
      <c r="AJ680">
        <f t="shared" si="679"/>
        <v>37.337604695554134</v>
      </c>
      <c r="AK680">
        <f t="shared" si="680"/>
        <v>1.6627602771436296</v>
      </c>
      <c r="AL680">
        <f t="shared" si="681"/>
        <v>0.18405041973961067</v>
      </c>
      <c r="AM680">
        <f t="shared" si="682"/>
        <v>0.10725022768927386</v>
      </c>
      <c r="AN680" s="9">
        <f t="shared" si="703"/>
        <v>39.291665620126651</v>
      </c>
      <c r="AO680">
        <f t="shared" si="683"/>
        <v>0</v>
      </c>
      <c r="AP680">
        <f t="shared" si="704"/>
        <v>0</v>
      </c>
      <c r="AQ680">
        <f t="shared" si="684"/>
        <v>5.9216781596562029</v>
      </c>
      <c r="AR680">
        <f t="shared" si="685"/>
        <v>-9.6376628062289749E-2</v>
      </c>
      <c r="AS680">
        <f t="shared" si="686"/>
        <v>4.8818600301257009E-2</v>
      </c>
      <c r="AT680">
        <f t="shared" si="705"/>
        <v>-5.7961829728005169E-2</v>
      </c>
      <c r="AU680">
        <f t="shared" si="687"/>
        <v>5.8768695305184053</v>
      </c>
      <c r="AV680">
        <f t="shared" si="706"/>
        <v>0.14957038439999484</v>
      </c>
      <c r="AW680">
        <f t="shared" si="707"/>
        <v>0</v>
      </c>
      <c r="AX680">
        <f t="shared" si="688"/>
        <v>3.5957272213074778E-2</v>
      </c>
      <c r="AY680" t="b">
        <f t="shared" si="708"/>
        <v>0</v>
      </c>
      <c r="AZ680">
        <f t="shared" si="689"/>
        <v>37.337604695554134</v>
      </c>
      <c r="BA680">
        <f t="shared" si="690"/>
        <v>1.6627602771436361</v>
      </c>
      <c r="BB680">
        <f t="shared" si="691"/>
        <v>0.13471862344170257</v>
      </c>
      <c r="BC680">
        <f t="shared" si="692"/>
        <v>0.10725022768927399</v>
      </c>
      <c r="BD680">
        <f t="shared" si="693"/>
        <v>4.9331796297907987E-2</v>
      </c>
      <c r="BF680" s="15">
        <f t="shared" si="709"/>
        <v>39.291665620126643</v>
      </c>
      <c r="BG680" s="10">
        <f t="shared" si="710"/>
        <v>0</v>
      </c>
      <c r="BH680">
        <f t="shared" si="711"/>
        <v>5.8768695305183982</v>
      </c>
      <c r="BI680">
        <f t="shared" si="712"/>
        <v>5.9216781596562029</v>
      </c>
      <c r="BJ680">
        <f t="shared" si="713"/>
        <v>-9.6376628062283309E-2</v>
      </c>
      <c r="BK680">
        <f t="shared" si="714"/>
        <v>-5.1319599665108906E-4</v>
      </c>
      <c r="BM680">
        <f t="shared" si="715"/>
        <v>0</v>
      </c>
      <c r="BN680">
        <f t="shared" si="716"/>
        <v>6.4392935428259079E-15</v>
      </c>
      <c r="BO680">
        <f t="shared" si="717"/>
        <v>0</v>
      </c>
      <c r="BP680">
        <f t="shared" si="718"/>
        <v>1.2490009027033011E-16</v>
      </c>
    </row>
    <row r="681" spans="1:68" x14ac:dyDescent="0.2">
      <c r="A681">
        <f t="shared" si="724"/>
        <v>0.64400000000000002</v>
      </c>
      <c r="B681">
        <f t="shared" si="660"/>
        <v>2.0129725994208831</v>
      </c>
      <c r="C681">
        <f t="shared" si="661"/>
        <v>1.1127612506115439</v>
      </c>
      <c r="D681">
        <f t="shared" si="662"/>
        <v>2.0129725994208831</v>
      </c>
      <c r="E681">
        <f t="shared" si="668"/>
        <v>0.89692309137746851</v>
      </c>
      <c r="F681">
        <f t="shared" si="669"/>
        <v>0.8969230913774684</v>
      </c>
      <c r="G681">
        <f t="shared" si="663"/>
        <v>1.9928428734266743</v>
      </c>
      <c r="H681">
        <f t="shared" si="664"/>
        <v>0.91225252794427081</v>
      </c>
      <c r="I681">
        <f t="shared" si="665"/>
        <v>0.91225252794427081</v>
      </c>
      <c r="J681">
        <f t="shared" si="720"/>
        <v>23.927991332208485</v>
      </c>
      <c r="K681">
        <f t="shared" si="721"/>
        <v>23.180200080897944</v>
      </c>
      <c r="L681">
        <f t="shared" si="670"/>
        <v>3.278133106650174E+18</v>
      </c>
      <c r="M681">
        <f t="shared" si="666"/>
        <v>3.5980761485124711E-2</v>
      </c>
      <c r="N681" s="17">
        <f t="shared" si="722"/>
        <v>1.179497254268708E+17</v>
      </c>
      <c r="O681">
        <f t="shared" si="723"/>
        <v>0</v>
      </c>
      <c r="P681" s="18" t="e">
        <f t="shared" si="667"/>
        <v>#N/A</v>
      </c>
      <c r="R681">
        <f t="shared" si="671"/>
        <v>3.1432984694920387</v>
      </c>
      <c r="S681">
        <f t="shared" si="672"/>
        <v>42.633805759445622</v>
      </c>
      <c r="T681">
        <f t="shared" si="694"/>
        <v>-3.3247708865612857</v>
      </c>
      <c r="U681" s="9">
        <f t="shared" si="673"/>
        <v>39.30903487288434</v>
      </c>
      <c r="V681">
        <f t="shared" si="695"/>
        <v>-1.1794972542687005E+17</v>
      </c>
      <c r="W681">
        <f t="shared" si="696"/>
        <v>0</v>
      </c>
      <c r="X681">
        <f t="shared" si="697"/>
        <v>-7.1054273576010019E-15</v>
      </c>
      <c r="Y681">
        <f t="shared" si="674"/>
        <v>1.1127612506115439</v>
      </c>
      <c r="Z681">
        <f t="shared" si="675"/>
        <v>31.415926535897931</v>
      </c>
      <c r="AA681">
        <f t="shared" si="676"/>
        <v>3.5996277297731458</v>
      </c>
      <c r="AB681">
        <f t="shared" si="698"/>
        <v>1.7746304857720414</v>
      </c>
      <c r="AC681">
        <f t="shared" si="677"/>
        <v>33.190557021669974</v>
      </c>
      <c r="AD681">
        <f t="shared" si="699"/>
        <v>0.13610054586929901</v>
      </c>
      <c r="AE681">
        <f t="shared" si="678"/>
        <v>0.1060215656961867</v>
      </c>
      <c r="AF681" s="9">
        <f t="shared" si="700"/>
        <v>33.43267913323546</v>
      </c>
      <c r="AG681" s="9">
        <f t="shared" si="701"/>
        <v>0</v>
      </c>
      <c r="AH681">
        <f t="shared" si="702"/>
        <v>0</v>
      </c>
      <c r="AI681">
        <f t="shared" si="719"/>
        <v>3.1257338500325638E-3</v>
      </c>
      <c r="AJ681">
        <f t="shared" si="679"/>
        <v>37.337604695554134</v>
      </c>
      <c r="AK681">
        <f t="shared" si="680"/>
        <v>1.6777260584700633</v>
      </c>
      <c r="AL681">
        <f t="shared" si="681"/>
        <v>0.18491895843647832</v>
      </c>
      <c r="AM681">
        <f t="shared" si="682"/>
        <v>0.10878516042365963</v>
      </c>
      <c r="AN681" s="9">
        <f t="shared" si="703"/>
        <v>39.309034872884332</v>
      </c>
      <c r="AO681">
        <f t="shared" si="683"/>
        <v>0</v>
      </c>
      <c r="AP681">
        <f t="shared" si="704"/>
        <v>0</v>
      </c>
      <c r="AQ681">
        <f t="shared" si="684"/>
        <v>5.9216781596562029</v>
      </c>
      <c r="AR681">
        <f t="shared" si="685"/>
        <v>-9.6904427301978124E-2</v>
      </c>
      <c r="AS681">
        <f t="shared" si="686"/>
        <v>4.8818412567179309E-2</v>
      </c>
      <c r="AT681">
        <f t="shared" si="705"/>
        <v>-5.7759386171987059E-2</v>
      </c>
      <c r="AU681">
        <f t="shared" si="687"/>
        <v>5.8763557396488721</v>
      </c>
      <c r="AV681">
        <f t="shared" si="706"/>
        <v>0.14949122405705326</v>
      </c>
      <c r="AW681">
        <f t="shared" si="707"/>
        <v>0</v>
      </c>
      <c r="AX681">
        <f t="shared" si="688"/>
        <v>3.598852955157511E-2</v>
      </c>
      <c r="AY681" t="b">
        <f t="shared" si="708"/>
        <v>0</v>
      </c>
      <c r="AZ681">
        <f t="shared" si="689"/>
        <v>37.337604695554134</v>
      </c>
      <c r="BA681">
        <f t="shared" si="690"/>
        <v>1.6777260584700695</v>
      </c>
      <c r="BB681">
        <f t="shared" si="691"/>
        <v>0.13558716213857025</v>
      </c>
      <c r="BC681">
        <f t="shared" si="692"/>
        <v>0.10878516042365975</v>
      </c>
      <c r="BD681">
        <f t="shared" si="693"/>
        <v>4.9331796297907987E-2</v>
      </c>
      <c r="BF681" s="15">
        <f t="shared" si="709"/>
        <v>39.30903487288434</v>
      </c>
      <c r="BG681" s="10">
        <f t="shared" si="710"/>
        <v>0</v>
      </c>
      <c r="BH681">
        <f t="shared" si="711"/>
        <v>5.8763557396488793</v>
      </c>
      <c r="BI681">
        <f t="shared" si="712"/>
        <v>5.9216781596562029</v>
      </c>
      <c r="BJ681">
        <f t="shared" si="713"/>
        <v>-9.6904427301971907E-2</v>
      </c>
      <c r="BK681">
        <f t="shared" si="714"/>
        <v>-5.1338373072876142E-4</v>
      </c>
      <c r="BM681">
        <f t="shared" si="715"/>
        <v>0</v>
      </c>
      <c r="BN681">
        <f t="shared" si="716"/>
        <v>6.2172489379008766E-15</v>
      </c>
      <c r="BO681">
        <f t="shared" si="717"/>
        <v>0</v>
      </c>
      <c r="BP681">
        <f t="shared" si="718"/>
        <v>1.2490009027033011E-16</v>
      </c>
    </row>
    <row r="682" spans="1:68" x14ac:dyDescent="0.2">
      <c r="A682">
        <f t="shared" si="724"/>
        <v>0.64500000000000002</v>
      </c>
      <c r="B682">
        <f t="shared" si="660"/>
        <v>2.0160983332709153</v>
      </c>
      <c r="C682">
        <f t="shared" si="661"/>
        <v>1.1096355167615117</v>
      </c>
      <c r="D682">
        <f t="shared" si="662"/>
        <v>2.0160983332709153</v>
      </c>
      <c r="E682">
        <f t="shared" si="668"/>
        <v>0.89553655451808023</v>
      </c>
      <c r="F682">
        <f t="shared" si="669"/>
        <v>0.89553655451808023</v>
      </c>
      <c r="G682">
        <f t="shared" si="663"/>
        <v>1.995937349938206</v>
      </c>
      <c r="H682">
        <f t="shared" si="664"/>
        <v>0.91098057712237945</v>
      </c>
      <c r="I682">
        <f t="shared" si="665"/>
        <v>0.91098057712237945</v>
      </c>
      <c r="J682">
        <f t="shared" si="720"/>
        <v>23.96140063752798</v>
      </c>
      <c r="K682">
        <f t="shared" si="721"/>
        <v>23.212241411801585</v>
      </c>
      <c r="L682">
        <f t="shared" si="670"/>
        <v>3.3329244873631913E+18</v>
      </c>
      <c r="M682">
        <f t="shared" si="666"/>
        <v>3.6011998566377469E-2</v>
      </c>
      <c r="N682" s="17">
        <f t="shared" si="722"/>
        <v>1.200252718607676E+17</v>
      </c>
      <c r="O682">
        <f t="shared" si="723"/>
        <v>0</v>
      </c>
      <c r="P682" s="18" t="e">
        <f t="shared" si="667"/>
        <v>#N/A</v>
      </c>
      <c r="R682">
        <f t="shared" si="671"/>
        <v>3.1446797865759155</v>
      </c>
      <c r="S682">
        <f t="shared" si="672"/>
        <v>42.650381816905103</v>
      </c>
      <c r="T682">
        <f t="shared" si="694"/>
        <v>-3.3239031025454855</v>
      </c>
      <c r="U682" s="9">
        <f t="shared" si="673"/>
        <v>39.326478714359617</v>
      </c>
      <c r="V682">
        <f t="shared" si="695"/>
        <v>-1.2002527186076493E+17</v>
      </c>
      <c r="W682">
        <f t="shared" si="696"/>
        <v>0</v>
      </c>
      <c r="X682">
        <f t="shared" si="697"/>
        <v>-2.1316282072803006E-14</v>
      </c>
      <c r="Y682">
        <f t="shared" si="674"/>
        <v>1.1096355167615117</v>
      </c>
      <c r="Z682">
        <f t="shared" si="675"/>
        <v>31.415926535897931</v>
      </c>
      <c r="AA682">
        <f t="shared" si="676"/>
        <v>3.6027534636231779</v>
      </c>
      <c r="AB682">
        <f t="shared" si="698"/>
        <v>1.7901914620215471</v>
      </c>
      <c r="AC682">
        <f t="shared" si="677"/>
        <v>33.206117997919478</v>
      </c>
      <c r="AD682">
        <f t="shared" si="699"/>
        <v>0.13696851826963127</v>
      </c>
      <c r="AE682">
        <f t="shared" si="678"/>
        <v>0.10755450317745811</v>
      </c>
      <c r="AF682" s="9">
        <f t="shared" si="700"/>
        <v>33.450641019366572</v>
      </c>
      <c r="AG682" s="9">
        <f t="shared" si="701"/>
        <v>0</v>
      </c>
      <c r="AH682">
        <f t="shared" si="702"/>
        <v>0</v>
      </c>
      <c r="AI682">
        <f t="shared" si="719"/>
        <v>3.1257338500323417E-3</v>
      </c>
      <c r="AJ682">
        <f t="shared" si="679"/>
        <v>37.337604695554134</v>
      </c>
      <c r="AK682">
        <f t="shared" si="680"/>
        <v>1.6927550382710703</v>
      </c>
      <c r="AL682">
        <f t="shared" si="681"/>
        <v>0.18578674245227855</v>
      </c>
      <c r="AM682">
        <f t="shared" si="682"/>
        <v>0.11033223808213154</v>
      </c>
      <c r="AN682" s="9">
        <f t="shared" si="703"/>
        <v>39.326478714359617</v>
      </c>
      <c r="AO682">
        <f t="shared" si="683"/>
        <v>0</v>
      </c>
      <c r="AP682">
        <f t="shared" si="704"/>
        <v>0</v>
      </c>
      <c r="AQ682">
        <f t="shared" si="684"/>
        <v>5.9216781596562029</v>
      </c>
      <c r="AR682">
        <f t="shared" si="685"/>
        <v>-9.7436423750476786E-2</v>
      </c>
      <c r="AS682">
        <f t="shared" si="686"/>
        <v>4.881822418264728E-2</v>
      </c>
      <c r="AT682">
        <f t="shared" si="705"/>
        <v>-5.7560852898122489E-2</v>
      </c>
      <c r="AU682">
        <f t="shared" si="687"/>
        <v>5.8758376949930451</v>
      </c>
      <c r="AV682">
        <f t="shared" si="706"/>
        <v>0.14941174209038832</v>
      </c>
      <c r="AW682">
        <f t="shared" si="707"/>
        <v>0</v>
      </c>
      <c r="AX682">
        <f t="shared" si="688"/>
        <v>3.6019786890075428E-2</v>
      </c>
      <c r="AY682" t="b">
        <f t="shared" si="708"/>
        <v>0</v>
      </c>
      <c r="AZ682">
        <f t="shared" si="689"/>
        <v>37.337604695554134</v>
      </c>
      <c r="BA682">
        <f t="shared" si="690"/>
        <v>1.6927550382710692</v>
      </c>
      <c r="BB682">
        <f t="shared" si="691"/>
        <v>0.13645494615437045</v>
      </c>
      <c r="BC682">
        <f t="shared" si="692"/>
        <v>0.11033223808213154</v>
      </c>
      <c r="BD682">
        <f t="shared" si="693"/>
        <v>4.9331796297907987E-2</v>
      </c>
      <c r="BF682" s="15">
        <f t="shared" si="709"/>
        <v>39.32647871435961</v>
      </c>
      <c r="BG682" s="10">
        <f t="shared" si="710"/>
        <v>0</v>
      </c>
      <c r="BH682">
        <f t="shared" si="711"/>
        <v>5.875837694993038</v>
      </c>
      <c r="BI682">
        <f t="shared" si="712"/>
        <v>5.9216781596562029</v>
      </c>
      <c r="BJ682">
        <f t="shared" si="713"/>
        <v>-9.7436423750477896E-2</v>
      </c>
      <c r="BK682">
        <f t="shared" si="714"/>
        <v>-5.1357211526081858E-4</v>
      </c>
      <c r="BM682">
        <f t="shared" si="715"/>
        <v>0</v>
      </c>
      <c r="BN682">
        <f t="shared" si="716"/>
        <v>0</v>
      </c>
      <c r="BO682">
        <f t="shared" si="717"/>
        <v>0</v>
      </c>
      <c r="BP682">
        <f t="shared" si="718"/>
        <v>0</v>
      </c>
    </row>
    <row r="683" spans="1:68" x14ac:dyDescent="0.2">
      <c r="A683">
        <f t="shared" si="724"/>
        <v>0.64600000000000002</v>
      </c>
      <c r="B683">
        <f t="shared" si="660"/>
        <v>2.0192240671209478</v>
      </c>
      <c r="C683">
        <f t="shared" si="661"/>
        <v>1.1065097829114792</v>
      </c>
      <c r="D683">
        <f t="shared" si="662"/>
        <v>2.0192240671209478</v>
      </c>
      <c r="E683">
        <f t="shared" si="668"/>
        <v>0.89414126808373351</v>
      </c>
      <c r="F683">
        <f t="shared" si="669"/>
        <v>0.89414126808373351</v>
      </c>
      <c r="G683">
        <f t="shared" si="663"/>
        <v>1.9990318264497384</v>
      </c>
      <c r="H683">
        <f t="shared" si="664"/>
        <v>0.90969990295341219</v>
      </c>
      <c r="I683">
        <f t="shared" si="665"/>
        <v>0.90969990295341219</v>
      </c>
      <c r="J683">
        <f t="shared" si="720"/>
        <v>23.995133461670459</v>
      </c>
      <c r="K683">
        <f t="shared" si="721"/>
        <v>23.244592561499232</v>
      </c>
      <c r="L683">
        <f t="shared" si="670"/>
        <v>3.3888889497729403E+18</v>
      </c>
      <c r="M683">
        <f t="shared" si="666"/>
        <v>3.6043235612445754E-2</v>
      </c>
      <c r="N683" s="17">
        <f t="shared" si="722"/>
        <v>1.2214652288107994E+17</v>
      </c>
      <c r="O683">
        <f t="shared" si="723"/>
        <v>0</v>
      </c>
      <c r="P683" s="18" t="e">
        <f t="shared" si="667"/>
        <v>#N/A</v>
      </c>
      <c r="R683">
        <f t="shared" si="671"/>
        <v>3.1460725269828749</v>
      </c>
      <c r="S683">
        <f t="shared" si="672"/>
        <v>42.667033798135719</v>
      </c>
      <c r="T683">
        <f t="shared" si="694"/>
        <v>-3.3230360719020875</v>
      </c>
      <c r="U683" s="9">
        <f t="shared" si="673"/>
        <v>39.343997726233631</v>
      </c>
      <c r="V683">
        <f t="shared" si="695"/>
        <v>-1.2214652288107557E+17</v>
      </c>
      <c r="W683">
        <f t="shared" si="696"/>
        <v>0</v>
      </c>
      <c r="X683">
        <f t="shared" si="697"/>
        <v>-3.5527136788005009E-14</v>
      </c>
      <c r="Y683">
        <f t="shared" si="674"/>
        <v>1.1065097829114792</v>
      </c>
      <c r="Z683">
        <f t="shared" si="675"/>
        <v>31.415926535897931</v>
      </c>
      <c r="AA683">
        <f t="shared" si="676"/>
        <v>3.6058791974732105</v>
      </c>
      <c r="AB683">
        <f t="shared" si="698"/>
        <v>1.8058204219600344</v>
      </c>
      <c r="AC683">
        <f t="shared" si="677"/>
        <v>33.221746957857967</v>
      </c>
      <c r="AD683">
        <f t="shared" si="699"/>
        <v>0.13783573794717116</v>
      </c>
      <c r="AE683">
        <f t="shared" si="678"/>
        <v>0.10909967897376752</v>
      </c>
      <c r="AF683" s="9">
        <f t="shared" si="700"/>
        <v>33.468682374778908</v>
      </c>
      <c r="AG683" s="9">
        <f t="shared" si="701"/>
        <v>0</v>
      </c>
      <c r="AH683">
        <f t="shared" si="702"/>
        <v>0</v>
      </c>
      <c r="AI683">
        <f t="shared" si="719"/>
        <v>3.1257338500323417E-3</v>
      </c>
      <c r="AJ683">
        <f t="shared" si="679"/>
        <v>37.337604695554134</v>
      </c>
      <c r="AK683">
        <f t="shared" si="680"/>
        <v>1.7078477592824546</v>
      </c>
      <c r="AL683">
        <f t="shared" si="681"/>
        <v>0.18665377309567655</v>
      </c>
      <c r="AM683">
        <f t="shared" si="682"/>
        <v>0.11189149830139718</v>
      </c>
      <c r="AN683" s="9">
        <f t="shared" si="703"/>
        <v>39.34399772623366</v>
      </c>
      <c r="AO683">
        <f t="shared" si="683"/>
        <v>0</v>
      </c>
      <c r="AP683">
        <f t="shared" si="704"/>
        <v>0</v>
      </c>
      <c r="AQ683">
        <f t="shared" si="684"/>
        <v>5.9216781596562029</v>
      </c>
      <c r="AR683">
        <f t="shared" si="685"/>
        <v>-9.7972662677579869E-2</v>
      </c>
      <c r="AS683">
        <f t="shared" si="686"/>
        <v>4.8818035148505384E-2</v>
      </c>
      <c r="AT683">
        <f t="shared" si="705"/>
        <v>-5.7366156992086165E-2</v>
      </c>
      <c r="AU683">
        <f t="shared" si="687"/>
        <v>5.875315351454752</v>
      </c>
      <c r="AV683">
        <f t="shared" si="706"/>
        <v>0.14933193602584083</v>
      </c>
      <c r="AW683">
        <f t="shared" si="707"/>
        <v>0</v>
      </c>
      <c r="AX683">
        <f t="shared" si="688"/>
        <v>3.6051044228575753E-2</v>
      </c>
      <c r="AY683" t="b">
        <f t="shared" si="708"/>
        <v>0</v>
      </c>
      <c r="AZ683">
        <f t="shared" si="689"/>
        <v>37.337604695554134</v>
      </c>
      <c r="BA683">
        <f t="shared" si="690"/>
        <v>1.707847759282449</v>
      </c>
      <c r="BB683">
        <f t="shared" si="691"/>
        <v>0.13732197679776856</v>
      </c>
      <c r="BC683">
        <f t="shared" si="692"/>
        <v>0.11189149830139718</v>
      </c>
      <c r="BD683">
        <f t="shared" si="693"/>
        <v>4.9331796297907987E-2</v>
      </c>
      <c r="BF683" s="15">
        <f t="shared" si="709"/>
        <v>39.34399772623366</v>
      </c>
      <c r="BG683" s="10">
        <f t="shared" si="710"/>
        <v>0</v>
      </c>
      <c r="BH683">
        <f t="shared" si="711"/>
        <v>5.875315351454752</v>
      </c>
      <c r="BI683">
        <f t="shared" si="712"/>
        <v>5.9216781596562029</v>
      </c>
      <c r="BJ683">
        <f t="shared" si="713"/>
        <v>-9.797266267758542E-2</v>
      </c>
      <c r="BK683">
        <f t="shared" si="714"/>
        <v>-5.1376114940260287E-4</v>
      </c>
      <c r="BM683">
        <f t="shared" si="715"/>
        <v>0</v>
      </c>
      <c r="BN683">
        <f t="shared" si="716"/>
        <v>-5.5511151231257827E-15</v>
      </c>
      <c r="BO683">
        <f t="shared" si="717"/>
        <v>0</v>
      </c>
      <c r="BP683">
        <f t="shared" si="718"/>
        <v>0</v>
      </c>
    </row>
    <row r="684" spans="1:68" x14ac:dyDescent="0.2">
      <c r="A684">
        <f t="shared" si="724"/>
        <v>0.64700000000000002</v>
      </c>
      <c r="B684">
        <f t="shared" si="660"/>
        <v>2.0223498009709804</v>
      </c>
      <c r="C684">
        <f t="shared" si="661"/>
        <v>1.1033840490614466</v>
      </c>
      <c r="D684">
        <f t="shared" si="662"/>
        <v>2.0223498009709804</v>
      </c>
      <c r="E684">
        <f t="shared" si="668"/>
        <v>0.89273724570666191</v>
      </c>
      <c r="F684">
        <f t="shared" si="669"/>
        <v>0.8927372457066618</v>
      </c>
      <c r="G684">
        <f t="shared" si="663"/>
        <v>2.0021263029612704</v>
      </c>
      <c r="H684">
        <f t="shared" si="664"/>
        <v>0.90841051770081993</v>
      </c>
      <c r="I684">
        <f t="shared" si="665"/>
        <v>0.90841051770081993</v>
      </c>
      <c r="J684">
        <f t="shared" si="720"/>
        <v>24.029191820327256</v>
      </c>
      <c r="K684">
        <f t="shared" si="721"/>
        <v>23.27725545063192</v>
      </c>
      <c r="L684">
        <f t="shared" si="670"/>
        <v>3.4460567823418701E+18</v>
      </c>
      <c r="M684">
        <f t="shared" si="666"/>
        <v>3.6074472623299027E-2</v>
      </c>
      <c r="N684" s="17">
        <f t="shared" si="722"/>
        <v>1.2431468105292573E+17</v>
      </c>
      <c r="O684">
        <f t="shared" si="723"/>
        <v>0</v>
      </c>
      <c r="P684" s="18" t="e">
        <f t="shared" si="667"/>
        <v>#N/A</v>
      </c>
      <c r="R684">
        <f t="shared" si="671"/>
        <v>3.1474767228992167</v>
      </c>
      <c r="S684">
        <f t="shared" si="672"/>
        <v>42.683762289617235</v>
      </c>
      <c r="T684">
        <f t="shared" si="694"/>
        <v>-3.3221697933258296</v>
      </c>
      <c r="U684" s="9">
        <f t="shared" si="673"/>
        <v>39.361592496291408</v>
      </c>
      <c r="V684">
        <f t="shared" si="695"/>
        <v>-1.2431468105292242E+17</v>
      </c>
      <c r="W684">
        <f t="shared" si="696"/>
        <v>0</v>
      </c>
      <c r="X684">
        <f t="shared" si="697"/>
        <v>-2.8421709430404007E-14</v>
      </c>
      <c r="Y684">
        <f t="shared" si="674"/>
        <v>1.1033840490614466</v>
      </c>
      <c r="Z684">
        <f t="shared" si="675"/>
        <v>31.415926535897931</v>
      </c>
      <c r="AA684">
        <f t="shared" si="676"/>
        <v>3.6090049313232431</v>
      </c>
      <c r="AB684">
        <f t="shared" si="698"/>
        <v>1.8215179599227818</v>
      </c>
      <c r="AC684">
        <f t="shared" si="677"/>
        <v>33.237444495820711</v>
      </c>
      <c r="AD684">
        <f t="shared" si="699"/>
        <v>0.13870220620633972</v>
      </c>
      <c r="AE684">
        <f t="shared" si="678"/>
        <v>0.11065713096454417</v>
      </c>
      <c r="AF684" s="9">
        <f t="shared" si="700"/>
        <v>33.486803832991598</v>
      </c>
      <c r="AG684" s="9">
        <f t="shared" si="701"/>
        <v>0</v>
      </c>
      <c r="AH684">
        <f t="shared" si="702"/>
        <v>0</v>
      </c>
      <c r="AI684">
        <f t="shared" si="719"/>
        <v>3.1257338500325638E-3</v>
      </c>
      <c r="AJ684">
        <f t="shared" si="679"/>
        <v>37.337604695554134</v>
      </c>
      <c r="AK684">
        <f t="shared" si="680"/>
        <v>1.7230047699328361</v>
      </c>
      <c r="AL684">
        <f t="shared" si="681"/>
        <v>0.18752005167193442</v>
      </c>
      <c r="AM684">
        <f t="shared" si="682"/>
        <v>0.11346297913255399</v>
      </c>
      <c r="AN684" s="9">
        <f t="shared" si="703"/>
        <v>39.361592496291458</v>
      </c>
      <c r="AO684">
        <f t="shared" si="683"/>
        <v>0</v>
      </c>
      <c r="AP684">
        <f t="shared" si="704"/>
        <v>0</v>
      </c>
      <c r="AQ684">
        <f t="shared" si="684"/>
        <v>5.9216781596562029</v>
      </c>
      <c r="AR684">
        <f t="shared" si="685"/>
        <v>-9.8513189989945626E-2</v>
      </c>
      <c r="AS684">
        <f t="shared" si="686"/>
        <v>4.88178454655947E-2</v>
      </c>
      <c r="AT684">
        <f t="shared" si="705"/>
        <v>-5.7175227665670209E-2</v>
      </c>
      <c r="AU684">
        <f t="shared" si="687"/>
        <v>5.87478866329986</v>
      </c>
      <c r="AV684">
        <f t="shared" si="706"/>
        <v>0.14925180336271626</v>
      </c>
      <c r="AW684">
        <f t="shared" si="707"/>
        <v>0</v>
      </c>
      <c r="AX684">
        <f t="shared" si="688"/>
        <v>3.6082301567076078E-2</v>
      </c>
      <c r="AY684" t="b">
        <f t="shared" si="708"/>
        <v>0</v>
      </c>
      <c r="AZ684">
        <f t="shared" si="689"/>
        <v>37.337604695554134</v>
      </c>
      <c r="BA684">
        <f t="shared" si="690"/>
        <v>1.7230047699328457</v>
      </c>
      <c r="BB684">
        <f t="shared" si="691"/>
        <v>0.13818825537402665</v>
      </c>
      <c r="BC684">
        <f t="shared" si="692"/>
        <v>0.1134629791325541</v>
      </c>
      <c r="BD684">
        <f t="shared" si="693"/>
        <v>4.9331796297907987E-2</v>
      </c>
      <c r="BF684" s="15">
        <f t="shared" si="709"/>
        <v>39.361592496291465</v>
      </c>
      <c r="BG684" s="10">
        <f t="shared" si="710"/>
        <v>0</v>
      </c>
      <c r="BH684">
        <f t="shared" si="711"/>
        <v>5.8747886632998672</v>
      </c>
      <c r="BI684">
        <f t="shared" si="712"/>
        <v>5.9216781596562029</v>
      </c>
      <c r="BJ684">
        <f t="shared" si="713"/>
        <v>-9.8513189989936079E-2</v>
      </c>
      <c r="BK684">
        <f t="shared" si="714"/>
        <v>-5.1395083231306482E-4</v>
      </c>
      <c r="BM684">
        <f t="shared" si="715"/>
        <v>0</v>
      </c>
      <c r="BN684">
        <f t="shared" si="716"/>
        <v>9.5479180117763462E-15</v>
      </c>
      <c r="BO684">
        <f t="shared" si="717"/>
        <v>2.2204460492503131E-16</v>
      </c>
      <c r="BP684">
        <f t="shared" si="718"/>
        <v>1.1102230246251565E-16</v>
      </c>
    </row>
    <row r="685" spans="1:68" x14ac:dyDescent="0.2">
      <c r="A685">
        <f t="shared" si="724"/>
        <v>0.64800000000000002</v>
      </c>
      <c r="B685">
        <f t="shared" si="660"/>
        <v>2.0254755348210129</v>
      </c>
      <c r="C685">
        <f t="shared" si="661"/>
        <v>1.100258315211414</v>
      </c>
      <c r="D685">
        <f t="shared" si="662"/>
        <v>2.0254755348210129</v>
      </c>
      <c r="E685">
        <f t="shared" si="668"/>
        <v>0.8913245011044505</v>
      </c>
      <c r="F685">
        <f t="shared" si="669"/>
        <v>0.89132450110445038</v>
      </c>
      <c r="G685">
        <f t="shared" si="663"/>
        <v>2.0052207794728028</v>
      </c>
      <c r="H685">
        <f t="shared" si="664"/>
        <v>0.90711243371146844</v>
      </c>
      <c r="I685">
        <f t="shared" si="665"/>
        <v>0.90711243371146832</v>
      </c>
      <c r="J685">
        <f t="shared" si="720"/>
        <v>24.063577755322548</v>
      </c>
      <c r="K685">
        <f t="shared" si="721"/>
        <v>23.310232024701843</v>
      </c>
      <c r="L685">
        <f t="shared" si="670"/>
        <v>3.5044591839254794E+18</v>
      </c>
      <c r="M685">
        <f t="shared" si="666"/>
        <v>3.6105709598906785E-2</v>
      </c>
      <c r="N685" s="17">
        <f t="shared" si="722"/>
        <v>1.2653098559603522E+17</v>
      </c>
      <c r="O685">
        <f t="shared" si="723"/>
        <v>0</v>
      </c>
      <c r="P685" s="18" t="e">
        <f t="shared" si="667"/>
        <v>#N/A</v>
      </c>
      <c r="R685">
        <f t="shared" si="671"/>
        <v>3.1488924068677893</v>
      </c>
      <c r="S685">
        <f t="shared" si="672"/>
        <v>42.700567884022078</v>
      </c>
      <c r="T685">
        <f t="shared" si="694"/>
        <v>-3.3213042655148395</v>
      </c>
      <c r="U685" s="9">
        <f t="shared" si="673"/>
        <v>39.379263618507238</v>
      </c>
      <c r="V685">
        <f t="shared" si="695"/>
        <v>-1.2653098559603608E+17</v>
      </c>
      <c r="W685">
        <f t="shared" si="696"/>
        <v>0</v>
      </c>
      <c r="X685">
        <f t="shared" si="697"/>
        <v>7.1054273576010019E-15</v>
      </c>
      <c r="Y685">
        <f t="shared" si="674"/>
        <v>1.100258315211414</v>
      </c>
      <c r="Z685">
        <f t="shared" si="675"/>
        <v>31.415926535897931</v>
      </c>
      <c r="AA685">
        <f t="shared" si="676"/>
        <v>3.6121306651732756</v>
      </c>
      <c r="AB685">
        <f t="shared" si="698"/>
        <v>1.8372846766667581</v>
      </c>
      <c r="AC685">
        <f t="shared" si="677"/>
        <v>33.253211212564686</v>
      </c>
      <c r="AD685">
        <f t="shared" si="699"/>
        <v>0.13956792434817028</v>
      </c>
      <c r="AE685">
        <f t="shared" si="678"/>
        <v>0.11222689744880801</v>
      </c>
      <c r="AF685" s="9">
        <f t="shared" si="700"/>
        <v>33.505006034361664</v>
      </c>
      <c r="AG685" s="9">
        <f t="shared" si="701"/>
        <v>0</v>
      </c>
      <c r="AH685">
        <f t="shared" si="702"/>
        <v>0</v>
      </c>
      <c r="AI685">
        <f t="shared" si="719"/>
        <v>3.1257338500325638E-3</v>
      </c>
      <c r="AJ685">
        <f t="shared" si="679"/>
        <v>37.337604695554134</v>
      </c>
      <c r="AK685">
        <f t="shared" si="680"/>
        <v>1.7382266244249942</v>
      </c>
      <c r="AL685">
        <f t="shared" si="681"/>
        <v>0.18838557948292456</v>
      </c>
      <c r="AM685">
        <f t="shared" si="682"/>
        <v>0.11504671904517476</v>
      </c>
      <c r="AN685" s="9">
        <f t="shared" si="703"/>
        <v>39.379263618507231</v>
      </c>
      <c r="AO685">
        <f t="shared" si="683"/>
        <v>0</v>
      </c>
      <c r="AP685">
        <f t="shared" si="704"/>
        <v>0</v>
      </c>
      <c r="AQ685">
        <f t="shared" si="684"/>
        <v>5.9216781596562029</v>
      </c>
      <c r="AR685">
        <f t="shared" si="685"/>
        <v>-9.9058052241763894E-2</v>
      </c>
      <c r="AS685">
        <f t="shared" si="686"/>
        <v>4.8817655134754279E-2</v>
      </c>
      <c r="AT685">
        <f t="shared" si="705"/>
        <v>-5.6987996185211075E-2</v>
      </c>
      <c r="AU685">
        <f t="shared" si="687"/>
        <v>5.8742575841455675</v>
      </c>
      <c r="AV685">
        <f t="shared" si="706"/>
        <v>0.14917134157340664</v>
      </c>
      <c r="AW685">
        <f t="shared" si="707"/>
        <v>0</v>
      </c>
      <c r="AX685">
        <f t="shared" si="688"/>
        <v>3.6113558905576409E-2</v>
      </c>
      <c r="AY685" t="b">
        <f t="shared" si="708"/>
        <v>0</v>
      </c>
      <c r="AZ685">
        <f t="shared" si="689"/>
        <v>37.337604695554134</v>
      </c>
      <c r="BA685">
        <f t="shared" si="690"/>
        <v>1.7382266244249891</v>
      </c>
      <c r="BB685">
        <f t="shared" si="691"/>
        <v>0.13905378318501682</v>
      </c>
      <c r="BC685">
        <f t="shared" si="692"/>
        <v>0.11504671904517488</v>
      </c>
      <c r="BD685">
        <f t="shared" si="693"/>
        <v>4.9331796297907987E-2</v>
      </c>
      <c r="BF685" s="15">
        <f t="shared" si="709"/>
        <v>39.379263618507224</v>
      </c>
      <c r="BG685" s="10">
        <f t="shared" si="710"/>
        <v>0</v>
      </c>
      <c r="BH685">
        <f t="shared" si="711"/>
        <v>5.8742575841455604</v>
      </c>
      <c r="BI685">
        <f t="shared" si="712"/>
        <v>5.9216781596562029</v>
      </c>
      <c r="BJ685">
        <f t="shared" si="713"/>
        <v>-9.9058052241769001E-2</v>
      </c>
      <c r="BK685">
        <f t="shared" si="714"/>
        <v>-5.141411631534587E-4</v>
      </c>
      <c r="BM685">
        <f t="shared" si="715"/>
        <v>0</v>
      </c>
      <c r="BN685">
        <f t="shared" si="716"/>
        <v>-5.1070259132757201E-15</v>
      </c>
      <c r="BO685">
        <f t="shared" si="717"/>
        <v>2.4980018054066022E-16</v>
      </c>
      <c r="BP685">
        <f t="shared" si="718"/>
        <v>1.2490009027033011E-16</v>
      </c>
    </row>
    <row r="686" spans="1:68" x14ac:dyDescent="0.2">
      <c r="A686">
        <f t="shared" si="724"/>
        <v>0.64900000000000002</v>
      </c>
      <c r="B686">
        <f t="shared" si="660"/>
        <v>2.0286012686710451</v>
      </c>
      <c r="C686">
        <f t="shared" si="661"/>
        <v>1.0971325813613819</v>
      </c>
      <c r="D686">
        <f t="shared" si="662"/>
        <v>2.0286012686710451</v>
      </c>
      <c r="E686">
        <f t="shared" si="668"/>
        <v>0.88990304807990273</v>
      </c>
      <c r="F686">
        <f t="shared" si="669"/>
        <v>0.88990304807990261</v>
      </c>
      <c r="G686">
        <f t="shared" si="663"/>
        <v>2.0083152559843347</v>
      </c>
      <c r="H686">
        <f t="shared" si="664"/>
        <v>0.90580566341552093</v>
      </c>
      <c r="I686">
        <f t="shared" si="665"/>
        <v>0.90580566341552082</v>
      </c>
      <c r="J686">
        <f t="shared" si="720"/>
        <v>24.098293334938496</v>
      </c>
      <c r="K686">
        <f t="shared" si="721"/>
        <v>23.34352425438092</v>
      </c>
      <c r="L686">
        <f t="shared" si="670"/>
        <v>3.5641282949060869E+18</v>
      </c>
      <c r="M686">
        <f t="shared" si="666"/>
        <v>3.6136946539238483E-2</v>
      </c>
      <c r="N686" s="17">
        <f t="shared" si="722"/>
        <v>1.2879671365200848E+17</v>
      </c>
      <c r="O686">
        <f t="shared" si="723"/>
        <v>0</v>
      </c>
      <c r="P686" s="18" t="e">
        <f t="shared" si="667"/>
        <v>#N/A</v>
      </c>
      <c r="R686">
        <f t="shared" si="671"/>
        <v>3.1503196117912702</v>
      </c>
      <c r="S686">
        <f t="shared" si="672"/>
        <v>42.717451180301858</v>
      </c>
      <c r="T686">
        <f t="shared" si="694"/>
        <v>-3.3204394871706251</v>
      </c>
      <c r="U686" s="9">
        <f t="shared" si="673"/>
        <v>39.397011693131233</v>
      </c>
      <c r="V686">
        <f t="shared" si="695"/>
        <v>-1.2879671365200445E+17</v>
      </c>
      <c r="W686">
        <f t="shared" si="696"/>
        <v>0</v>
      </c>
      <c r="X686">
        <f t="shared" si="697"/>
        <v>-2.8421709430404007E-14</v>
      </c>
      <c r="Y686">
        <f t="shared" si="674"/>
        <v>1.0971325813613819</v>
      </c>
      <c r="Z686">
        <f t="shared" si="675"/>
        <v>31.415926535897931</v>
      </c>
      <c r="AA686">
        <f t="shared" si="676"/>
        <v>3.6152563990233078</v>
      </c>
      <c r="AB686">
        <f t="shared" si="698"/>
        <v>1.8531211794641729</v>
      </c>
      <c r="AC686">
        <f t="shared" si="677"/>
        <v>33.269047715362106</v>
      </c>
      <c r="AD686">
        <f t="shared" si="699"/>
        <v>0.14043289367031941</v>
      </c>
      <c r="AE686">
        <f t="shared" si="678"/>
        <v>0.11380901714931047</v>
      </c>
      <c r="AF686" s="9">
        <f t="shared" si="700"/>
        <v>33.523289626181736</v>
      </c>
      <c r="AG686" s="9">
        <f t="shared" si="701"/>
        <v>0</v>
      </c>
      <c r="AH686">
        <f t="shared" si="702"/>
        <v>0</v>
      </c>
      <c r="AI686">
        <f t="shared" si="719"/>
        <v>3.1257338500323417E-3</v>
      </c>
      <c r="AJ686">
        <f t="shared" si="679"/>
        <v>37.337604695554134</v>
      </c>
      <c r="AK686">
        <f t="shared" si="680"/>
        <v>1.7535138828185566</v>
      </c>
      <c r="AL686">
        <f t="shared" si="681"/>
        <v>0.18925035782713895</v>
      </c>
      <c r="AM686">
        <f t="shared" si="682"/>
        <v>0.11664275693145378</v>
      </c>
      <c r="AN686" s="9">
        <f t="shared" si="703"/>
        <v>39.39701169313129</v>
      </c>
      <c r="AO686">
        <f t="shared" si="683"/>
        <v>5.6843418860808015E-14</v>
      </c>
      <c r="AP686">
        <f t="shared" si="704"/>
        <v>1.4428357994146656E-15</v>
      </c>
      <c r="AQ686">
        <f t="shared" si="684"/>
        <v>5.9216781596562029</v>
      </c>
      <c r="AR686">
        <f t="shared" si="685"/>
        <v>-9.9607296645616294E-2</v>
      </c>
      <c r="AS686">
        <f t="shared" si="686"/>
        <v>4.8817464156819534E-2</v>
      </c>
      <c r="AT686">
        <f t="shared" si="705"/>
        <v>-5.6804395802963301E-2</v>
      </c>
      <c r="AU686">
        <f t="shared" si="687"/>
        <v>5.8737220669495542</v>
      </c>
      <c r="AV686">
        <f t="shared" si="706"/>
        <v>0.14909054810300787</v>
      </c>
      <c r="AW686">
        <f t="shared" si="707"/>
        <v>0</v>
      </c>
      <c r="AX686">
        <f t="shared" si="688"/>
        <v>3.6144816244076727E-2</v>
      </c>
      <c r="AY686" t="b">
        <f t="shared" si="708"/>
        <v>0</v>
      </c>
      <c r="AZ686">
        <f t="shared" si="689"/>
        <v>37.337604695554134</v>
      </c>
      <c r="BA686">
        <f t="shared" si="690"/>
        <v>1.7535138828185604</v>
      </c>
      <c r="BB686">
        <f t="shared" si="691"/>
        <v>0.13991856152923088</v>
      </c>
      <c r="BC686">
        <f t="shared" si="692"/>
        <v>0.1166427569314539</v>
      </c>
      <c r="BD686">
        <f t="shared" si="693"/>
        <v>4.9331796297907987E-2</v>
      </c>
      <c r="BF686" s="15">
        <f t="shared" si="709"/>
        <v>39.397011693131283</v>
      </c>
      <c r="BG686" s="10">
        <f t="shared" si="710"/>
        <v>0</v>
      </c>
      <c r="BH686">
        <f t="shared" si="711"/>
        <v>5.8737220669495471</v>
      </c>
      <c r="BI686">
        <f t="shared" si="712"/>
        <v>5.9216781596562029</v>
      </c>
      <c r="BJ686">
        <f t="shared" si="713"/>
        <v>-9.960729664561252E-2</v>
      </c>
      <c r="BK686">
        <f t="shared" si="714"/>
        <v>-5.1433214108853598E-4</v>
      </c>
      <c r="BM686">
        <f t="shared" si="715"/>
        <v>0</v>
      </c>
      <c r="BN686">
        <f t="shared" si="716"/>
        <v>3.7747582837255322E-15</v>
      </c>
      <c r="BO686">
        <f t="shared" si="717"/>
        <v>0</v>
      </c>
      <c r="BP686">
        <f t="shared" si="718"/>
        <v>1.2490009027033011E-16</v>
      </c>
    </row>
    <row r="687" spans="1:68" x14ac:dyDescent="0.2">
      <c r="A687">
        <f t="shared" si="724"/>
        <v>0.65</v>
      </c>
      <c r="B687">
        <f t="shared" si="660"/>
        <v>2.0317270025210776</v>
      </c>
      <c r="C687">
        <f t="shared" si="661"/>
        <v>1.0940068475113494</v>
      </c>
      <c r="D687">
        <f t="shared" si="662"/>
        <v>2.0317270025210776</v>
      </c>
      <c r="E687">
        <f t="shared" si="668"/>
        <v>0.88847290052090444</v>
      </c>
      <c r="F687">
        <f t="shared" si="669"/>
        <v>0.88847290052090433</v>
      </c>
      <c r="G687">
        <f t="shared" si="663"/>
        <v>2.0114097324958666</v>
      </c>
      <c r="H687">
        <f t="shared" si="664"/>
        <v>0.90449021932631868</v>
      </c>
      <c r="I687">
        <f t="shared" si="665"/>
        <v>0.90449021932631857</v>
      </c>
      <c r="J687">
        <f t="shared" si="720"/>
        <v>24.133340654246069</v>
      </c>
      <c r="K687">
        <f t="shared" si="721"/>
        <v>23.377134135824583</v>
      </c>
      <c r="L687">
        <f t="shared" si="670"/>
        <v>3.6250972295201751E+18</v>
      </c>
      <c r="M687">
        <f t="shared" si="666"/>
        <v>3.6168183444263625E-2</v>
      </c>
      <c r="N687" s="17">
        <f t="shared" si="722"/>
        <v>1.3111318160057754E+17</v>
      </c>
      <c r="O687">
        <f t="shared" si="723"/>
        <v>0</v>
      </c>
      <c r="P687" s="18" t="e">
        <f t="shared" si="667"/>
        <v>#N/A</v>
      </c>
      <c r="R687">
        <f t="shared" si="671"/>
        <v>3.1517583709354904</v>
      </c>
      <c r="S687">
        <f t="shared" si="672"/>
        <v>42.734412783776321</v>
      </c>
      <c r="T687">
        <f t="shared" si="694"/>
        <v>-3.3195754569980611</v>
      </c>
      <c r="U687" s="9">
        <f t="shared" si="673"/>
        <v>39.414837326778262</v>
      </c>
      <c r="V687">
        <f t="shared" si="695"/>
        <v>-1.3111318160057277E+17</v>
      </c>
      <c r="W687">
        <f t="shared" si="696"/>
        <v>0</v>
      </c>
      <c r="X687">
        <f t="shared" si="697"/>
        <v>-3.5527136788005009E-14</v>
      </c>
      <c r="Y687">
        <f t="shared" si="674"/>
        <v>1.0940068475113494</v>
      </c>
      <c r="Z687">
        <f t="shared" si="675"/>
        <v>31.415926535897931</v>
      </c>
      <c r="AA687">
        <f t="shared" si="676"/>
        <v>3.6183821328733403</v>
      </c>
      <c r="AB687">
        <f t="shared" si="698"/>
        <v>1.8690280821976195</v>
      </c>
      <c r="AC687">
        <f t="shared" si="677"/>
        <v>33.284954618095554</v>
      </c>
      <c r="AD687">
        <f t="shared" si="699"/>
        <v>0.14129711546708065</v>
      </c>
      <c r="AE687">
        <f t="shared" si="678"/>
        <v>0.11540352921673525</v>
      </c>
      <c r="AF687" s="9">
        <f t="shared" si="700"/>
        <v>33.541655262779372</v>
      </c>
      <c r="AG687" s="9">
        <f t="shared" si="701"/>
        <v>0</v>
      </c>
      <c r="AH687">
        <f t="shared" si="702"/>
        <v>0</v>
      </c>
      <c r="AI687">
        <f t="shared" si="719"/>
        <v>3.1257338500323417E-3</v>
      </c>
      <c r="AJ687">
        <f t="shared" si="679"/>
        <v>37.337604695554134</v>
      </c>
      <c r="AK687">
        <f t="shared" si="680"/>
        <v>1.7688671111140486</v>
      </c>
      <c r="AL687">
        <f t="shared" si="681"/>
        <v>0.19011438799970293</v>
      </c>
      <c r="AM687">
        <f t="shared" si="682"/>
        <v>0.11825113211041867</v>
      </c>
      <c r="AN687" s="9">
        <f t="shared" si="703"/>
        <v>39.414837326778297</v>
      </c>
      <c r="AO687">
        <f t="shared" si="683"/>
        <v>0</v>
      </c>
      <c r="AP687">
        <f t="shared" si="704"/>
        <v>0</v>
      </c>
      <c r="AQ687">
        <f t="shared" si="684"/>
        <v>5.9216781596562029</v>
      </c>
      <c r="AR687">
        <f t="shared" si="685"/>
        <v>-0.10016097108357092</v>
      </c>
      <c r="AS687">
        <f t="shared" si="686"/>
        <v>4.8817272532622275E-2</v>
      </c>
      <c r="AT687">
        <f t="shared" si="705"/>
        <v>-5.6624361691302305E-2</v>
      </c>
      <c r="AU687">
        <f t="shared" si="687"/>
        <v>5.8731820639989252</v>
      </c>
      <c r="AV687">
        <f t="shared" si="706"/>
        <v>0.14900942036893064</v>
      </c>
      <c r="AW687">
        <f t="shared" si="707"/>
        <v>0</v>
      </c>
      <c r="AX687">
        <f t="shared" si="688"/>
        <v>3.6176073582577052E-2</v>
      </c>
      <c r="AY687" t="b">
        <f t="shared" si="708"/>
        <v>0</v>
      </c>
      <c r="AZ687">
        <f t="shared" si="689"/>
        <v>37.337604695554134</v>
      </c>
      <c r="BA687">
        <f t="shared" si="690"/>
        <v>1.768867111114039</v>
      </c>
      <c r="BB687">
        <f t="shared" si="691"/>
        <v>0.14078259170179522</v>
      </c>
      <c r="BC687">
        <f t="shared" si="692"/>
        <v>0.11825113211041879</v>
      </c>
      <c r="BD687">
        <f t="shared" si="693"/>
        <v>4.9331796297907987E-2</v>
      </c>
      <c r="BF687" s="15">
        <f t="shared" si="709"/>
        <v>39.41483732677829</v>
      </c>
      <c r="BG687" s="10">
        <f t="shared" si="710"/>
        <v>0</v>
      </c>
      <c r="BH687">
        <f t="shared" si="711"/>
        <v>5.8731820639989181</v>
      </c>
      <c r="BI687">
        <f t="shared" si="712"/>
        <v>5.9216781596562029</v>
      </c>
      <c r="BJ687">
        <f t="shared" si="713"/>
        <v>-0.10016097108358046</v>
      </c>
      <c r="BK687">
        <f t="shared" si="714"/>
        <v>-5.1452376528543509E-4</v>
      </c>
      <c r="BM687">
        <f t="shared" si="715"/>
        <v>0</v>
      </c>
      <c r="BN687">
        <f t="shared" si="716"/>
        <v>-9.5479180117763462E-15</v>
      </c>
      <c r="BO687">
        <f t="shared" si="717"/>
        <v>2.7755575615628914E-16</v>
      </c>
      <c r="BP687">
        <f t="shared" si="718"/>
        <v>1.2490009027033011E-16</v>
      </c>
    </row>
    <row r="688" spans="1:68" x14ac:dyDescent="0.2">
      <c r="A688">
        <f t="shared" si="724"/>
        <v>0.65100000000000002</v>
      </c>
      <c r="B688">
        <f t="shared" si="660"/>
        <v>2.0348527363711102</v>
      </c>
      <c r="C688">
        <f t="shared" si="661"/>
        <v>1.0908811136613168</v>
      </c>
      <c r="D688">
        <f t="shared" si="662"/>
        <v>2.0348527363711102</v>
      </c>
      <c r="E688">
        <f t="shared" si="668"/>
        <v>0.88703407240028942</v>
      </c>
      <c r="F688">
        <f t="shared" si="669"/>
        <v>0.88703407240028931</v>
      </c>
      <c r="G688">
        <f t="shared" si="663"/>
        <v>2.014504209007399</v>
      </c>
      <c r="H688">
        <f t="shared" si="664"/>
        <v>0.90316611404026093</v>
      </c>
      <c r="I688">
        <f t="shared" si="665"/>
        <v>0.90316611404026093</v>
      </c>
      <c r="J688">
        <f t="shared" si="720"/>
        <v>24.168721835441598</v>
      </c>
      <c r="K688">
        <f t="shared" si="721"/>
        <v>23.411063690991181</v>
      </c>
      <c r="L688">
        <f t="shared" si="670"/>
        <v>3.687400109425258E+18</v>
      </c>
      <c r="M688">
        <f t="shared" si="666"/>
        <v>3.6199420313951687E-2</v>
      </c>
      <c r="N688" s="17">
        <f t="shared" si="722"/>
        <v>1.3348174642679635E+17</v>
      </c>
      <c r="O688">
        <f t="shared" si="723"/>
        <v>0</v>
      </c>
      <c r="P688" s="18" t="e">
        <f t="shared" si="667"/>
        <v>#N/A</v>
      </c>
      <c r="R688">
        <f t="shared" si="671"/>
        <v>3.1532087179328152</v>
      </c>
      <c r="S688">
        <f t="shared" si="672"/>
        <v>42.751453306222409</v>
      </c>
      <c r="T688">
        <f t="shared" si="694"/>
        <v>-3.3187121737053769</v>
      </c>
      <c r="U688" s="9">
        <f t="shared" si="673"/>
        <v>39.43274113251703</v>
      </c>
      <c r="V688">
        <f t="shared" si="695"/>
        <v>-1.3348174642679379E+17</v>
      </c>
      <c r="W688">
        <f t="shared" si="696"/>
        <v>0</v>
      </c>
      <c r="X688">
        <f t="shared" si="697"/>
        <v>-2.1316282072803006E-14</v>
      </c>
      <c r="Y688">
        <f t="shared" si="674"/>
        <v>1.0908811136613168</v>
      </c>
      <c r="Z688">
        <f t="shared" si="675"/>
        <v>31.415926535897931</v>
      </c>
      <c r="AA688">
        <f t="shared" si="676"/>
        <v>3.6215078667233729</v>
      </c>
      <c r="AB688">
        <f t="shared" si="698"/>
        <v>1.8850060054568147</v>
      </c>
      <c r="AC688">
        <f t="shared" si="677"/>
        <v>33.300932541354747</v>
      </c>
      <c r="AD688">
        <f t="shared" si="699"/>
        <v>0.14216059102939335</v>
      </c>
      <c r="AE688">
        <f t="shared" si="678"/>
        <v>0.11701047323396742</v>
      </c>
      <c r="AF688" s="9">
        <f t="shared" si="700"/>
        <v>33.56010360561811</v>
      </c>
      <c r="AG688" s="9">
        <f t="shared" si="701"/>
        <v>0</v>
      </c>
      <c r="AH688">
        <f t="shared" si="702"/>
        <v>0</v>
      </c>
      <c r="AI688">
        <f t="shared" si="719"/>
        <v>3.1257338500325638E-3</v>
      </c>
      <c r="AJ688">
        <f t="shared" si="679"/>
        <v>37.337604695554134</v>
      </c>
      <c r="AK688">
        <f t="shared" si="680"/>
        <v>1.7842868813383297</v>
      </c>
      <c r="AL688">
        <f t="shared" si="681"/>
        <v>0.19097767129238719</v>
      </c>
      <c r="AM688">
        <f t="shared" si="682"/>
        <v>0.11987188433220436</v>
      </c>
      <c r="AN688" s="9">
        <f t="shared" si="703"/>
        <v>39.432741132517059</v>
      </c>
      <c r="AO688">
        <f t="shared" si="683"/>
        <v>0</v>
      </c>
      <c r="AP688">
        <f t="shared" si="704"/>
        <v>0</v>
      </c>
      <c r="AQ688">
        <f t="shared" si="684"/>
        <v>5.9216781596562029</v>
      </c>
      <c r="AR688">
        <f t="shared" si="685"/>
        <v>-0.10071912411848505</v>
      </c>
      <c r="AS688">
        <f t="shared" si="686"/>
        <v>4.8817080262993834E-2</v>
      </c>
      <c r="AT688">
        <f t="shared" si="705"/>
        <v>-5.6447830879605664E-2</v>
      </c>
      <c r="AU688">
        <f t="shared" si="687"/>
        <v>5.8726375268989486</v>
      </c>
      <c r="AV688">
        <f t="shared" si="706"/>
        <v>0.14892795576050505</v>
      </c>
      <c r="AW688">
        <f t="shared" si="707"/>
        <v>0</v>
      </c>
      <c r="AX688">
        <f t="shared" si="688"/>
        <v>3.6207330921077377E-2</v>
      </c>
      <c r="AY688" t="b">
        <f t="shared" si="708"/>
        <v>0</v>
      </c>
      <c r="AZ688">
        <f t="shared" si="689"/>
        <v>37.337604695554134</v>
      </c>
      <c r="BA688">
        <f t="shared" si="690"/>
        <v>1.7842868813383246</v>
      </c>
      <c r="BB688">
        <f t="shared" si="691"/>
        <v>0.14164587499447914</v>
      </c>
      <c r="BC688">
        <f t="shared" si="692"/>
        <v>0.11987188433220448</v>
      </c>
      <c r="BD688">
        <f t="shared" si="693"/>
        <v>4.9331796297907987E-2</v>
      </c>
      <c r="BF688" s="15">
        <f t="shared" si="709"/>
        <v>39.432741132517052</v>
      </c>
      <c r="BG688" s="10">
        <f t="shared" si="710"/>
        <v>0</v>
      </c>
      <c r="BH688">
        <f t="shared" si="711"/>
        <v>5.8726375268989415</v>
      </c>
      <c r="BI688">
        <f t="shared" si="712"/>
        <v>5.9216781596562029</v>
      </c>
      <c r="BJ688">
        <f t="shared" si="713"/>
        <v>-0.10071912411849016</v>
      </c>
      <c r="BK688">
        <f t="shared" si="714"/>
        <v>-5.1471603491420881E-4</v>
      </c>
      <c r="BM688">
        <f t="shared" si="715"/>
        <v>0</v>
      </c>
      <c r="BN688">
        <f t="shared" si="716"/>
        <v>-5.1070259132757201E-15</v>
      </c>
      <c r="BO688">
        <f t="shared" si="717"/>
        <v>0</v>
      </c>
      <c r="BP688">
        <f t="shared" si="718"/>
        <v>1.2490009027033011E-16</v>
      </c>
    </row>
    <row r="689" spans="1:68" x14ac:dyDescent="0.2">
      <c r="A689">
        <f t="shared" si="724"/>
        <v>0.65200000000000002</v>
      </c>
      <c r="B689">
        <f t="shared" si="660"/>
        <v>2.0379784702211423</v>
      </c>
      <c r="C689">
        <f t="shared" si="661"/>
        <v>1.0877553798112847</v>
      </c>
      <c r="D689">
        <f t="shared" si="662"/>
        <v>2.0379784702211423</v>
      </c>
      <c r="E689">
        <f t="shared" si="668"/>
        <v>0.88558657777570238</v>
      </c>
      <c r="F689">
        <f t="shared" si="669"/>
        <v>0.88558657777570227</v>
      </c>
      <c r="G689">
        <f t="shared" si="663"/>
        <v>2.017598685518931</v>
      </c>
      <c r="H689">
        <f t="shared" si="664"/>
        <v>0.90183336023668548</v>
      </c>
      <c r="I689">
        <f t="shared" si="665"/>
        <v>0.90183336023668548</v>
      </c>
      <c r="J689">
        <f t="shared" si="720"/>
        <v>24.204439028189146</v>
      </c>
      <c r="K689">
        <f t="shared" si="721"/>
        <v>23.445314967966794</v>
      </c>
      <c r="L689">
        <f t="shared" si="670"/>
        <v>3.7510720985632287E+18</v>
      </c>
      <c r="M689">
        <f t="shared" si="666"/>
        <v>3.6230657148272144E-2</v>
      </c>
      <c r="N689" s="17">
        <f t="shared" si="722"/>
        <v>1.3590380714149403E+17</v>
      </c>
      <c r="O689">
        <f t="shared" si="723"/>
        <v>0</v>
      </c>
      <c r="P689" s="18" t="e">
        <f t="shared" si="667"/>
        <v>#N/A</v>
      </c>
      <c r="R689">
        <f t="shared" si="671"/>
        <v>3.1546706867855727</v>
      </c>
      <c r="S689">
        <f t="shared" si="672"/>
        <v>42.768573365965686</v>
      </c>
      <c r="T689">
        <f t="shared" si="694"/>
        <v>-3.3178496360041474</v>
      </c>
      <c r="U689" s="9">
        <f t="shared" si="673"/>
        <v>39.450723729961538</v>
      </c>
      <c r="V689">
        <f t="shared" si="695"/>
        <v>-1.3590380714148746E+17</v>
      </c>
      <c r="W689">
        <f t="shared" si="696"/>
        <v>0</v>
      </c>
      <c r="X689">
        <f t="shared" si="697"/>
        <v>-4.9737991503207013E-14</v>
      </c>
      <c r="Y689">
        <f t="shared" si="674"/>
        <v>1.0877553798112847</v>
      </c>
      <c r="Z689">
        <f t="shared" si="675"/>
        <v>31.415926535897931</v>
      </c>
      <c r="AA689">
        <f t="shared" si="676"/>
        <v>3.624633600573405</v>
      </c>
      <c r="AB689">
        <f t="shared" si="698"/>
        <v>1.9010555766370003</v>
      </c>
      <c r="AC689">
        <f t="shared" si="677"/>
        <v>33.31698211253493</v>
      </c>
      <c r="AD689">
        <f t="shared" si="699"/>
        <v>0.14302332164485651</v>
      </c>
      <c r="AE689">
        <f t="shared" si="678"/>
        <v>0.11862988922042497</v>
      </c>
      <c r="AF689" s="9">
        <f t="shared" si="700"/>
        <v>33.578635323400206</v>
      </c>
      <c r="AG689" s="9">
        <f t="shared" si="701"/>
        <v>0</v>
      </c>
      <c r="AH689">
        <f t="shared" si="702"/>
        <v>0</v>
      </c>
      <c r="AI689">
        <f t="shared" si="719"/>
        <v>3.1257338500323417E-3</v>
      </c>
      <c r="AJ689">
        <f t="shared" si="679"/>
        <v>37.337604695554134</v>
      </c>
      <c r="AK689">
        <f t="shared" si="680"/>
        <v>1.7997737716314579</v>
      </c>
      <c r="AL689">
        <f t="shared" si="681"/>
        <v>0.19184020899361665</v>
      </c>
      <c r="AM689">
        <f t="shared" si="682"/>
        <v>0.12150505378239466</v>
      </c>
      <c r="AN689" s="9">
        <f t="shared" si="703"/>
        <v>39.450723729961602</v>
      </c>
      <c r="AO689">
        <f t="shared" si="683"/>
        <v>6.3948846218409017E-14</v>
      </c>
      <c r="AP689">
        <f t="shared" si="704"/>
        <v>1.6209803058655132E-15</v>
      </c>
      <c r="AQ689">
        <f t="shared" si="684"/>
        <v>5.9216781596562029</v>
      </c>
      <c r="AR689">
        <f t="shared" si="685"/>
        <v>-0.1012818050055424</v>
      </c>
      <c r="AS689">
        <f t="shared" si="686"/>
        <v>4.8816887348760135E-2</v>
      </c>
      <c r="AT689">
        <f t="shared" si="705"/>
        <v>-5.6274742193699448E-2</v>
      </c>
      <c r="AU689">
        <f t="shared" si="687"/>
        <v>5.8720884065613959</v>
      </c>
      <c r="AV689">
        <f t="shared" si="706"/>
        <v>0.14884615163857506</v>
      </c>
      <c r="AW689">
        <f t="shared" si="707"/>
        <v>0</v>
      </c>
      <c r="AX689">
        <f t="shared" si="688"/>
        <v>3.6238588259577702E-2</v>
      </c>
      <c r="AY689" t="b">
        <f t="shared" si="708"/>
        <v>0</v>
      </c>
      <c r="AZ689">
        <f t="shared" si="689"/>
        <v>37.337604695554134</v>
      </c>
      <c r="BA689">
        <f t="shared" si="690"/>
        <v>1.7997737716314695</v>
      </c>
      <c r="BB689">
        <f t="shared" si="691"/>
        <v>0.14250841269570874</v>
      </c>
      <c r="BC689">
        <f t="shared" si="692"/>
        <v>0.12150505378239479</v>
      </c>
      <c r="BD689">
        <f t="shared" si="693"/>
        <v>4.9331796297907987E-2</v>
      </c>
      <c r="BF689" s="15">
        <f t="shared" si="709"/>
        <v>39.450723729961616</v>
      </c>
      <c r="BG689" s="10">
        <f t="shared" si="710"/>
        <v>0</v>
      </c>
      <c r="BH689">
        <f t="shared" si="711"/>
        <v>5.8720884065614101</v>
      </c>
      <c r="BI689">
        <f t="shared" si="712"/>
        <v>5.9216781596562029</v>
      </c>
      <c r="BJ689">
        <f t="shared" si="713"/>
        <v>-0.10128180500553086</v>
      </c>
      <c r="BK689">
        <f t="shared" si="714"/>
        <v>-5.1490894914776875E-4</v>
      </c>
      <c r="BM689">
        <f t="shared" si="715"/>
        <v>0</v>
      </c>
      <c r="BN689">
        <f t="shared" si="716"/>
        <v>1.1546319456101628E-14</v>
      </c>
      <c r="BO689">
        <f t="shared" si="717"/>
        <v>0</v>
      </c>
      <c r="BP689">
        <f t="shared" si="718"/>
        <v>1.2490009027033011E-16</v>
      </c>
    </row>
    <row r="690" spans="1:68" x14ac:dyDescent="0.2">
      <c r="A690">
        <f t="shared" si="724"/>
        <v>0.65300000000000002</v>
      </c>
      <c r="B690">
        <f t="shared" si="660"/>
        <v>2.0411042040711749</v>
      </c>
      <c r="C690">
        <f t="shared" si="661"/>
        <v>1.0846296459612521</v>
      </c>
      <c r="D690">
        <f t="shared" si="662"/>
        <v>2.0411042040711749</v>
      </c>
      <c r="E690">
        <f t="shared" si="668"/>
        <v>0.88413043078946085</v>
      </c>
      <c r="F690">
        <f t="shared" si="669"/>
        <v>0.88413043078946085</v>
      </c>
      <c r="G690">
        <f t="shared" si="663"/>
        <v>2.0206931620304629</v>
      </c>
      <c r="H690">
        <f t="shared" si="664"/>
        <v>0.90049197067774556</v>
      </c>
      <c r="I690">
        <f t="shared" si="665"/>
        <v>0.90049197067774556</v>
      </c>
      <c r="J690">
        <f t="shared" si="720"/>
        <v>24.240494409968925</v>
      </c>
      <c r="K690">
        <f t="shared" si="721"/>
        <v>23.47989004129575</v>
      </c>
      <c r="L690">
        <f t="shared" si="670"/>
        <v>3.8161494393730929E+18</v>
      </c>
      <c r="M690">
        <f t="shared" si="666"/>
        <v>3.6261893947194486E-2</v>
      </c>
      <c r="N690" s="17">
        <f t="shared" si="722"/>
        <v>1.3838080625719278E+17</v>
      </c>
      <c r="O690">
        <f t="shared" si="723"/>
        <v>0</v>
      </c>
      <c r="P690" s="18" t="e">
        <f t="shared" si="667"/>
        <v>#N/A</v>
      </c>
      <c r="R690">
        <f t="shared" si="671"/>
        <v>3.1561443118695327</v>
      </c>
      <c r="S690">
        <f t="shared" si="672"/>
        <v>42.785773587973353</v>
      </c>
      <c r="T690">
        <f t="shared" si="694"/>
        <v>-3.3169878426092794</v>
      </c>
      <c r="U690" s="9">
        <f t="shared" si="673"/>
        <v>39.468785745364073</v>
      </c>
      <c r="V690">
        <f t="shared" si="695"/>
        <v>-1.3838080625718994E+17</v>
      </c>
      <c r="W690">
        <f t="shared" si="696"/>
        <v>0</v>
      </c>
      <c r="X690">
        <f t="shared" si="697"/>
        <v>-2.1316282072803006E-14</v>
      </c>
      <c r="Y690">
        <f t="shared" si="674"/>
        <v>1.0846296459612521</v>
      </c>
      <c r="Z690">
        <f t="shared" si="675"/>
        <v>31.415926535897931</v>
      </c>
      <c r="AA690">
        <f t="shared" si="676"/>
        <v>3.6277593344234376</v>
      </c>
      <c r="AB690">
        <f t="shared" si="698"/>
        <v>1.9171774300390279</v>
      </c>
      <c r="AC690">
        <f t="shared" si="677"/>
        <v>33.333103965936957</v>
      </c>
      <c r="AD690">
        <f t="shared" si="699"/>
        <v>0.14388530859773918</v>
      </c>
      <c r="AE690">
        <f t="shared" si="678"/>
        <v>0.12026181763646047</v>
      </c>
      <c r="AF690" s="9">
        <f t="shared" si="700"/>
        <v>33.597251092171156</v>
      </c>
      <c r="AG690" s="9">
        <f t="shared" si="701"/>
        <v>0</v>
      </c>
      <c r="AH690">
        <f t="shared" si="702"/>
        <v>0</v>
      </c>
      <c r="AI690">
        <f t="shared" si="719"/>
        <v>3.1257338500323417E-3</v>
      </c>
      <c r="AJ690">
        <f t="shared" si="679"/>
        <v>37.337604695554134</v>
      </c>
      <c r="AK690">
        <f t="shared" si="680"/>
        <v>1.8153283663350388</v>
      </c>
      <c r="AL690">
        <f t="shared" si="681"/>
        <v>0.19270200238848467</v>
      </c>
      <c r="AM690">
        <f t="shared" si="682"/>
        <v>0.123150681086431</v>
      </c>
      <c r="AN690" s="9">
        <f t="shared" si="703"/>
        <v>39.468785745364087</v>
      </c>
      <c r="AO690">
        <f t="shared" si="683"/>
        <v>0</v>
      </c>
      <c r="AP690">
        <f t="shared" si="704"/>
        <v>0</v>
      </c>
      <c r="AQ690">
        <f t="shared" si="684"/>
        <v>5.9216781596562029</v>
      </c>
      <c r="AR690">
        <f t="shared" si="685"/>
        <v>-0.10184906370398905</v>
      </c>
      <c r="AS690">
        <f t="shared" si="686"/>
        <v>4.8816693790745491E-2</v>
      </c>
      <c r="AT690">
        <f t="shared" si="705"/>
        <v>-5.6105036197727595E-2</v>
      </c>
      <c r="AU690">
        <f t="shared" si="687"/>
        <v>5.8715346531929313</v>
      </c>
      <c r="AV690">
        <f t="shared" si="706"/>
        <v>0.14876400533509163</v>
      </c>
      <c r="AW690">
        <f t="shared" si="707"/>
        <v>0</v>
      </c>
      <c r="AX690">
        <f t="shared" si="688"/>
        <v>3.6269845598078027E-2</v>
      </c>
      <c r="AY690" t="b">
        <f t="shared" si="708"/>
        <v>0</v>
      </c>
      <c r="AZ690">
        <f t="shared" si="689"/>
        <v>37.337604695554134</v>
      </c>
      <c r="BA690">
        <f t="shared" si="690"/>
        <v>1.8153283663350464</v>
      </c>
      <c r="BB690">
        <f t="shared" si="691"/>
        <v>0.14337020609057674</v>
      </c>
      <c r="BC690">
        <f t="shared" si="692"/>
        <v>0.123150681086431</v>
      </c>
      <c r="BD690">
        <f t="shared" si="693"/>
        <v>4.9331796297907987E-2</v>
      </c>
      <c r="BF690" s="15">
        <f t="shared" si="709"/>
        <v>39.468785745364094</v>
      </c>
      <c r="BG690" s="10">
        <f t="shared" si="710"/>
        <v>0</v>
      </c>
      <c r="BH690">
        <f t="shared" si="711"/>
        <v>5.8715346531929384</v>
      </c>
      <c r="BI690">
        <f t="shared" si="712"/>
        <v>5.9216781596562029</v>
      </c>
      <c r="BJ690">
        <f t="shared" si="713"/>
        <v>-0.1018490637039815</v>
      </c>
      <c r="BK690">
        <f t="shared" si="714"/>
        <v>-5.1510250716244044E-4</v>
      </c>
      <c r="BM690">
        <f t="shared" si="715"/>
        <v>0</v>
      </c>
      <c r="BN690">
        <f t="shared" si="716"/>
        <v>7.5495165674510645E-15</v>
      </c>
      <c r="BO690">
        <f t="shared" si="717"/>
        <v>0</v>
      </c>
      <c r="BP690">
        <f t="shared" si="718"/>
        <v>0</v>
      </c>
    </row>
    <row r="691" spans="1:68" x14ac:dyDescent="0.2">
      <c r="A691">
        <f t="shared" si="724"/>
        <v>0.65400000000000003</v>
      </c>
      <c r="B691">
        <f t="shared" si="660"/>
        <v>2.0442299379212074</v>
      </c>
      <c r="C691">
        <f t="shared" si="661"/>
        <v>1.0815039121112195</v>
      </c>
      <c r="D691">
        <f t="shared" si="662"/>
        <v>2.0442299379212074</v>
      </c>
      <c r="E691">
        <f t="shared" si="668"/>
        <v>0.88266564566841843</v>
      </c>
      <c r="F691">
        <f t="shared" si="669"/>
        <v>0.88266564566841832</v>
      </c>
      <c r="G691">
        <f t="shared" si="663"/>
        <v>2.0237876385419953</v>
      </c>
      <c r="H691">
        <f t="shared" si="664"/>
        <v>0.89914195820828868</v>
      </c>
      <c r="I691">
        <f t="shared" si="665"/>
        <v>0.89914195820828857</v>
      </c>
      <c r="J691">
        <f t="shared" si="720"/>
        <v>24.276890186431707</v>
      </c>
      <c r="K691">
        <f t="shared" si="721"/>
        <v>23.514791012316927</v>
      </c>
      <c r="L691">
        <f t="shared" si="670"/>
        <v>3.8826694904104059E+18</v>
      </c>
      <c r="M691">
        <f t="shared" si="666"/>
        <v>3.6293130710688189E-2</v>
      </c>
      <c r="N691" s="17">
        <f t="shared" si="722"/>
        <v>1.4091423132186597E+17</v>
      </c>
      <c r="O691">
        <f t="shared" si="723"/>
        <v>0</v>
      </c>
      <c r="P691" s="18" t="e">
        <f t="shared" si="667"/>
        <v>#N/A</v>
      </c>
      <c r="R691">
        <f t="shared" si="671"/>
        <v>3.1576296279374425</v>
      </c>
      <c r="S691">
        <f t="shared" si="672"/>
        <v>42.803054603947906</v>
      </c>
      <c r="T691">
        <f t="shared" si="694"/>
        <v>-3.3161267922390003</v>
      </c>
      <c r="U691" s="9">
        <f t="shared" si="673"/>
        <v>39.48692781170891</v>
      </c>
      <c r="V691">
        <f t="shared" si="695"/>
        <v>-1.4091423132186142E+17</v>
      </c>
      <c r="W691">
        <f t="shared" si="696"/>
        <v>0</v>
      </c>
      <c r="X691">
        <f t="shared" si="697"/>
        <v>-3.5527136788005009E-14</v>
      </c>
      <c r="Y691">
        <f t="shared" si="674"/>
        <v>1.0815039121112195</v>
      </c>
      <c r="Z691">
        <f t="shared" si="675"/>
        <v>31.415926535897931</v>
      </c>
      <c r="AA691">
        <f t="shared" si="676"/>
        <v>3.6308850682734701</v>
      </c>
      <c r="AB691">
        <f t="shared" si="698"/>
        <v>1.9333722069711403</v>
      </c>
      <c r="AC691">
        <f t="shared" si="677"/>
        <v>33.349298742869074</v>
      </c>
      <c r="AD691">
        <f t="shared" si="699"/>
        <v>0.14474655316899246</v>
      </c>
      <c r="AE691">
        <f t="shared" si="678"/>
        <v>0.12190629938782785</v>
      </c>
      <c r="AF691" s="9">
        <f t="shared" si="700"/>
        <v>33.615951595425898</v>
      </c>
      <c r="AG691" s="9">
        <f t="shared" si="701"/>
        <v>0</v>
      </c>
      <c r="AH691">
        <f t="shared" si="702"/>
        <v>0</v>
      </c>
      <c r="AI691">
        <f t="shared" si="719"/>
        <v>3.1257338500325638E-3</v>
      </c>
      <c r="AJ691">
        <f t="shared" si="679"/>
        <v>37.337604695554134</v>
      </c>
      <c r="AK691">
        <f t="shared" si="680"/>
        <v>1.8309512560819807</v>
      </c>
      <c r="AL691">
        <f t="shared" si="681"/>
        <v>0.19356305275876373</v>
      </c>
      <c r="AM691">
        <f t="shared" si="682"/>
        <v>0.12480880731408667</v>
      </c>
      <c r="AN691" s="9">
        <f t="shared" si="703"/>
        <v>39.486927811708966</v>
      </c>
      <c r="AO691">
        <f t="shared" si="683"/>
        <v>5.6843418860808015E-14</v>
      </c>
      <c r="AP691">
        <f t="shared" si="704"/>
        <v>1.439550302111687E-15</v>
      </c>
      <c r="AQ691">
        <f t="shared" si="684"/>
        <v>5.9216781596562029</v>
      </c>
      <c r="AR691">
        <f t="shared" si="685"/>
        <v>-0.10242095088915959</v>
      </c>
      <c r="AS691">
        <f t="shared" si="686"/>
        <v>4.8816499589771273E-2</v>
      </c>
      <c r="AT691">
        <f t="shared" si="705"/>
        <v>-5.5938655138383267E-2</v>
      </c>
      <c r="AU691">
        <f t="shared" si="687"/>
        <v>5.8709762162830685</v>
      </c>
      <c r="AV691">
        <f t="shared" si="706"/>
        <v>0.1486815141526954</v>
      </c>
      <c r="AW691">
        <f t="shared" si="707"/>
        <v>0</v>
      </c>
      <c r="AX691">
        <f t="shared" si="688"/>
        <v>3.6301102936578351E-2</v>
      </c>
      <c r="AY691" t="b">
        <f t="shared" si="708"/>
        <v>0</v>
      </c>
      <c r="AZ691">
        <f t="shared" si="689"/>
        <v>37.337604695554134</v>
      </c>
      <c r="BA691">
        <f t="shared" si="690"/>
        <v>1.8309512560819901</v>
      </c>
      <c r="BB691">
        <f t="shared" si="691"/>
        <v>0.14423125646085561</v>
      </c>
      <c r="BC691">
        <f t="shared" si="692"/>
        <v>0.12480880731408679</v>
      </c>
      <c r="BD691">
        <f t="shared" si="693"/>
        <v>4.9331796297907987E-2</v>
      </c>
      <c r="BF691" s="15">
        <f t="shared" si="709"/>
        <v>39.486927811708973</v>
      </c>
      <c r="BG691" s="10">
        <f t="shared" si="710"/>
        <v>0</v>
      </c>
      <c r="BH691">
        <f t="shared" si="711"/>
        <v>5.8709762162830756</v>
      </c>
      <c r="BI691">
        <f t="shared" si="712"/>
        <v>5.9216781596562029</v>
      </c>
      <c r="BJ691">
        <f t="shared" si="713"/>
        <v>-0.10242095088915026</v>
      </c>
      <c r="BK691">
        <f t="shared" si="714"/>
        <v>-5.1529670813685313E-4</v>
      </c>
      <c r="BM691">
        <f t="shared" si="715"/>
        <v>0</v>
      </c>
      <c r="BN691">
        <f t="shared" si="716"/>
        <v>9.3258734068513149E-15</v>
      </c>
      <c r="BO691">
        <f t="shared" si="717"/>
        <v>0</v>
      </c>
      <c r="BP691">
        <f t="shared" si="718"/>
        <v>1.2490009027033011E-16</v>
      </c>
    </row>
    <row r="692" spans="1:68" x14ac:dyDescent="0.2">
      <c r="A692">
        <f t="shared" si="724"/>
        <v>0.65500000000000003</v>
      </c>
      <c r="B692">
        <f t="shared" si="660"/>
        <v>2.0473556717712396</v>
      </c>
      <c r="C692">
        <f t="shared" si="661"/>
        <v>1.0783781782611874</v>
      </c>
      <c r="D692">
        <f t="shared" si="662"/>
        <v>2.0473556717712396</v>
      </c>
      <c r="E692">
        <f t="shared" si="668"/>
        <v>0.88119223672382496</v>
      </c>
      <c r="F692">
        <f t="shared" si="669"/>
        <v>0.88119223672382485</v>
      </c>
      <c r="G692">
        <f t="shared" si="663"/>
        <v>2.0268821150535272</v>
      </c>
      <c r="H692">
        <f t="shared" si="664"/>
        <v>0.89778333575573377</v>
      </c>
      <c r="I692">
        <f t="shared" si="665"/>
        <v>0.89778333575573366</v>
      </c>
      <c r="J692">
        <f t="shared" si="720"/>
        <v>24.313628591759461</v>
      </c>
      <c r="K692">
        <f t="shared" si="721"/>
        <v>23.550020009505847</v>
      </c>
      <c r="L692">
        <f t="shared" si="670"/>
        <v>3.9506707654365809E+18</v>
      </c>
      <c r="M692">
        <f t="shared" si="666"/>
        <v>3.6324367438722728E-2</v>
      </c>
      <c r="N692" s="17">
        <f t="shared" si="722"/>
        <v>1.4350561651313834E+17</v>
      </c>
      <c r="O692">
        <f t="shared" si="723"/>
        <v>0</v>
      </c>
      <c r="P692" s="18" t="e">
        <f t="shared" si="667"/>
        <v>#N/A</v>
      </c>
      <c r="R692">
        <f t="shared" si="671"/>
        <v>3.1591266701226113</v>
      </c>
      <c r="S692">
        <f t="shared" si="672"/>
        <v>42.82041705242365</v>
      </c>
      <c r="T692">
        <f t="shared" si="694"/>
        <v>-3.3152664836148484</v>
      </c>
      <c r="U692" s="9">
        <f t="shared" si="673"/>
        <v>39.505150568808801</v>
      </c>
      <c r="V692">
        <f t="shared" si="695"/>
        <v>-1.4350561651313694E+17</v>
      </c>
      <c r="W692">
        <f t="shared" si="696"/>
        <v>0</v>
      </c>
      <c r="X692">
        <f t="shared" si="697"/>
        <v>-7.1054273576010019E-15</v>
      </c>
      <c r="Y692">
        <f t="shared" si="674"/>
        <v>1.0783781782611874</v>
      </c>
      <c r="Z692">
        <f t="shared" si="675"/>
        <v>31.415926535897931</v>
      </c>
      <c r="AA692">
        <f t="shared" si="676"/>
        <v>3.6340108021235022</v>
      </c>
      <c r="AB692">
        <f t="shared" si="698"/>
        <v>1.9496405558525189</v>
      </c>
      <c r="AC692">
        <f t="shared" si="677"/>
        <v>33.365567091750449</v>
      </c>
      <c r="AD692">
        <f t="shared" si="699"/>
        <v>0.14560705663626006</v>
      </c>
      <c r="AE692">
        <f t="shared" si="678"/>
        <v>0.12356337583022022</v>
      </c>
      <c r="AF692" s="9">
        <f t="shared" si="700"/>
        <v>33.634737524216931</v>
      </c>
      <c r="AG692" s="9">
        <f t="shared" si="701"/>
        <v>0</v>
      </c>
      <c r="AH692">
        <f t="shared" si="702"/>
        <v>0</v>
      </c>
      <c r="AI692">
        <f t="shared" si="719"/>
        <v>3.1257338500323417E-3</v>
      </c>
      <c r="AJ692">
        <f t="shared" si="679"/>
        <v>37.337604695554134</v>
      </c>
      <c r="AK692">
        <f t="shared" si="680"/>
        <v>1.8466430378877794</v>
      </c>
      <c r="AL692">
        <f t="shared" si="681"/>
        <v>0.1944233613829156</v>
      </c>
      <c r="AM692">
        <f t="shared" si="682"/>
        <v>0.1264794739840126</v>
      </c>
      <c r="AN692" s="9">
        <f t="shared" si="703"/>
        <v>39.505150568808844</v>
      </c>
      <c r="AO692">
        <f t="shared" si="683"/>
        <v>0</v>
      </c>
      <c r="AP692">
        <f t="shared" si="704"/>
        <v>0</v>
      </c>
      <c r="AQ692">
        <f t="shared" si="684"/>
        <v>5.9216781596562029</v>
      </c>
      <c r="AR692">
        <f t="shared" si="685"/>
        <v>-0.10299751796473955</v>
      </c>
      <c r="AS692">
        <f t="shared" si="686"/>
        <v>4.8816304746655548E-2</v>
      </c>
      <c r="AT692">
        <f t="shared" si="705"/>
        <v>-5.5775542891359123E-2</v>
      </c>
      <c r="AU692">
        <f t="shared" si="687"/>
        <v>5.8704130445919134</v>
      </c>
      <c r="AV692">
        <f t="shared" si="706"/>
        <v>0.1485986753642923</v>
      </c>
      <c r="AW692">
        <f t="shared" si="707"/>
        <v>0</v>
      </c>
      <c r="AX692">
        <f t="shared" si="688"/>
        <v>3.6332360275078676E-2</v>
      </c>
      <c r="AY692" t="b">
        <f t="shared" si="708"/>
        <v>0</v>
      </c>
      <c r="AZ692">
        <f t="shared" si="689"/>
        <v>37.337604695554134</v>
      </c>
      <c r="BA692">
        <f t="shared" si="690"/>
        <v>1.8466430378877787</v>
      </c>
      <c r="BB692">
        <f t="shared" si="691"/>
        <v>0.14509156508500784</v>
      </c>
      <c r="BC692">
        <f t="shared" si="692"/>
        <v>0.12647947398401271</v>
      </c>
      <c r="BD692">
        <f t="shared" si="693"/>
        <v>4.9331796297907987E-2</v>
      </c>
      <c r="BF692" s="15">
        <f t="shared" si="709"/>
        <v>39.505150568808844</v>
      </c>
      <c r="BG692" s="10">
        <f t="shared" si="710"/>
        <v>0</v>
      </c>
      <c r="BH692">
        <f t="shared" si="711"/>
        <v>5.8704130445919134</v>
      </c>
      <c r="BI692">
        <f t="shared" si="712"/>
        <v>5.9216781596562029</v>
      </c>
      <c r="BJ692">
        <f t="shared" si="713"/>
        <v>-0.10299751796474022</v>
      </c>
      <c r="BK692">
        <f t="shared" si="714"/>
        <v>-5.1549155125221735E-4</v>
      </c>
      <c r="BM692">
        <f t="shared" si="715"/>
        <v>0</v>
      </c>
      <c r="BN692">
        <f t="shared" si="716"/>
        <v>0</v>
      </c>
      <c r="BO692">
        <f t="shared" si="717"/>
        <v>2.2204460492503131E-16</v>
      </c>
      <c r="BP692">
        <f t="shared" si="718"/>
        <v>0</v>
      </c>
    </row>
    <row r="693" spans="1:68" x14ac:dyDescent="0.2">
      <c r="A693">
        <f t="shared" si="724"/>
        <v>0.65600000000000003</v>
      </c>
      <c r="B693">
        <f t="shared" si="660"/>
        <v>2.0504814056212721</v>
      </c>
      <c r="C693">
        <f t="shared" si="661"/>
        <v>1.0752524444111549</v>
      </c>
      <c r="D693">
        <f t="shared" si="662"/>
        <v>2.0504814056212721</v>
      </c>
      <c r="E693">
        <f t="shared" si="668"/>
        <v>0.87971021835118612</v>
      </c>
      <c r="F693">
        <f t="shared" si="669"/>
        <v>0.87971021835118612</v>
      </c>
      <c r="G693">
        <f t="shared" si="663"/>
        <v>2.0299765915650592</v>
      </c>
      <c r="H693">
        <f t="shared" si="664"/>
        <v>0.89641611632994667</v>
      </c>
      <c r="I693">
        <f t="shared" si="665"/>
        <v>0.89641611632994667</v>
      </c>
      <c r="J693">
        <f t="shared" si="720"/>
        <v>24.350711889032297</v>
      </c>
      <c r="K693">
        <f t="shared" si="721"/>
        <v>23.585579188822802</v>
      </c>
      <c r="L693">
        <f t="shared" si="670"/>
        <v>4.020192974038357E+18</v>
      </c>
      <c r="M693">
        <f t="shared" si="666"/>
        <v>3.6355604131267587E-2</v>
      </c>
      <c r="N693" s="17">
        <f t="shared" si="722"/>
        <v>1.4615654429544182E+17</v>
      </c>
      <c r="O693">
        <f t="shared" si="723"/>
        <v>0</v>
      </c>
      <c r="P693" s="18" t="e">
        <f t="shared" si="667"/>
        <v>#N/A</v>
      </c>
      <c r="R693">
        <f t="shared" si="671"/>
        <v>3.1606354739425511</v>
      </c>
      <c r="S693">
        <f t="shared" si="672"/>
        <v>42.83786157886373</v>
      </c>
      <c r="T693">
        <f t="shared" si="694"/>
        <v>-3.3144069154616584</v>
      </c>
      <c r="U693" s="9">
        <f t="shared" si="673"/>
        <v>39.52345466340207</v>
      </c>
      <c r="V693">
        <f t="shared" si="695"/>
        <v>-1.4615654429543872E+17</v>
      </c>
      <c r="W693">
        <f t="shared" si="696"/>
        <v>0</v>
      </c>
      <c r="X693">
        <f t="shared" si="697"/>
        <v>-2.1316282072803006E-14</v>
      </c>
      <c r="Y693">
        <f t="shared" si="674"/>
        <v>1.0752524444111549</v>
      </c>
      <c r="Z693">
        <f t="shared" si="675"/>
        <v>31.415926535897931</v>
      </c>
      <c r="AA693">
        <f t="shared" si="676"/>
        <v>3.6371365359735348</v>
      </c>
      <c r="AB693">
        <f t="shared" si="698"/>
        <v>1.9659831323186192</v>
      </c>
      <c r="AC693">
        <f t="shared" si="677"/>
        <v>33.381909668216551</v>
      </c>
      <c r="AD693">
        <f t="shared" si="699"/>
        <v>0.14646682027389085</v>
      </c>
      <c r="AE693">
        <f t="shared" si="678"/>
        <v>0.12523308877387745</v>
      </c>
      <c r="AF693" s="9">
        <f t="shared" si="700"/>
        <v>33.653609577264319</v>
      </c>
      <c r="AG693" s="9">
        <f t="shared" si="701"/>
        <v>0</v>
      </c>
      <c r="AH693">
        <f t="shared" si="702"/>
        <v>0</v>
      </c>
      <c r="AI693">
        <f t="shared" si="719"/>
        <v>3.1257338500323417E-3</v>
      </c>
      <c r="AJ693">
        <f t="shared" si="679"/>
        <v>37.337604695554134</v>
      </c>
      <c r="AK693">
        <f t="shared" si="680"/>
        <v>1.8624043152434677</v>
      </c>
      <c r="AL693">
        <f t="shared" si="681"/>
        <v>0.1952829295361056</v>
      </c>
      <c r="AM693">
        <f t="shared" si="682"/>
        <v>0.12816272306835325</v>
      </c>
      <c r="AN693" s="9">
        <f t="shared" si="703"/>
        <v>39.523454663402056</v>
      </c>
      <c r="AO693">
        <f t="shared" si="683"/>
        <v>0</v>
      </c>
      <c r="AP693">
        <f t="shared" si="704"/>
        <v>0</v>
      </c>
      <c r="AQ693">
        <f t="shared" si="684"/>
        <v>5.9216781596562029</v>
      </c>
      <c r="AR693">
        <f t="shared" si="685"/>
        <v>-0.10357881707515149</v>
      </c>
      <c r="AS693">
        <f t="shared" si="686"/>
        <v>4.8816109262214746E-2</v>
      </c>
      <c r="AT693">
        <f t="shared" si="705"/>
        <v>-5.5615644909849167E-2</v>
      </c>
      <c r="AU693">
        <f t="shared" si="687"/>
        <v>5.8698450861377367</v>
      </c>
      <c r="AV693">
        <f t="shared" si="706"/>
        <v>0.14851548621262348</v>
      </c>
      <c r="AW693">
        <f t="shared" si="707"/>
        <v>0</v>
      </c>
      <c r="AX693">
        <f t="shared" si="688"/>
        <v>3.6363617613578994E-2</v>
      </c>
      <c r="AY693" t="b">
        <f t="shared" si="708"/>
        <v>0</v>
      </c>
      <c r="AZ693">
        <f t="shared" si="689"/>
        <v>37.337604695554134</v>
      </c>
      <c r="BA693">
        <f t="shared" si="690"/>
        <v>1.8624043152434726</v>
      </c>
      <c r="BB693">
        <f t="shared" si="691"/>
        <v>0.14595113323819744</v>
      </c>
      <c r="BC693">
        <f t="shared" si="692"/>
        <v>0.12816272306835325</v>
      </c>
      <c r="BD693">
        <f t="shared" si="693"/>
        <v>4.9331796297907987E-2</v>
      </c>
      <c r="BF693" s="15">
        <f t="shared" si="709"/>
        <v>39.523454663402063</v>
      </c>
      <c r="BG693" s="10">
        <f t="shared" si="710"/>
        <v>0</v>
      </c>
      <c r="BH693">
        <f t="shared" si="711"/>
        <v>5.8698450861377438</v>
      </c>
      <c r="BI693">
        <f t="shared" si="712"/>
        <v>5.9216781596562029</v>
      </c>
      <c r="BJ693">
        <f t="shared" si="713"/>
        <v>-0.1035788170751466</v>
      </c>
      <c r="BK693">
        <f t="shared" si="714"/>
        <v>-5.1568703569340735E-4</v>
      </c>
      <c r="BM693">
        <f t="shared" si="715"/>
        <v>0</v>
      </c>
      <c r="BN693">
        <f t="shared" si="716"/>
        <v>4.8849813083506888E-15</v>
      </c>
      <c r="BO693">
        <f t="shared" si="717"/>
        <v>0</v>
      </c>
      <c r="BP693">
        <f t="shared" si="718"/>
        <v>0</v>
      </c>
    </row>
    <row r="694" spans="1:68" x14ac:dyDescent="0.2">
      <c r="A694">
        <f t="shared" si="724"/>
        <v>0.65700000000000003</v>
      </c>
      <c r="B694">
        <f t="shared" si="660"/>
        <v>2.0536071394713047</v>
      </c>
      <c r="C694">
        <f t="shared" si="661"/>
        <v>1.0721267105611223</v>
      </c>
      <c r="D694">
        <f t="shared" si="662"/>
        <v>2.0536071394713047</v>
      </c>
      <c r="E694">
        <f t="shared" si="668"/>
        <v>0.87821960503012431</v>
      </c>
      <c r="F694">
        <f t="shared" si="669"/>
        <v>0.8782196050301242</v>
      </c>
      <c r="G694">
        <f t="shared" si="663"/>
        <v>2.0330710680765915</v>
      </c>
      <c r="H694">
        <f t="shared" si="664"/>
        <v>0.89504031302311593</v>
      </c>
      <c r="I694">
        <f t="shared" si="665"/>
        <v>0.89504031302311582</v>
      </c>
      <c r="J694">
        <f t="shared" si="720"/>
        <v>24.388142370601845</v>
      </c>
      <c r="K694">
        <f t="shared" si="721"/>
        <v>23.621470734067088</v>
      </c>
      <c r="L694">
        <f t="shared" si="670"/>
        <v>4.0912770638439526E+18</v>
      </c>
      <c r="M694">
        <f t="shared" si="666"/>
        <v>3.6386840788292261E-2</v>
      </c>
      <c r="N694" s="17">
        <f t="shared" si="722"/>
        <v>1.4886864714288173E+17</v>
      </c>
      <c r="O694">
        <f t="shared" si="723"/>
        <v>0</v>
      </c>
      <c r="P694" s="18" t="e">
        <f t="shared" si="667"/>
        <v>#N/A</v>
      </c>
      <c r="R694">
        <f t="shared" si="671"/>
        <v>3.1621560753026743</v>
      </c>
      <c r="S694">
        <f t="shared" si="672"/>
        <v>42.855388835759236</v>
      </c>
      <c r="T694">
        <f t="shared" si="694"/>
        <v>-3.3135480865075535</v>
      </c>
      <c r="U694" s="9">
        <f t="shared" si="673"/>
        <v>39.541840749251683</v>
      </c>
      <c r="V694">
        <f t="shared" si="695"/>
        <v>-1.4886864714288112E+17</v>
      </c>
      <c r="W694">
        <f t="shared" si="696"/>
        <v>0</v>
      </c>
      <c r="X694">
        <f t="shared" si="697"/>
        <v>-7.1054273576010019E-15</v>
      </c>
      <c r="Y694">
        <f t="shared" si="674"/>
        <v>1.0721267105611223</v>
      </c>
      <c r="Z694">
        <f t="shared" si="675"/>
        <v>31.415926535897931</v>
      </c>
      <c r="AA694">
        <f t="shared" si="676"/>
        <v>3.6402622698235674</v>
      </c>
      <c r="AB694">
        <f t="shared" si="698"/>
        <v>1.9824005993283074</v>
      </c>
      <c r="AC694">
        <f t="shared" si="677"/>
        <v>33.398327135226239</v>
      </c>
      <c r="AD694">
        <f t="shared" si="699"/>
        <v>0.14732584535294938</v>
      </c>
      <c r="AE694">
        <f t="shared" si="678"/>
        <v>0.12691548048826493</v>
      </c>
      <c r="AF694" s="9">
        <f t="shared" si="700"/>
        <v>33.672568461067456</v>
      </c>
      <c r="AG694" s="9">
        <f t="shared" si="701"/>
        <v>0</v>
      </c>
      <c r="AH694">
        <f t="shared" si="702"/>
        <v>0</v>
      </c>
      <c r="AI694">
        <f t="shared" si="719"/>
        <v>3.1257338500325638E-3</v>
      </c>
      <c r="AJ694">
        <f t="shared" si="679"/>
        <v>37.337604695554134</v>
      </c>
      <c r="AK694">
        <f t="shared" si="680"/>
        <v>1.8782356982098956</v>
      </c>
      <c r="AL694">
        <f t="shared" si="681"/>
        <v>0.19614175849021054</v>
      </c>
      <c r="AM694">
        <f t="shared" si="682"/>
        <v>0.12985859699743141</v>
      </c>
      <c r="AN694" s="9">
        <f t="shared" si="703"/>
        <v>39.541840749251676</v>
      </c>
      <c r="AO694">
        <f t="shared" si="683"/>
        <v>0</v>
      </c>
      <c r="AP694">
        <f t="shared" si="704"/>
        <v>0</v>
      </c>
      <c r="AQ694">
        <f t="shared" si="684"/>
        <v>5.9216781596562029</v>
      </c>
      <c r="AR694">
        <f t="shared" si="685"/>
        <v>-0.10416490111841181</v>
      </c>
      <c r="AS694">
        <f t="shared" si="686"/>
        <v>4.8815913137261163E-2</v>
      </c>
      <c r="AT694">
        <f t="shared" si="705"/>
        <v>-5.5458908175203492E-2</v>
      </c>
      <c r="AU694">
        <f t="shared" si="687"/>
        <v>5.8692722881842201</v>
      </c>
      <c r="AV694">
        <f t="shared" si="706"/>
        <v>0.14843194390982659</v>
      </c>
      <c r="AW694">
        <f t="shared" si="707"/>
        <v>0</v>
      </c>
      <c r="AX694">
        <f t="shared" si="688"/>
        <v>3.6394874952079326E-2</v>
      </c>
      <c r="AY694" t="b">
        <f t="shared" si="708"/>
        <v>0</v>
      </c>
      <c r="AZ694">
        <f t="shared" si="689"/>
        <v>37.337604695554134</v>
      </c>
      <c r="BA694">
        <f t="shared" si="690"/>
        <v>1.87823569820989</v>
      </c>
      <c r="BB694">
        <f t="shared" si="691"/>
        <v>0.14680996219230255</v>
      </c>
      <c r="BC694">
        <f t="shared" si="692"/>
        <v>0.12985859699743155</v>
      </c>
      <c r="BD694">
        <f t="shared" si="693"/>
        <v>4.9331796297907987E-2</v>
      </c>
      <c r="BF694" s="15">
        <f t="shared" si="709"/>
        <v>39.541840749251662</v>
      </c>
      <c r="BG694" s="10">
        <f t="shared" si="710"/>
        <v>0</v>
      </c>
      <c r="BH694">
        <f t="shared" si="711"/>
        <v>5.8692722881842059</v>
      </c>
      <c r="BI694">
        <f t="shared" si="712"/>
        <v>5.9216781596562029</v>
      </c>
      <c r="BJ694">
        <f t="shared" si="713"/>
        <v>-0.10416490111841736</v>
      </c>
      <c r="BK694">
        <f t="shared" si="714"/>
        <v>-5.1588316064682394E-4</v>
      </c>
      <c r="BM694">
        <f t="shared" si="715"/>
        <v>0</v>
      </c>
      <c r="BN694">
        <f t="shared" si="716"/>
        <v>-5.5511151231257827E-15</v>
      </c>
      <c r="BO694">
        <f t="shared" si="717"/>
        <v>0</v>
      </c>
      <c r="BP694">
        <f t="shared" si="718"/>
        <v>0</v>
      </c>
    </row>
    <row r="695" spans="1:68" x14ac:dyDescent="0.2">
      <c r="A695">
        <f t="shared" si="724"/>
        <v>0.65800000000000003</v>
      </c>
      <c r="B695">
        <f t="shared" si="660"/>
        <v>2.0567328733213373</v>
      </c>
      <c r="C695">
        <f t="shared" si="661"/>
        <v>1.0690009767110897</v>
      </c>
      <c r="D695">
        <f t="shared" si="662"/>
        <v>2.0567328733213373</v>
      </c>
      <c r="E695">
        <f t="shared" si="668"/>
        <v>0.87672041132423584</v>
      </c>
      <c r="F695">
        <f t="shared" si="669"/>
        <v>0.87672041132423584</v>
      </c>
      <c r="G695">
        <f t="shared" si="663"/>
        <v>2.0361655445881239</v>
      </c>
      <c r="H695">
        <f t="shared" si="664"/>
        <v>0.89365593900962748</v>
      </c>
      <c r="I695">
        <f t="shared" si="665"/>
        <v>0.89365593900962748</v>
      </c>
      <c r="J695">
        <f t="shared" si="720"/>
        <v>24.425922358471151</v>
      </c>
      <c r="K695">
        <f t="shared" si="721"/>
        <v>23.657696857237344</v>
      </c>
      <c r="L695">
        <f t="shared" si="670"/>
        <v>4.1639652644095227E+18</v>
      </c>
      <c r="M695">
        <f t="shared" si="666"/>
        <v>3.6418077409766207E-2</v>
      </c>
      <c r="N695" s="17">
        <f t="shared" si="722"/>
        <v>1.5164360933084362E+17</v>
      </c>
      <c r="O695">
        <f t="shared" si="723"/>
        <v>0</v>
      </c>
      <c r="P695" s="18" t="e">
        <f t="shared" si="667"/>
        <v>#N/A</v>
      </c>
      <c r="R695">
        <f t="shared" si="671"/>
        <v>3.1636885105000419</v>
      </c>
      <c r="S695">
        <f t="shared" si="672"/>
        <v>42.872999482730243</v>
      </c>
      <c r="T695">
        <f t="shared" si="694"/>
        <v>-3.3126899954839319</v>
      </c>
      <c r="U695" s="9">
        <f t="shared" si="673"/>
        <v>39.560309487246315</v>
      </c>
      <c r="V695">
        <f t="shared" si="695"/>
        <v>-1.5164360933084566E+17</v>
      </c>
      <c r="W695">
        <f t="shared" si="696"/>
        <v>0</v>
      </c>
      <c r="X695">
        <f t="shared" si="697"/>
        <v>1.4210854715202004E-14</v>
      </c>
      <c r="Y695">
        <f t="shared" si="674"/>
        <v>1.0690009767110897</v>
      </c>
      <c r="Z695">
        <f t="shared" si="675"/>
        <v>31.415926535897931</v>
      </c>
      <c r="AA695">
        <f t="shared" si="676"/>
        <v>3.6433880036735999</v>
      </c>
      <c r="AB695">
        <f t="shared" si="698"/>
        <v>1.9988936272728797</v>
      </c>
      <c r="AC695">
        <f t="shared" si="677"/>
        <v>33.414820163170809</v>
      </c>
      <c r="AD695">
        <f t="shared" si="699"/>
        <v>0.14818413314122761</v>
      </c>
      <c r="AE695">
        <f t="shared" si="678"/>
        <v>0.12861059370682609</v>
      </c>
      <c r="AF695" s="9">
        <f t="shared" si="700"/>
        <v>33.691614890018862</v>
      </c>
      <c r="AG695" s="9">
        <f t="shared" si="701"/>
        <v>0</v>
      </c>
      <c r="AH695">
        <f t="shared" si="702"/>
        <v>0</v>
      </c>
      <c r="AI695">
        <f t="shared" si="719"/>
        <v>3.1257338500325638E-3</v>
      </c>
      <c r="AJ695">
        <f t="shared" si="679"/>
        <v>37.337604695554134</v>
      </c>
      <c r="AK695">
        <f t="shared" si="680"/>
        <v>1.8941378035138363</v>
      </c>
      <c r="AL695">
        <f t="shared" si="681"/>
        <v>0.19699984951383209</v>
      </c>
      <c r="AM695">
        <f t="shared" si="682"/>
        <v>0.13156713866450903</v>
      </c>
      <c r="AN695" s="9">
        <f t="shared" si="703"/>
        <v>39.560309487246307</v>
      </c>
      <c r="AO695">
        <f t="shared" si="683"/>
        <v>0</v>
      </c>
      <c r="AP695">
        <f t="shared" si="704"/>
        <v>0</v>
      </c>
      <c r="AQ695">
        <f t="shared" si="684"/>
        <v>5.9216781596562029</v>
      </c>
      <c r="AR695">
        <f t="shared" si="685"/>
        <v>-0.10475582375904335</v>
      </c>
      <c r="AS695">
        <f t="shared" si="686"/>
        <v>4.8815716372604484E-2</v>
      </c>
      <c r="AT695">
        <f t="shared" si="705"/>
        <v>-5.5305281149401933E-2</v>
      </c>
      <c r="AU695">
        <f t="shared" si="687"/>
        <v>5.8686945972274458</v>
      </c>
      <c r="AV695">
        <f t="shared" si="706"/>
        <v>0.14834804563698956</v>
      </c>
      <c r="AW695">
        <f t="shared" si="707"/>
        <v>0</v>
      </c>
      <c r="AX695">
        <f t="shared" si="688"/>
        <v>3.6426132290579651E-2</v>
      </c>
      <c r="AY695" t="b">
        <f t="shared" si="708"/>
        <v>0</v>
      </c>
      <c r="AZ695">
        <f t="shared" si="689"/>
        <v>37.337604695554134</v>
      </c>
      <c r="BA695">
        <f t="shared" si="690"/>
        <v>1.894137803513843</v>
      </c>
      <c r="BB695">
        <f t="shared" si="691"/>
        <v>0.14766805321592413</v>
      </c>
      <c r="BC695">
        <f t="shared" si="692"/>
        <v>0.13156713866450903</v>
      </c>
      <c r="BD695">
        <f t="shared" si="693"/>
        <v>4.9331796297907987E-2</v>
      </c>
      <c r="BF695" s="15">
        <f t="shared" si="709"/>
        <v>39.560309487246315</v>
      </c>
      <c r="BG695" s="10">
        <f t="shared" si="710"/>
        <v>0</v>
      </c>
      <c r="BH695">
        <f t="shared" si="711"/>
        <v>5.8686945972274529</v>
      </c>
      <c r="BI695">
        <f t="shared" si="712"/>
        <v>5.9216781596562029</v>
      </c>
      <c r="BJ695">
        <f t="shared" si="713"/>
        <v>-0.10475582375903669</v>
      </c>
      <c r="BK695">
        <f t="shared" si="714"/>
        <v>-5.1607992530347535E-4</v>
      </c>
      <c r="BM695">
        <f t="shared" si="715"/>
        <v>0</v>
      </c>
      <c r="BN695">
        <f t="shared" si="716"/>
        <v>6.6613381477509392E-15</v>
      </c>
      <c r="BO695">
        <f t="shared" si="717"/>
        <v>0</v>
      </c>
      <c r="BP695">
        <f t="shared" si="718"/>
        <v>0</v>
      </c>
    </row>
    <row r="696" spans="1:68" x14ac:dyDescent="0.2">
      <c r="A696">
        <f t="shared" si="724"/>
        <v>0.65900000000000003</v>
      </c>
      <c r="B696">
        <f t="shared" si="660"/>
        <v>2.0598586071713694</v>
      </c>
      <c r="C696">
        <f t="shared" si="661"/>
        <v>1.0658752428610576</v>
      </c>
      <c r="D696">
        <f t="shared" si="662"/>
        <v>2.0598586071713694</v>
      </c>
      <c r="E696">
        <f t="shared" si="668"/>
        <v>0.87521265188094965</v>
      </c>
      <c r="F696">
        <f t="shared" si="669"/>
        <v>0.87521265188094954</v>
      </c>
      <c r="G696">
        <f t="shared" si="663"/>
        <v>2.0392600210996559</v>
      </c>
      <c r="H696">
        <f t="shared" si="664"/>
        <v>0.89226300754593901</v>
      </c>
      <c r="I696">
        <f t="shared" si="665"/>
        <v>0.89226300754593912</v>
      </c>
      <c r="J696">
        <f t="shared" si="720"/>
        <v>24.464054204681279</v>
      </c>
      <c r="K696">
        <f t="shared" si="721"/>
        <v>23.694259798898301</v>
      </c>
      <c r="L696">
        <f t="shared" si="670"/>
        <v>4.2383011328423619E+18</v>
      </c>
      <c r="M696">
        <f t="shared" si="666"/>
        <v>3.644931399565892E-2</v>
      </c>
      <c r="N696" s="17">
        <f t="shared" si="722"/>
        <v>1.5448316879912816E+17</v>
      </c>
      <c r="O696">
        <f t="shared" si="723"/>
        <v>0</v>
      </c>
      <c r="P696" s="18" t="e">
        <f t="shared" si="667"/>
        <v>#N/A</v>
      </c>
      <c r="R696">
        <f t="shared" si="671"/>
        <v>3.1652328162271735</v>
      </c>
      <c r="S696">
        <f t="shared" si="672"/>
        <v>42.890694186628053</v>
      </c>
      <c r="T696">
        <f t="shared" si="694"/>
        <v>-3.3118326411254562</v>
      </c>
      <c r="U696" s="9">
        <f t="shared" si="673"/>
        <v>39.578861545502598</v>
      </c>
      <c r="V696">
        <f t="shared" si="695"/>
        <v>-1.5448316879912083E+17</v>
      </c>
      <c r="W696">
        <f t="shared" si="696"/>
        <v>0</v>
      </c>
      <c r="X696">
        <f t="shared" si="697"/>
        <v>-4.9737991503207013E-14</v>
      </c>
      <c r="Y696">
        <f t="shared" si="674"/>
        <v>1.0658752428610576</v>
      </c>
      <c r="Z696">
        <f t="shared" si="675"/>
        <v>31.415926535897931</v>
      </c>
      <c r="AA696">
        <f t="shared" si="676"/>
        <v>3.6465137375236321</v>
      </c>
      <c r="AB696">
        <f t="shared" si="698"/>
        <v>2.0154628940869648</v>
      </c>
      <c r="AC696">
        <f t="shared" si="677"/>
        <v>33.431389429984897</v>
      </c>
      <c r="AD696">
        <f t="shared" si="699"/>
        <v>0.14904168490325514</v>
      </c>
      <c r="AE696">
        <f t="shared" si="678"/>
        <v>0.1303184716318069</v>
      </c>
      <c r="AF696" s="9">
        <f t="shared" si="700"/>
        <v>33.71074958651996</v>
      </c>
      <c r="AG696" s="9">
        <f t="shared" si="701"/>
        <v>0</v>
      </c>
      <c r="AH696">
        <f t="shared" si="702"/>
        <v>0</v>
      </c>
      <c r="AI696">
        <f t="shared" si="719"/>
        <v>3.1257338500323417E-3</v>
      </c>
      <c r="AJ696">
        <f t="shared" si="679"/>
        <v>37.337604695554134</v>
      </c>
      <c r="AK696">
        <f t="shared" si="680"/>
        <v>1.9101112546456072</v>
      </c>
      <c r="AL696">
        <f t="shared" si="681"/>
        <v>0.19785720387230787</v>
      </c>
      <c r="AM696">
        <f t="shared" si="682"/>
        <v>0.13328839143061907</v>
      </c>
      <c r="AN696" s="9">
        <f t="shared" si="703"/>
        <v>39.578861545502669</v>
      </c>
      <c r="AO696">
        <f t="shared" si="683"/>
        <v>7.1054273576010019E-14</v>
      </c>
      <c r="AP696">
        <f t="shared" si="704"/>
        <v>1.7952581454198975E-15</v>
      </c>
      <c r="AQ696">
        <f t="shared" si="684"/>
        <v>5.9216781596562029</v>
      </c>
      <c r="AR696">
        <f t="shared" si="685"/>
        <v>-0.10535163944135761</v>
      </c>
      <c r="AS696">
        <f t="shared" si="686"/>
        <v>4.8815518969052729E-2</v>
      </c>
      <c r="AT696">
        <f t="shared" si="705"/>
        <v>-5.5154713729438788E-2</v>
      </c>
      <c r="AU696">
        <f t="shared" si="687"/>
        <v>5.8681119589827091</v>
      </c>
      <c r="AV696">
        <f t="shared" si="706"/>
        <v>0.14826378854369804</v>
      </c>
      <c r="AW696">
        <f t="shared" si="707"/>
        <v>0</v>
      </c>
      <c r="AX696">
        <f t="shared" si="688"/>
        <v>3.6457389629079968E-2</v>
      </c>
      <c r="AY696" t="b">
        <f t="shared" si="708"/>
        <v>0</v>
      </c>
      <c r="AZ696">
        <f t="shared" si="689"/>
        <v>37.337604695554134</v>
      </c>
      <c r="BA696">
        <f t="shared" si="690"/>
        <v>1.9101112546456118</v>
      </c>
      <c r="BB696">
        <f t="shared" si="691"/>
        <v>0.14852540757439969</v>
      </c>
      <c r="BC696">
        <f t="shared" si="692"/>
        <v>0.13328839143061921</v>
      </c>
      <c r="BD696">
        <f t="shared" si="693"/>
        <v>4.9331796297907987E-2</v>
      </c>
      <c r="BF696" s="15">
        <f t="shared" si="709"/>
        <v>39.578861545502669</v>
      </c>
      <c r="BG696" s="10">
        <f t="shared" si="710"/>
        <v>0</v>
      </c>
      <c r="BH696">
        <f t="shared" si="711"/>
        <v>5.8681119589827091</v>
      </c>
      <c r="BI696">
        <f t="shared" si="712"/>
        <v>5.9216781596562029</v>
      </c>
      <c r="BJ696">
        <f t="shared" si="713"/>
        <v>-0.10535163944135295</v>
      </c>
      <c r="BK696">
        <f t="shared" si="714"/>
        <v>-5.162773288554523E-4</v>
      </c>
      <c r="BM696">
        <f t="shared" si="715"/>
        <v>0</v>
      </c>
      <c r="BN696">
        <f t="shared" si="716"/>
        <v>4.6629367034256575E-15</v>
      </c>
      <c r="BO696">
        <f t="shared" si="717"/>
        <v>0</v>
      </c>
      <c r="BP696">
        <f t="shared" si="718"/>
        <v>0</v>
      </c>
    </row>
    <row r="697" spans="1:68" x14ac:dyDescent="0.2">
      <c r="A697">
        <f t="shared" si="724"/>
        <v>0.66</v>
      </c>
      <c r="B697">
        <f t="shared" si="660"/>
        <v>2.0629843410214019</v>
      </c>
      <c r="C697">
        <f t="shared" si="661"/>
        <v>1.0627495090110251</v>
      </c>
      <c r="D697">
        <f t="shared" si="662"/>
        <v>2.0629843410214019</v>
      </c>
      <c r="E697">
        <f t="shared" si="668"/>
        <v>0.87369634143138264</v>
      </c>
      <c r="F697">
        <f t="shared" si="669"/>
        <v>0.87369634143138264</v>
      </c>
      <c r="G697">
        <f t="shared" si="663"/>
        <v>2.0423544976111878</v>
      </c>
      <c r="H697">
        <f t="shared" si="664"/>
        <v>0.89086153197045148</v>
      </c>
      <c r="I697">
        <f t="shared" si="665"/>
        <v>0.89086153197045148</v>
      </c>
      <c r="J697">
        <f t="shared" si="720"/>
        <v>24.502540291704733</v>
      </c>
      <c r="K697">
        <f t="shared" si="721"/>
        <v>23.731161828553986</v>
      </c>
      <c r="L697">
        <f t="shared" si="670"/>
        <v>4.31432960124145E+18</v>
      </c>
      <c r="M697">
        <f t="shared" si="666"/>
        <v>3.6480550545939884E-2</v>
      </c>
      <c r="N697" s="17">
        <f t="shared" si="722"/>
        <v>1.5738911908993338E+17</v>
      </c>
      <c r="O697">
        <f t="shared" si="723"/>
        <v>0</v>
      </c>
      <c r="P697" s="18" t="e">
        <f t="shared" si="667"/>
        <v>#N/A</v>
      </c>
      <c r="R697">
        <f t="shared" si="671"/>
        <v>3.1667890295759134</v>
      </c>
      <c r="S697">
        <f t="shared" si="672"/>
        <v>42.908473621639764</v>
      </c>
      <c r="T697">
        <f t="shared" si="694"/>
        <v>-3.3109760221700419</v>
      </c>
      <c r="U697" s="9">
        <f t="shared" si="673"/>
        <v>39.597497599469719</v>
      </c>
      <c r="V697">
        <f t="shared" si="695"/>
        <v>-1.5738911908993075E+17</v>
      </c>
      <c r="W697">
        <f t="shared" si="696"/>
        <v>0</v>
      </c>
      <c r="X697">
        <f t="shared" si="697"/>
        <v>-1.4210854715202004E-14</v>
      </c>
      <c r="Y697">
        <f t="shared" si="674"/>
        <v>1.0627495090110251</v>
      </c>
      <c r="Z697">
        <f t="shared" si="675"/>
        <v>31.415926535897931</v>
      </c>
      <c r="AA697">
        <f t="shared" si="676"/>
        <v>3.6496394713736646</v>
      </c>
      <c r="AB697">
        <f t="shared" si="698"/>
        <v>2.0321090853613812</v>
      </c>
      <c r="AC697">
        <f t="shared" si="677"/>
        <v>33.448035621259315</v>
      </c>
      <c r="AD697">
        <f t="shared" si="699"/>
        <v>0.14989850190031254</v>
      </c>
      <c r="AE697">
        <f t="shared" si="678"/>
        <v>0.1320391579391583</v>
      </c>
      <c r="AF697" s="9">
        <f t="shared" si="700"/>
        <v>33.729973281098786</v>
      </c>
      <c r="AG697" s="9">
        <f t="shared" si="701"/>
        <v>0</v>
      </c>
      <c r="AH697">
        <f t="shared" si="702"/>
        <v>0</v>
      </c>
      <c r="AI697">
        <f t="shared" si="719"/>
        <v>3.1257338500323417E-3</v>
      </c>
      <c r="AJ697">
        <f t="shared" si="679"/>
        <v>37.337604695554134</v>
      </c>
      <c r="AK697">
        <f t="shared" si="680"/>
        <v>1.9261566819583853</v>
      </c>
      <c r="AL697">
        <f t="shared" si="681"/>
        <v>0.1987138228277221</v>
      </c>
      <c r="AM697">
        <f t="shared" si="682"/>
        <v>0.13502239912947581</v>
      </c>
      <c r="AN697" s="9">
        <f t="shared" si="703"/>
        <v>39.597497599469712</v>
      </c>
      <c r="AO697">
        <f t="shared" si="683"/>
        <v>0</v>
      </c>
      <c r="AP697">
        <f t="shared" si="704"/>
        <v>0</v>
      </c>
      <c r="AQ697">
        <f t="shared" si="684"/>
        <v>5.9216781596562029</v>
      </c>
      <c r="AR697">
        <f t="shared" si="685"/>
        <v>-0.10595240340299594</v>
      </c>
      <c r="AS697">
        <f t="shared" si="686"/>
        <v>4.8815320927409561E-2</v>
      </c>
      <c r="AT697">
        <f t="shared" si="705"/>
        <v>-5.5007157203468375E-2</v>
      </c>
      <c r="AU697">
        <f t="shared" si="687"/>
        <v>5.8675243183709256</v>
      </c>
      <c r="AV697">
        <f t="shared" si="706"/>
        <v>0.14817916974757273</v>
      </c>
      <c r="AW697">
        <f t="shared" si="707"/>
        <v>0</v>
      </c>
      <c r="AX697">
        <f t="shared" si="688"/>
        <v>3.6488646967580293E-2</v>
      </c>
      <c r="AY697" t="b">
        <f t="shared" si="708"/>
        <v>0</v>
      </c>
      <c r="AZ697">
        <f t="shared" si="689"/>
        <v>37.337604695554134</v>
      </c>
      <c r="BA697">
        <f t="shared" si="690"/>
        <v>1.9261566819583833</v>
      </c>
      <c r="BB697">
        <f t="shared" si="691"/>
        <v>0.14938202652981422</v>
      </c>
      <c r="BC697">
        <f t="shared" si="692"/>
        <v>0.13502239912947581</v>
      </c>
      <c r="BD697">
        <f t="shared" si="693"/>
        <v>4.9331796297907987E-2</v>
      </c>
      <c r="BF697" s="15">
        <f t="shared" si="709"/>
        <v>39.597497599469712</v>
      </c>
      <c r="BG697" s="10">
        <f t="shared" si="710"/>
        <v>0</v>
      </c>
      <c r="BH697">
        <f t="shared" si="711"/>
        <v>5.8675243183709256</v>
      </c>
      <c r="BI697">
        <f t="shared" si="712"/>
        <v>5.9216781596562029</v>
      </c>
      <c r="BJ697">
        <f t="shared" si="713"/>
        <v>-0.10595240340299794</v>
      </c>
      <c r="BK697">
        <f t="shared" si="714"/>
        <v>-5.1647537049831493E-4</v>
      </c>
      <c r="BM697">
        <f t="shared" si="715"/>
        <v>0</v>
      </c>
      <c r="BN697">
        <f t="shared" si="716"/>
        <v>-1.9984014443252818E-15</v>
      </c>
      <c r="BO697">
        <f t="shared" si="717"/>
        <v>0</v>
      </c>
      <c r="BP697">
        <f t="shared" si="718"/>
        <v>0</v>
      </c>
    </row>
    <row r="698" spans="1:68" x14ac:dyDescent="0.2">
      <c r="A698">
        <f t="shared" si="724"/>
        <v>0.66100000000000003</v>
      </c>
      <c r="B698">
        <f t="shared" si="660"/>
        <v>2.0661100748714345</v>
      </c>
      <c r="C698">
        <f t="shared" si="661"/>
        <v>1.0596237751609925</v>
      </c>
      <c r="D698">
        <f t="shared" si="662"/>
        <v>2.0661100748714345</v>
      </c>
      <c r="E698">
        <f t="shared" si="668"/>
        <v>0.87217149479019795</v>
      </c>
      <c r="F698">
        <f t="shared" si="669"/>
        <v>0.87217149479019784</v>
      </c>
      <c r="G698">
        <f t="shared" si="663"/>
        <v>2.0454489741227202</v>
      </c>
      <c r="H698">
        <f t="shared" si="664"/>
        <v>0.88945152570338271</v>
      </c>
      <c r="I698">
        <f t="shared" si="665"/>
        <v>0.88945152570338271</v>
      </c>
      <c r="J698">
        <f t="shared" si="720"/>
        <v>24.541383032845783</v>
      </c>
      <c r="K698">
        <f t="shared" si="721"/>
        <v>23.768405245027456</v>
      </c>
      <c r="L698">
        <f t="shared" si="670"/>
        <v>4.3920970260331034E+18</v>
      </c>
      <c r="M698">
        <f t="shared" si="666"/>
        <v>3.6511787060578588E-2</v>
      </c>
      <c r="N698" s="17">
        <f t="shared" si="722"/>
        <v>1.6036331136392115E+17</v>
      </c>
      <c r="O698">
        <f t="shared" si="723"/>
        <v>0</v>
      </c>
      <c r="P698" s="18" t="e">
        <f t="shared" si="667"/>
        <v>#N/A</v>
      </c>
      <c r="R698">
        <f t="shared" si="671"/>
        <v>3.1683571880413557</v>
      </c>
      <c r="S698">
        <f t="shared" si="672"/>
        <v>42.926338469393599</v>
      </c>
      <c r="T698">
        <f t="shared" si="694"/>
        <v>-3.3101201373588465</v>
      </c>
      <c r="U698" s="9">
        <f t="shared" si="673"/>
        <v>39.616218332034755</v>
      </c>
      <c r="V698">
        <f t="shared" si="695"/>
        <v>-1.603633113639167E+17</v>
      </c>
      <c r="W698">
        <f t="shared" si="696"/>
        <v>0</v>
      </c>
      <c r="X698">
        <f t="shared" si="697"/>
        <v>-2.8421709430404007E-14</v>
      </c>
      <c r="Y698">
        <f t="shared" si="674"/>
        <v>1.0596237751609925</v>
      </c>
      <c r="Z698">
        <f t="shared" si="675"/>
        <v>31.415926535897931</v>
      </c>
      <c r="AA698">
        <f t="shared" si="676"/>
        <v>3.6527652052236972</v>
      </c>
      <c r="AB698">
        <f t="shared" si="698"/>
        <v>2.0488328944579446</v>
      </c>
      <c r="AC698">
        <f t="shared" si="677"/>
        <v>33.464759430355876</v>
      </c>
      <c r="AD698">
        <f t="shared" si="699"/>
        <v>0.15075458539043965</v>
      </c>
      <c r="AE698">
        <f t="shared" si="678"/>
        <v>0.13377269678351209</v>
      </c>
      <c r="AF698" s="9">
        <f t="shared" si="700"/>
        <v>33.749286712529823</v>
      </c>
      <c r="AG698" s="9">
        <f t="shared" si="701"/>
        <v>0</v>
      </c>
      <c r="AH698">
        <f t="shared" si="702"/>
        <v>0</v>
      </c>
      <c r="AI698">
        <f t="shared" si="719"/>
        <v>3.1257338500325638E-3</v>
      </c>
      <c r="AJ698">
        <f t="shared" si="679"/>
        <v>37.337604695554134</v>
      </c>
      <c r="AK698">
        <f t="shared" si="680"/>
        <v>1.9422747227692307</v>
      </c>
      <c r="AL698">
        <f t="shared" si="681"/>
        <v>0.19956970763891757</v>
      </c>
      <c r="AM698">
        <f t="shared" si="682"/>
        <v>0.13676920607245668</v>
      </c>
      <c r="AN698" s="9">
        <f t="shared" si="703"/>
        <v>39.616218332034741</v>
      </c>
      <c r="AO698">
        <f t="shared" si="683"/>
        <v>0</v>
      </c>
      <c r="AP698">
        <f t="shared" si="704"/>
        <v>0</v>
      </c>
      <c r="AQ698">
        <f t="shared" si="684"/>
        <v>5.9216781596562029</v>
      </c>
      <c r="AR698">
        <f t="shared" si="685"/>
        <v>-0.10655817168871384</v>
      </c>
      <c r="AS698">
        <f t="shared" si="686"/>
        <v>4.8815122248477921E-2</v>
      </c>
      <c r="AT698">
        <f t="shared" si="705"/>
        <v>-5.4862564208623767E-2</v>
      </c>
      <c r="AU698">
        <f t="shared" si="687"/>
        <v>5.8669316195049177</v>
      </c>
      <c r="AV698">
        <f t="shared" si="706"/>
        <v>0.14809418633380156</v>
      </c>
      <c r="AW698">
        <f t="shared" si="707"/>
        <v>0</v>
      </c>
      <c r="AX698">
        <f t="shared" si="688"/>
        <v>3.6519904306080625E-2</v>
      </c>
      <c r="AY698" t="b">
        <f t="shared" si="708"/>
        <v>0</v>
      </c>
      <c r="AZ698">
        <f t="shared" si="689"/>
        <v>37.337604695554134</v>
      </c>
      <c r="BA698">
        <f t="shared" si="690"/>
        <v>1.942274722769239</v>
      </c>
      <c r="BB698">
        <f t="shared" si="691"/>
        <v>0.15023791134100967</v>
      </c>
      <c r="BC698">
        <f t="shared" si="692"/>
        <v>0.13676920607245679</v>
      </c>
      <c r="BD698">
        <f t="shared" si="693"/>
        <v>4.9331796297907987E-2</v>
      </c>
      <c r="BF698" s="15">
        <f t="shared" si="709"/>
        <v>39.616218332034748</v>
      </c>
      <c r="BG698" s="10">
        <f t="shared" si="710"/>
        <v>0</v>
      </c>
      <c r="BH698">
        <f t="shared" si="711"/>
        <v>5.8669316195049248</v>
      </c>
      <c r="BI698">
        <f t="shared" si="712"/>
        <v>5.9216781596562029</v>
      </c>
      <c r="BJ698">
        <f t="shared" si="713"/>
        <v>-0.10655817168870563</v>
      </c>
      <c r="BK698">
        <f t="shared" si="714"/>
        <v>-5.1667404942998263E-4</v>
      </c>
      <c r="BM698">
        <f t="shared" si="715"/>
        <v>0</v>
      </c>
      <c r="BN698">
        <f t="shared" si="716"/>
        <v>8.2156503822261584E-15</v>
      </c>
      <c r="BO698">
        <f t="shared" si="717"/>
        <v>0</v>
      </c>
      <c r="BP698">
        <f t="shared" si="718"/>
        <v>0</v>
      </c>
    </row>
    <row r="699" spans="1:68" x14ac:dyDescent="0.2">
      <c r="A699">
        <f t="shared" si="724"/>
        <v>0.66200000000000003</v>
      </c>
      <c r="B699">
        <f t="shared" si="660"/>
        <v>2.0692358087214666</v>
      </c>
      <c r="C699">
        <f t="shared" si="661"/>
        <v>1.0564980413109604</v>
      </c>
      <c r="D699">
        <f t="shared" si="662"/>
        <v>2.0692358087214666</v>
      </c>
      <c r="E699">
        <f t="shared" si="668"/>
        <v>0.87063812685545849</v>
      </c>
      <c r="F699">
        <f t="shared" si="669"/>
        <v>0.87063812685545849</v>
      </c>
      <c r="G699">
        <f t="shared" si="663"/>
        <v>2.0485434506342521</v>
      </c>
      <c r="H699">
        <f t="shared" si="664"/>
        <v>0.88803300224663906</v>
      </c>
      <c r="I699">
        <f t="shared" si="665"/>
        <v>0.88803300224663917</v>
      </c>
      <c r="J699">
        <f t="shared" si="720"/>
        <v>24.580584872647851</v>
      </c>
      <c r="K699">
        <f t="shared" si="721"/>
        <v>23.805992376847243</v>
      </c>
      <c r="L699">
        <f t="shared" si="670"/>
        <v>4.4716512392871593E+18</v>
      </c>
      <c r="M699">
        <f t="shared" si="666"/>
        <v>3.6543023539544486E-2</v>
      </c>
      <c r="N699" s="17">
        <f t="shared" si="722"/>
        <v>1.6340765649790394E+17</v>
      </c>
      <c r="O699">
        <f t="shared" si="723"/>
        <v>0</v>
      </c>
      <c r="P699" s="18" t="e">
        <f t="shared" si="667"/>
        <v>#N/A</v>
      </c>
      <c r="R699">
        <f t="shared" si="671"/>
        <v>3.1699373295258284</v>
      </c>
      <c r="S699">
        <f t="shared" si="672"/>
        <v>42.944289419067381</v>
      </c>
      <c r="T699">
        <f t="shared" si="694"/>
        <v>-3.3092649854362595</v>
      </c>
      <c r="U699" s="9">
        <f t="shared" si="673"/>
        <v>39.635024433631123</v>
      </c>
      <c r="V699">
        <f t="shared" si="695"/>
        <v>-1.6340765649790326E+17</v>
      </c>
      <c r="W699">
        <f t="shared" si="696"/>
        <v>0</v>
      </c>
      <c r="X699">
        <f t="shared" si="697"/>
        <v>-7.1054273576010019E-15</v>
      </c>
      <c r="Y699">
        <f t="shared" si="674"/>
        <v>1.0564980413109604</v>
      </c>
      <c r="Z699">
        <f t="shared" si="675"/>
        <v>31.415926535897931</v>
      </c>
      <c r="AA699">
        <f t="shared" si="676"/>
        <v>3.6558909390737293</v>
      </c>
      <c r="AB699">
        <f t="shared" si="698"/>
        <v>2.0656350226263154</v>
      </c>
      <c r="AC699">
        <f t="shared" si="677"/>
        <v>33.481561558524248</v>
      </c>
      <c r="AD699">
        <f t="shared" si="699"/>
        <v>0.15160993662844896</v>
      </c>
      <c r="AE699">
        <f t="shared" si="678"/>
        <v>0.13551913280323813</v>
      </c>
      <c r="AF699" s="9">
        <f t="shared" si="700"/>
        <v>33.768690627955934</v>
      </c>
      <c r="AG699" s="9">
        <f t="shared" si="701"/>
        <v>0</v>
      </c>
      <c r="AH699">
        <f t="shared" si="702"/>
        <v>0</v>
      </c>
      <c r="AI699">
        <f t="shared" si="719"/>
        <v>3.1257338500323417E-3</v>
      </c>
      <c r="AJ699">
        <f t="shared" si="679"/>
        <v>37.337604695554134</v>
      </c>
      <c r="AK699">
        <f t="shared" si="680"/>
        <v>1.9584660214618468</v>
      </c>
      <c r="AL699">
        <f t="shared" si="681"/>
        <v>0.20042485956150458</v>
      </c>
      <c r="AM699">
        <f t="shared" si="682"/>
        <v>0.13852885705366708</v>
      </c>
      <c r="AN699" s="9">
        <f t="shared" si="703"/>
        <v>39.635024433631152</v>
      </c>
      <c r="AO699">
        <f t="shared" si="683"/>
        <v>0</v>
      </c>
      <c r="AP699">
        <f t="shared" si="704"/>
        <v>0</v>
      </c>
      <c r="AQ699">
        <f t="shared" si="684"/>
        <v>5.9216781596562029</v>
      </c>
      <c r="AR699">
        <f t="shared" si="685"/>
        <v>-0.10716900116446859</v>
      </c>
      <c r="AS699">
        <f t="shared" si="686"/>
        <v>4.8814922933055616E-2</v>
      </c>
      <c r="AT699">
        <f t="shared" si="705"/>
        <v>-5.4720888690463487E-2</v>
      </c>
      <c r="AU699">
        <f t="shared" si="687"/>
        <v>5.8663338056752181</v>
      </c>
      <c r="AV699">
        <f t="shared" si="706"/>
        <v>0.14800883535465947</v>
      </c>
      <c r="AW699">
        <f t="shared" si="707"/>
        <v>0</v>
      </c>
      <c r="AX699">
        <f t="shared" si="688"/>
        <v>3.6551161644580943E-2</v>
      </c>
      <c r="AY699" t="b">
        <f t="shared" si="708"/>
        <v>0</v>
      </c>
      <c r="AZ699">
        <f t="shared" si="689"/>
        <v>37.337604695554134</v>
      </c>
      <c r="BA699">
        <f t="shared" si="690"/>
        <v>1.9584660214618612</v>
      </c>
      <c r="BB699">
        <f t="shared" si="691"/>
        <v>0.15109306326359662</v>
      </c>
      <c r="BC699">
        <f t="shared" si="692"/>
        <v>0.13852885705366708</v>
      </c>
      <c r="BD699">
        <f t="shared" si="693"/>
        <v>4.9331796297907987E-2</v>
      </c>
      <c r="BF699" s="15">
        <f t="shared" si="709"/>
        <v>39.635024433631159</v>
      </c>
      <c r="BG699" s="10">
        <f t="shared" si="710"/>
        <v>0</v>
      </c>
      <c r="BH699">
        <f t="shared" si="711"/>
        <v>5.8663338056752252</v>
      </c>
      <c r="BI699">
        <f t="shared" si="712"/>
        <v>5.9216781596562029</v>
      </c>
      <c r="BJ699">
        <f t="shared" si="713"/>
        <v>-0.10716900116445416</v>
      </c>
      <c r="BK699">
        <f t="shared" si="714"/>
        <v>-5.1687336485234381E-4</v>
      </c>
      <c r="BM699">
        <f t="shared" si="715"/>
        <v>0</v>
      </c>
      <c r="BN699">
        <f t="shared" si="716"/>
        <v>1.4432899320127035E-14</v>
      </c>
      <c r="BO699">
        <f t="shared" si="717"/>
        <v>0</v>
      </c>
      <c r="BP699">
        <f t="shared" si="718"/>
        <v>0</v>
      </c>
    </row>
    <row r="700" spans="1:68" x14ac:dyDescent="0.2">
      <c r="A700">
        <f t="shared" si="724"/>
        <v>0.66300000000000003</v>
      </c>
      <c r="B700">
        <f t="shared" si="660"/>
        <v>2.0723615425714992</v>
      </c>
      <c r="C700">
        <f t="shared" si="661"/>
        <v>1.0533723074609278</v>
      </c>
      <c r="D700">
        <f t="shared" si="662"/>
        <v>2.0723615425714992</v>
      </c>
      <c r="E700">
        <f t="shared" si="668"/>
        <v>0.86909625260848189</v>
      </c>
      <c r="F700">
        <f t="shared" si="669"/>
        <v>0.86909625260848178</v>
      </c>
      <c r="G700">
        <f t="shared" si="663"/>
        <v>2.0516379271457841</v>
      </c>
      <c r="H700">
        <f t="shared" si="664"/>
        <v>0.88660597518368489</v>
      </c>
      <c r="I700">
        <f t="shared" si="665"/>
        <v>0.88660597518368478</v>
      </c>
      <c r="J700">
        <f t="shared" si="720"/>
        <v>24.620148287308172</v>
      </c>
      <c r="K700">
        <f t="shared" si="721"/>
        <v>23.843925582640566</v>
      </c>
      <c r="L700">
        <f t="shared" si="670"/>
        <v>4.5530416021011651E+18</v>
      </c>
      <c r="M700">
        <f t="shared" si="666"/>
        <v>3.6574259982807077E-2</v>
      </c>
      <c r="N700" s="17">
        <f t="shared" si="722"/>
        <v>1.6652412726778445E+17</v>
      </c>
      <c r="O700">
        <f t="shared" si="723"/>
        <v>0</v>
      </c>
      <c r="P700" s="18" t="e">
        <f t="shared" si="667"/>
        <v>#N/A</v>
      </c>
      <c r="R700">
        <f t="shared" si="671"/>
        <v>3.1715294923429358</v>
      </c>
      <c r="S700">
        <f t="shared" si="672"/>
        <v>42.96232716749806</v>
      </c>
      <c r="T700">
        <f t="shared" si="694"/>
        <v>-3.308410565149889</v>
      </c>
      <c r="U700" s="9">
        <f t="shared" si="673"/>
        <v>39.653916602348168</v>
      </c>
      <c r="V700">
        <f t="shared" si="695"/>
        <v>-1.6652412726778234E+17</v>
      </c>
      <c r="W700">
        <f t="shared" si="696"/>
        <v>0</v>
      </c>
      <c r="X700">
        <f t="shared" si="697"/>
        <v>-1.4210854715202004E-14</v>
      </c>
      <c r="Y700">
        <f t="shared" si="674"/>
        <v>1.0533723074609278</v>
      </c>
      <c r="Z700">
        <f t="shared" si="675"/>
        <v>31.415926535897931</v>
      </c>
      <c r="AA700">
        <f t="shared" si="676"/>
        <v>3.6590166729237619</v>
      </c>
      <c r="AB700">
        <f t="shared" si="698"/>
        <v>2.0825161791229121</v>
      </c>
      <c r="AC700">
        <f t="shared" si="677"/>
        <v>33.498442715020843</v>
      </c>
      <c r="AD700">
        <f t="shared" si="699"/>
        <v>0.15246455686593557</v>
      </c>
      <c r="AE700">
        <f t="shared" si="678"/>
        <v>0.13727851112557657</v>
      </c>
      <c r="AF700" s="9">
        <f t="shared" si="700"/>
        <v>33.788185783012359</v>
      </c>
      <c r="AG700" s="9">
        <f t="shared" si="701"/>
        <v>0</v>
      </c>
      <c r="AH700">
        <f t="shared" si="702"/>
        <v>0</v>
      </c>
      <c r="AI700">
        <f t="shared" si="719"/>
        <v>3.1257338500323417E-3</v>
      </c>
      <c r="AJ700">
        <f t="shared" si="679"/>
        <v>37.337604695554134</v>
      </c>
      <c r="AK700">
        <f t="shared" si="680"/>
        <v>1.9747312295911015</v>
      </c>
      <c r="AL700">
        <f t="shared" si="681"/>
        <v>0.20127927984787508</v>
      </c>
      <c r="AM700">
        <f t="shared" si="682"/>
        <v>0.14030139735508113</v>
      </c>
      <c r="AN700" s="9">
        <f t="shared" si="703"/>
        <v>39.65391660234819</v>
      </c>
      <c r="AO700">
        <f t="shared" si="683"/>
        <v>0</v>
      </c>
      <c r="AP700">
        <f t="shared" si="704"/>
        <v>0</v>
      </c>
      <c r="AQ700">
        <f t="shared" si="684"/>
        <v>5.9216781596562029</v>
      </c>
      <c r="AR700">
        <f t="shared" si="685"/>
        <v>-0.10778494953181061</v>
      </c>
      <c r="AS700">
        <f t="shared" si="686"/>
        <v>4.8814722981939507E-2</v>
      </c>
      <c r="AT700">
        <f t="shared" si="705"/>
        <v>-5.4582085863973069E-2</v>
      </c>
      <c r="AU700">
        <f t="shared" si="687"/>
        <v>5.8657308193358304</v>
      </c>
      <c r="AV700">
        <f t="shared" si="706"/>
        <v>0.14792311382902537</v>
      </c>
      <c r="AW700">
        <f t="shared" si="707"/>
        <v>0</v>
      </c>
      <c r="AX700">
        <f t="shared" si="688"/>
        <v>3.6582418983081268E-2</v>
      </c>
      <c r="AY700" t="b">
        <f t="shared" si="708"/>
        <v>0</v>
      </c>
      <c r="AZ700">
        <f t="shared" si="689"/>
        <v>37.337604695554134</v>
      </c>
      <c r="BA700">
        <f t="shared" si="690"/>
        <v>1.9747312295911006</v>
      </c>
      <c r="BB700">
        <f t="shared" si="691"/>
        <v>0.15194748354996698</v>
      </c>
      <c r="BC700">
        <f t="shared" si="692"/>
        <v>0.14030139735508124</v>
      </c>
      <c r="BD700">
        <f t="shared" si="693"/>
        <v>4.9331796297907987E-2</v>
      </c>
      <c r="BF700" s="15">
        <f t="shared" si="709"/>
        <v>39.65391660234819</v>
      </c>
      <c r="BG700" s="10">
        <f t="shared" si="710"/>
        <v>0</v>
      </c>
      <c r="BH700">
        <f t="shared" si="711"/>
        <v>5.8657308193358304</v>
      </c>
      <c r="BI700">
        <f t="shared" si="712"/>
        <v>5.9216781596562029</v>
      </c>
      <c r="BJ700">
        <f t="shared" si="713"/>
        <v>-0.1077849495318115</v>
      </c>
      <c r="BK700">
        <f t="shared" si="714"/>
        <v>-5.1707331596859141E-4</v>
      </c>
      <c r="BM700">
        <f t="shared" si="715"/>
        <v>0</v>
      </c>
      <c r="BN700">
        <f t="shared" si="716"/>
        <v>0</v>
      </c>
      <c r="BO700">
        <f t="shared" si="717"/>
        <v>0</v>
      </c>
      <c r="BP700">
        <f t="shared" si="718"/>
        <v>0</v>
      </c>
    </row>
    <row r="701" spans="1:68" x14ac:dyDescent="0.2">
      <c r="A701">
        <f t="shared" si="724"/>
        <v>0.66400000000000003</v>
      </c>
      <c r="B701">
        <f t="shared" si="660"/>
        <v>2.0754872764215317</v>
      </c>
      <c r="C701">
        <f t="shared" si="661"/>
        <v>1.0502465736108952</v>
      </c>
      <c r="D701">
        <f t="shared" si="662"/>
        <v>2.0754872764215317</v>
      </c>
      <c r="E701">
        <f t="shared" si="668"/>
        <v>0.86754588711369418</v>
      </c>
      <c r="F701">
        <f t="shared" si="669"/>
        <v>0.86754588711369418</v>
      </c>
      <c r="G701">
        <f t="shared" si="663"/>
        <v>2.0547324036573165</v>
      </c>
      <c r="H701">
        <f t="shared" si="664"/>
        <v>0.88517045817941331</v>
      </c>
      <c r="I701">
        <f t="shared" si="665"/>
        <v>0.8851704581794132</v>
      </c>
      <c r="J701">
        <f t="shared" si="720"/>
        <v>24.660075785099739</v>
      </c>
      <c r="K701">
        <f t="shared" si="721"/>
        <v>23.882207251533664</v>
      </c>
      <c r="L701">
        <f t="shared" si="670"/>
        <v>4.6363190601402829E+18</v>
      </c>
      <c r="M701">
        <f t="shared" si="666"/>
        <v>3.6605496390335841E-2</v>
      </c>
      <c r="N701" s="17">
        <f t="shared" si="722"/>
        <v>1.697147606204104E+17</v>
      </c>
      <c r="O701">
        <f t="shared" si="723"/>
        <v>0</v>
      </c>
      <c r="P701" s="18" t="e">
        <f t="shared" si="667"/>
        <v>#N/A</v>
      </c>
      <c r="R701">
        <f t="shared" si="671"/>
        <v>3.173133715221669</v>
      </c>
      <c r="S701">
        <f t="shared" si="672"/>
        <v>42.98045241929298</v>
      </c>
      <c r="T701">
        <f t="shared" si="694"/>
        <v>-3.3075568752505529</v>
      </c>
      <c r="U701" s="9">
        <f t="shared" si="673"/>
        <v>39.672895544042426</v>
      </c>
      <c r="V701">
        <f t="shared" si="695"/>
        <v>-1.6971476062040483E+17</v>
      </c>
      <c r="W701">
        <f t="shared" si="696"/>
        <v>0</v>
      </c>
      <c r="X701">
        <f t="shared" si="697"/>
        <v>-3.5527136788005009E-14</v>
      </c>
      <c r="Y701">
        <f t="shared" si="674"/>
        <v>1.0502465736108952</v>
      </c>
      <c r="Z701">
        <f t="shared" si="675"/>
        <v>31.415926535897931</v>
      </c>
      <c r="AA701">
        <f t="shared" si="676"/>
        <v>3.6621424067737944</v>
      </c>
      <c r="AB701">
        <f t="shared" si="698"/>
        <v>2.0994770813319006</v>
      </c>
      <c r="AC701">
        <f t="shared" si="677"/>
        <v>33.515403617229829</v>
      </c>
      <c r="AD701">
        <f t="shared" si="699"/>
        <v>0.15331844735128861</v>
      </c>
      <c r="AE701">
        <f t="shared" si="678"/>
        <v>0.13905087737185495</v>
      </c>
      <c r="AF701" s="9">
        <f t="shared" si="700"/>
        <v>33.807772941952976</v>
      </c>
      <c r="AG701" s="9">
        <f t="shared" si="701"/>
        <v>0</v>
      </c>
      <c r="AH701">
        <f t="shared" si="702"/>
        <v>0</v>
      </c>
      <c r="AI701">
        <f t="shared" si="719"/>
        <v>3.1257338500325638E-3</v>
      </c>
      <c r="AJ701">
        <f t="shared" si="679"/>
        <v>37.337604695554134</v>
      </c>
      <c r="AK701">
        <f t="shared" si="680"/>
        <v>1.9910710059893384</v>
      </c>
      <c r="AL701">
        <f t="shared" si="681"/>
        <v>0.20213296974721118</v>
      </c>
      <c r="AM701">
        <f t="shared" si="682"/>
        <v>0.14208687275176374</v>
      </c>
      <c r="AN701" s="9">
        <f t="shared" si="703"/>
        <v>39.672895544042447</v>
      </c>
      <c r="AO701">
        <f t="shared" si="683"/>
        <v>0</v>
      </c>
      <c r="AP701">
        <f t="shared" si="704"/>
        <v>0</v>
      </c>
      <c r="AQ701">
        <f t="shared" si="684"/>
        <v>5.9216781596562029</v>
      </c>
      <c r="AR701">
        <f t="shared" si="685"/>
        <v>-0.10840607534256219</v>
      </c>
      <c r="AS701">
        <f t="shared" si="686"/>
        <v>4.8814522395922572E-2</v>
      </c>
      <c r="AT701">
        <f t="shared" si="705"/>
        <v>-5.4446112176042942E-2</v>
      </c>
      <c r="AU701">
        <f t="shared" si="687"/>
        <v>5.8651226020894711</v>
      </c>
      <c r="AV701">
        <f t="shared" si="706"/>
        <v>0.14783701874188554</v>
      </c>
      <c r="AW701">
        <f t="shared" si="707"/>
        <v>0</v>
      </c>
      <c r="AX701">
        <f t="shared" si="688"/>
        <v>3.6613676321581592E-2</v>
      </c>
      <c r="AY701" t="b">
        <f t="shared" si="708"/>
        <v>0</v>
      </c>
      <c r="AZ701">
        <f t="shared" si="689"/>
        <v>37.337604695554134</v>
      </c>
      <c r="BA701">
        <f t="shared" si="690"/>
        <v>1.9910710059893386</v>
      </c>
      <c r="BB701">
        <f t="shared" si="691"/>
        <v>0.15280117344930316</v>
      </c>
      <c r="BC701">
        <f t="shared" si="692"/>
        <v>0.14208687275176374</v>
      </c>
      <c r="BD701">
        <f t="shared" si="693"/>
        <v>4.9331796297907987E-2</v>
      </c>
      <c r="BF701" s="15">
        <f t="shared" si="709"/>
        <v>39.672895544042447</v>
      </c>
      <c r="BG701" s="10">
        <f t="shared" si="710"/>
        <v>0</v>
      </c>
      <c r="BH701">
        <f t="shared" si="711"/>
        <v>5.8651226020894711</v>
      </c>
      <c r="BI701">
        <f t="shared" si="712"/>
        <v>5.9216781596562029</v>
      </c>
      <c r="BJ701">
        <f t="shared" si="713"/>
        <v>-0.10840607534256197</v>
      </c>
      <c r="BK701">
        <f t="shared" si="714"/>
        <v>-5.1727390198544332E-4</v>
      </c>
      <c r="BM701">
        <f t="shared" si="715"/>
        <v>0</v>
      </c>
      <c r="BN701">
        <f t="shared" si="716"/>
        <v>0</v>
      </c>
      <c r="BO701">
        <f t="shared" si="717"/>
        <v>0</v>
      </c>
      <c r="BP701">
        <f t="shared" si="718"/>
        <v>0</v>
      </c>
    </row>
    <row r="702" spans="1:68" x14ac:dyDescent="0.2">
      <c r="A702">
        <f t="shared" si="724"/>
        <v>0.66500000000000004</v>
      </c>
      <c r="B702">
        <f t="shared" si="660"/>
        <v>2.0786130102715639</v>
      </c>
      <c r="C702">
        <f t="shared" si="661"/>
        <v>1.0471208397608631</v>
      </c>
      <c r="D702">
        <f t="shared" si="662"/>
        <v>2.0786130102715639</v>
      </c>
      <c r="E702">
        <f t="shared" si="668"/>
        <v>0.86598704551848327</v>
      </c>
      <c r="F702">
        <f t="shared" si="669"/>
        <v>0.86598704551848316</v>
      </c>
      <c r="G702">
        <f t="shared" si="663"/>
        <v>2.0578268801688484</v>
      </c>
      <c r="H702">
        <f t="shared" si="664"/>
        <v>0.88372646498001572</v>
      </c>
      <c r="I702">
        <f t="shared" si="665"/>
        <v>0.88372646498001584</v>
      </c>
      <c r="J702">
        <f t="shared" si="720"/>
        <v>24.700369906800756</v>
      </c>
      <c r="K702">
        <f t="shared" si="721"/>
        <v>23.920839803559073</v>
      </c>
      <c r="L702">
        <f t="shared" si="670"/>
        <v>4.7215362014364795E+18</v>
      </c>
      <c r="M702">
        <f t="shared" si="666"/>
        <v>3.6636732762100256E-2</v>
      </c>
      <c r="N702" s="17">
        <f t="shared" si="722"/>
        <v>1.7298166003861027E+17</v>
      </c>
      <c r="O702">
        <f t="shared" si="723"/>
        <v>0</v>
      </c>
      <c r="P702" s="18" t="e">
        <f t="shared" si="667"/>
        <v>#N/A</v>
      </c>
      <c r="R702">
        <f t="shared" si="671"/>
        <v>3.1747500373105728</v>
      </c>
      <c r="S702">
        <f t="shared" si="672"/>
        <v>42.998665886943584</v>
      </c>
      <c r="T702">
        <f t="shared" si="694"/>
        <v>-3.3067039144922665</v>
      </c>
      <c r="U702" s="9">
        <f t="shared" si="673"/>
        <v>39.691961972451317</v>
      </c>
      <c r="V702">
        <f t="shared" si="695"/>
        <v>-1.729816600386041E+17</v>
      </c>
      <c r="W702">
        <f t="shared" si="696"/>
        <v>0</v>
      </c>
      <c r="X702">
        <f t="shared" si="697"/>
        <v>-3.5527136788005009E-14</v>
      </c>
      <c r="Y702">
        <f t="shared" si="674"/>
        <v>1.0471208397608631</v>
      </c>
      <c r="Z702">
        <f t="shared" si="675"/>
        <v>31.415926535897931</v>
      </c>
      <c r="AA702">
        <f t="shared" si="676"/>
        <v>3.6652681406238266</v>
      </c>
      <c r="AB702">
        <f t="shared" si="698"/>
        <v>2.1165184548883582</v>
      </c>
      <c r="AC702">
        <f t="shared" si="677"/>
        <v>33.532444990786288</v>
      </c>
      <c r="AD702">
        <f t="shared" si="699"/>
        <v>0.15417160932970123</v>
      </c>
      <c r="AE702">
        <f t="shared" si="678"/>
        <v>0.14083627766278378</v>
      </c>
      <c r="AF702" s="9">
        <f t="shared" si="700"/>
        <v>33.827452877778775</v>
      </c>
      <c r="AG702" s="9">
        <f t="shared" si="701"/>
        <v>0</v>
      </c>
      <c r="AH702">
        <f t="shared" si="702"/>
        <v>0</v>
      </c>
      <c r="AI702">
        <f t="shared" si="719"/>
        <v>3.1257338500323417E-3</v>
      </c>
      <c r="AJ702">
        <f t="shared" si="679"/>
        <v>37.337604695554134</v>
      </c>
      <c r="AK702">
        <f t="shared" si="680"/>
        <v>2.0074860168745863</v>
      </c>
      <c r="AL702">
        <f t="shared" si="681"/>
        <v>0.20298593050549751</v>
      </c>
      <c r="AM702">
        <f t="shared" si="682"/>
        <v>0.14388532951717378</v>
      </c>
      <c r="AN702" s="9">
        <f t="shared" si="703"/>
        <v>39.691961972451395</v>
      </c>
      <c r="AO702">
        <f t="shared" si="683"/>
        <v>7.815970093361102E-14</v>
      </c>
      <c r="AP702">
        <f t="shared" si="704"/>
        <v>1.9691569035528792E-15</v>
      </c>
      <c r="AQ702">
        <f t="shared" si="684"/>
        <v>5.9216781596562029</v>
      </c>
      <c r="AR702">
        <f t="shared" si="685"/>
        <v>-0.10903243801377194</v>
      </c>
      <c r="AS702">
        <f t="shared" si="686"/>
        <v>4.8814321175796288E-2</v>
      </c>
      <c r="AT702">
        <f t="shared" si="705"/>
        <v>-5.4312925269348722E-2</v>
      </c>
      <c r="AU702">
        <f t="shared" si="687"/>
        <v>5.8645090946726199</v>
      </c>
      <c r="AV702">
        <f t="shared" si="706"/>
        <v>0.14775054704383073</v>
      </c>
      <c r="AW702">
        <f t="shared" si="707"/>
        <v>0</v>
      </c>
      <c r="AX702">
        <f t="shared" si="688"/>
        <v>3.6644933660081917E-2</v>
      </c>
      <c r="AY702" t="b">
        <f t="shared" si="708"/>
        <v>0</v>
      </c>
      <c r="AZ702">
        <f t="shared" si="689"/>
        <v>37.337604695554134</v>
      </c>
      <c r="BA702">
        <f t="shared" si="690"/>
        <v>2.0074860168745929</v>
      </c>
      <c r="BB702">
        <f t="shared" si="691"/>
        <v>0.15365413420758997</v>
      </c>
      <c r="BC702">
        <f t="shared" si="692"/>
        <v>0.14388532951717389</v>
      </c>
      <c r="BD702">
        <f t="shared" si="693"/>
        <v>4.9331796297907987E-2</v>
      </c>
      <c r="BF702" s="15">
        <f t="shared" si="709"/>
        <v>39.691961972451402</v>
      </c>
      <c r="BG702" s="10">
        <f t="shared" si="710"/>
        <v>0</v>
      </c>
      <c r="BH702">
        <f t="shared" si="711"/>
        <v>5.864509094672627</v>
      </c>
      <c r="BI702">
        <f t="shared" si="712"/>
        <v>5.9216781596562029</v>
      </c>
      <c r="BJ702">
        <f t="shared" si="713"/>
        <v>-0.10903243801376528</v>
      </c>
      <c r="BK702">
        <f t="shared" si="714"/>
        <v>-5.1747512211125501E-4</v>
      </c>
      <c r="BM702">
        <f t="shared" si="715"/>
        <v>0</v>
      </c>
      <c r="BN702">
        <f t="shared" si="716"/>
        <v>6.6613381477509392E-15</v>
      </c>
      <c r="BO702">
        <f t="shared" si="717"/>
        <v>4.4408920985006262E-16</v>
      </c>
      <c r="BP702">
        <f t="shared" si="718"/>
        <v>0</v>
      </c>
    </row>
    <row r="703" spans="1:68" x14ac:dyDescent="0.2">
      <c r="A703">
        <f t="shared" si="724"/>
        <v>0.66600000000000004</v>
      </c>
      <c r="B703">
        <f t="shared" si="660"/>
        <v>2.0817387441215964</v>
      </c>
      <c r="C703">
        <f t="shared" si="661"/>
        <v>1.0439951059108306</v>
      </c>
      <c r="D703">
        <f t="shared" si="662"/>
        <v>2.0817387441215964</v>
      </c>
      <c r="E703">
        <f t="shared" si="668"/>
        <v>0.86441974305304914</v>
      </c>
      <c r="F703">
        <f t="shared" si="669"/>
        <v>0.86441974305304914</v>
      </c>
      <c r="G703">
        <f t="shared" si="663"/>
        <v>2.0609213566803803</v>
      </c>
      <c r="H703">
        <f t="shared" si="664"/>
        <v>0.88227400941284917</v>
      </c>
      <c r="I703">
        <f t="shared" si="665"/>
        <v>0.88227400941284906</v>
      </c>
      <c r="J703">
        <f t="shared" si="720"/>
        <v>24.741033226131766</v>
      </c>
      <c r="K703">
        <f t="shared" si="721"/>
        <v>23.959825690070165</v>
      </c>
      <c r="L703">
        <f t="shared" si="670"/>
        <v>4.8087473165447885E+18</v>
      </c>
      <c r="M703">
        <f t="shared" si="666"/>
        <v>3.6667969098069818E-2</v>
      </c>
      <c r="N703" s="17">
        <f t="shared" si="722"/>
        <v>1.7632699800349046E+17</v>
      </c>
      <c r="O703">
        <f t="shared" si="723"/>
        <v>0</v>
      </c>
      <c r="P703" s="18" t="e">
        <f t="shared" si="667"/>
        <v>#N/A</v>
      </c>
      <c r="R703">
        <f t="shared" si="671"/>
        <v>3.1763784981819776</v>
      </c>
      <c r="S703">
        <f t="shared" si="672"/>
        <v>43.016968290941101</v>
      </c>
      <c r="T703">
        <f t="shared" si="694"/>
        <v>-3.3058516816322316</v>
      </c>
      <c r="U703" s="9">
        <f t="shared" si="673"/>
        <v>39.711116609308867</v>
      </c>
      <c r="V703">
        <f t="shared" si="695"/>
        <v>-1.7632699800348694E+17</v>
      </c>
      <c r="W703">
        <f t="shared" si="696"/>
        <v>0</v>
      </c>
      <c r="X703">
        <f t="shared" si="697"/>
        <v>-2.1316282072803006E-14</v>
      </c>
      <c r="Y703">
        <f t="shared" si="674"/>
        <v>1.0439951059108306</v>
      </c>
      <c r="Z703">
        <f t="shared" si="675"/>
        <v>31.415926535897931</v>
      </c>
      <c r="AA703">
        <f t="shared" si="676"/>
        <v>3.6683938744738591</v>
      </c>
      <c r="AB703">
        <f t="shared" si="698"/>
        <v>2.1336410338036287</v>
      </c>
      <c r="AC703">
        <f t="shared" si="677"/>
        <v>33.549567569701559</v>
      </c>
      <c r="AD703">
        <f t="shared" si="699"/>
        <v>0.15502404404318351</v>
      </c>
      <c r="AE703">
        <f t="shared" si="678"/>
        <v>0.14263475862383698</v>
      </c>
      <c r="AF703" s="9">
        <f t="shared" si="700"/>
        <v>33.847226372368574</v>
      </c>
      <c r="AG703" s="9">
        <f t="shared" si="701"/>
        <v>0</v>
      </c>
      <c r="AH703">
        <f t="shared" si="702"/>
        <v>0</v>
      </c>
      <c r="AI703">
        <f t="shared" si="719"/>
        <v>3.1257338500323417E-3</v>
      </c>
      <c r="AJ703">
        <f t="shared" si="679"/>
        <v>37.337604695554134</v>
      </c>
      <c r="AK703">
        <f t="shared" si="680"/>
        <v>2.0239769359606319</v>
      </c>
      <c r="AL703">
        <f t="shared" si="681"/>
        <v>0.2038381633655324</v>
      </c>
      <c r="AM703">
        <f t="shared" si="682"/>
        <v>0.1456968144285534</v>
      </c>
      <c r="AN703" s="9">
        <f t="shared" si="703"/>
        <v>39.711116609308853</v>
      </c>
      <c r="AO703">
        <f t="shared" si="683"/>
        <v>0</v>
      </c>
      <c r="AP703">
        <f t="shared" si="704"/>
        <v>0</v>
      </c>
      <c r="AQ703">
        <f t="shared" si="684"/>
        <v>5.9216781596562029</v>
      </c>
      <c r="AR703">
        <f t="shared" si="685"/>
        <v>-0.1096640978429968</v>
      </c>
      <c r="AS703">
        <f t="shared" si="686"/>
        <v>4.8814119322348887E-2</v>
      </c>
      <c r="AT703">
        <f t="shared" si="705"/>
        <v>-5.4182483947598628E-2</v>
      </c>
      <c r="AU703">
        <f t="shared" si="687"/>
        <v>5.8638902369402786</v>
      </c>
      <c r="AV703">
        <f t="shared" si="706"/>
        <v>0.14766369565054485</v>
      </c>
      <c r="AW703">
        <f t="shared" si="707"/>
        <v>0</v>
      </c>
      <c r="AX703">
        <f t="shared" si="688"/>
        <v>3.6676190998582242E-2</v>
      </c>
      <c r="AY703" t="b">
        <f t="shared" si="708"/>
        <v>0</v>
      </c>
      <c r="AZ703">
        <f t="shared" si="689"/>
        <v>37.337604695554134</v>
      </c>
      <c r="BA703">
        <f t="shared" si="690"/>
        <v>2.0239769359606394</v>
      </c>
      <c r="BB703">
        <f t="shared" si="691"/>
        <v>0.15450636706762447</v>
      </c>
      <c r="BC703">
        <f t="shared" si="692"/>
        <v>0.1456968144285534</v>
      </c>
      <c r="BD703">
        <f t="shared" si="693"/>
        <v>4.9331796297907987E-2</v>
      </c>
      <c r="BF703" s="15">
        <f t="shared" si="709"/>
        <v>39.71111660930886</v>
      </c>
      <c r="BG703" s="10">
        <f t="shared" si="710"/>
        <v>0</v>
      </c>
      <c r="BH703">
        <f t="shared" si="711"/>
        <v>5.8638902369402857</v>
      </c>
      <c r="BI703">
        <f t="shared" si="712"/>
        <v>5.9216781596562029</v>
      </c>
      <c r="BJ703">
        <f t="shared" si="713"/>
        <v>-0.10966409784298925</v>
      </c>
      <c r="BK703">
        <f t="shared" si="714"/>
        <v>-5.1767697555904491E-4</v>
      </c>
      <c r="BM703">
        <f t="shared" si="715"/>
        <v>0</v>
      </c>
      <c r="BN703">
        <f t="shared" si="716"/>
        <v>7.5495165674510645E-15</v>
      </c>
      <c r="BO703">
        <f t="shared" si="717"/>
        <v>0</v>
      </c>
      <c r="BP703">
        <f t="shared" si="718"/>
        <v>0</v>
      </c>
    </row>
    <row r="704" spans="1:68" x14ac:dyDescent="0.2">
      <c r="A704">
        <f t="shared" si="724"/>
        <v>0.66700000000000004</v>
      </c>
      <c r="B704">
        <f t="shared" si="660"/>
        <v>2.084864477971629</v>
      </c>
      <c r="C704">
        <f t="shared" si="661"/>
        <v>1.040869372060798</v>
      </c>
      <c r="D704">
        <f t="shared" si="662"/>
        <v>2.084864477971629</v>
      </c>
      <c r="E704">
        <f t="shared" si="668"/>
        <v>0.86284399503025722</v>
      </c>
      <c r="F704">
        <f t="shared" si="669"/>
        <v>0.8628439950302571</v>
      </c>
      <c r="G704">
        <f t="shared" si="663"/>
        <v>2.0640158331919127</v>
      </c>
      <c r="H704">
        <f t="shared" si="664"/>
        <v>0.88081310538630431</v>
      </c>
      <c r="I704">
        <f t="shared" si="665"/>
        <v>0.88081310538630431</v>
      </c>
      <c r="J704">
        <f t="shared" si="720"/>
        <v>24.782068350200547</v>
      </c>
      <c r="K704">
        <f t="shared" si="721"/>
        <v>23.999167394163173</v>
      </c>
      <c r="L704">
        <f t="shared" si="670"/>
        <v>4.8980084611579085E+18</v>
      </c>
      <c r="M704">
        <f t="shared" si="666"/>
        <v>3.6699205398213988E-2</v>
      </c>
      <c r="N704" s="17">
        <f t="shared" si="722"/>
        <v>1.797530185582241E+17</v>
      </c>
      <c r="O704">
        <f t="shared" si="723"/>
        <v>0</v>
      </c>
      <c r="P704" s="18" t="e">
        <f t="shared" si="667"/>
        <v>#N/A</v>
      </c>
      <c r="R704">
        <f t="shared" si="671"/>
        <v>3.1780191378362996</v>
      </c>
      <c r="S704">
        <f t="shared" si="672"/>
        <v>43.035360359893282</v>
      </c>
      <c r="T704">
        <f t="shared" si="694"/>
        <v>-3.3050001754308278</v>
      </c>
      <c r="U704" s="9">
        <f t="shared" si="673"/>
        <v>39.730360184462455</v>
      </c>
      <c r="V704">
        <f t="shared" si="695"/>
        <v>-1.7975301855821798E+17</v>
      </c>
      <c r="W704">
        <f t="shared" si="696"/>
        <v>0</v>
      </c>
      <c r="X704">
        <f t="shared" si="697"/>
        <v>-3.5527136788005009E-14</v>
      </c>
      <c r="Y704">
        <f t="shared" si="674"/>
        <v>1.040869372060798</v>
      </c>
      <c r="Z704">
        <f t="shared" si="675"/>
        <v>31.415926535897931</v>
      </c>
      <c r="AA704">
        <f t="shared" si="676"/>
        <v>3.6715196083238917</v>
      </c>
      <c r="AB704">
        <f t="shared" si="698"/>
        <v>2.1508455605928947</v>
      </c>
      <c r="AC704">
        <f t="shared" si="677"/>
        <v>33.566772096490823</v>
      </c>
      <c r="AD704">
        <f t="shared" si="699"/>
        <v>0.15587575273057078</v>
      </c>
      <c r="AE704">
        <f t="shared" si="678"/>
        <v>0.14444636739071814</v>
      </c>
      <c r="AF704" s="9">
        <f t="shared" si="700"/>
        <v>33.867094216612116</v>
      </c>
      <c r="AG704" s="9">
        <f t="shared" si="701"/>
        <v>0</v>
      </c>
      <c r="AH704">
        <f t="shared" si="702"/>
        <v>0</v>
      </c>
      <c r="AI704">
        <f t="shared" si="719"/>
        <v>3.1257338500325638E-3</v>
      </c>
      <c r="AJ704">
        <f t="shared" si="679"/>
        <v>37.337604695554134</v>
      </c>
      <c r="AK704">
        <f t="shared" si="680"/>
        <v>2.0405444445689809</v>
      </c>
      <c r="AL704">
        <f t="shared" si="681"/>
        <v>0.20468966956693624</v>
      </c>
      <c r="AM704">
        <f t="shared" si="682"/>
        <v>0.14752137477239749</v>
      </c>
      <c r="AN704" s="9">
        <f t="shared" si="703"/>
        <v>39.730360184462448</v>
      </c>
      <c r="AO704">
        <f t="shared" si="683"/>
        <v>0</v>
      </c>
      <c r="AP704">
        <f t="shared" si="704"/>
        <v>0</v>
      </c>
      <c r="AQ704">
        <f t="shared" si="684"/>
        <v>5.9216781596562029</v>
      </c>
      <c r="AR704">
        <f t="shared" si="685"/>
        <v>-0.11030111602391379</v>
      </c>
      <c r="AS704">
        <f t="shared" si="686"/>
        <v>4.8813916836365462E-2</v>
      </c>
      <c r="AT704">
        <f t="shared" si="705"/>
        <v>-5.4054748142088334E-2</v>
      </c>
      <c r="AU704">
        <f t="shared" si="687"/>
        <v>5.8632659678503316</v>
      </c>
      <c r="AV704">
        <f t="shared" si="706"/>
        <v>0.14757646144228284</v>
      </c>
      <c r="AW704">
        <f t="shared" si="707"/>
        <v>0</v>
      </c>
      <c r="AX704">
        <f t="shared" si="688"/>
        <v>3.6707448337082567E-2</v>
      </c>
      <c r="AY704" t="b">
        <f t="shared" si="708"/>
        <v>0</v>
      </c>
      <c r="AZ704">
        <f t="shared" si="689"/>
        <v>37.337604695554134</v>
      </c>
      <c r="BA704">
        <f t="shared" si="690"/>
        <v>2.0405444445689986</v>
      </c>
      <c r="BB704">
        <f t="shared" si="691"/>
        <v>0.15535787326902825</v>
      </c>
      <c r="BC704">
        <f t="shared" si="692"/>
        <v>0.1475213747723976</v>
      </c>
      <c r="BD704">
        <f t="shared" si="693"/>
        <v>4.9331796297907987E-2</v>
      </c>
      <c r="BF704" s="15">
        <f t="shared" si="709"/>
        <v>39.730360184462462</v>
      </c>
      <c r="BG704" s="10">
        <f t="shared" si="710"/>
        <v>0</v>
      </c>
      <c r="BH704">
        <f t="shared" si="711"/>
        <v>5.8632659678503458</v>
      </c>
      <c r="BI704">
        <f t="shared" si="712"/>
        <v>5.9216781596562029</v>
      </c>
      <c r="BJ704">
        <f t="shared" si="713"/>
        <v>-0.11030111602389603</v>
      </c>
      <c r="BK704">
        <f t="shared" si="714"/>
        <v>-5.1787946154252529E-4</v>
      </c>
      <c r="BM704">
        <f t="shared" si="715"/>
        <v>0</v>
      </c>
      <c r="BN704">
        <f t="shared" si="716"/>
        <v>1.7763568394002505E-14</v>
      </c>
      <c r="BO704">
        <f t="shared" si="717"/>
        <v>0</v>
      </c>
      <c r="BP704">
        <f t="shared" si="718"/>
        <v>0</v>
      </c>
    </row>
    <row r="705" spans="1:68" x14ac:dyDescent="0.2">
      <c r="A705">
        <f t="shared" si="724"/>
        <v>0.66800000000000004</v>
      </c>
      <c r="B705">
        <f t="shared" si="660"/>
        <v>2.0879902118216616</v>
      </c>
      <c r="C705">
        <f t="shared" si="661"/>
        <v>1.0377436382107654</v>
      </c>
      <c r="D705">
        <f t="shared" si="662"/>
        <v>2.0879902118216616</v>
      </c>
      <c r="E705">
        <f t="shared" si="668"/>
        <v>0.86125981684548714</v>
      </c>
      <c r="F705">
        <f t="shared" si="669"/>
        <v>0.86125981684548714</v>
      </c>
      <c r="G705">
        <f t="shared" si="663"/>
        <v>2.0671103097034451</v>
      </c>
      <c r="H705">
        <f t="shared" si="664"/>
        <v>0.87934376688967308</v>
      </c>
      <c r="I705">
        <f t="shared" si="665"/>
        <v>0.87934376688967331</v>
      </c>
      <c r="J705">
        <f t="shared" si="720"/>
        <v>24.823477919954925</v>
      </c>
      <c r="K705">
        <f t="shared" si="721"/>
        <v>24.038867431106599</v>
      </c>
      <c r="L705">
        <f t="shared" si="670"/>
        <v>4.9893775213014159E+18</v>
      </c>
      <c r="M705">
        <f t="shared" si="666"/>
        <v>3.6730441662502257E-2</v>
      </c>
      <c r="N705" s="17">
        <f t="shared" si="722"/>
        <v>1.8326203997836176E+17</v>
      </c>
      <c r="O705">
        <f t="shared" si="723"/>
        <v>0</v>
      </c>
      <c r="P705" s="18" t="e">
        <f t="shared" si="667"/>
        <v>#N/A</v>
      </c>
      <c r="R705">
        <f t="shared" si="671"/>
        <v>3.1796719967064018</v>
      </c>
      <c r="S705">
        <f t="shared" si="672"/>
        <v>43.053842830644705</v>
      </c>
      <c r="T705">
        <f t="shared" si="694"/>
        <v>-3.3041493946515992</v>
      </c>
      <c r="U705" s="9">
        <f t="shared" si="673"/>
        <v>39.749693435993109</v>
      </c>
      <c r="V705">
        <f t="shared" si="695"/>
        <v>-1.8326203997835603E+17</v>
      </c>
      <c r="W705">
        <f t="shared" si="696"/>
        <v>0</v>
      </c>
      <c r="X705">
        <f t="shared" si="697"/>
        <v>-2.8421709430404007E-14</v>
      </c>
      <c r="Y705">
        <f t="shared" si="674"/>
        <v>1.0377436382107654</v>
      </c>
      <c r="Z705">
        <f t="shared" si="675"/>
        <v>31.415926535897931</v>
      </c>
      <c r="AA705">
        <f t="shared" si="676"/>
        <v>3.6746453421739242</v>
      </c>
      <c r="AB705">
        <f t="shared" si="698"/>
        <v>2.1681327864050637</v>
      </c>
      <c r="AC705">
        <f t="shared" si="677"/>
        <v>33.584059322302991</v>
      </c>
      <c r="AD705">
        <f t="shared" si="699"/>
        <v>0.15672673662753661</v>
      </c>
      <c r="AE705">
        <f t="shared" si="678"/>
        <v>0.14627115161490989</v>
      </c>
      <c r="AF705" s="9">
        <f t="shared" si="700"/>
        <v>33.887057210545436</v>
      </c>
      <c r="AG705" s="9">
        <f t="shared" si="701"/>
        <v>0</v>
      </c>
      <c r="AH705">
        <f t="shared" si="702"/>
        <v>0</v>
      </c>
      <c r="AI705">
        <f t="shared" si="719"/>
        <v>3.1257338500325638E-3</v>
      </c>
      <c r="AJ705">
        <f t="shared" si="679"/>
        <v>37.337604695554134</v>
      </c>
      <c r="AK705">
        <f t="shared" si="680"/>
        <v>2.0571892317428024</v>
      </c>
      <c r="AL705">
        <f t="shared" si="681"/>
        <v>0.20554045034616486</v>
      </c>
      <c r="AM705">
        <f t="shared" si="682"/>
        <v>0.14935905835001381</v>
      </c>
      <c r="AN705" s="9">
        <f t="shared" si="703"/>
        <v>39.749693435993116</v>
      </c>
      <c r="AO705">
        <f t="shared" si="683"/>
        <v>0</v>
      </c>
      <c r="AP705">
        <f t="shared" si="704"/>
        <v>0</v>
      </c>
      <c r="AQ705">
        <f t="shared" si="684"/>
        <v>5.9216781596562029</v>
      </c>
      <c r="AR705">
        <f t="shared" si="685"/>
        <v>-0.11094355466226125</v>
      </c>
      <c r="AS705">
        <f t="shared" si="686"/>
        <v>4.8813713718628249E-2</v>
      </c>
      <c r="AT705">
        <f t="shared" si="705"/>
        <v>-5.3929678879503208E-2</v>
      </c>
      <c r="AU705">
        <f t="shared" si="687"/>
        <v>5.8626362254476803</v>
      </c>
      <c r="AV705">
        <f t="shared" si="706"/>
        <v>0.14748884126334161</v>
      </c>
      <c r="AW705">
        <f t="shared" si="707"/>
        <v>0</v>
      </c>
      <c r="AX705">
        <f t="shared" si="688"/>
        <v>3.6738705675582892E-2</v>
      </c>
      <c r="AY705" t="b">
        <f t="shared" si="708"/>
        <v>0</v>
      </c>
      <c r="AZ705">
        <f t="shared" si="689"/>
        <v>37.337604695554134</v>
      </c>
      <c r="BA705">
        <f t="shared" si="690"/>
        <v>2.0571892317427962</v>
      </c>
      <c r="BB705">
        <f t="shared" si="691"/>
        <v>0.1562086540482571</v>
      </c>
      <c r="BC705">
        <f t="shared" si="692"/>
        <v>0.14935905835001381</v>
      </c>
      <c r="BD705">
        <f t="shared" si="693"/>
        <v>4.9331796297907987E-2</v>
      </c>
      <c r="BF705" s="15">
        <f t="shared" si="709"/>
        <v>39.749693435993109</v>
      </c>
      <c r="BG705" s="10">
        <f t="shared" si="710"/>
        <v>0</v>
      </c>
      <c r="BH705">
        <f t="shared" si="711"/>
        <v>5.8626362254476732</v>
      </c>
      <c r="BI705">
        <f t="shared" si="712"/>
        <v>5.9216781596562029</v>
      </c>
      <c r="BJ705">
        <f t="shared" si="713"/>
        <v>-0.11094355466226746</v>
      </c>
      <c r="BK705">
        <f t="shared" si="714"/>
        <v>-5.1808257927951629E-4</v>
      </c>
      <c r="BM705">
        <f t="shared" si="715"/>
        <v>0</v>
      </c>
      <c r="BN705">
        <f t="shared" si="716"/>
        <v>-6.2172489379008766E-15</v>
      </c>
      <c r="BO705">
        <f t="shared" si="717"/>
        <v>2.2204460492503131E-16</v>
      </c>
      <c r="BP705">
        <f t="shared" si="718"/>
        <v>0</v>
      </c>
    </row>
    <row r="706" spans="1:68" x14ac:dyDescent="0.2">
      <c r="A706">
        <f t="shared" si="724"/>
        <v>0.66900000000000004</v>
      </c>
      <c r="B706">
        <f t="shared" si="660"/>
        <v>2.0911159456716937</v>
      </c>
      <c r="C706">
        <f t="shared" si="661"/>
        <v>1.0346179043607333</v>
      </c>
      <c r="D706">
        <f t="shared" si="662"/>
        <v>2.0911159456716937</v>
      </c>
      <c r="E706">
        <f t="shared" si="668"/>
        <v>0.85966722397648365</v>
      </c>
      <c r="F706">
        <f t="shared" si="669"/>
        <v>0.85966722397648354</v>
      </c>
      <c r="G706">
        <f t="shared" si="663"/>
        <v>2.0702047862149766</v>
      </c>
      <c r="H706">
        <f t="shared" si="664"/>
        <v>0.87786600799301395</v>
      </c>
      <c r="I706">
        <f t="shared" si="665"/>
        <v>0.87786600799301384</v>
      </c>
      <c r="J706">
        <f t="shared" si="720"/>
        <v>24.865264610643749</v>
      </c>
      <c r="K706">
        <f t="shared" si="721"/>
        <v>24.078928348778369</v>
      </c>
      <c r="L706">
        <f t="shared" si="670"/>
        <v>5.0829142812158239E+18</v>
      </c>
      <c r="M706">
        <f t="shared" si="666"/>
        <v>3.67616778909041E-2</v>
      </c>
      <c r="N706" s="17">
        <f t="shared" si="722"/>
        <v>1.8685645755313245E+17</v>
      </c>
      <c r="O706">
        <f t="shared" si="723"/>
        <v>0</v>
      </c>
      <c r="P706" s="18" t="e">
        <f t="shared" si="667"/>
        <v>#N/A</v>
      </c>
      <c r="R706">
        <f t="shared" si="671"/>
        <v>3.1813371156620236</v>
      </c>
      <c r="S706">
        <f t="shared" si="672"/>
        <v>43.072416448397895</v>
      </c>
      <c r="T706">
        <f t="shared" si="694"/>
        <v>-3.3032993380612439</v>
      </c>
      <c r="U706" s="9">
        <f t="shared" si="673"/>
        <v>39.769117110336651</v>
      </c>
      <c r="V706">
        <f t="shared" si="695"/>
        <v>-1.8685645755312653E+17</v>
      </c>
      <c r="W706">
        <f t="shared" si="696"/>
        <v>0</v>
      </c>
      <c r="X706">
        <f t="shared" si="697"/>
        <v>-2.8421709430404007E-14</v>
      </c>
      <c r="Y706">
        <f t="shared" si="674"/>
        <v>1.0346179043607333</v>
      </c>
      <c r="Z706">
        <f t="shared" si="675"/>
        <v>31.415926535897931</v>
      </c>
      <c r="AA706">
        <f t="shared" si="676"/>
        <v>3.6777710760239564</v>
      </c>
      <c r="AB706">
        <f t="shared" si="698"/>
        <v>2.185503471154973</v>
      </c>
      <c r="AC706">
        <f t="shared" si="677"/>
        <v>33.601430007052905</v>
      </c>
      <c r="AD706">
        <f t="shared" si="699"/>
        <v>0.15757699696660163</v>
      </c>
      <c r="AE706">
        <f t="shared" si="678"/>
        <v>0.14810915946931583</v>
      </c>
      <c r="AF706" s="9">
        <f t="shared" si="700"/>
        <v>33.907116163488823</v>
      </c>
      <c r="AG706" s="9">
        <f t="shared" si="701"/>
        <v>0</v>
      </c>
      <c r="AH706">
        <f t="shared" si="702"/>
        <v>0</v>
      </c>
      <c r="AI706">
        <f t="shared" si="719"/>
        <v>3.1257338500323417E-3</v>
      </c>
      <c r="AJ706">
        <f t="shared" si="679"/>
        <v>37.337604695554134</v>
      </c>
      <c r="AK706">
        <f t="shared" si="680"/>
        <v>2.0739119943628705</v>
      </c>
      <c r="AL706">
        <f t="shared" si="681"/>
        <v>0.20639050693652017</v>
      </c>
      <c r="AM706">
        <f t="shared" si="682"/>
        <v>0.15120991348316756</v>
      </c>
      <c r="AN706" s="9">
        <f t="shared" si="703"/>
        <v>39.769117110336694</v>
      </c>
      <c r="AO706">
        <f t="shared" si="683"/>
        <v>0</v>
      </c>
      <c r="AP706">
        <f t="shared" si="704"/>
        <v>0</v>
      </c>
      <c r="AQ706">
        <f t="shared" si="684"/>
        <v>5.9216781596562029</v>
      </c>
      <c r="AR706">
        <f t="shared" si="685"/>
        <v>-0.11159147679210246</v>
      </c>
      <c r="AS706">
        <f t="shared" si="686"/>
        <v>4.8813509969918539E-2</v>
      </c>
      <c r="AT706">
        <f t="shared" si="705"/>
        <v>-5.3807238250909793E-2</v>
      </c>
      <c r="AU706">
        <f t="shared" si="687"/>
        <v>5.8620009468478713</v>
      </c>
      <c r="AV706">
        <f t="shared" si="706"/>
        <v>0.14740083192151715</v>
      </c>
      <c r="AW706">
        <f t="shared" si="707"/>
        <v>0</v>
      </c>
      <c r="AX706">
        <f t="shared" si="688"/>
        <v>3.676996301408321E-2</v>
      </c>
      <c r="AY706" t="b">
        <f t="shared" si="708"/>
        <v>0</v>
      </c>
      <c r="AZ706">
        <f t="shared" si="689"/>
        <v>37.337604695554134</v>
      </c>
      <c r="BA706">
        <f t="shared" si="690"/>
        <v>2.0739119943628634</v>
      </c>
      <c r="BB706">
        <f t="shared" si="691"/>
        <v>0.15705871063861238</v>
      </c>
      <c r="BC706">
        <f t="shared" si="692"/>
        <v>0.1512099134831677</v>
      </c>
      <c r="BD706">
        <f t="shared" si="693"/>
        <v>4.9331796297907987E-2</v>
      </c>
      <c r="BF706" s="15">
        <f t="shared" si="709"/>
        <v>39.769117110336687</v>
      </c>
      <c r="BG706" s="10">
        <f t="shared" si="710"/>
        <v>0</v>
      </c>
      <c r="BH706">
        <f t="shared" si="711"/>
        <v>5.8620009468478642</v>
      </c>
      <c r="BI706">
        <f t="shared" si="712"/>
        <v>5.9216781596562029</v>
      </c>
      <c r="BJ706">
        <f t="shared" si="713"/>
        <v>-0.11159147679210957</v>
      </c>
      <c r="BK706">
        <f t="shared" si="714"/>
        <v>-5.1828632798925356E-4</v>
      </c>
      <c r="BM706">
        <f t="shared" si="715"/>
        <v>0</v>
      </c>
      <c r="BN706">
        <f t="shared" si="716"/>
        <v>-7.1054273576010019E-15</v>
      </c>
      <c r="BO706">
        <f t="shared" si="717"/>
        <v>0</v>
      </c>
      <c r="BP706">
        <f t="shared" si="718"/>
        <v>0</v>
      </c>
    </row>
    <row r="707" spans="1:68" x14ac:dyDescent="0.2">
      <c r="A707">
        <f t="shared" si="724"/>
        <v>0.67</v>
      </c>
      <c r="B707">
        <f t="shared" si="660"/>
        <v>2.0942416795217262</v>
      </c>
      <c r="C707">
        <f t="shared" si="661"/>
        <v>1.0314921705107007</v>
      </c>
      <c r="D707">
        <f t="shared" si="662"/>
        <v>2.0942416795217262</v>
      </c>
      <c r="E707">
        <f t="shared" si="668"/>
        <v>0.85806623198320353</v>
      </c>
      <c r="F707">
        <f t="shared" si="669"/>
        <v>0.85806623198320353</v>
      </c>
      <c r="G707">
        <f t="shared" si="663"/>
        <v>2.073299262726509</v>
      </c>
      <c r="H707">
        <f t="shared" si="664"/>
        <v>0.87637984284701598</v>
      </c>
      <c r="I707">
        <f t="shared" si="665"/>
        <v>0.87637984284701598</v>
      </c>
      <c r="J707">
        <f t="shared" si="720"/>
        <v>24.907431132286131</v>
      </c>
      <c r="K707">
        <f t="shared" si="721"/>
        <v>24.11935272811083</v>
      </c>
      <c r="L707">
        <f t="shared" si="670"/>
        <v>5.1786804940546294E+18</v>
      </c>
      <c r="M707">
        <f t="shared" si="666"/>
        <v>3.6792914083389021E-2</v>
      </c>
      <c r="N707" s="17">
        <f t="shared" si="722"/>
        <v>1.9053874648307459E+17</v>
      </c>
      <c r="O707">
        <f t="shared" si="723"/>
        <v>0</v>
      </c>
      <c r="P707" s="18" t="e">
        <f t="shared" si="667"/>
        <v>#N/A</v>
      </c>
      <c r="R707">
        <f t="shared" si="671"/>
        <v>3.183014536014281</v>
      </c>
      <c r="S707">
        <f t="shared" si="672"/>
        <v>43.091081966837308</v>
      </c>
      <c r="T707">
        <f t="shared" si="694"/>
        <v>-3.3024500044296041</v>
      </c>
      <c r="U707" s="9">
        <f t="shared" si="673"/>
        <v>39.788631962407706</v>
      </c>
      <c r="V707">
        <f t="shared" si="695"/>
        <v>-1.9053874648307482E+17</v>
      </c>
      <c r="W707">
        <f t="shared" si="696"/>
        <v>0</v>
      </c>
      <c r="X707">
        <f t="shared" si="697"/>
        <v>0</v>
      </c>
      <c r="Y707">
        <f t="shared" si="674"/>
        <v>1.0314921705107007</v>
      </c>
      <c r="Z707">
        <f t="shared" si="675"/>
        <v>31.415926535897931</v>
      </c>
      <c r="AA707">
        <f t="shared" si="676"/>
        <v>3.6808968098739889</v>
      </c>
      <c r="AB707">
        <f t="shared" si="698"/>
        <v>2.2029583836579962</v>
      </c>
      <c r="AC707">
        <f t="shared" si="677"/>
        <v>33.618884919555924</v>
      </c>
      <c r="AD707">
        <f t="shared" si="699"/>
        <v>0.15842653497714668</v>
      </c>
      <c r="AE707">
        <f t="shared" si="678"/>
        <v>0.14996043965398653</v>
      </c>
      <c r="AF707" s="9">
        <f t="shared" si="700"/>
        <v>33.927271894187058</v>
      </c>
      <c r="AG707" s="9">
        <f t="shared" si="701"/>
        <v>0</v>
      </c>
      <c r="AH707">
        <f t="shared" si="702"/>
        <v>0</v>
      </c>
      <c r="AI707">
        <f t="shared" si="719"/>
        <v>3.1257338500323417E-3</v>
      </c>
      <c r="AJ707">
        <f t="shared" si="679"/>
        <v>37.337604695554134</v>
      </c>
      <c r="AK707">
        <f t="shared" si="680"/>
        <v>2.0907134372655878</v>
      </c>
      <c r="AL707">
        <f t="shared" si="681"/>
        <v>0.20723984056815992</v>
      </c>
      <c r="AM707">
        <f t="shared" si="682"/>
        <v>0.15307398901981892</v>
      </c>
      <c r="AN707" s="9">
        <f t="shared" si="703"/>
        <v>39.788631962407692</v>
      </c>
      <c r="AO707">
        <f t="shared" si="683"/>
        <v>0</v>
      </c>
      <c r="AP707">
        <f t="shared" si="704"/>
        <v>0</v>
      </c>
      <c r="AQ707">
        <f t="shared" si="684"/>
        <v>5.9216781596562029</v>
      </c>
      <c r="AR707">
        <f t="shared" si="685"/>
        <v>-0.11224494639240845</v>
      </c>
      <c r="AS707">
        <f t="shared" si="686"/>
        <v>4.881330559101324E-2</v>
      </c>
      <c r="AT707">
        <f t="shared" si="705"/>
        <v>-5.3687389381881001E-2</v>
      </c>
      <c r="AU707">
        <f t="shared" si="687"/>
        <v>5.8613600682206339</v>
      </c>
      <c r="AV707">
        <f t="shared" si="706"/>
        <v>0.1473124301875583</v>
      </c>
      <c r="AW707">
        <f t="shared" si="707"/>
        <v>0</v>
      </c>
      <c r="AX707">
        <f t="shared" si="688"/>
        <v>3.6801220352583541E-2</v>
      </c>
      <c r="AY707" t="b">
        <f t="shared" si="708"/>
        <v>0</v>
      </c>
      <c r="AZ707">
        <f t="shared" si="689"/>
        <v>37.337604695554134</v>
      </c>
      <c r="BA707">
        <f t="shared" si="690"/>
        <v>2.09071343726559</v>
      </c>
      <c r="BB707">
        <f t="shared" si="691"/>
        <v>0.15790804427025215</v>
      </c>
      <c r="BC707">
        <f t="shared" si="692"/>
        <v>0.15307398901981892</v>
      </c>
      <c r="BD707">
        <f t="shared" si="693"/>
        <v>4.9331796297907987E-2</v>
      </c>
      <c r="BF707" s="15">
        <f t="shared" si="709"/>
        <v>39.788631962407699</v>
      </c>
      <c r="BG707" s="10">
        <f t="shared" si="710"/>
        <v>0</v>
      </c>
      <c r="BH707">
        <f t="shared" si="711"/>
        <v>5.861360068220641</v>
      </c>
      <c r="BI707">
        <f t="shared" si="712"/>
        <v>5.9216781596562029</v>
      </c>
      <c r="BJ707">
        <f t="shared" si="713"/>
        <v>-0.11224494639240623</v>
      </c>
      <c r="BK707">
        <f t="shared" si="714"/>
        <v>-5.1849070689452548E-4</v>
      </c>
      <c r="BM707">
        <f t="shared" si="715"/>
        <v>0</v>
      </c>
      <c r="BN707">
        <f t="shared" si="716"/>
        <v>0</v>
      </c>
      <c r="BO707">
        <f t="shared" si="717"/>
        <v>2.2204460492503131E-16</v>
      </c>
      <c r="BP707">
        <f t="shared" si="718"/>
        <v>0</v>
      </c>
    </row>
    <row r="708" spans="1:68" x14ac:dyDescent="0.2">
      <c r="A708">
        <f t="shared" si="724"/>
        <v>0.67100000000000004</v>
      </c>
      <c r="B708">
        <f t="shared" si="660"/>
        <v>2.0973674133717588</v>
      </c>
      <c r="C708">
        <f t="shared" si="661"/>
        <v>1.0283664366606682</v>
      </c>
      <c r="D708">
        <f t="shared" si="662"/>
        <v>2.0973674133717588</v>
      </c>
      <c r="E708">
        <f t="shared" si="668"/>
        <v>0.8564568565076659</v>
      </c>
      <c r="F708">
        <f t="shared" si="669"/>
        <v>0.85645685650766579</v>
      </c>
      <c r="G708">
        <f t="shared" si="663"/>
        <v>2.0763937392380414</v>
      </c>
      <c r="H708">
        <f t="shared" si="664"/>
        <v>0.87488528568286617</v>
      </c>
      <c r="I708">
        <f t="shared" si="665"/>
        <v>0.87488528568286628</v>
      </c>
      <c r="J708">
        <f t="shared" si="720"/>
        <v>24.949980230149023</v>
      </c>
      <c r="K708">
        <f t="shared" si="721"/>
        <v>24.160143183543717</v>
      </c>
      <c r="L708">
        <f t="shared" si="670"/>
        <v>5.2767399555232164E+18</v>
      </c>
      <c r="M708">
        <f t="shared" si="666"/>
        <v>3.6824150239926461E-2</v>
      </c>
      <c r="N708" s="17">
        <f t="shared" si="722"/>
        <v>1.9431146489920979E+17</v>
      </c>
      <c r="O708">
        <f t="shared" si="723"/>
        <v>0</v>
      </c>
      <c r="P708" s="18" t="e">
        <f t="shared" si="667"/>
        <v>#N/A</v>
      </c>
      <c r="R708">
        <f t="shared" si="671"/>
        <v>3.184704299520233</v>
      </c>
      <c r="S708">
        <f t="shared" si="672"/>
        <v>43.109840148254854</v>
      </c>
      <c r="T708">
        <f t="shared" si="694"/>
        <v>-3.3016013925296566</v>
      </c>
      <c r="U708" s="9">
        <f t="shared" si="673"/>
        <v>39.808238755725199</v>
      </c>
      <c r="V708">
        <f t="shared" si="695"/>
        <v>-1.9431146489920307E+17</v>
      </c>
      <c r="W708">
        <f t="shared" si="696"/>
        <v>0</v>
      </c>
      <c r="X708">
        <f t="shared" si="697"/>
        <v>-3.5527136788005009E-14</v>
      </c>
      <c r="Y708">
        <f t="shared" si="674"/>
        <v>1.0283664366606682</v>
      </c>
      <c r="Z708">
        <f t="shared" si="675"/>
        <v>31.415926535897931</v>
      </c>
      <c r="AA708">
        <f t="shared" si="676"/>
        <v>3.6840225437240215</v>
      </c>
      <c r="AB708">
        <f t="shared" si="698"/>
        <v>2.2204983017670594</v>
      </c>
      <c r="AC708">
        <f t="shared" si="677"/>
        <v>33.63642483766499</v>
      </c>
      <c r="AD708">
        <f t="shared" si="699"/>
        <v>0.15927535188542061</v>
      </c>
      <c r="AE708">
        <f t="shared" si="678"/>
        <v>0.15182504140194183</v>
      </c>
      <c r="AF708" s="9">
        <f t="shared" si="700"/>
        <v>33.947525230952351</v>
      </c>
      <c r="AG708" s="9">
        <f t="shared" si="701"/>
        <v>0</v>
      </c>
      <c r="AH708">
        <f t="shared" si="702"/>
        <v>0</v>
      </c>
      <c r="AI708">
        <f t="shared" si="719"/>
        <v>3.1257338500325638E-3</v>
      </c>
      <c r="AJ708">
        <f t="shared" si="679"/>
        <v>37.337604695554134</v>
      </c>
      <c r="AK708">
        <f t="shared" si="680"/>
        <v>2.1075942733630608</v>
      </c>
      <c r="AL708">
        <f t="shared" si="681"/>
        <v>0.20808845246810748</v>
      </c>
      <c r="AM708">
        <f t="shared" si="682"/>
        <v>0.15495133433994659</v>
      </c>
      <c r="AN708" s="9">
        <f t="shared" si="703"/>
        <v>39.808238755725249</v>
      </c>
      <c r="AO708">
        <f t="shared" si="683"/>
        <v>0</v>
      </c>
      <c r="AP708">
        <f t="shared" si="704"/>
        <v>0</v>
      </c>
      <c r="AQ708">
        <f t="shared" si="684"/>
        <v>5.9216781596562029</v>
      </c>
      <c r="AR708">
        <f t="shared" si="685"/>
        <v>-0.1129040284039986</v>
      </c>
      <c r="AS708">
        <f t="shared" si="686"/>
        <v>4.8813100582686869E-2</v>
      </c>
      <c r="AT708">
        <f t="shared" si="705"/>
        <v>-5.3570096403725329E-2</v>
      </c>
      <c r="AU708">
        <f t="shared" si="687"/>
        <v>5.8607135247728976</v>
      </c>
      <c r="AV708">
        <f t="shared" si="706"/>
        <v>0.14722363279460601</v>
      </c>
      <c r="AW708">
        <f t="shared" si="707"/>
        <v>0</v>
      </c>
      <c r="AX708">
        <f t="shared" si="688"/>
        <v>3.6832477691083866E-2</v>
      </c>
      <c r="AY708" t="b">
        <f t="shared" si="708"/>
        <v>0</v>
      </c>
      <c r="AZ708">
        <f t="shared" si="689"/>
        <v>37.337604695554134</v>
      </c>
      <c r="BA708">
        <f t="shared" si="690"/>
        <v>2.1075942733630701</v>
      </c>
      <c r="BB708">
        <f t="shared" si="691"/>
        <v>0.15875665617019968</v>
      </c>
      <c r="BC708">
        <f t="shared" si="692"/>
        <v>0.15495133433994673</v>
      </c>
      <c r="BD708">
        <f t="shared" si="693"/>
        <v>4.9331796297907987E-2</v>
      </c>
      <c r="BF708" s="15">
        <f t="shared" si="709"/>
        <v>39.808238755725256</v>
      </c>
      <c r="BG708" s="10">
        <f t="shared" si="710"/>
        <v>0</v>
      </c>
      <c r="BH708">
        <f t="shared" si="711"/>
        <v>5.8607135247729047</v>
      </c>
      <c r="BI708">
        <f t="shared" si="712"/>
        <v>5.9216781596562029</v>
      </c>
      <c r="BJ708">
        <f t="shared" si="713"/>
        <v>-0.11290402840398928</v>
      </c>
      <c r="BK708">
        <f t="shared" si="714"/>
        <v>-5.1869571522092373E-4</v>
      </c>
      <c r="BM708">
        <f t="shared" si="715"/>
        <v>0</v>
      </c>
      <c r="BN708">
        <f t="shared" si="716"/>
        <v>9.3258734068513149E-15</v>
      </c>
      <c r="BO708">
        <f t="shared" si="717"/>
        <v>0</v>
      </c>
      <c r="BP708">
        <f t="shared" si="718"/>
        <v>0</v>
      </c>
    </row>
    <row r="709" spans="1:68" x14ac:dyDescent="0.2">
      <c r="A709">
        <f t="shared" si="724"/>
        <v>0.67200000000000004</v>
      </c>
      <c r="B709">
        <f t="shared" si="660"/>
        <v>2.1004931472217909</v>
      </c>
      <c r="C709">
        <f t="shared" si="661"/>
        <v>1.0252407028106361</v>
      </c>
      <c r="D709">
        <f t="shared" si="662"/>
        <v>2.1004931472217909</v>
      </c>
      <c r="E709">
        <f t="shared" si="668"/>
        <v>0.85483911327379758</v>
      </c>
      <c r="F709">
        <f t="shared" si="669"/>
        <v>0.85483911327379758</v>
      </c>
      <c r="G709">
        <f t="shared" si="663"/>
        <v>2.0794882157495729</v>
      </c>
      <c r="H709">
        <f t="shared" si="664"/>
        <v>0.87338235081211113</v>
      </c>
      <c r="I709">
        <f t="shared" si="665"/>
        <v>0.87338235081211113</v>
      </c>
      <c r="J709">
        <f t="shared" si="720"/>
        <v>24.992914685233526</v>
      </c>
      <c r="K709">
        <f t="shared" si="721"/>
        <v>24.201302363485198</v>
      </c>
      <c r="L709">
        <f t="shared" si="670"/>
        <v>5.3771585805982587E+18</v>
      </c>
      <c r="M709">
        <f t="shared" si="666"/>
        <v>3.6855386360485944E-2</v>
      </c>
      <c r="N709" s="17">
        <f t="shared" si="722"/>
        <v>1.9817725700955101E+17</v>
      </c>
      <c r="O709">
        <f t="shared" si="723"/>
        <v>0</v>
      </c>
      <c r="P709" s="18" t="e">
        <f t="shared" si="667"/>
        <v>#N/A</v>
      </c>
      <c r="R709">
        <f t="shared" si="671"/>
        <v>3.1864064483875176</v>
      </c>
      <c r="S709">
        <f t="shared" si="672"/>
        <v>43.12869176367866</v>
      </c>
      <c r="T709">
        <f t="shared" si="694"/>
        <v>-3.3007535011374989</v>
      </c>
      <c r="U709" s="9">
        <f t="shared" si="673"/>
        <v>39.82793826254116</v>
      </c>
      <c r="V709">
        <f t="shared" si="695"/>
        <v>-1.9817725700954768E+17</v>
      </c>
      <c r="W709">
        <f t="shared" si="696"/>
        <v>0</v>
      </c>
      <c r="X709">
        <f t="shared" si="697"/>
        <v>-1.4210854715202004E-14</v>
      </c>
      <c r="Y709">
        <f t="shared" si="674"/>
        <v>1.0252407028106361</v>
      </c>
      <c r="Z709">
        <f t="shared" si="675"/>
        <v>31.415926535897931</v>
      </c>
      <c r="AA709">
        <f t="shared" si="676"/>
        <v>3.6871482775740536</v>
      </c>
      <c r="AB709">
        <f t="shared" si="698"/>
        <v>2.2381240125121709</v>
      </c>
      <c r="AC709">
        <f t="shared" si="677"/>
        <v>33.654050548410105</v>
      </c>
      <c r="AD709">
        <f t="shared" si="699"/>
        <v>0.16012344891455318</v>
      </c>
      <c r="AE709">
        <f t="shared" si="678"/>
        <v>0.1537030144850807</v>
      </c>
      <c r="AF709" s="9">
        <f t="shared" si="700"/>
        <v>33.96787701180974</v>
      </c>
      <c r="AG709" s="9">
        <f t="shared" si="701"/>
        <v>0</v>
      </c>
      <c r="AH709">
        <f t="shared" si="702"/>
        <v>0</v>
      </c>
      <c r="AI709">
        <f t="shared" si="719"/>
        <v>3.1257338500323417E-3</v>
      </c>
      <c r="AJ709">
        <f t="shared" si="679"/>
        <v>37.337604695554134</v>
      </c>
      <c r="AK709">
        <f t="shared" si="680"/>
        <v>2.1245552237652716</v>
      </c>
      <c r="AL709">
        <f t="shared" si="681"/>
        <v>0.20893634386026516</v>
      </c>
      <c r="AM709">
        <f t="shared" si="682"/>
        <v>0.15684199936146892</v>
      </c>
      <c r="AN709" s="9">
        <f t="shared" si="703"/>
        <v>39.827938262541139</v>
      </c>
      <c r="AO709">
        <f t="shared" si="683"/>
        <v>0</v>
      </c>
      <c r="AP709">
        <f t="shared" si="704"/>
        <v>0</v>
      </c>
      <c r="AQ709">
        <f t="shared" si="684"/>
        <v>5.9216781596562029</v>
      </c>
      <c r="AR709">
        <f t="shared" si="685"/>
        <v>-0.11356878874689924</v>
      </c>
      <c r="AS709">
        <f t="shared" si="686"/>
        <v>4.8812894945711977E-2</v>
      </c>
      <c r="AT709">
        <f t="shared" si="705"/>
        <v>-5.3455324425799311E-2</v>
      </c>
      <c r="AU709">
        <f t="shared" si="687"/>
        <v>5.8600612507313983</v>
      </c>
      <c r="AV709">
        <f t="shared" si="706"/>
        <v>0.14713443643762214</v>
      </c>
      <c r="AW709">
        <f t="shared" si="707"/>
        <v>0</v>
      </c>
      <c r="AX709">
        <f t="shared" si="688"/>
        <v>3.6863735029584184E-2</v>
      </c>
      <c r="AY709" t="b">
        <f t="shared" si="708"/>
        <v>0</v>
      </c>
      <c r="AZ709">
        <f t="shared" si="689"/>
        <v>37.337604695554134</v>
      </c>
      <c r="BA709">
        <f t="shared" si="690"/>
        <v>2.1245552237652658</v>
      </c>
      <c r="BB709">
        <f t="shared" si="691"/>
        <v>0.15960454756235737</v>
      </c>
      <c r="BC709">
        <f t="shared" si="692"/>
        <v>0.15684199936146892</v>
      </c>
      <c r="BD709">
        <f t="shared" si="693"/>
        <v>4.9331796297907987E-2</v>
      </c>
      <c r="BF709" s="15">
        <f t="shared" si="709"/>
        <v>39.827938262541132</v>
      </c>
      <c r="BG709" s="10">
        <f t="shared" si="710"/>
        <v>0</v>
      </c>
      <c r="BH709">
        <f t="shared" si="711"/>
        <v>5.8600612507313912</v>
      </c>
      <c r="BI709">
        <f t="shared" si="712"/>
        <v>5.9216781596562029</v>
      </c>
      <c r="BJ709">
        <f t="shared" si="713"/>
        <v>-0.11356878874690501</v>
      </c>
      <c r="BK709">
        <f t="shared" si="714"/>
        <v>-5.1890135219581635E-4</v>
      </c>
      <c r="BM709">
        <f t="shared" si="715"/>
        <v>0</v>
      </c>
      <c r="BN709">
        <f t="shared" si="716"/>
        <v>-5.773159728050814E-15</v>
      </c>
      <c r="BO709">
        <f t="shared" si="717"/>
        <v>0</v>
      </c>
      <c r="BP709">
        <f t="shared" si="718"/>
        <v>0</v>
      </c>
    </row>
    <row r="710" spans="1:68" x14ac:dyDescent="0.2">
      <c r="A710">
        <f t="shared" si="724"/>
        <v>0.67300000000000004</v>
      </c>
      <c r="B710">
        <f t="shared" si="660"/>
        <v>2.1036188810718235</v>
      </c>
      <c r="C710">
        <f t="shared" si="661"/>
        <v>1.0221149689606035</v>
      </c>
      <c r="D710">
        <f t="shared" si="662"/>
        <v>2.1036188810718235</v>
      </c>
      <c r="E710">
        <f t="shared" si="668"/>
        <v>0.85321301808728001</v>
      </c>
      <c r="F710">
        <f t="shared" si="669"/>
        <v>0.85321301808728001</v>
      </c>
      <c r="G710">
        <f t="shared" si="663"/>
        <v>2.0825826922611053</v>
      </c>
      <c r="H710">
        <f t="shared" si="664"/>
        <v>0.87187105262651987</v>
      </c>
      <c r="I710">
        <f t="shared" si="665"/>
        <v>0.87187105262651976</v>
      </c>
      <c r="J710">
        <f t="shared" si="720"/>
        <v>25.036237314769902</v>
      </c>
      <c r="K710">
        <f t="shared" si="721"/>
        <v>24.242832950781391</v>
      </c>
      <c r="L710">
        <f t="shared" si="670"/>
        <v>5.4800044834636708E+18</v>
      </c>
      <c r="M710">
        <f t="shared" si="666"/>
        <v>3.6886622445036925E-2</v>
      </c>
      <c r="N710" s="17">
        <f t="shared" si="722"/>
        <v>2.0213885637863402E+17</v>
      </c>
      <c r="O710">
        <f t="shared" si="723"/>
        <v>0</v>
      </c>
      <c r="P710" s="18" t="e">
        <f t="shared" si="667"/>
        <v>#N/A</v>
      </c>
      <c r="R710">
        <f t="shared" si="671"/>
        <v>3.1881210252790644</v>
      </c>
      <c r="S710">
        <f t="shared" si="672"/>
        <v>43.147637593002706</v>
      </c>
      <c r="T710">
        <f t="shared" si="694"/>
        <v>-3.2999063290323409</v>
      </c>
      <c r="U710" s="9">
        <f t="shared" si="673"/>
        <v>39.847731263970367</v>
      </c>
      <c r="V710">
        <f t="shared" si="695"/>
        <v>-2.0213885637863226E+17</v>
      </c>
      <c r="W710">
        <f t="shared" si="696"/>
        <v>0</v>
      </c>
      <c r="X710">
        <f t="shared" si="697"/>
        <v>-7.1054273576010019E-15</v>
      </c>
      <c r="Y710">
        <f t="shared" si="674"/>
        <v>1.0221149689606035</v>
      </c>
      <c r="Z710">
        <f t="shared" si="675"/>
        <v>31.415926535897931</v>
      </c>
      <c r="AA710">
        <f t="shared" si="676"/>
        <v>3.6902740114240862</v>
      </c>
      <c r="AB710">
        <f t="shared" si="698"/>
        <v>2.2558363122424892</v>
      </c>
      <c r="AC710">
        <f t="shared" si="677"/>
        <v>33.671762848140418</v>
      </c>
      <c r="AD710">
        <f t="shared" si="699"/>
        <v>0.16097082728456455</v>
      </c>
      <c r="AE710">
        <f t="shared" si="678"/>
        <v>0.15559440922019002</v>
      </c>
      <c r="AF710" s="9">
        <f t="shared" si="700"/>
        <v>33.988328084645175</v>
      </c>
      <c r="AG710" s="9">
        <f t="shared" si="701"/>
        <v>0</v>
      </c>
      <c r="AH710">
        <f t="shared" si="702"/>
        <v>0</v>
      </c>
      <c r="AI710">
        <f t="shared" si="719"/>
        <v>3.1257338500323417E-3</v>
      </c>
      <c r="AJ710">
        <f t="shared" si="679"/>
        <v>37.337604695554134</v>
      </c>
      <c r="AK710">
        <f t="shared" si="680"/>
        <v>2.1415970179045356</v>
      </c>
      <c r="AL710">
        <f t="shared" si="681"/>
        <v>0.20978351596542311</v>
      </c>
      <c r="AM710">
        <f t="shared" si="682"/>
        <v>0.15874603454625622</v>
      </c>
      <c r="AN710" s="9">
        <f t="shared" si="703"/>
        <v>39.847731263970346</v>
      </c>
      <c r="AO710">
        <f t="shared" si="683"/>
        <v>0</v>
      </c>
      <c r="AP710">
        <f t="shared" si="704"/>
        <v>0</v>
      </c>
      <c r="AQ710">
        <f t="shared" si="684"/>
        <v>5.9216781596562029</v>
      </c>
      <c r="AR710">
        <f t="shared" si="685"/>
        <v>-0.11423929433795355</v>
      </c>
      <c r="AS710">
        <f t="shared" si="686"/>
        <v>4.8812688680858557E-2</v>
      </c>
      <c r="AT710">
        <f t="shared" si="705"/>
        <v>-5.3343039508773685E-2</v>
      </c>
      <c r="AU710">
        <f t="shared" si="687"/>
        <v>5.8594031793251702</v>
      </c>
      <c r="AV710">
        <f t="shared" si="706"/>
        <v>0.14704483777281305</v>
      </c>
      <c r="AW710">
        <f t="shared" si="707"/>
        <v>0</v>
      </c>
      <c r="AX710">
        <f t="shared" si="688"/>
        <v>3.6894992368084509E-2</v>
      </c>
      <c r="AY710" t="b">
        <f t="shared" si="708"/>
        <v>0</v>
      </c>
      <c r="AZ710">
        <f t="shared" si="689"/>
        <v>37.337604695554134</v>
      </c>
      <c r="BA710">
        <f t="shared" si="690"/>
        <v>2.1415970179045387</v>
      </c>
      <c r="BB710">
        <f t="shared" si="691"/>
        <v>0.16045171966751504</v>
      </c>
      <c r="BC710">
        <f t="shared" si="692"/>
        <v>0.15874603454625622</v>
      </c>
      <c r="BD710">
        <f t="shared" si="693"/>
        <v>4.9331796297907987E-2</v>
      </c>
      <c r="BF710" s="15">
        <f t="shared" si="709"/>
        <v>39.847731263970346</v>
      </c>
      <c r="BG710" s="10">
        <f t="shared" si="710"/>
        <v>0</v>
      </c>
      <c r="BH710">
        <f t="shared" si="711"/>
        <v>5.8594031793251702</v>
      </c>
      <c r="BI710">
        <f t="shared" si="712"/>
        <v>5.9216781596562029</v>
      </c>
      <c r="BJ710">
        <f t="shared" si="713"/>
        <v>-0.11423929433795044</v>
      </c>
      <c r="BK710">
        <f t="shared" si="714"/>
        <v>-5.1910761704951347E-4</v>
      </c>
      <c r="BM710">
        <f t="shared" si="715"/>
        <v>0</v>
      </c>
      <c r="BN710">
        <f t="shared" si="716"/>
        <v>0</v>
      </c>
      <c r="BO710">
        <f t="shared" si="717"/>
        <v>0</v>
      </c>
      <c r="BP710">
        <f t="shared" si="718"/>
        <v>0</v>
      </c>
    </row>
    <row r="711" spans="1:68" x14ac:dyDescent="0.2">
      <c r="A711">
        <f t="shared" si="724"/>
        <v>0.67400000000000004</v>
      </c>
      <c r="B711">
        <f t="shared" si="660"/>
        <v>2.1067446149218561</v>
      </c>
      <c r="C711">
        <f t="shared" si="661"/>
        <v>1.0189892351105709</v>
      </c>
      <c r="D711">
        <f t="shared" si="662"/>
        <v>2.1067446149218561</v>
      </c>
      <c r="E711">
        <f t="shared" si="668"/>
        <v>0.85157858683539533</v>
      </c>
      <c r="F711">
        <f t="shared" si="669"/>
        <v>0.85157858683539533</v>
      </c>
      <c r="G711">
        <f t="shared" si="663"/>
        <v>2.0856771687726376</v>
      </c>
      <c r="H711">
        <f t="shared" si="664"/>
        <v>0.87035140559794733</v>
      </c>
      <c r="I711">
        <f t="shared" si="665"/>
        <v>0.87035140559794744</v>
      </c>
      <c r="J711">
        <f t="shared" si="720"/>
        <v>25.07995097272153</v>
      </c>
      <c r="K711">
        <f t="shared" si="721"/>
        <v>24.284737663194154</v>
      </c>
      <c r="L711">
        <f t="shared" si="670"/>
        <v>5.5853480608192215E+18</v>
      </c>
      <c r="M711">
        <f t="shared" si="666"/>
        <v>3.6917858493548901E-2</v>
      </c>
      <c r="N711" s="17">
        <f t="shared" si="722"/>
        <v>2.0619908934654179E+17</v>
      </c>
      <c r="O711">
        <f t="shared" si="723"/>
        <v>0</v>
      </c>
      <c r="P711" s="18" t="e">
        <f t="shared" si="667"/>
        <v>#N/A</v>
      </c>
      <c r="R711">
        <f t="shared" si="671"/>
        <v>3.1898480733178731</v>
      </c>
      <c r="S711">
        <f t="shared" si="672"/>
        <v>43.166678425120118</v>
      </c>
      <c r="T711">
        <f t="shared" si="694"/>
        <v>-3.2990598749964954</v>
      </c>
      <c r="U711" s="9">
        <f t="shared" si="673"/>
        <v>39.867618550123623</v>
      </c>
      <c r="V711">
        <f t="shared" si="695"/>
        <v>-2.0619908934653306E+17</v>
      </c>
      <c r="W711">
        <f t="shared" si="696"/>
        <v>0</v>
      </c>
      <c r="X711">
        <f t="shared" si="697"/>
        <v>-4.2632564145606011E-14</v>
      </c>
      <c r="Y711">
        <f t="shared" si="674"/>
        <v>1.0189892351105709</v>
      </c>
      <c r="Z711">
        <f t="shared" si="675"/>
        <v>31.415926535897931</v>
      </c>
      <c r="AA711">
        <f t="shared" si="676"/>
        <v>3.6933997452741187</v>
      </c>
      <c r="AB711">
        <f t="shared" si="698"/>
        <v>2.2736360067709702</v>
      </c>
      <c r="AC711">
        <f t="shared" si="677"/>
        <v>33.689562542668902</v>
      </c>
      <c r="AD711">
        <f t="shared" si="699"/>
        <v>0.16181748821237626</v>
      </c>
      <c r="AE711">
        <f t="shared" si="678"/>
        <v>0.15749927647504625</v>
      </c>
      <c r="AF711" s="9">
        <f t="shared" si="700"/>
        <v>34.008879307356324</v>
      </c>
      <c r="AG711" s="9">
        <f t="shared" si="701"/>
        <v>0</v>
      </c>
      <c r="AH711">
        <f t="shared" si="702"/>
        <v>0</v>
      </c>
      <c r="AI711">
        <f t="shared" si="719"/>
        <v>3.1257338500325638E-3</v>
      </c>
      <c r="AJ711">
        <f t="shared" si="679"/>
        <v>37.337604695554134</v>
      </c>
      <c r="AK711">
        <f t="shared" si="680"/>
        <v>2.1587203936620147</v>
      </c>
      <c r="AL711">
        <f t="shared" si="681"/>
        <v>0.2106299700012686</v>
      </c>
      <c r="AM711">
        <f t="shared" si="682"/>
        <v>0.16066349090623938</v>
      </c>
      <c r="AN711" s="9">
        <f t="shared" si="703"/>
        <v>39.867618550123659</v>
      </c>
      <c r="AO711">
        <f t="shared" si="683"/>
        <v>0</v>
      </c>
      <c r="AP711">
        <f t="shared" si="704"/>
        <v>0</v>
      </c>
      <c r="AQ711">
        <f t="shared" si="684"/>
        <v>5.9216781596562029</v>
      </c>
      <c r="AR711">
        <f t="shared" si="685"/>
        <v>-0.11491561310895548</v>
      </c>
      <c r="AS711">
        <f t="shared" si="686"/>
        <v>4.8812481788892331E-2</v>
      </c>
      <c r="AT711">
        <f t="shared" si="705"/>
        <v>-5.3233208638944984E-2</v>
      </c>
      <c r="AU711">
        <f t="shared" si="687"/>
        <v>5.858739242767335</v>
      </c>
      <c r="AV711">
        <f t="shared" si="706"/>
        <v>0.14695483341703547</v>
      </c>
      <c r="AW711">
        <f t="shared" si="707"/>
        <v>0</v>
      </c>
      <c r="AX711">
        <f t="shared" si="688"/>
        <v>3.6926249706584841E-2</v>
      </c>
      <c r="AY711" t="b">
        <f t="shared" si="708"/>
        <v>0</v>
      </c>
      <c r="AZ711">
        <f t="shared" si="689"/>
        <v>37.337604695554134</v>
      </c>
      <c r="BA711">
        <f t="shared" si="690"/>
        <v>2.1587203936620094</v>
      </c>
      <c r="BB711">
        <f t="shared" si="691"/>
        <v>0.1612981737033608</v>
      </c>
      <c r="BC711">
        <f t="shared" si="692"/>
        <v>0.16066349090623938</v>
      </c>
      <c r="BD711">
        <f t="shared" si="693"/>
        <v>4.9331796297907987E-2</v>
      </c>
      <c r="BF711" s="15">
        <f t="shared" si="709"/>
        <v>39.867618550123645</v>
      </c>
      <c r="BG711" s="10">
        <f t="shared" si="710"/>
        <v>0</v>
      </c>
      <c r="BH711">
        <f t="shared" si="711"/>
        <v>5.8587392427673208</v>
      </c>
      <c r="BI711">
        <f t="shared" si="712"/>
        <v>5.9216781596562029</v>
      </c>
      <c r="BJ711">
        <f t="shared" si="713"/>
        <v>-0.11491561310896081</v>
      </c>
      <c r="BK711">
        <f t="shared" si="714"/>
        <v>-5.1931450901546161E-4</v>
      </c>
      <c r="BM711">
        <f t="shared" si="715"/>
        <v>0</v>
      </c>
      <c r="BN711">
        <f t="shared" si="716"/>
        <v>-5.3290705182007514E-15</v>
      </c>
      <c r="BO711">
        <f t="shared" si="717"/>
        <v>0</v>
      </c>
      <c r="BP711">
        <f t="shared" si="718"/>
        <v>0</v>
      </c>
    </row>
    <row r="712" spans="1:68" x14ac:dyDescent="0.2">
      <c r="A712">
        <f t="shared" si="724"/>
        <v>0.67500000000000004</v>
      </c>
      <c r="B712">
        <f t="shared" si="660"/>
        <v>2.1098703487718882</v>
      </c>
      <c r="C712">
        <f t="shared" si="661"/>
        <v>1.0158635012605388</v>
      </c>
      <c r="D712">
        <f t="shared" si="662"/>
        <v>2.1098703487718882</v>
      </c>
      <c r="E712">
        <f t="shared" si="668"/>
        <v>0.84993583548687068</v>
      </c>
      <c r="F712">
        <f t="shared" si="669"/>
        <v>0.84993583548687068</v>
      </c>
      <c r="G712">
        <f t="shared" si="663"/>
        <v>2.0887716452841691</v>
      </c>
      <c r="H712">
        <f t="shared" si="664"/>
        <v>0.86882342427819548</v>
      </c>
      <c r="I712">
        <f t="shared" si="665"/>
        <v>0.86882342427819537</v>
      </c>
      <c r="J712">
        <f t="shared" si="720"/>
        <v>25.12405855029801</v>
      </c>
      <c r="K712">
        <f t="shared" si="721"/>
        <v>24.327019253887638</v>
      </c>
      <c r="L712">
        <f t="shared" si="670"/>
        <v>5.6932620787127347E+18</v>
      </c>
      <c r="M712">
        <f t="shared" si="666"/>
        <v>3.6949094505991334E-2</v>
      </c>
      <c r="N712" s="17">
        <f t="shared" si="722"/>
        <v>2.103608785937335E+17</v>
      </c>
      <c r="O712">
        <f t="shared" si="723"/>
        <v>0</v>
      </c>
      <c r="P712" s="18" t="e">
        <f t="shared" si="667"/>
        <v>#N/A</v>
      </c>
      <c r="R712">
        <f t="shared" si="671"/>
        <v>3.19158763609187</v>
      </c>
      <c r="S712">
        <f t="shared" si="672"/>
        <v>43.185815058058182</v>
      </c>
      <c r="T712">
        <f t="shared" si="694"/>
        <v>-3.2982141378153642</v>
      </c>
      <c r="U712" s="9">
        <f t="shared" si="673"/>
        <v>39.887600920242818</v>
      </c>
      <c r="V712">
        <f t="shared" si="695"/>
        <v>-2.1036087859372243E+17</v>
      </c>
      <c r="W712">
        <f t="shared" si="696"/>
        <v>0</v>
      </c>
      <c r="X712">
        <f t="shared" si="697"/>
        <v>-4.9737991503207013E-14</v>
      </c>
      <c r="Y712">
        <f t="shared" si="674"/>
        <v>1.0158635012605388</v>
      </c>
      <c r="Z712">
        <f t="shared" si="675"/>
        <v>31.415926535897931</v>
      </c>
      <c r="AA712">
        <f t="shared" si="676"/>
        <v>3.6965254791241509</v>
      </c>
      <c r="AB712">
        <f t="shared" si="698"/>
        <v>2.2915239115216828</v>
      </c>
      <c r="AC712">
        <f t="shared" si="677"/>
        <v>33.707450447419617</v>
      </c>
      <c r="AD712">
        <f t="shared" si="699"/>
        <v>0.16266343291182075</v>
      </c>
      <c r="AE712">
        <f t="shared" si="678"/>
        <v>0.15941766767461485</v>
      </c>
      <c r="AF712" s="9">
        <f t="shared" si="700"/>
        <v>34.029531548006055</v>
      </c>
      <c r="AG712" s="9">
        <f t="shared" si="701"/>
        <v>0</v>
      </c>
      <c r="AH712">
        <f t="shared" si="702"/>
        <v>0</v>
      </c>
      <c r="AI712">
        <f t="shared" si="719"/>
        <v>3.1257338500323417E-3</v>
      </c>
      <c r="AJ712">
        <f t="shared" si="679"/>
        <v>37.337604695554134</v>
      </c>
      <c r="AK712">
        <f t="shared" si="680"/>
        <v>2.1759260974966965</v>
      </c>
      <c r="AL712">
        <f t="shared" si="681"/>
        <v>0.21147570718239983</v>
      </c>
      <c r="AM712">
        <f t="shared" si="682"/>
        <v>0.16259442000961699</v>
      </c>
      <c r="AN712" s="9">
        <f t="shared" si="703"/>
        <v>39.887600920242853</v>
      </c>
      <c r="AO712">
        <f t="shared" si="683"/>
        <v>0</v>
      </c>
      <c r="AP712">
        <f t="shared" si="704"/>
        <v>0</v>
      </c>
      <c r="AQ712">
        <f t="shared" si="684"/>
        <v>5.9216781596562029</v>
      </c>
      <c r="AR712">
        <f t="shared" si="685"/>
        <v>-0.11559781402498626</v>
      </c>
      <c r="AS712">
        <f t="shared" si="686"/>
        <v>4.8812274270579076E-2</v>
      </c>
      <c r="AT712">
        <f t="shared" si="705"/>
        <v>-5.3125799703388939E-2</v>
      </c>
      <c r="AU712">
        <f t="shared" si="687"/>
        <v>5.8580693722367982</v>
      </c>
      <c r="AV712">
        <f t="shared" si="706"/>
        <v>0.14686441994719826</v>
      </c>
      <c r="AW712">
        <f t="shared" si="707"/>
        <v>0</v>
      </c>
      <c r="AX712">
        <f t="shared" si="688"/>
        <v>3.6957507045085158E-2</v>
      </c>
      <c r="AY712" t="b">
        <f t="shared" si="708"/>
        <v>0</v>
      </c>
      <c r="AZ712">
        <f t="shared" si="689"/>
        <v>37.337604695554134</v>
      </c>
      <c r="BA712">
        <f t="shared" si="690"/>
        <v>2.1759260974967005</v>
      </c>
      <c r="BB712">
        <f t="shared" si="691"/>
        <v>0.16214391088449193</v>
      </c>
      <c r="BC712">
        <f t="shared" si="692"/>
        <v>0.16259442000961699</v>
      </c>
      <c r="BD712">
        <f t="shared" si="693"/>
        <v>4.9331796297907987E-2</v>
      </c>
      <c r="BF712" s="15">
        <f t="shared" si="709"/>
        <v>39.887600920242853</v>
      </c>
      <c r="BG712" s="10">
        <f t="shared" si="710"/>
        <v>0</v>
      </c>
      <c r="BH712">
        <f t="shared" si="711"/>
        <v>5.8580693722367982</v>
      </c>
      <c r="BI712">
        <f t="shared" si="712"/>
        <v>5.9216781596562029</v>
      </c>
      <c r="BJ712">
        <f t="shared" si="713"/>
        <v>-0.11559781402498226</v>
      </c>
      <c r="BK712">
        <f t="shared" si="714"/>
        <v>-5.1952202732882813E-4</v>
      </c>
      <c r="BM712">
        <f t="shared" si="715"/>
        <v>0</v>
      </c>
      <c r="BN712">
        <f t="shared" si="716"/>
        <v>3.9968028886505635E-15</v>
      </c>
      <c r="BO712">
        <f t="shared" si="717"/>
        <v>0</v>
      </c>
      <c r="BP712">
        <f t="shared" si="718"/>
        <v>0</v>
      </c>
    </row>
    <row r="713" spans="1:68" x14ac:dyDescent="0.2">
      <c r="A713">
        <f t="shared" si="724"/>
        <v>0.67600000000000005</v>
      </c>
      <c r="B713">
        <f t="shared" si="660"/>
        <v>2.1129960826219207</v>
      </c>
      <c r="C713">
        <f t="shared" si="661"/>
        <v>1.0127377674105063</v>
      </c>
      <c r="D713">
        <f t="shared" si="662"/>
        <v>2.1129960826219207</v>
      </c>
      <c r="E713">
        <f t="shared" si="668"/>
        <v>0.8482847800917217</v>
      </c>
      <c r="F713">
        <f t="shared" si="669"/>
        <v>0.8482847800917217</v>
      </c>
      <c r="G713">
        <f t="shared" si="663"/>
        <v>2.0918661217957015</v>
      </c>
      <c r="H713">
        <f t="shared" si="664"/>
        <v>0.86728712329887214</v>
      </c>
      <c r="I713">
        <f t="shared" si="665"/>
        <v>0.86728712329887203</v>
      </c>
      <c r="J713">
        <f t="shared" si="720"/>
        <v>25.168562976477642</v>
      </c>
      <c r="K713">
        <f t="shared" si="721"/>
        <v>24.369680511923722</v>
      </c>
      <c r="L713">
        <f t="shared" si="670"/>
        <v>5.803821763062485E+18</v>
      </c>
      <c r="M713">
        <f t="shared" si="666"/>
        <v>3.698033048233372E-2</v>
      </c>
      <c r="N713" s="17">
        <f t="shared" si="722"/>
        <v>2.1462724685861146E+17</v>
      </c>
      <c r="O713">
        <f t="shared" si="723"/>
        <v>0</v>
      </c>
      <c r="P713" s="18" t="e">
        <f t="shared" si="667"/>
        <v>#N/A</v>
      </c>
      <c r="R713">
        <f t="shared" si="671"/>
        <v>3.1933397576588414</v>
      </c>
      <c r="S713">
        <f t="shared" si="672"/>
        <v>43.205048299115575</v>
      </c>
      <c r="T713">
        <f t="shared" si="694"/>
        <v>-3.2973691162774306</v>
      </c>
      <c r="U713" s="9">
        <f t="shared" si="673"/>
        <v>39.907679182838145</v>
      </c>
      <c r="V713">
        <f t="shared" si="695"/>
        <v>-2.1462724685860586E+17</v>
      </c>
      <c r="W713">
        <f t="shared" si="696"/>
        <v>0</v>
      </c>
      <c r="X713">
        <f t="shared" si="697"/>
        <v>-2.8421709430404007E-14</v>
      </c>
      <c r="Y713">
        <f t="shared" si="674"/>
        <v>1.0127377674105063</v>
      </c>
      <c r="Z713">
        <f t="shared" si="675"/>
        <v>31.415926535897931</v>
      </c>
      <c r="AA713">
        <f t="shared" si="676"/>
        <v>3.6996512129741834</v>
      </c>
      <c r="AB713">
        <f t="shared" si="698"/>
        <v>2.3095008516798425</v>
      </c>
      <c r="AC713">
        <f t="shared" si="677"/>
        <v>33.725427387577774</v>
      </c>
      <c r="AD713">
        <f t="shared" si="699"/>
        <v>0.16350866259365382</v>
      </c>
      <c r="AE713">
        <f t="shared" si="678"/>
        <v>0.16134963480735212</v>
      </c>
      <c r="AF713" s="9">
        <f t="shared" si="700"/>
        <v>34.050285684978782</v>
      </c>
      <c r="AG713" s="9">
        <f t="shared" si="701"/>
        <v>0</v>
      </c>
      <c r="AH713">
        <f t="shared" si="702"/>
        <v>0</v>
      </c>
      <c r="AI713">
        <f t="shared" si="719"/>
        <v>3.1257338500323417E-3</v>
      </c>
      <c r="AJ713">
        <f t="shared" si="679"/>
        <v>37.337604695554134</v>
      </c>
      <c r="AK713">
        <f t="shared" si="680"/>
        <v>2.193214884576546</v>
      </c>
      <c r="AL713">
        <f t="shared" si="681"/>
        <v>0.21232072872033347</v>
      </c>
      <c r="AM713">
        <f t="shared" si="682"/>
        <v>0.16453887398716205</v>
      </c>
      <c r="AN713" s="9">
        <f t="shared" si="703"/>
        <v>39.90767918283818</v>
      </c>
      <c r="AO713">
        <f t="shared" si="683"/>
        <v>0</v>
      </c>
      <c r="AP713">
        <f t="shared" si="704"/>
        <v>0</v>
      </c>
      <c r="AQ713">
        <f t="shared" si="684"/>
        <v>5.9216781596562029</v>
      </c>
      <c r="AR713">
        <f t="shared" si="685"/>
        <v>-0.11628596710329653</v>
      </c>
      <c r="AS713">
        <f t="shared" si="686"/>
        <v>4.8812066126679654E-2</v>
      </c>
      <c r="AT713">
        <f t="shared" si="705"/>
        <v>-5.3020781466084382E-2</v>
      </c>
      <c r="AU713">
        <f t="shared" si="687"/>
        <v>5.8573934978593982</v>
      </c>
      <c r="AV713">
        <f t="shared" si="706"/>
        <v>0.14677359389964978</v>
      </c>
      <c r="AW713">
        <f t="shared" si="707"/>
        <v>0</v>
      </c>
      <c r="AX713">
        <f t="shared" si="688"/>
        <v>3.6988764383585483E-2</v>
      </c>
      <c r="AY713" t="b">
        <f t="shared" si="708"/>
        <v>0</v>
      </c>
      <c r="AZ713">
        <f t="shared" si="689"/>
        <v>37.337604695554134</v>
      </c>
      <c r="BA713">
        <f t="shared" si="690"/>
        <v>2.1932148845765429</v>
      </c>
      <c r="BB713">
        <f t="shared" si="691"/>
        <v>0.16298893242242538</v>
      </c>
      <c r="BC713">
        <f t="shared" si="692"/>
        <v>0.16453887398716205</v>
      </c>
      <c r="BD713">
        <f t="shared" si="693"/>
        <v>4.9331796297907987E-2</v>
      </c>
      <c r="BF713" s="15">
        <f t="shared" si="709"/>
        <v>39.907679182838166</v>
      </c>
      <c r="BG713" s="10">
        <f t="shared" si="710"/>
        <v>0</v>
      </c>
      <c r="BH713">
        <f t="shared" si="711"/>
        <v>5.857393497859384</v>
      </c>
      <c r="BI713">
        <f t="shared" si="712"/>
        <v>5.9216781596562029</v>
      </c>
      <c r="BJ713">
        <f t="shared" si="713"/>
        <v>-0.11628596710329964</v>
      </c>
      <c r="BK713">
        <f t="shared" si="714"/>
        <v>-5.1973017122844412E-4</v>
      </c>
      <c r="BM713">
        <f t="shared" si="715"/>
        <v>0</v>
      </c>
      <c r="BN713">
        <f t="shared" si="716"/>
        <v>0</v>
      </c>
      <c r="BO713">
        <f t="shared" si="717"/>
        <v>0</v>
      </c>
      <c r="BP713">
        <f t="shared" si="718"/>
        <v>0</v>
      </c>
    </row>
    <row r="714" spans="1:68" x14ac:dyDescent="0.2">
      <c r="A714">
        <f t="shared" si="724"/>
        <v>0.67700000000000005</v>
      </c>
      <c r="B714">
        <f t="shared" si="660"/>
        <v>2.1161218164719533</v>
      </c>
      <c r="C714">
        <f t="shared" si="661"/>
        <v>1.0096120335604737</v>
      </c>
      <c r="D714">
        <f t="shared" si="662"/>
        <v>2.1161218164719533</v>
      </c>
      <c r="E714">
        <f t="shared" si="668"/>
        <v>0.84662543678109692</v>
      </c>
      <c r="F714">
        <f t="shared" si="669"/>
        <v>0.84662543678109681</v>
      </c>
      <c r="G714">
        <f t="shared" si="663"/>
        <v>2.0949605983072339</v>
      </c>
      <c r="H714">
        <f t="shared" si="664"/>
        <v>0.86574251737125374</v>
      </c>
      <c r="I714">
        <f t="shared" si="665"/>
        <v>0.86574251737125396</v>
      </c>
      <c r="J714">
        <f t="shared" si="720"/>
        <v>25.213467218539293</v>
      </c>
      <c r="K714">
        <f t="shared" si="721"/>
        <v>24.412724262766268</v>
      </c>
      <c r="L714">
        <f t="shared" si="670"/>
        <v>5.9171048940450089E+18</v>
      </c>
      <c r="M714">
        <f t="shared" si="666"/>
        <v>3.7011566422545543E-2</v>
      </c>
      <c r="N714" s="17">
        <f t="shared" si="722"/>
        <v>2.1900132081511616E+17</v>
      </c>
      <c r="O714">
        <f t="shared" si="723"/>
        <v>0</v>
      </c>
      <c r="P714" s="18" t="e">
        <f t="shared" si="667"/>
        <v>#N/A</v>
      </c>
      <c r="R714">
        <f t="shared" si="671"/>
        <v>3.1951044825514381</v>
      </c>
      <c r="S714">
        <f t="shared" si="672"/>
        <v>43.224378965002508</v>
      </c>
      <c r="T714">
        <f t="shared" si="694"/>
        <v>-3.2965248091742478</v>
      </c>
      <c r="U714" s="9">
        <f t="shared" si="673"/>
        <v>39.927854155828257</v>
      </c>
      <c r="V714">
        <f t="shared" si="695"/>
        <v>-2.1900132081511747E+17</v>
      </c>
      <c r="W714">
        <f t="shared" si="696"/>
        <v>0</v>
      </c>
      <c r="X714">
        <f t="shared" si="697"/>
        <v>7.1054273576010019E-15</v>
      </c>
      <c r="Y714">
        <f t="shared" si="674"/>
        <v>1.0096120335604737</v>
      </c>
      <c r="Z714">
        <f t="shared" si="675"/>
        <v>31.415926535897931</v>
      </c>
      <c r="AA714">
        <f t="shared" si="676"/>
        <v>3.702776946824216</v>
      </c>
      <c r="AB714">
        <f t="shared" si="698"/>
        <v>2.3275676623445851</v>
      </c>
      <c r="AC714">
        <f t="shared" si="677"/>
        <v>33.743494198242516</v>
      </c>
      <c r="AD714">
        <f t="shared" si="699"/>
        <v>0.16435317846556255</v>
      </c>
      <c r="AE714">
        <f t="shared" si="678"/>
        <v>0.16329523043160368</v>
      </c>
      <c r="AF714" s="9">
        <f t="shared" si="700"/>
        <v>34.071142607139677</v>
      </c>
      <c r="AG714" s="9">
        <f t="shared" si="701"/>
        <v>0</v>
      </c>
      <c r="AH714">
        <f t="shared" si="702"/>
        <v>0</v>
      </c>
      <c r="AI714">
        <f t="shared" si="719"/>
        <v>3.1257338500325638E-3</v>
      </c>
      <c r="AJ714">
        <f t="shared" si="679"/>
        <v>37.337604695554134</v>
      </c>
      <c r="AK714">
        <f t="shared" si="680"/>
        <v>2.2105875189120039</v>
      </c>
      <c r="AL714">
        <f t="shared" si="681"/>
        <v>0.2131650358235162</v>
      </c>
      <c r="AM714">
        <f t="shared" si="682"/>
        <v>0.16649690553862787</v>
      </c>
      <c r="AN714" s="9">
        <f t="shared" si="703"/>
        <v>39.927854155828285</v>
      </c>
      <c r="AO714">
        <f t="shared" si="683"/>
        <v>0</v>
      </c>
      <c r="AP714">
        <f t="shared" si="704"/>
        <v>0</v>
      </c>
      <c r="AQ714">
        <f t="shared" si="684"/>
        <v>5.9216781596562029</v>
      </c>
      <c r="AR714">
        <f t="shared" si="685"/>
        <v>-0.11698014343258123</v>
      </c>
      <c r="AS714">
        <f t="shared" si="686"/>
        <v>4.8811857357953653E-2</v>
      </c>
      <c r="AT714">
        <f t="shared" si="705"/>
        <v>-5.2918123544891789E-2</v>
      </c>
      <c r="AU714">
        <f t="shared" si="687"/>
        <v>5.8567115486886081</v>
      </c>
      <c r="AV714">
        <f t="shared" si="706"/>
        <v>0.14668235176955288</v>
      </c>
      <c r="AW714">
        <f t="shared" si="707"/>
        <v>0</v>
      </c>
      <c r="AX714">
        <f t="shared" si="688"/>
        <v>3.7020021722085808E-2</v>
      </c>
      <c r="AY714" t="b">
        <f t="shared" si="708"/>
        <v>0</v>
      </c>
      <c r="AZ714">
        <f t="shared" si="689"/>
        <v>37.337604695554134</v>
      </c>
      <c r="BA714">
        <f t="shared" si="690"/>
        <v>2.2105875189120119</v>
      </c>
      <c r="BB714">
        <f t="shared" si="691"/>
        <v>0.16383323952560813</v>
      </c>
      <c r="BC714">
        <f t="shared" si="692"/>
        <v>0.166496905538628</v>
      </c>
      <c r="BD714">
        <f t="shared" si="693"/>
        <v>4.9331796297907987E-2</v>
      </c>
      <c r="BF714" s="15">
        <f t="shared" si="709"/>
        <v>39.927854155828292</v>
      </c>
      <c r="BG714" s="10">
        <f t="shared" si="710"/>
        <v>0</v>
      </c>
      <c r="BH714">
        <f t="shared" si="711"/>
        <v>5.8567115486886152</v>
      </c>
      <c r="BI714">
        <f t="shared" si="712"/>
        <v>5.9216781596562029</v>
      </c>
      <c r="BJ714">
        <f t="shared" si="713"/>
        <v>-0.11698014343257324</v>
      </c>
      <c r="BK714">
        <f t="shared" si="714"/>
        <v>-5.1993893995441742E-4</v>
      </c>
      <c r="BM714">
        <f t="shared" si="715"/>
        <v>0</v>
      </c>
      <c r="BN714">
        <f t="shared" si="716"/>
        <v>7.9936057773011271E-15</v>
      </c>
      <c r="BO714">
        <f t="shared" si="717"/>
        <v>0</v>
      </c>
      <c r="BP714">
        <f t="shared" si="718"/>
        <v>0</v>
      </c>
    </row>
    <row r="715" spans="1:68" x14ac:dyDescent="0.2">
      <c r="A715">
        <f t="shared" si="724"/>
        <v>0.67800000000000005</v>
      </c>
      <c r="B715">
        <f t="shared" si="660"/>
        <v>2.1192475503219859</v>
      </c>
      <c r="C715">
        <f t="shared" si="661"/>
        <v>1.0064862997104411</v>
      </c>
      <c r="D715">
        <f t="shared" si="662"/>
        <v>2.1192475503219859</v>
      </c>
      <c r="E715">
        <f t="shared" si="668"/>
        <v>0.84495782176711909</v>
      </c>
      <c r="F715">
        <f t="shared" si="669"/>
        <v>0.84495782176711898</v>
      </c>
      <c r="G715">
        <f t="shared" si="663"/>
        <v>2.0980550748187659</v>
      </c>
      <c r="H715">
        <f t="shared" si="664"/>
        <v>0.86418962128614285</v>
      </c>
      <c r="I715">
        <f t="shared" si="665"/>
        <v>0.86418962128614274</v>
      </c>
      <c r="J715">
        <f t="shared" si="720"/>
        <v>25.258774282604087</v>
      </c>
      <c r="K715">
        <f t="shared" si="721"/>
        <v>24.456153368794734</v>
      </c>
      <c r="L715">
        <f t="shared" si="670"/>
        <v>6.0331919045280369E+18</v>
      </c>
      <c r="M715">
        <f t="shared" si="666"/>
        <v>3.7042802326596291E-2</v>
      </c>
      <c r="N715" s="17">
        <f t="shared" si="722"/>
        <v>2.2348633511785309E+17</v>
      </c>
      <c r="O715">
        <f t="shared" si="723"/>
        <v>0</v>
      </c>
      <c r="P715" s="18" t="e">
        <f t="shared" si="667"/>
        <v>#N/A</v>
      </c>
      <c r="R715">
        <f t="shared" si="671"/>
        <v>3.1968818557822622</v>
      </c>
      <c r="S715">
        <f t="shared" si="672"/>
        <v>43.243807881983273</v>
      </c>
      <c r="T715">
        <f t="shared" si="694"/>
        <v>-3.2956812153004287</v>
      </c>
      <c r="U715" s="9">
        <f t="shared" si="673"/>
        <v>39.948126666682846</v>
      </c>
      <c r="V715">
        <f t="shared" si="695"/>
        <v>-2.2348633511784835E+17</v>
      </c>
      <c r="W715">
        <f t="shared" si="696"/>
        <v>0</v>
      </c>
      <c r="X715">
        <f t="shared" si="697"/>
        <v>-2.1316282072803006E-14</v>
      </c>
      <c r="Y715">
        <f t="shared" si="674"/>
        <v>1.0064862997104411</v>
      </c>
      <c r="Z715">
        <f t="shared" si="675"/>
        <v>31.415926535897931</v>
      </c>
      <c r="AA715">
        <f t="shared" si="676"/>
        <v>3.7059026806742486</v>
      </c>
      <c r="AB715">
        <f t="shared" si="698"/>
        <v>2.345725188684598</v>
      </c>
      <c r="AC715">
        <f t="shared" si="677"/>
        <v>33.761651724582528</v>
      </c>
      <c r="AD715">
        <f t="shared" si="699"/>
        <v>0.16519698173217773</v>
      </c>
      <c r="AE715">
        <f t="shared" si="678"/>
        <v>0.1652545076821117</v>
      </c>
      <c r="AF715" s="9">
        <f t="shared" si="700"/>
        <v>34.092103213996822</v>
      </c>
      <c r="AG715" s="9">
        <f t="shared" si="701"/>
        <v>0</v>
      </c>
      <c r="AH715">
        <f t="shared" si="702"/>
        <v>0</v>
      </c>
      <c r="AI715">
        <f t="shared" si="719"/>
        <v>3.1257338500325638E-3</v>
      </c>
      <c r="AJ715">
        <f t="shared" si="679"/>
        <v>37.337604695554134</v>
      </c>
      <c r="AK715">
        <f t="shared" si="680"/>
        <v>2.2280447734921194</v>
      </c>
      <c r="AL715">
        <f t="shared" si="681"/>
        <v>0.21400862969733536</v>
      </c>
      <c r="AM715">
        <f t="shared" si="682"/>
        <v>0.16846856793925982</v>
      </c>
      <c r="AN715" s="9">
        <f t="shared" si="703"/>
        <v>39.948126666682846</v>
      </c>
      <c r="AO715">
        <f t="shared" si="683"/>
        <v>0</v>
      </c>
      <c r="AP715">
        <f t="shared" si="704"/>
        <v>0</v>
      </c>
      <c r="AQ715">
        <f t="shared" si="684"/>
        <v>5.9216781596562029</v>
      </c>
      <c r="AR715">
        <f t="shared" si="685"/>
        <v>-0.11768041519247863</v>
      </c>
      <c r="AS715">
        <f t="shared" si="686"/>
        <v>4.8811647965157634E-2</v>
      </c>
      <c r="AT715">
        <f t="shared" si="705"/>
        <v>-5.2817796389267604E-2</v>
      </c>
      <c r="AU715">
        <f t="shared" si="687"/>
        <v>5.8560234526860242</v>
      </c>
      <c r="AV715">
        <f t="shared" si="706"/>
        <v>0.14659069001025293</v>
      </c>
      <c r="AW715">
        <f t="shared" si="707"/>
        <v>0</v>
      </c>
      <c r="AX715">
        <f t="shared" si="688"/>
        <v>3.7051279060586133E-2</v>
      </c>
      <c r="AY715" t="b">
        <f t="shared" si="708"/>
        <v>0</v>
      </c>
      <c r="AZ715">
        <f t="shared" si="689"/>
        <v>37.337604695554134</v>
      </c>
      <c r="BA715">
        <f t="shared" si="690"/>
        <v>2.2280447734921092</v>
      </c>
      <c r="BB715">
        <f t="shared" si="691"/>
        <v>0.16467683339942735</v>
      </c>
      <c r="BC715">
        <f t="shared" si="692"/>
        <v>0.16846856793925993</v>
      </c>
      <c r="BD715">
        <f t="shared" si="693"/>
        <v>4.9331796297907987E-2</v>
      </c>
      <c r="BF715" s="15">
        <f t="shared" si="709"/>
        <v>39.948126666682832</v>
      </c>
      <c r="BG715" s="10">
        <f t="shared" si="710"/>
        <v>0</v>
      </c>
      <c r="BH715">
        <f t="shared" si="711"/>
        <v>5.85602345268601</v>
      </c>
      <c r="BI715">
        <f t="shared" si="712"/>
        <v>5.9216781596562029</v>
      </c>
      <c r="BJ715">
        <f t="shared" si="713"/>
        <v>-0.11768041519248884</v>
      </c>
      <c r="BK715">
        <f t="shared" si="714"/>
        <v>-5.2014833275038086E-4</v>
      </c>
      <c r="BM715">
        <f t="shared" si="715"/>
        <v>0</v>
      </c>
      <c r="BN715">
        <f t="shared" si="716"/>
        <v>-1.021405182655144E-14</v>
      </c>
      <c r="BO715">
        <f t="shared" si="717"/>
        <v>0</v>
      </c>
      <c r="BP715">
        <f t="shared" si="718"/>
        <v>0</v>
      </c>
    </row>
    <row r="716" spans="1:68" x14ac:dyDescent="0.2">
      <c r="A716">
        <f t="shared" si="724"/>
        <v>0.67900000000000005</v>
      </c>
      <c r="B716">
        <f t="shared" si="660"/>
        <v>2.122373284172018</v>
      </c>
      <c r="C716">
        <f t="shared" si="661"/>
        <v>1.003360565860409</v>
      </c>
      <c r="D716">
        <f t="shared" si="662"/>
        <v>2.122373284172018</v>
      </c>
      <c r="E716">
        <f t="shared" si="668"/>
        <v>0.84328195134272765</v>
      </c>
      <c r="F716">
        <f t="shared" si="669"/>
        <v>0.84328195134272754</v>
      </c>
      <c r="G716">
        <f t="shared" si="663"/>
        <v>2.1011495513302978</v>
      </c>
      <c r="H716">
        <f t="shared" si="664"/>
        <v>0.86262844991372611</v>
      </c>
      <c r="I716">
        <f t="shared" si="665"/>
        <v>0.862628449913726</v>
      </c>
      <c r="J716">
        <f t="shared" si="720"/>
        <v>25.304487214186953</v>
      </c>
      <c r="K716">
        <f t="shared" si="721"/>
        <v>24.499970729827119</v>
      </c>
      <c r="L716">
        <f t="shared" si="670"/>
        <v>6.1521659827373691E+18</v>
      </c>
      <c r="M716">
        <f t="shared" si="666"/>
        <v>3.7074038194455414E-2</v>
      </c>
      <c r="N716" s="17">
        <f t="shared" si="722"/>
        <v>2.2808563662263456E+17</v>
      </c>
      <c r="O716">
        <f t="shared" si="723"/>
        <v>0</v>
      </c>
      <c r="P716" s="18" t="e">
        <f t="shared" si="667"/>
        <v>#N/A</v>
      </c>
      <c r="R716">
        <f t="shared" si="671"/>
        <v>3.1986719228490337</v>
      </c>
      <c r="S716">
        <f t="shared" si="672"/>
        <v>43.263335886021089</v>
      </c>
      <c r="T716">
        <f t="shared" si="694"/>
        <v>-3.2948383334536357</v>
      </c>
      <c r="U716" s="9">
        <f t="shared" si="673"/>
        <v>39.968497552567456</v>
      </c>
      <c r="V716">
        <f t="shared" si="695"/>
        <v>-2.280856366226297E+17</v>
      </c>
      <c r="W716">
        <f t="shared" si="696"/>
        <v>0</v>
      </c>
      <c r="X716">
        <f t="shared" si="697"/>
        <v>-2.1316282072803006E-14</v>
      </c>
      <c r="Y716">
        <f t="shared" si="674"/>
        <v>1.003360565860409</v>
      </c>
      <c r="Z716">
        <f t="shared" si="675"/>
        <v>31.415926535897931</v>
      </c>
      <c r="AA716">
        <f t="shared" si="676"/>
        <v>3.7090284145242807</v>
      </c>
      <c r="AB716">
        <f t="shared" si="698"/>
        <v>2.3639742860966284</v>
      </c>
      <c r="AC716">
        <f t="shared" si="677"/>
        <v>33.779900821994559</v>
      </c>
      <c r="AD716">
        <f t="shared" si="699"/>
        <v>0.16604007359508235</v>
      </c>
      <c r="AE716">
        <f t="shared" si="678"/>
        <v>0.16722752027662105</v>
      </c>
      <c r="AF716" s="9">
        <f t="shared" si="700"/>
        <v>34.113168415866262</v>
      </c>
      <c r="AG716" s="9">
        <f t="shared" si="701"/>
        <v>0</v>
      </c>
      <c r="AH716">
        <f t="shared" si="702"/>
        <v>0</v>
      </c>
      <c r="AI716">
        <f t="shared" si="719"/>
        <v>3.1257338500323417E-3</v>
      </c>
      <c r="AJ716">
        <f t="shared" si="679"/>
        <v>37.337604695554134</v>
      </c>
      <c r="AK716">
        <f t="shared" si="680"/>
        <v>2.2455874304227788</v>
      </c>
      <c r="AL716">
        <f t="shared" si="681"/>
        <v>0.21485151154412829</v>
      </c>
      <c r="AM716">
        <f t="shared" si="682"/>
        <v>0.17045391504640958</v>
      </c>
      <c r="AN716" s="9">
        <f t="shared" si="703"/>
        <v>39.968497552567449</v>
      </c>
      <c r="AO716">
        <f t="shared" si="683"/>
        <v>0</v>
      </c>
      <c r="AP716">
        <f t="shared" si="704"/>
        <v>0</v>
      </c>
      <c r="AQ716">
        <f t="shared" si="684"/>
        <v>5.9216781596562029</v>
      </c>
      <c r="AR716">
        <f t="shared" si="685"/>
        <v>-0.11838685567384966</v>
      </c>
      <c r="AS716">
        <f t="shared" si="686"/>
        <v>4.8811437949045938E-2</v>
      </c>
      <c r="AT716">
        <f t="shared" si="705"/>
        <v>-5.2719771258944413E-2</v>
      </c>
      <c r="AU716">
        <f t="shared" si="687"/>
        <v>5.8553291367011866</v>
      </c>
      <c r="AV716">
        <f t="shared" si="706"/>
        <v>0.14649860503262924</v>
      </c>
      <c r="AW716">
        <f t="shared" si="707"/>
        <v>0</v>
      </c>
      <c r="AX716">
        <f t="shared" si="688"/>
        <v>3.7082536399086458E-2</v>
      </c>
      <c r="AY716" t="b">
        <f t="shared" si="708"/>
        <v>0</v>
      </c>
      <c r="AZ716">
        <f t="shared" si="689"/>
        <v>37.337604695554134</v>
      </c>
      <c r="BA716">
        <f t="shared" si="690"/>
        <v>2.245587430422789</v>
      </c>
      <c r="BB716">
        <f t="shared" si="691"/>
        <v>0.16551971524622044</v>
      </c>
      <c r="BC716">
        <f t="shared" si="692"/>
        <v>0.17045391504640972</v>
      </c>
      <c r="BD716">
        <f t="shared" si="693"/>
        <v>4.9331796297907987E-2</v>
      </c>
      <c r="BF716" s="15">
        <f t="shared" si="709"/>
        <v>39.968497552567456</v>
      </c>
      <c r="BG716" s="10">
        <f t="shared" si="710"/>
        <v>0</v>
      </c>
      <c r="BH716">
        <f t="shared" si="711"/>
        <v>5.8553291367011937</v>
      </c>
      <c r="BI716">
        <f t="shared" si="712"/>
        <v>5.9216781596562029</v>
      </c>
      <c r="BJ716">
        <f t="shared" si="713"/>
        <v>-0.11838685567383944</v>
      </c>
      <c r="BK716">
        <f t="shared" si="714"/>
        <v>-5.2035834886191012E-4</v>
      </c>
      <c r="BM716">
        <f t="shared" si="715"/>
        <v>0</v>
      </c>
      <c r="BN716">
        <f t="shared" si="716"/>
        <v>1.021405182655144E-14</v>
      </c>
      <c r="BO716">
        <f t="shared" si="717"/>
        <v>0</v>
      </c>
      <c r="BP716">
        <f t="shared" si="718"/>
        <v>0</v>
      </c>
    </row>
    <row r="717" spans="1:68" x14ac:dyDescent="0.2">
      <c r="A717">
        <f t="shared" si="724"/>
        <v>0.68</v>
      </c>
      <c r="B717">
        <f t="shared" si="660"/>
        <v>2.1254990180220505</v>
      </c>
      <c r="C717">
        <f t="shared" si="661"/>
        <v>1.0002348320103764</v>
      </c>
      <c r="D717">
        <f t="shared" si="662"/>
        <v>2.1254990180220505</v>
      </c>
      <c r="E717">
        <f t="shared" si="668"/>
        <v>0.84159784188151832</v>
      </c>
      <c r="F717">
        <f t="shared" si="669"/>
        <v>0.84159784188151832</v>
      </c>
      <c r="G717">
        <f t="shared" si="663"/>
        <v>2.1042440278418302</v>
      </c>
      <c r="H717">
        <f t="shared" si="664"/>
        <v>0.86105901820343267</v>
      </c>
      <c r="I717">
        <f t="shared" si="665"/>
        <v>0.86105901820343267</v>
      </c>
      <c r="J717">
        <f t="shared" si="720"/>
        <v>25.350609098758255</v>
      </c>
      <c r="K717">
        <f t="shared" si="721"/>
        <v>24.544179283652408</v>
      </c>
      <c r="L717">
        <f t="shared" si="670"/>
        <v>6.2741131793681398E+18</v>
      </c>
      <c r="M717">
        <f t="shared" si="666"/>
        <v>3.7105274026092427E-2</v>
      </c>
      <c r="N717" s="17">
        <f t="shared" si="722"/>
        <v>2.3280268879117283E+17</v>
      </c>
      <c r="O717">
        <f t="shared" si="723"/>
        <v>0</v>
      </c>
      <c r="P717" s="18" t="e">
        <f t="shared" si="667"/>
        <v>#N/A</v>
      </c>
      <c r="R717">
        <f t="shared" si="671"/>
        <v>3.2004747297398333</v>
      </c>
      <c r="S717">
        <f t="shared" si="672"/>
        <v>43.282963822926092</v>
      </c>
      <c r="T717">
        <f t="shared" si="694"/>
        <v>-3.2939961624345702</v>
      </c>
      <c r="U717" s="9">
        <f t="shared" si="673"/>
        <v>39.988967660491525</v>
      </c>
      <c r="V717">
        <f t="shared" si="695"/>
        <v>-2.3280268879117146E+17</v>
      </c>
      <c r="W717">
        <f t="shared" si="696"/>
        <v>0</v>
      </c>
      <c r="X717">
        <f t="shared" si="697"/>
        <v>-7.1054273576010019E-15</v>
      </c>
      <c r="Y717">
        <f t="shared" si="674"/>
        <v>1.0002348320103764</v>
      </c>
      <c r="Z717">
        <f t="shared" si="675"/>
        <v>31.415926535897931</v>
      </c>
      <c r="AA717">
        <f t="shared" si="676"/>
        <v>3.7121541483743132</v>
      </c>
      <c r="AB717">
        <f t="shared" si="698"/>
        <v>2.382315820366959</v>
      </c>
      <c r="AC717">
        <f t="shared" si="677"/>
        <v>33.798242356264893</v>
      </c>
      <c r="AD717">
        <f t="shared" si="699"/>
        <v>0.16688245525282425</v>
      </c>
      <c r="AE717">
        <f t="shared" si="678"/>
        <v>0.16921432252259833</v>
      </c>
      <c r="AF717" s="9">
        <f t="shared" si="700"/>
        <v>34.134339134040317</v>
      </c>
      <c r="AG717" s="9">
        <f t="shared" si="701"/>
        <v>0</v>
      </c>
      <c r="AH717">
        <f t="shared" si="702"/>
        <v>0</v>
      </c>
      <c r="AI717">
        <f t="shared" si="719"/>
        <v>3.1257338500323417E-3</v>
      </c>
      <c r="AJ717">
        <f t="shared" si="679"/>
        <v>37.337604695554134</v>
      </c>
      <c r="AK717">
        <f t="shared" si="680"/>
        <v>2.2632162810679186</v>
      </c>
      <c r="AL717">
        <f t="shared" si="681"/>
        <v>0.21569368256319388</v>
      </c>
      <c r="AM717">
        <f t="shared" si="682"/>
        <v>0.17245300130625904</v>
      </c>
      <c r="AN717" s="9">
        <f t="shared" si="703"/>
        <v>39.988967660491504</v>
      </c>
      <c r="AO717">
        <f t="shared" si="683"/>
        <v>0</v>
      </c>
      <c r="AP717">
        <f t="shared" si="704"/>
        <v>0</v>
      </c>
      <c r="AQ717">
        <f t="shared" si="684"/>
        <v>5.9216781596562029</v>
      </c>
      <c r="AR717">
        <f t="shared" si="685"/>
        <v>-0.11909953929904038</v>
      </c>
      <c r="AS717">
        <f t="shared" si="686"/>
        <v>4.8811227310369631E-2</v>
      </c>
      <c r="AT717">
        <f t="shared" si="705"/>
        <v>-5.2624020203160704E-2</v>
      </c>
      <c r="AU717">
        <f t="shared" si="687"/>
        <v>5.8546285264511866</v>
      </c>
      <c r="AV717">
        <f t="shared" si="706"/>
        <v>0.14640609320443826</v>
      </c>
      <c r="AW717">
        <f t="shared" si="707"/>
        <v>0</v>
      </c>
      <c r="AX717">
        <f t="shared" si="688"/>
        <v>3.7113793737586782E-2</v>
      </c>
      <c r="AY717" t="b">
        <f t="shared" si="708"/>
        <v>0</v>
      </c>
      <c r="AZ717">
        <f t="shared" si="689"/>
        <v>37.337604695554134</v>
      </c>
      <c r="BA717">
        <f t="shared" si="690"/>
        <v>2.263216281067927</v>
      </c>
      <c r="BB717">
        <f t="shared" si="691"/>
        <v>0.16636188626528614</v>
      </c>
      <c r="BC717">
        <f t="shared" si="692"/>
        <v>0.17245300130625904</v>
      </c>
      <c r="BD717">
        <f t="shared" si="693"/>
        <v>4.9331796297907987E-2</v>
      </c>
      <c r="BF717" s="15">
        <f t="shared" si="709"/>
        <v>39.988967660491511</v>
      </c>
      <c r="BG717" s="10">
        <f t="shared" si="710"/>
        <v>0</v>
      </c>
      <c r="BH717">
        <f t="shared" si="711"/>
        <v>5.8546285264511937</v>
      </c>
      <c r="BI717">
        <f t="shared" si="712"/>
        <v>5.9216781596562029</v>
      </c>
      <c r="BJ717">
        <f t="shared" si="713"/>
        <v>-0.11909953929903194</v>
      </c>
      <c r="BK717">
        <f t="shared" si="714"/>
        <v>-5.2056898753810588E-4</v>
      </c>
      <c r="BM717">
        <f t="shared" si="715"/>
        <v>0</v>
      </c>
      <c r="BN717">
        <f t="shared" si="716"/>
        <v>8.4376949871511897E-15</v>
      </c>
      <c r="BO717">
        <f t="shared" si="717"/>
        <v>2.4980018054066022E-16</v>
      </c>
      <c r="BP717">
        <f t="shared" si="718"/>
        <v>0</v>
      </c>
    </row>
    <row r="718" spans="1:68" x14ac:dyDescent="0.2">
      <c r="A718">
        <f t="shared" si="724"/>
        <v>0.68100000000000005</v>
      </c>
      <c r="B718">
        <f t="shared" si="660"/>
        <v>2.1286247518720831</v>
      </c>
      <c r="C718">
        <f t="shared" si="661"/>
        <v>0.99710909816034388</v>
      </c>
      <c r="D718">
        <f t="shared" si="662"/>
        <v>2.1286247518720831</v>
      </c>
      <c r="E718">
        <f t="shared" si="668"/>
        <v>0.83990550983758461</v>
      </c>
      <c r="F718">
        <f t="shared" si="669"/>
        <v>0.8399055098375845</v>
      </c>
      <c r="G718">
        <f t="shared" si="663"/>
        <v>2.1073385043533621</v>
      </c>
      <c r="H718">
        <f t="shared" si="664"/>
        <v>0.85948134118379138</v>
      </c>
      <c r="I718">
        <f t="shared" si="665"/>
        <v>0.85948134118379127</v>
      </c>
      <c r="J718">
        <f t="shared" si="720"/>
        <v>25.397143062315784</v>
      </c>
      <c r="K718">
        <f t="shared" si="721"/>
        <v>24.588782006572853</v>
      </c>
      <c r="L718">
        <f t="shared" si="670"/>
        <v>6.3991225193404764E+18</v>
      </c>
      <c r="M718">
        <f t="shared" si="666"/>
        <v>3.7136509821476801E-2</v>
      </c>
      <c r="N718" s="17">
        <f t="shared" si="722"/>
        <v>2.3764107628832096E+17</v>
      </c>
      <c r="O718">
        <f t="shared" si="723"/>
        <v>0</v>
      </c>
      <c r="P718" s="18" t="e">
        <f t="shared" si="667"/>
        <v>#N/A</v>
      </c>
      <c r="R718">
        <f t="shared" si="671"/>
        <v>3.2022903229384303</v>
      </c>
      <c r="S718">
        <f t="shared" si="672"/>
        <v>43.302692548505426</v>
      </c>
      <c r="T718">
        <f t="shared" si="694"/>
        <v>-3.2931547010469622</v>
      </c>
      <c r="U718" s="9">
        <f t="shared" si="673"/>
        <v>40.009537847458461</v>
      </c>
      <c r="V718">
        <f t="shared" si="695"/>
        <v>-2.3764107628831142E+17</v>
      </c>
      <c r="W718">
        <f t="shared" si="696"/>
        <v>0</v>
      </c>
      <c r="X718">
        <f t="shared" si="697"/>
        <v>-4.2632564145606011E-14</v>
      </c>
      <c r="Y718">
        <f t="shared" si="674"/>
        <v>0.99710909816034388</v>
      </c>
      <c r="Z718">
        <f t="shared" si="675"/>
        <v>31.415926535897931</v>
      </c>
      <c r="AA718">
        <f t="shared" si="676"/>
        <v>3.7152798822243458</v>
      </c>
      <c r="AB718">
        <f t="shared" si="698"/>
        <v>2.4007506678358816</v>
      </c>
      <c r="AC718">
        <f t="shared" si="677"/>
        <v>33.816677203733811</v>
      </c>
      <c r="AD718">
        <f t="shared" si="699"/>
        <v>0.16772412790092348</v>
      </c>
      <c r="AE718">
        <f t="shared" si="678"/>
        <v>0.17121496932405447</v>
      </c>
      <c r="AF718" s="9">
        <f t="shared" si="700"/>
        <v>34.155616300958791</v>
      </c>
      <c r="AG718" s="9">
        <f t="shared" si="701"/>
        <v>0</v>
      </c>
      <c r="AH718">
        <f t="shared" si="702"/>
        <v>0</v>
      </c>
      <c r="AI718">
        <f t="shared" si="719"/>
        <v>3.1257338500325638E-3</v>
      </c>
      <c r="AJ718">
        <f t="shared" si="679"/>
        <v>37.337604695554134</v>
      </c>
      <c r="AK718">
        <f t="shared" si="680"/>
        <v>2.2809321261928686</v>
      </c>
      <c r="AL718">
        <f t="shared" si="681"/>
        <v>0.21653514395080187</v>
      </c>
      <c r="AM718">
        <f t="shared" si="682"/>
        <v>0.17446588176064953</v>
      </c>
      <c r="AN718" s="9">
        <f t="shared" si="703"/>
        <v>40.009537847458446</v>
      </c>
      <c r="AO718">
        <f t="shared" si="683"/>
        <v>0</v>
      </c>
      <c r="AP718">
        <f t="shared" si="704"/>
        <v>0</v>
      </c>
      <c r="AQ718">
        <f t="shared" si="684"/>
        <v>5.9216781596562029</v>
      </c>
      <c r="AR718">
        <f t="shared" si="685"/>
        <v>-0.11981854164301309</v>
      </c>
      <c r="AS718">
        <f t="shared" si="686"/>
        <v>4.8811016049878392E-2</v>
      </c>
      <c r="AT718">
        <f t="shared" si="705"/>
        <v>-5.2530516040827424E-2</v>
      </c>
      <c r="AU718">
        <f t="shared" si="687"/>
        <v>5.8539215464996559</v>
      </c>
      <c r="AV718">
        <f t="shared" si="706"/>
        <v>0.14631315084964219</v>
      </c>
      <c r="AW718">
        <f t="shared" si="707"/>
        <v>0</v>
      </c>
      <c r="AX718">
        <f t="shared" si="688"/>
        <v>3.7145051076087107E-2</v>
      </c>
      <c r="AY718" t="b">
        <f t="shared" si="708"/>
        <v>0</v>
      </c>
      <c r="AZ718">
        <f t="shared" si="689"/>
        <v>37.337604695554134</v>
      </c>
      <c r="BA718">
        <f t="shared" si="690"/>
        <v>2.2809321261928646</v>
      </c>
      <c r="BB718">
        <f t="shared" si="691"/>
        <v>0.16720334765289402</v>
      </c>
      <c r="BC718">
        <f t="shared" si="692"/>
        <v>0.17446588176064967</v>
      </c>
      <c r="BD718">
        <f t="shared" si="693"/>
        <v>4.9331796297907987E-2</v>
      </c>
      <c r="BF718" s="15">
        <f t="shared" si="709"/>
        <v>40.009537847458446</v>
      </c>
      <c r="BG718" s="10">
        <f t="shared" si="710"/>
        <v>0</v>
      </c>
      <c r="BH718">
        <f t="shared" si="711"/>
        <v>5.8539215464996559</v>
      </c>
      <c r="BI718">
        <f t="shared" si="712"/>
        <v>5.9216781596562029</v>
      </c>
      <c r="BJ718">
        <f t="shared" si="713"/>
        <v>-0.11981854164301708</v>
      </c>
      <c r="BK718">
        <f t="shared" si="714"/>
        <v>-5.2078024802945655E-4</v>
      </c>
      <c r="BM718">
        <f t="shared" si="715"/>
        <v>0</v>
      </c>
      <c r="BN718">
        <f t="shared" si="716"/>
        <v>-3.9968028886505635E-15</v>
      </c>
      <c r="BO718">
        <f t="shared" si="717"/>
        <v>0</v>
      </c>
      <c r="BP718">
        <f t="shared" si="718"/>
        <v>0</v>
      </c>
    </row>
    <row r="719" spans="1:68" x14ac:dyDescent="0.2">
      <c r="A719">
        <f t="shared" si="724"/>
        <v>0.68200000000000005</v>
      </c>
      <c r="B719">
        <f t="shared" si="660"/>
        <v>2.1317504857221152</v>
      </c>
      <c r="C719">
        <f t="shared" si="661"/>
        <v>0.99398336431031176</v>
      </c>
      <c r="D719">
        <f t="shared" si="662"/>
        <v>2.1317504857221152</v>
      </c>
      <c r="E719">
        <f t="shared" si="668"/>
        <v>0.83820497174535624</v>
      </c>
      <c r="F719">
        <f t="shared" si="669"/>
        <v>0.83820497174535613</v>
      </c>
      <c r="G719">
        <f t="shared" si="663"/>
        <v>2.1104329808648941</v>
      </c>
      <c r="H719">
        <f t="shared" si="664"/>
        <v>0.85789543396228574</v>
      </c>
      <c r="I719">
        <f t="shared" si="665"/>
        <v>0.85789543396228563</v>
      </c>
      <c r="J719">
        <f t="shared" si="720"/>
        <v>25.444092271967257</v>
      </c>
      <c r="K719">
        <f t="shared" si="721"/>
        <v>24.633781913956224</v>
      </c>
      <c r="L719">
        <f t="shared" si="670"/>
        <v>6.5272861184297503E+18</v>
      </c>
      <c r="M719">
        <f t="shared" si="666"/>
        <v>3.7167745580578011E-2</v>
      </c>
      <c r="N719" s="17">
        <f t="shared" si="722"/>
        <v>2.4260450978143555E+17</v>
      </c>
      <c r="O719">
        <f t="shared" si="723"/>
        <v>0</v>
      </c>
      <c r="P719" s="18" t="e">
        <f t="shared" si="667"/>
        <v>#N/A</v>
      </c>
      <c r="R719">
        <f t="shared" si="671"/>
        <v>3.204118749429695</v>
      </c>
      <c r="S719">
        <f t="shared" si="672"/>
        <v>43.322522928716502</v>
      </c>
      <c r="T719">
        <f t="shared" si="694"/>
        <v>-3.2923139480975609</v>
      </c>
      <c r="U719" s="9">
        <f t="shared" si="673"/>
        <v>40.030208980618944</v>
      </c>
      <c r="V719">
        <f t="shared" si="695"/>
        <v>-2.4260450978142627E+17</v>
      </c>
      <c r="W719">
        <f t="shared" si="696"/>
        <v>0</v>
      </c>
      <c r="X719">
        <f t="shared" si="697"/>
        <v>-3.5527136788005009E-14</v>
      </c>
      <c r="Y719">
        <f t="shared" si="674"/>
        <v>0.99398336431031176</v>
      </c>
      <c r="Z719">
        <f t="shared" si="675"/>
        <v>31.415926535897931</v>
      </c>
      <c r="AA719">
        <f t="shared" si="676"/>
        <v>3.7184056160743779</v>
      </c>
      <c r="AB719">
        <f t="shared" si="698"/>
        <v>2.4192797155652759</v>
      </c>
      <c r="AC719">
        <f t="shared" si="677"/>
        <v>33.835206251463205</v>
      </c>
      <c r="AD719">
        <f t="shared" si="699"/>
        <v>0.16856509273188469</v>
      </c>
      <c r="AE719">
        <f t="shared" si="678"/>
        <v>0.17322951618848273</v>
      </c>
      <c r="AF719" s="9">
        <f t="shared" si="700"/>
        <v>34.177000860383572</v>
      </c>
      <c r="AG719" s="9">
        <f t="shared" si="701"/>
        <v>0</v>
      </c>
      <c r="AH719">
        <f t="shared" si="702"/>
        <v>0</v>
      </c>
      <c r="AI719">
        <f t="shared" si="719"/>
        <v>3.1257338500323417E-3</v>
      </c>
      <c r="AJ719">
        <f t="shared" si="679"/>
        <v>37.337604695554134</v>
      </c>
      <c r="AK719">
        <f t="shared" si="680"/>
        <v>2.2987357761106026</v>
      </c>
      <c r="AL719">
        <f t="shared" si="681"/>
        <v>0.21737589690020309</v>
      </c>
      <c r="AM719">
        <f t="shared" si="682"/>
        <v>0.17649261205402508</v>
      </c>
      <c r="AN719" s="9">
        <f t="shared" si="703"/>
        <v>40.030208980618966</v>
      </c>
      <c r="AO719">
        <f t="shared" si="683"/>
        <v>0</v>
      </c>
      <c r="AP719">
        <f t="shared" si="704"/>
        <v>0</v>
      </c>
      <c r="AQ719">
        <f t="shared" si="684"/>
        <v>5.9216781596562029</v>
      </c>
      <c r="AR719">
        <f t="shared" si="685"/>
        <v>-0.12054393945467323</v>
      </c>
      <c r="AS719">
        <f t="shared" si="686"/>
        <v>4.88108041683184E-2</v>
      </c>
      <c r="AT719">
        <f t="shared" si="705"/>
        <v>-5.2439232341278577E-2</v>
      </c>
      <c r="AU719">
        <f t="shared" si="687"/>
        <v>5.8532081202353936</v>
      </c>
      <c r="AV719">
        <f t="shared" si="706"/>
        <v>0.14621977424772586</v>
      </c>
      <c r="AW719">
        <f t="shared" si="707"/>
        <v>0</v>
      </c>
      <c r="AX719">
        <f t="shared" si="688"/>
        <v>3.7176308414587425E-2</v>
      </c>
      <c r="AY719" t="b">
        <f t="shared" si="708"/>
        <v>0</v>
      </c>
      <c r="AZ719">
        <f t="shared" si="689"/>
        <v>37.337604695554134</v>
      </c>
      <c r="BA719">
        <f t="shared" si="690"/>
        <v>2.2987357761106093</v>
      </c>
      <c r="BB719">
        <f t="shared" si="691"/>
        <v>0.16804410060229522</v>
      </c>
      <c r="BC719">
        <f t="shared" si="692"/>
        <v>0.17649261205402519</v>
      </c>
      <c r="BD719">
        <f t="shared" si="693"/>
        <v>4.9331796297907987E-2</v>
      </c>
      <c r="BF719" s="15">
        <f t="shared" si="709"/>
        <v>40.030208980618973</v>
      </c>
      <c r="BG719" s="10">
        <f t="shared" si="710"/>
        <v>0</v>
      </c>
      <c r="BH719">
        <f t="shared" si="711"/>
        <v>5.8532081202354007</v>
      </c>
      <c r="BI719">
        <f t="shared" si="712"/>
        <v>5.9216781596562029</v>
      </c>
      <c r="BJ719">
        <f t="shared" si="713"/>
        <v>-0.12054393945466657</v>
      </c>
      <c r="BK719">
        <f t="shared" si="714"/>
        <v>-5.2099212958947594E-4</v>
      </c>
      <c r="BM719">
        <f t="shared" si="715"/>
        <v>0</v>
      </c>
      <c r="BN719">
        <f t="shared" si="716"/>
        <v>6.6613381477509392E-15</v>
      </c>
      <c r="BO719">
        <f t="shared" si="717"/>
        <v>0</v>
      </c>
      <c r="BP719">
        <f t="shared" si="718"/>
        <v>0</v>
      </c>
    </row>
    <row r="720" spans="1:68" x14ac:dyDescent="0.2">
      <c r="A720">
        <f t="shared" si="724"/>
        <v>0.68300000000000005</v>
      </c>
      <c r="B720">
        <f t="shared" si="660"/>
        <v>2.1348762195721478</v>
      </c>
      <c r="C720">
        <f t="shared" si="661"/>
        <v>0.99085763046027919</v>
      </c>
      <c r="D720">
        <f t="shared" si="662"/>
        <v>2.1348762195721478</v>
      </c>
      <c r="E720">
        <f t="shared" si="668"/>
        <v>0.83649624421943702</v>
      </c>
      <c r="F720">
        <f t="shared" si="669"/>
        <v>0.83649624421943702</v>
      </c>
      <c r="G720">
        <f t="shared" si="663"/>
        <v>2.1135274573764264</v>
      </c>
      <c r="H720">
        <f t="shared" si="664"/>
        <v>0.85630131172520974</v>
      </c>
      <c r="I720">
        <f t="shared" si="665"/>
        <v>0.85630131172520974</v>
      </c>
      <c r="J720">
        <f t="shared" si="720"/>
        <v>25.491459936523601</v>
      </c>
      <c r="K720">
        <f t="shared" si="721"/>
        <v>24.679182060798194</v>
      </c>
      <c r="L720">
        <f t="shared" si="670"/>
        <v>6.6586993050061343E+18</v>
      </c>
      <c r="M720">
        <f t="shared" si="666"/>
        <v>3.7198981303365554E-2</v>
      </c>
      <c r="N720" s="17">
        <f t="shared" si="722"/>
        <v>2.4769683095165638E+17</v>
      </c>
      <c r="O720">
        <f t="shared" si="723"/>
        <v>0</v>
      </c>
      <c r="P720" s="18" t="e">
        <f t="shared" si="667"/>
        <v>#N/A</v>
      </c>
      <c r="R720">
        <f t="shared" si="671"/>
        <v>3.2059600567050928</v>
      </c>
      <c r="S720">
        <f t="shared" si="672"/>
        <v>43.342455839823032</v>
      </c>
      <c r="T720">
        <f t="shared" si="694"/>
        <v>-3.2914739023961239</v>
      </c>
      <c r="U720" s="9">
        <f t="shared" si="673"/>
        <v>40.050981937426911</v>
      </c>
      <c r="V720">
        <f t="shared" si="695"/>
        <v>-2.4769683095165235E+17</v>
      </c>
      <c r="W720">
        <f t="shared" si="696"/>
        <v>0</v>
      </c>
      <c r="X720">
        <f t="shared" si="697"/>
        <v>-1.4210854715202004E-14</v>
      </c>
      <c r="Y720">
        <f t="shared" si="674"/>
        <v>0.99085763046027919</v>
      </c>
      <c r="Z720">
        <f t="shared" si="675"/>
        <v>31.415926535897931</v>
      </c>
      <c r="AA720">
        <f t="shared" si="676"/>
        <v>3.7215313499244105</v>
      </c>
      <c r="AB720">
        <f t="shared" si="698"/>
        <v>2.4379038615093465</v>
      </c>
      <c r="AC720">
        <f t="shared" si="677"/>
        <v>33.853830397407279</v>
      </c>
      <c r="AD720">
        <f t="shared" si="699"/>
        <v>0.16940535093520642</v>
      </c>
      <c r="AE720">
        <f t="shared" si="678"/>
        <v>0.1752580192339073</v>
      </c>
      <c r="AF720" s="9">
        <f t="shared" si="700"/>
        <v>34.198493767576394</v>
      </c>
      <c r="AG720" s="9">
        <f t="shared" si="701"/>
        <v>0</v>
      </c>
      <c r="AH720">
        <f t="shared" si="702"/>
        <v>0</v>
      </c>
      <c r="AI720">
        <f t="shared" si="719"/>
        <v>3.1257338500323417E-3</v>
      </c>
      <c r="AJ720">
        <f t="shared" si="679"/>
        <v>37.337604695554134</v>
      </c>
      <c r="AK720">
        <f t="shared" si="680"/>
        <v>2.3166280508306296</v>
      </c>
      <c r="AL720">
        <f t="shared" si="681"/>
        <v>0.21821594260164012</v>
      </c>
      <c r="AM720">
        <f t="shared" si="682"/>
        <v>0.1785332484404879</v>
      </c>
      <c r="AN720" s="9">
        <f t="shared" si="703"/>
        <v>40.05098193742689</v>
      </c>
      <c r="AO720">
        <f t="shared" si="683"/>
        <v>0</v>
      </c>
      <c r="AP720">
        <f t="shared" si="704"/>
        <v>0</v>
      </c>
      <c r="AQ720">
        <f t="shared" si="684"/>
        <v>5.9216781596562029</v>
      </c>
      <c r="AR720">
        <f t="shared" si="685"/>
        <v>-0.12127581067871684</v>
      </c>
      <c r="AS720">
        <f t="shared" si="686"/>
        <v>4.88105916664337E-2</v>
      </c>
      <c r="AT720">
        <f t="shared" si="705"/>
        <v>-5.2350143405728543E-2</v>
      </c>
      <c r="AU720">
        <f t="shared" si="687"/>
        <v>5.8524881698504956</v>
      </c>
      <c r="AV720">
        <f t="shared" si="706"/>
        <v>0.14612595963300104</v>
      </c>
      <c r="AW720">
        <f t="shared" si="707"/>
        <v>0</v>
      </c>
      <c r="AX720">
        <f t="shared" si="688"/>
        <v>3.7207565753087757E-2</v>
      </c>
      <c r="AY720" t="b">
        <f t="shared" si="708"/>
        <v>0</v>
      </c>
      <c r="AZ720">
        <f t="shared" si="689"/>
        <v>37.337604695554134</v>
      </c>
      <c r="BA720">
        <f t="shared" si="690"/>
        <v>2.3166280508306376</v>
      </c>
      <c r="BB720">
        <f t="shared" si="691"/>
        <v>0.16888414630373247</v>
      </c>
      <c r="BC720">
        <f t="shared" si="692"/>
        <v>0.1785332484404879</v>
      </c>
      <c r="BD720">
        <f t="shared" si="693"/>
        <v>4.9331796297907987E-2</v>
      </c>
      <c r="BF720" s="15">
        <f t="shared" si="709"/>
        <v>40.050981937426897</v>
      </c>
      <c r="BG720" s="10">
        <f t="shared" si="710"/>
        <v>0</v>
      </c>
      <c r="BH720">
        <f t="shared" si="711"/>
        <v>5.8524881698505027</v>
      </c>
      <c r="BI720">
        <f t="shared" si="712"/>
        <v>5.9216781596562029</v>
      </c>
      <c r="BJ720">
        <f t="shared" si="713"/>
        <v>-0.12127581067870885</v>
      </c>
      <c r="BK720">
        <f t="shared" si="714"/>
        <v>-5.2120463147395379E-4</v>
      </c>
      <c r="BM720">
        <f t="shared" si="715"/>
        <v>0</v>
      </c>
      <c r="BN720">
        <f t="shared" si="716"/>
        <v>7.9936057773011271E-15</v>
      </c>
      <c r="BO720">
        <f t="shared" si="717"/>
        <v>3.3306690738754696E-16</v>
      </c>
      <c r="BP720">
        <f t="shared" si="718"/>
        <v>0</v>
      </c>
    </row>
    <row r="721" spans="1:68" x14ac:dyDescent="0.2">
      <c r="A721">
        <f t="shared" si="724"/>
        <v>0.68400000000000005</v>
      </c>
      <c r="B721">
        <f t="shared" si="660"/>
        <v>2.1380019534221804</v>
      </c>
      <c r="C721">
        <f t="shared" si="661"/>
        <v>0.98773189661024663</v>
      </c>
      <c r="D721">
        <f t="shared" si="662"/>
        <v>2.1380019534221804</v>
      </c>
      <c r="E721">
        <f t="shared" si="668"/>
        <v>0.83477934395444409</v>
      </c>
      <c r="F721">
        <f t="shared" si="669"/>
        <v>0.83477934395444409</v>
      </c>
      <c r="G721">
        <f t="shared" si="663"/>
        <v>2.1166219338879584</v>
      </c>
      <c r="H721">
        <f t="shared" si="664"/>
        <v>0.85469898973752334</v>
      </c>
      <c r="I721">
        <f t="shared" si="665"/>
        <v>0.85469898973752323</v>
      </c>
      <c r="J721">
        <f t="shared" si="720"/>
        <v>25.539249307103134</v>
      </c>
      <c r="K721">
        <f t="shared" si="721"/>
        <v>24.724985542295165</v>
      </c>
      <c r="L721">
        <f t="shared" si="670"/>
        <v>6.7934607471234775E+18</v>
      </c>
      <c r="M721">
        <f t="shared" si="666"/>
        <v>3.7230216989808891E-2</v>
      </c>
      <c r="N721" s="17">
        <f t="shared" si="722"/>
        <v>2.5292201772715629E+17</v>
      </c>
      <c r="O721">
        <f t="shared" si="723"/>
        <v>0</v>
      </c>
      <c r="P721" s="18" t="e">
        <f t="shared" si="667"/>
        <v>#N/A</v>
      </c>
      <c r="R721">
        <f t="shared" si="671"/>
        <v>3.2078142927682678</v>
      </c>
      <c r="S721">
        <f t="shared" si="672"/>
        <v>43.362492168553409</v>
      </c>
      <c r="T721">
        <f t="shared" si="694"/>
        <v>-3.290634562755407</v>
      </c>
      <c r="U721" s="9">
        <f t="shared" si="673"/>
        <v>40.071857605798002</v>
      </c>
      <c r="V721">
        <f t="shared" si="695"/>
        <v>-2.5292201772714928E+17</v>
      </c>
      <c r="W721">
        <f t="shared" si="696"/>
        <v>0</v>
      </c>
      <c r="X721">
        <f t="shared" si="697"/>
        <v>-2.8421709430404007E-14</v>
      </c>
      <c r="Y721">
        <f t="shared" si="674"/>
        <v>0.98773189661024663</v>
      </c>
      <c r="Z721">
        <f t="shared" si="675"/>
        <v>31.415926535897931</v>
      </c>
      <c r="AA721">
        <f t="shared" si="676"/>
        <v>3.724657083774443</v>
      </c>
      <c r="AB721">
        <f t="shared" si="698"/>
        <v>2.4566240146885594</v>
      </c>
      <c r="AC721">
        <f t="shared" si="677"/>
        <v>33.872550550586489</v>
      </c>
      <c r="AD721">
        <f t="shared" si="699"/>
        <v>0.17024490369739129</v>
      </c>
      <c r="AE721">
        <f t="shared" si="678"/>
        <v>0.17730053519604647</v>
      </c>
      <c r="AF721" s="9">
        <f t="shared" si="700"/>
        <v>34.22009598947993</v>
      </c>
      <c r="AG721" s="9">
        <f t="shared" si="701"/>
        <v>0</v>
      </c>
      <c r="AH721">
        <f t="shared" si="702"/>
        <v>0</v>
      </c>
      <c r="AI721">
        <f t="shared" si="719"/>
        <v>3.1257338500325638E-3</v>
      </c>
      <c r="AJ721">
        <f t="shared" si="679"/>
        <v>37.337604695554134</v>
      </c>
      <c r="AK721">
        <f t="shared" si="680"/>
        <v>2.3346097802105668</v>
      </c>
      <c r="AL721">
        <f t="shared" si="681"/>
        <v>0.21905528224235704</v>
      </c>
      <c r="AM721">
        <f t="shared" si="682"/>
        <v>0.1805878477909669</v>
      </c>
      <c r="AN721" s="9">
        <f t="shared" si="703"/>
        <v>40.07185760579803</v>
      </c>
      <c r="AO721">
        <f t="shared" si="683"/>
        <v>0</v>
      </c>
      <c r="AP721">
        <f t="shared" si="704"/>
        <v>0</v>
      </c>
      <c r="AQ721">
        <f t="shared" si="684"/>
        <v>5.9216781596562029</v>
      </c>
      <c r="AR721">
        <f t="shared" si="685"/>
        <v>-0.12201423447799264</v>
      </c>
      <c r="AS721">
        <f t="shared" si="686"/>
        <v>4.8810378544965755E-2</v>
      </c>
      <c r="AT721">
        <f t="shared" si="705"/>
        <v>-5.2263224249402288E-2</v>
      </c>
      <c r="AU721">
        <f t="shared" si="687"/>
        <v>5.8517616163181003</v>
      </c>
      <c r="AV721">
        <f t="shared" si="706"/>
        <v>0.14603170319389946</v>
      </c>
      <c r="AW721">
        <f t="shared" si="707"/>
        <v>0</v>
      </c>
      <c r="AX721">
        <f t="shared" si="688"/>
        <v>3.7238823091588082E-2</v>
      </c>
      <c r="AY721" t="b">
        <f t="shared" si="708"/>
        <v>0</v>
      </c>
      <c r="AZ721">
        <f t="shared" si="689"/>
        <v>37.337604695554134</v>
      </c>
      <c r="BA721">
        <f t="shared" si="690"/>
        <v>2.3346097802105685</v>
      </c>
      <c r="BB721">
        <f t="shared" si="691"/>
        <v>0.16972348594444914</v>
      </c>
      <c r="BC721">
        <f t="shared" si="692"/>
        <v>0.1805878477909669</v>
      </c>
      <c r="BD721">
        <f t="shared" si="693"/>
        <v>4.9331796297907987E-2</v>
      </c>
      <c r="BF721" s="15">
        <f t="shared" si="709"/>
        <v>40.07185760579803</v>
      </c>
      <c r="BG721" s="10">
        <f t="shared" si="710"/>
        <v>0</v>
      </c>
      <c r="BH721">
        <f t="shared" si="711"/>
        <v>5.8517616163181003</v>
      </c>
      <c r="BI721">
        <f t="shared" si="712"/>
        <v>5.9216781596562029</v>
      </c>
      <c r="BJ721">
        <f t="shared" si="713"/>
        <v>-0.12201423447799087</v>
      </c>
      <c r="BK721">
        <f t="shared" si="714"/>
        <v>-5.2141775294214932E-4</v>
      </c>
      <c r="BM721">
        <f t="shared" si="715"/>
        <v>0</v>
      </c>
      <c r="BN721">
        <f t="shared" si="716"/>
        <v>0</v>
      </c>
      <c r="BO721">
        <f t="shared" si="717"/>
        <v>0</v>
      </c>
      <c r="BP721">
        <f t="shared" si="718"/>
        <v>0</v>
      </c>
    </row>
    <row r="722" spans="1:68" x14ac:dyDescent="0.2">
      <c r="A722">
        <f t="shared" si="724"/>
        <v>0.68500000000000005</v>
      </c>
      <c r="B722">
        <f t="shared" si="660"/>
        <v>2.1411276872722125</v>
      </c>
      <c r="C722">
        <f t="shared" si="661"/>
        <v>0.98460616276021451</v>
      </c>
      <c r="D722">
        <f t="shared" si="662"/>
        <v>2.1411276872722125</v>
      </c>
      <c r="E722">
        <f t="shared" si="668"/>
        <v>0.83305428772484369</v>
      </c>
      <c r="F722">
        <f t="shared" si="669"/>
        <v>0.83305428772484358</v>
      </c>
      <c r="G722">
        <f t="shared" si="663"/>
        <v>2.1197164103994903</v>
      </c>
      <c r="H722">
        <f t="shared" si="664"/>
        <v>0.85308848334270471</v>
      </c>
      <c r="I722">
        <f t="shared" si="665"/>
        <v>0.85308848334270471</v>
      </c>
      <c r="J722">
        <f t="shared" si="720"/>
        <v>25.587463677747067</v>
      </c>
      <c r="K722">
        <f t="shared" si="721"/>
        <v>24.771195494427655</v>
      </c>
      <c r="L722">
        <f t="shared" si="670"/>
        <v>6.9316725852264673E+18</v>
      </c>
      <c r="M722">
        <f t="shared" si="666"/>
        <v>3.7261452639877526E-2</v>
      </c>
      <c r="N722" s="17">
        <f t="shared" si="722"/>
        <v>2.5828418974955344E+17</v>
      </c>
      <c r="O722">
        <f t="shared" si="723"/>
        <v>0</v>
      </c>
      <c r="P722" s="18" t="e">
        <f t="shared" si="667"/>
        <v>#N/A</v>
      </c>
      <c r="R722">
        <f t="shared" si="671"/>
        <v>3.2096815061407122</v>
      </c>
      <c r="S722">
        <f t="shared" si="672"/>
        <v>43.382632812262891</v>
      </c>
      <c r="T722">
        <f t="shared" si="694"/>
        <v>-3.2897959279911548</v>
      </c>
      <c r="U722" s="9">
        <f t="shared" si="673"/>
        <v>40.092836884271733</v>
      </c>
      <c r="V722">
        <f t="shared" si="695"/>
        <v>-2.5828418974954858E+17</v>
      </c>
      <c r="W722">
        <f t="shared" si="696"/>
        <v>0</v>
      </c>
      <c r="X722">
        <f t="shared" si="697"/>
        <v>-2.1316282072803006E-14</v>
      </c>
      <c r="Y722">
        <f t="shared" si="674"/>
        <v>0.98460616276021451</v>
      </c>
      <c r="Z722">
        <f t="shared" si="675"/>
        <v>31.415926535897931</v>
      </c>
      <c r="AA722">
        <f t="shared" si="676"/>
        <v>3.7277828176244752</v>
      </c>
      <c r="AB722">
        <f t="shared" si="698"/>
        <v>2.475441095366901</v>
      </c>
      <c r="AC722">
        <f t="shared" si="677"/>
        <v>33.891367631264835</v>
      </c>
      <c r="AD722">
        <f t="shared" si="699"/>
        <v>0.1710837522019554</v>
      </c>
      <c r="AE722">
        <f t="shared" si="678"/>
        <v>0.17935712143559596</v>
      </c>
      <c r="AF722" s="9">
        <f t="shared" si="700"/>
        <v>34.241808504902387</v>
      </c>
      <c r="AG722" s="9">
        <f t="shared" si="701"/>
        <v>0</v>
      </c>
      <c r="AH722">
        <f t="shared" si="702"/>
        <v>0</v>
      </c>
      <c r="AI722">
        <f t="shared" si="719"/>
        <v>3.1257338500323417E-3</v>
      </c>
      <c r="AJ722">
        <f t="shared" si="679"/>
        <v>37.337604695554134</v>
      </c>
      <c r="AK722">
        <f t="shared" si="680"/>
        <v>2.352681804110504</v>
      </c>
      <c r="AL722">
        <f t="shared" si="681"/>
        <v>0.21989391700660921</v>
      </c>
      <c r="AM722">
        <f t="shared" si="682"/>
        <v>0.182656467600506</v>
      </c>
      <c r="AN722" s="9">
        <f t="shared" si="703"/>
        <v>40.092836884271755</v>
      </c>
      <c r="AO722">
        <f t="shared" si="683"/>
        <v>0</v>
      </c>
      <c r="AP722">
        <f t="shared" si="704"/>
        <v>0</v>
      </c>
      <c r="AQ722">
        <f t="shared" si="684"/>
        <v>5.9216781596562029</v>
      </c>
      <c r="AR722">
        <f t="shared" si="685"/>
        <v>-0.12275929125639706</v>
      </c>
      <c r="AS722">
        <f t="shared" si="686"/>
        <v>4.8810164804653805E-2</v>
      </c>
      <c r="AT722">
        <f t="shared" si="705"/>
        <v>-5.2178450584315028E-2</v>
      </c>
      <c r="AU722">
        <f t="shared" si="687"/>
        <v>5.8510283793693674</v>
      </c>
      <c r="AV722">
        <f t="shared" si="706"/>
        <v>0.14593700107224641</v>
      </c>
      <c r="AW722">
        <f t="shared" si="707"/>
        <v>0</v>
      </c>
      <c r="AX722">
        <f t="shared" si="688"/>
        <v>3.7270080430088399E-2</v>
      </c>
      <c r="AY722" t="b">
        <f t="shared" si="708"/>
        <v>0</v>
      </c>
      <c r="AZ722">
        <f t="shared" si="689"/>
        <v>37.337604695554134</v>
      </c>
      <c r="BA722">
        <f t="shared" si="690"/>
        <v>2.3526818041105071</v>
      </c>
      <c r="BB722">
        <f t="shared" si="691"/>
        <v>0.17056212070870133</v>
      </c>
      <c r="BC722">
        <f t="shared" si="692"/>
        <v>0.18265646760050613</v>
      </c>
      <c r="BD722">
        <f t="shared" si="693"/>
        <v>4.9331796297907987E-2</v>
      </c>
      <c r="BF722" s="15">
        <f t="shared" si="709"/>
        <v>40.092836884271762</v>
      </c>
      <c r="BG722" s="10">
        <f t="shared" si="710"/>
        <v>0</v>
      </c>
      <c r="BH722">
        <f t="shared" si="711"/>
        <v>5.8510283793693745</v>
      </c>
      <c r="BI722">
        <f t="shared" si="712"/>
        <v>5.9216781596562029</v>
      </c>
      <c r="BJ722">
        <f t="shared" si="713"/>
        <v>-0.12275929125639395</v>
      </c>
      <c r="BK722">
        <f t="shared" si="714"/>
        <v>-5.216314932540711E-4</v>
      </c>
      <c r="BM722">
        <f t="shared" si="715"/>
        <v>0</v>
      </c>
      <c r="BN722">
        <f t="shared" si="716"/>
        <v>0</v>
      </c>
      <c r="BO722">
        <f t="shared" si="717"/>
        <v>0</v>
      </c>
      <c r="BP722">
        <f t="shared" si="718"/>
        <v>0</v>
      </c>
    </row>
    <row r="723" spans="1:68" x14ac:dyDescent="0.2">
      <c r="A723">
        <f t="shared" si="724"/>
        <v>0.68600000000000005</v>
      </c>
      <c r="B723">
        <f t="shared" si="660"/>
        <v>2.144253421122245</v>
      </c>
      <c r="C723">
        <f t="shared" si="661"/>
        <v>0.98148042891018195</v>
      </c>
      <c r="D723">
        <f t="shared" si="662"/>
        <v>2.144253421122245</v>
      </c>
      <c r="E723">
        <f t="shared" si="668"/>
        <v>0.8313210923847868</v>
      </c>
      <c r="F723">
        <f t="shared" si="669"/>
        <v>0.8313210923847868</v>
      </c>
      <c r="G723">
        <f t="shared" si="663"/>
        <v>2.1228108869110227</v>
      </c>
      <c r="H723">
        <f t="shared" si="664"/>
        <v>0.85146980796260419</v>
      </c>
      <c r="I723">
        <f t="shared" si="665"/>
        <v>0.85146980796260419</v>
      </c>
      <c r="J723">
        <f t="shared" si="720"/>
        <v>25.636106386046368</v>
      </c>
      <c r="K723">
        <f t="shared" si="721"/>
        <v>24.817815094554547</v>
      </c>
      <c r="L723">
        <f t="shared" si="670"/>
        <v>7.0734405707423078E+18</v>
      </c>
      <c r="M723">
        <f t="shared" si="666"/>
        <v>3.7292688253540929E-2</v>
      </c>
      <c r="N723" s="17">
        <f t="shared" si="722"/>
        <v>2.637876140846415E+17</v>
      </c>
      <c r="O723">
        <f t="shared" si="723"/>
        <v>0</v>
      </c>
      <c r="P723" s="18" t="e">
        <f t="shared" si="667"/>
        <v>#N/A</v>
      </c>
      <c r="R723">
        <f t="shared" si="671"/>
        <v>3.211561745867527</v>
      </c>
      <c r="S723">
        <f t="shared" si="672"/>
        <v>43.402878679098002</v>
      </c>
      <c r="T723">
        <f t="shared" si="694"/>
        <v>-3.2889579969220897</v>
      </c>
      <c r="U723" s="9">
        <f t="shared" si="673"/>
        <v>40.113920682175916</v>
      </c>
      <c r="V723">
        <f t="shared" si="695"/>
        <v>-2.6378761408463626E+17</v>
      </c>
      <c r="W723">
        <f t="shared" si="696"/>
        <v>0</v>
      </c>
      <c r="X723">
        <f t="shared" si="697"/>
        <v>-2.1316282072803006E-14</v>
      </c>
      <c r="Y723">
        <f t="shared" si="674"/>
        <v>0.98148042891018195</v>
      </c>
      <c r="Z723">
        <f t="shared" si="675"/>
        <v>31.415926535897931</v>
      </c>
      <c r="AA723">
        <f t="shared" si="676"/>
        <v>3.7309085514745077</v>
      </c>
      <c r="AB723">
        <f t="shared" si="698"/>
        <v>2.4943560352325034</v>
      </c>
      <c r="AC723">
        <f t="shared" si="677"/>
        <v>33.910282571130438</v>
      </c>
      <c r="AD723">
        <f t="shared" si="699"/>
        <v>0.17192189762944024</v>
      </c>
      <c r="AE723">
        <f t="shared" si="678"/>
        <v>0.18142783594562772</v>
      </c>
      <c r="AF723" s="9">
        <f t="shared" si="700"/>
        <v>34.263632304705503</v>
      </c>
      <c r="AG723" s="9">
        <f t="shared" si="701"/>
        <v>0</v>
      </c>
      <c r="AH723">
        <f t="shared" si="702"/>
        <v>0</v>
      </c>
      <c r="AI723">
        <f t="shared" si="719"/>
        <v>3.1257338500323417E-3</v>
      </c>
      <c r="AJ723">
        <f t="shared" si="679"/>
        <v>37.337604695554134</v>
      </c>
      <c r="AK723">
        <f t="shared" si="680"/>
        <v>2.3708449725504446</v>
      </c>
      <c r="AL723">
        <f t="shared" si="681"/>
        <v>0.22073184807567436</v>
      </c>
      <c r="AM723">
        <f t="shared" si="682"/>
        <v>0.18473916599567181</v>
      </c>
      <c r="AN723" s="9">
        <f t="shared" si="703"/>
        <v>40.113920682175923</v>
      </c>
      <c r="AO723">
        <f t="shared" si="683"/>
        <v>0</v>
      </c>
      <c r="AP723">
        <f t="shared" si="704"/>
        <v>0</v>
      </c>
      <c r="AQ723">
        <f t="shared" si="684"/>
        <v>5.9216781596562029</v>
      </c>
      <c r="AR723">
        <f t="shared" si="685"/>
        <v>-0.1235110626820588</v>
      </c>
      <c r="AS723">
        <f t="shared" si="686"/>
        <v>4.8809950446234124E-2</v>
      </c>
      <c r="AT723">
        <f t="shared" si="705"/>
        <v>-5.2095798802564201E-2</v>
      </c>
      <c r="AU723">
        <f t="shared" si="687"/>
        <v>5.8502883774704202</v>
      </c>
      <c r="AV723">
        <f t="shared" si="706"/>
        <v>0.14584184936253106</v>
      </c>
      <c r="AW723">
        <f t="shared" si="707"/>
        <v>0</v>
      </c>
      <c r="AX723">
        <f t="shared" si="688"/>
        <v>3.7301337768588724E-2</v>
      </c>
      <c r="AY723" t="b">
        <f t="shared" si="708"/>
        <v>0</v>
      </c>
      <c r="AZ723">
        <f t="shared" si="689"/>
        <v>37.337604695554134</v>
      </c>
      <c r="BA723">
        <f t="shared" si="690"/>
        <v>2.3708449725504557</v>
      </c>
      <c r="BB723">
        <f t="shared" si="691"/>
        <v>0.17140005177776629</v>
      </c>
      <c r="BC723">
        <f t="shared" si="692"/>
        <v>0.18473916599567181</v>
      </c>
      <c r="BD723">
        <f t="shared" si="693"/>
        <v>4.9331796297907987E-2</v>
      </c>
      <c r="BF723" s="15">
        <f t="shared" si="709"/>
        <v>40.113920682175937</v>
      </c>
      <c r="BG723" s="10">
        <f t="shared" si="710"/>
        <v>0</v>
      </c>
      <c r="BH723">
        <f t="shared" si="711"/>
        <v>5.8502883774704344</v>
      </c>
      <c r="BI723">
        <f t="shared" si="712"/>
        <v>5.9216781596562029</v>
      </c>
      <c r="BJ723">
        <f t="shared" si="713"/>
        <v>-0.1235110626820477</v>
      </c>
      <c r="BK723">
        <f t="shared" si="714"/>
        <v>-5.2184585167394659E-4</v>
      </c>
      <c r="BM723">
        <f t="shared" si="715"/>
        <v>0</v>
      </c>
      <c r="BN723">
        <f t="shared" si="716"/>
        <v>1.1102230246251565E-14</v>
      </c>
      <c r="BO723">
        <f t="shared" si="717"/>
        <v>0</v>
      </c>
      <c r="BP723">
        <f t="shared" si="718"/>
        <v>0</v>
      </c>
    </row>
    <row r="724" spans="1:68" x14ac:dyDescent="0.2">
      <c r="A724">
        <f t="shared" si="724"/>
        <v>0.68700000000000006</v>
      </c>
      <c r="B724">
        <f t="shared" si="660"/>
        <v>2.1473791549722776</v>
      </c>
      <c r="C724">
        <f t="shared" si="661"/>
        <v>0.97835469506014938</v>
      </c>
      <c r="D724">
        <f t="shared" si="662"/>
        <v>2.1473791549722776</v>
      </c>
      <c r="E724">
        <f t="shared" si="668"/>
        <v>0.8295797748679461</v>
      </c>
      <c r="F724">
        <f t="shared" si="669"/>
        <v>0.8295797748679461</v>
      </c>
      <c r="G724">
        <f t="shared" si="663"/>
        <v>2.1259053634225547</v>
      </c>
      <c r="H724">
        <f t="shared" si="664"/>
        <v>0.84984297909729689</v>
      </c>
      <c r="I724">
        <f t="shared" si="665"/>
        <v>0.84984297909729689</v>
      </c>
      <c r="J724">
        <f t="shared" si="720"/>
        <v>25.68518081378031</v>
      </c>
      <c r="K724">
        <f t="shared" si="721"/>
        <v>24.864847562018387</v>
      </c>
      <c r="L724">
        <f t="shared" si="670"/>
        <v>7.2188742108473108E+18</v>
      </c>
      <c r="M724">
        <f t="shared" si="666"/>
        <v>3.7323923830768595E-2</v>
      </c>
      <c r="N724" s="17">
        <f t="shared" si="722"/>
        <v>2.6943671118956477E+17</v>
      </c>
      <c r="O724">
        <f t="shared" si="723"/>
        <v>0</v>
      </c>
      <c r="P724" s="18" t="e">
        <f t="shared" si="667"/>
        <v>#N/A</v>
      </c>
      <c r="R724">
        <f t="shared" si="671"/>
        <v>3.213455061523272</v>
      </c>
      <c r="S724">
        <f t="shared" si="672"/>
        <v>43.423230688164296</v>
      </c>
      <c r="T724">
        <f t="shared" si="694"/>
        <v>-3.288120768369903</v>
      </c>
      <c r="U724" s="9">
        <f t="shared" si="673"/>
        <v>40.135109919794395</v>
      </c>
      <c r="V724">
        <f t="shared" si="695"/>
        <v>-2.6943671118955923E+17</v>
      </c>
      <c r="W724">
        <f t="shared" si="696"/>
        <v>0</v>
      </c>
      <c r="X724">
        <f t="shared" si="697"/>
        <v>-2.1316282072803006E-14</v>
      </c>
      <c r="Y724">
        <f t="shared" si="674"/>
        <v>0.97835469506014938</v>
      </c>
      <c r="Z724">
        <f t="shared" si="675"/>
        <v>31.415926535897931</v>
      </c>
      <c r="AA724">
        <f t="shared" si="676"/>
        <v>3.7340342853245403</v>
      </c>
      <c r="AB724">
        <f t="shared" si="698"/>
        <v>2.513369777581695</v>
      </c>
      <c r="AC724">
        <f t="shared" si="677"/>
        <v>33.929296313479625</v>
      </c>
      <c r="AD724">
        <f t="shared" si="699"/>
        <v>0.17275934115742009</v>
      </c>
      <c r="AE724">
        <f t="shared" si="678"/>
        <v>0.18351273735911544</v>
      </c>
      <c r="AF724" s="9">
        <f t="shared" si="700"/>
        <v>34.285568391996165</v>
      </c>
      <c r="AG724" s="9">
        <f t="shared" si="701"/>
        <v>0</v>
      </c>
      <c r="AH724">
        <f t="shared" si="702"/>
        <v>0</v>
      </c>
      <c r="AI724">
        <f t="shared" si="719"/>
        <v>3.1257338500325638E-3</v>
      </c>
      <c r="AJ724">
        <f t="shared" si="679"/>
        <v>37.337604695554134</v>
      </c>
      <c r="AK724">
        <f t="shared" si="680"/>
        <v>2.3891001458703345</v>
      </c>
      <c r="AL724">
        <f t="shared" si="681"/>
        <v>0.22156907662786107</v>
      </c>
      <c r="AM724">
        <f t="shared" si="682"/>
        <v>0.18683600174207982</v>
      </c>
      <c r="AN724" s="9">
        <f t="shared" si="703"/>
        <v>40.135109919794409</v>
      </c>
      <c r="AO724">
        <f t="shared" si="683"/>
        <v>0</v>
      </c>
      <c r="AP724">
        <f t="shared" si="704"/>
        <v>0</v>
      </c>
      <c r="AQ724">
        <f t="shared" si="684"/>
        <v>5.9216781596562029</v>
      </c>
      <c r="AR724">
        <f t="shared" si="685"/>
        <v>-0.12426963171136052</v>
      </c>
      <c r="AS724">
        <f t="shared" si="686"/>
        <v>4.8809735470440985E-2</v>
      </c>
      <c r="AT724">
        <f t="shared" si="705"/>
        <v>-5.2015245960352931E-2</v>
      </c>
      <c r="AU724">
        <f t="shared" si="687"/>
        <v>5.8495415277982445</v>
      </c>
      <c r="AV724">
        <f t="shared" si="706"/>
        <v>0.14574624411115125</v>
      </c>
      <c r="AW724">
        <f t="shared" si="707"/>
        <v>0</v>
      </c>
      <c r="AX724">
        <f t="shared" si="688"/>
        <v>3.7332595107089056E-2</v>
      </c>
      <c r="AY724" t="b">
        <f t="shared" si="708"/>
        <v>0</v>
      </c>
      <c r="AZ724">
        <f t="shared" si="689"/>
        <v>37.337604695554134</v>
      </c>
      <c r="BA724">
        <f t="shared" si="690"/>
        <v>2.3891001458703305</v>
      </c>
      <c r="BB724">
        <f t="shared" si="691"/>
        <v>0.17223728032995317</v>
      </c>
      <c r="BC724">
        <f t="shared" si="692"/>
        <v>0.18683600174207982</v>
      </c>
      <c r="BD724">
        <f t="shared" si="693"/>
        <v>4.9331796297907987E-2</v>
      </c>
      <c r="BF724" s="15">
        <f t="shared" si="709"/>
        <v>40.135109919794402</v>
      </c>
      <c r="BG724" s="10">
        <f t="shared" si="710"/>
        <v>0</v>
      </c>
      <c r="BH724">
        <f t="shared" si="711"/>
        <v>5.8495415277982374</v>
      </c>
      <c r="BI724">
        <f t="shared" si="712"/>
        <v>5.9216781596562029</v>
      </c>
      <c r="BJ724">
        <f t="shared" si="713"/>
        <v>-0.12426963171136451</v>
      </c>
      <c r="BK724">
        <f t="shared" si="714"/>
        <v>-5.2206082746691918E-4</v>
      </c>
      <c r="BM724">
        <f t="shared" si="715"/>
        <v>0</v>
      </c>
      <c r="BN724">
        <f t="shared" si="716"/>
        <v>-3.9968028886505635E-15</v>
      </c>
      <c r="BO724">
        <f t="shared" si="717"/>
        <v>0</v>
      </c>
      <c r="BP724">
        <f t="shared" si="718"/>
        <v>0</v>
      </c>
    </row>
    <row r="725" spans="1:68" x14ac:dyDescent="0.2">
      <c r="A725">
        <f t="shared" si="724"/>
        <v>0.68799999999999994</v>
      </c>
      <c r="B725">
        <f t="shared" si="660"/>
        <v>2.1505048888223097</v>
      </c>
      <c r="C725">
        <f t="shared" si="661"/>
        <v>0.97522896121011726</v>
      </c>
      <c r="D725">
        <f t="shared" si="662"/>
        <v>2.1505048888223097</v>
      </c>
      <c r="E725">
        <f t="shared" si="668"/>
        <v>0.82783035218734935</v>
      </c>
      <c r="F725">
        <f t="shared" si="669"/>
        <v>0.82783035218734935</v>
      </c>
      <c r="G725">
        <f t="shared" si="663"/>
        <v>2.1289998399340866</v>
      </c>
      <c r="H725">
        <f t="shared" si="664"/>
        <v>0.84820801232493359</v>
      </c>
      <c r="I725">
        <f t="shared" si="665"/>
        <v>0.84820801232493348</v>
      </c>
      <c r="J725">
        <f t="shared" si="720"/>
        <v>25.734690387567014</v>
      </c>
      <c r="K725">
        <f t="shared" si="721"/>
        <v>24.912296158761961</v>
      </c>
      <c r="L725">
        <f t="shared" si="670"/>
        <v>7.3680869197148088E+18</v>
      </c>
      <c r="M725">
        <f t="shared" si="666"/>
        <v>3.7355159371529979E-2</v>
      </c>
      <c r="N725" s="17">
        <f t="shared" si="722"/>
        <v>2.752360611492321E+17</v>
      </c>
      <c r="O725">
        <f t="shared" si="723"/>
        <v>0</v>
      </c>
      <c r="P725" s="18" t="e">
        <f t="shared" si="667"/>
        <v>#N/A</v>
      </c>
      <c r="R725">
        <f t="shared" si="671"/>
        <v>3.2153615032179101</v>
      </c>
      <c r="S725">
        <f t="shared" si="672"/>
        <v>43.443689769697343</v>
      </c>
      <c r="T725">
        <f t="shared" si="694"/>
        <v>-3.2872842411592442</v>
      </c>
      <c r="U725" s="9">
        <f t="shared" si="673"/>
        <v>40.156405528538102</v>
      </c>
      <c r="V725">
        <f t="shared" si="695"/>
        <v>-2.7523606114922701E+17</v>
      </c>
      <c r="W725">
        <f t="shared" si="696"/>
        <v>0</v>
      </c>
      <c r="X725">
        <f t="shared" si="697"/>
        <v>-2.1316282072803006E-14</v>
      </c>
      <c r="Y725">
        <f t="shared" si="674"/>
        <v>0.97522896121011726</v>
      </c>
      <c r="Z725">
        <f t="shared" si="675"/>
        <v>31.415926535897931</v>
      </c>
      <c r="AA725">
        <f t="shared" si="676"/>
        <v>3.7371600191745724</v>
      </c>
      <c r="AB725">
        <f t="shared" si="698"/>
        <v>2.5324832775065969</v>
      </c>
      <c r="AC725">
        <f t="shared" si="677"/>
        <v>33.948409813404531</v>
      </c>
      <c r="AD725">
        <f t="shared" si="699"/>
        <v>0.17359608396051396</v>
      </c>
      <c r="AE725">
        <f t="shared" si="678"/>
        <v>0.18561188495657743</v>
      </c>
      <c r="AF725" s="9">
        <f t="shared" si="700"/>
        <v>34.307617782321621</v>
      </c>
      <c r="AG725" s="9">
        <f t="shared" si="701"/>
        <v>0</v>
      </c>
      <c r="AH725">
        <f t="shared" si="702"/>
        <v>0</v>
      </c>
      <c r="AI725">
        <f t="shared" si="719"/>
        <v>3.1257338500323417E-3</v>
      </c>
      <c r="AJ725">
        <f t="shared" si="679"/>
        <v>37.337604695554134</v>
      </c>
      <c r="AK725">
        <f t="shared" si="680"/>
        <v>2.4074481948933717</v>
      </c>
      <c r="AL725">
        <f t="shared" si="681"/>
        <v>0.22240560383851982</v>
      </c>
      <c r="AM725">
        <f t="shared" si="682"/>
        <v>0.18894703425204842</v>
      </c>
      <c r="AN725" s="9">
        <f t="shared" si="703"/>
        <v>40.156405528538066</v>
      </c>
      <c r="AO725">
        <f t="shared" si="683"/>
        <v>0</v>
      </c>
      <c r="AP725">
        <f t="shared" si="704"/>
        <v>0</v>
      </c>
      <c r="AQ725">
        <f t="shared" si="684"/>
        <v>5.9216781596562029</v>
      </c>
      <c r="AR725">
        <f t="shared" si="685"/>
        <v>-0.12503508261322516</v>
      </c>
      <c r="AS725">
        <f t="shared" si="686"/>
        <v>4.8809519878005858E-2</v>
      </c>
      <c r="AT725">
        <f t="shared" si="705"/>
        <v>-5.1936769762459242E-2</v>
      </c>
      <c r="AU725">
        <f t="shared" si="687"/>
        <v>5.8487877462164448</v>
      </c>
      <c r="AV725">
        <f t="shared" si="706"/>
        <v>0.14565018131565263</v>
      </c>
      <c r="AW725">
        <f t="shared" si="707"/>
        <v>0</v>
      </c>
      <c r="AX725">
        <f t="shared" si="688"/>
        <v>3.7363852445589374E-2</v>
      </c>
      <c r="AY725" t="b">
        <f t="shared" si="708"/>
        <v>0</v>
      </c>
      <c r="AZ725">
        <f t="shared" si="689"/>
        <v>37.337604695554134</v>
      </c>
      <c r="BA725">
        <f t="shared" si="690"/>
        <v>2.4074481948933717</v>
      </c>
      <c r="BB725">
        <f t="shared" si="691"/>
        <v>0.17307380754061166</v>
      </c>
      <c r="BC725">
        <f t="shared" si="692"/>
        <v>0.18894703425204842</v>
      </c>
      <c r="BD725">
        <f t="shared" si="693"/>
        <v>4.9331796297907987E-2</v>
      </c>
      <c r="BF725" s="15">
        <f t="shared" si="709"/>
        <v>40.156405528538066</v>
      </c>
      <c r="BG725" s="10">
        <f t="shared" si="710"/>
        <v>0</v>
      </c>
      <c r="BH725">
        <f t="shared" si="711"/>
        <v>5.8487877462164448</v>
      </c>
      <c r="BI725">
        <f t="shared" si="712"/>
        <v>5.9216781596562029</v>
      </c>
      <c r="BJ725">
        <f t="shared" si="713"/>
        <v>-0.12503508261322516</v>
      </c>
      <c r="BK725">
        <f t="shared" si="714"/>
        <v>-5.2227641990229556E-4</v>
      </c>
      <c r="BM725">
        <f t="shared" si="715"/>
        <v>0</v>
      </c>
      <c r="BN725">
        <f t="shared" si="716"/>
        <v>0</v>
      </c>
      <c r="BO725">
        <f t="shared" si="717"/>
        <v>0</v>
      </c>
      <c r="BP725">
        <f t="shared" si="718"/>
        <v>0</v>
      </c>
    </row>
    <row r="726" spans="1:68" x14ac:dyDescent="0.2">
      <c r="A726">
        <f t="shared" si="724"/>
        <v>0.68899999999999995</v>
      </c>
      <c r="B726">
        <f t="shared" si="660"/>
        <v>2.1536306226723418</v>
      </c>
      <c r="C726">
        <f t="shared" si="661"/>
        <v>0.97210322736008514</v>
      </c>
      <c r="D726">
        <f t="shared" si="662"/>
        <v>2.1536306226723418</v>
      </c>
      <c r="E726">
        <f t="shared" si="668"/>
        <v>0.82607284143521309</v>
      </c>
      <c r="F726">
        <f t="shared" si="669"/>
        <v>0.82607284143521309</v>
      </c>
      <c r="G726">
        <f t="shared" si="663"/>
        <v>2.1320943164456185</v>
      </c>
      <c r="H726">
        <f t="shared" si="664"/>
        <v>0.84656492330159183</v>
      </c>
      <c r="I726">
        <f t="shared" si="665"/>
        <v>0.84656492330159183</v>
      </c>
      <c r="J726">
        <f t="shared" si="720"/>
        <v>25.784638579526117</v>
      </c>
      <c r="K726">
        <f t="shared" si="721"/>
        <v>24.960164189956483</v>
      </c>
      <c r="L726">
        <f t="shared" si="670"/>
        <v>7.521196176557695E+18</v>
      </c>
      <c r="M726">
        <f t="shared" si="666"/>
        <v>3.7386394875794579E-2</v>
      </c>
      <c r="N726" s="17">
        <f t="shared" si="722"/>
        <v>2.811904101951024E+17</v>
      </c>
      <c r="O726">
        <f t="shared" si="723"/>
        <v>0</v>
      </c>
      <c r="P726" s="18" t="e">
        <f t="shared" si="667"/>
        <v>#N/A</v>
      </c>
      <c r="R726">
        <f t="shared" si="671"/>
        <v>3.2172811216028476</v>
      </c>
      <c r="S726">
        <f t="shared" si="672"/>
        <v>43.464256865236536</v>
      </c>
      <c r="T726">
        <f t="shared" si="694"/>
        <v>-3.2864484141177117</v>
      </c>
      <c r="U726" s="9">
        <f t="shared" si="673"/>
        <v>40.177808451118821</v>
      </c>
      <c r="V726">
        <f t="shared" si="695"/>
        <v>-2.8119041019510621E+17</v>
      </c>
      <c r="W726">
        <f t="shared" si="696"/>
        <v>0</v>
      </c>
      <c r="X726">
        <f t="shared" si="697"/>
        <v>1.4210854715202004E-14</v>
      </c>
      <c r="Y726">
        <f t="shared" si="674"/>
        <v>0.97210322736008514</v>
      </c>
      <c r="Z726">
        <f t="shared" si="675"/>
        <v>31.415926535897931</v>
      </c>
      <c r="AA726">
        <f t="shared" si="676"/>
        <v>3.7402857530246045</v>
      </c>
      <c r="AB726">
        <f t="shared" si="698"/>
        <v>2.5516975020863217</v>
      </c>
      <c r="AC726">
        <f t="shared" si="677"/>
        <v>33.967624037984251</v>
      </c>
      <c r="AD726">
        <f t="shared" si="699"/>
        <v>0.17443212721039467</v>
      </c>
      <c r="AE726">
        <f t="shared" si="678"/>
        <v>0.18772533867385494</v>
      </c>
      <c r="AF726" s="9">
        <f t="shared" si="700"/>
        <v>34.329781503868503</v>
      </c>
      <c r="AG726" s="9">
        <f t="shared" si="701"/>
        <v>0</v>
      </c>
      <c r="AH726">
        <f t="shared" si="702"/>
        <v>0</v>
      </c>
      <c r="AI726">
        <f t="shared" si="719"/>
        <v>3.1257338500321197E-3</v>
      </c>
      <c r="AJ726">
        <f t="shared" si="679"/>
        <v>37.337604695554134</v>
      </c>
      <c r="AK726">
        <f t="shared" si="680"/>
        <v>2.4258900010922817</v>
      </c>
      <c r="AL726">
        <f t="shared" si="681"/>
        <v>0.22324143088005233</v>
      </c>
      <c r="AM726">
        <f t="shared" si="682"/>
        <v>0.19107232359237769</v>
      </c>
      <c r="AN726" s="9">
        <f t="shared" si="703"/>
        <v>40.17780845111885</v>
      </c>
      <c r="AO726">
        <f t="shared" si="683"/>
        <v>0</v>
      </c>
      <c r="AP726">
        <f t="shared" si="704"/>
        <v>0</v>
      </c>
      <c r="AQ726">
        <f t="shared" si="684"/>
        <v>5.9216781596562029</v>
      </c>
      <c r="AR726">
        <f t="shared" si="685"/>
        <v>-0.12580750099404003</v>
      </c>
      <c r="AS726">
        <f t="shared" si="686"/>
        <v>4.8809303669657661E-2</v>
      </c>
      <c r="AT726">
        <f t="shared" si="705"/>
        <v>-5.1860348547293537E-2</v>
      </c>
      <c r="AU726">
        <f t="shared" si="687"/>
        <v>5.8480269472503466</v>
      </c>
      <c r="AV726">
        <f t="shared" si="706"/>
        <v>0.14555365692395036</v>
      </c>
      <c r="AW726">
        <f t="shared" si="707"/>
        <v>0</v>
      </c>
      <c r="AX726">
        <f t="shared" si="688"/>
        <v>3.7395109784089692E-2</v>
      </c>
      <c r="AY726" t="b">
        <f t="shared" si="708"/>
        <v>0</v>
      </c>
      <c r="AZ726">
        <f t="shared" si="689"/>
        <v>37.337604695554134</v>
      </c>
      <c r="BA726">
        <f t="shared" si="690"/>
        <v>2.425890001092283</v>
      </c>
      <c r="BB726">
        <f t="shared" si="691"/>
        <v>0.17390963458214428</v>
      </c>
      <c r="BC726">
        <f t="shared" si="692"/>
        <v>0.19107232359237769</v>
      </c>
      <c r="BD726">
        <f t="shared" si="693"/>
        <v>4.9331796297907987E-2</v>
      </c>
      <c r="BF726" s="15">
        <f t="shared" si="709"/>
        <v>40.17780845111885</v>
      </c>
      <c r="BG726" s="10">
        <f t="shared" si="710"/>
        <v>0</v>
      </c>
      <c r="BH726">
        <f t="shared" si="711"/>
        <v>5.8480269472503466</v>
      </c>
      <c r="BI726">
        <f t="shared" si="712"/>
        <v>5.9216781596562029</v>
      </c>
      <c r="BJ726">
        <f t="shared" si="713"/>
        <v>-0.1258075009940387</v>
      </c>
      <c r="BK726">
        <f t="shared" si="714"/>
        <v>-5.2249262825038167E-4</v>
      </c>
      <c r="BM726">
        <f t="shared" si="715"/>
        <v>0</v>
      </c>
      <c r="BN726">
        <f t="shared" si="716"/>
        <v>0</v>
      </c>
      <c r="BO726">
        <f t="shared" si="717"/>
        <v>0</v>
      </c>
      <c r="BP726">
        <f t="shared" si="718"/>
        <v>0</v>
      </c>
    </row>
    <row r="727" spans="1:68" x14ac:dyDescent="0.2">
      <c r="A727">
        <f t="shared" si="724"/>
        <v>0.69</v>
      </c>
      <c r="B727">
        <f t="shared" si="660"/>
        <v>2.1567563565223744</v>
      </c>
      <c r="C727">
        <f t="shared" si="661"/>
        <v>0.96897749351005258</v>
      </c>
      <c r="D727">
        <f t="shared" si="662"/>
        <v>2.1567563565223744</v>
      </c>
      <c r="E727">
        <f t="shared" si="668"/>
        <v>0.82430725978277597</v>
      </c>
      <c r="F727">
        <f t="shared" si="669"/>
        <v>0.82430725978277586</v>
      </c>
      <c r="G727">
        <f t="shared" si="663"/>
        <v>2.1351887929571505</v>
      </c>
      <c r="H727">
        <f t="shared" si="664"/>
        <v>0.84491372776112605</v>
      </c>
      <c r="I727">
        <f t="shared" si="665"/>
        <v>0.84491372776112594</v>
      </c>
      <c r="J727">
        <f t="shared" si="720"/>
        <v>25.835028907953909</v>
      </c>
      <c r="K727">
        <f t="shared" si="721"/>
        <v>25.008455004641366</v>
      </c>
      <c r="L727">
        <f t="shared" si="670"/>
        <v>7.6783236908132997E+18</v>
      </c>
      <c r="M727">
        <f t="shared" si="666"/>
        <v>3.7417630343531891E-2</v>
      </c>
      <c r="N727" s="17">
        <f t="shared" si="722"/>
        <v>2.8730467752083549E+17</v>
      </c>
      <c r="O727">
        <f t="shared" si="723"/>
        <v>0</v>
      </c>
      <c r="P727" s="18" t="e">
        <f t="shared" si="667"/>
        <v>#N/A</v>
      </c>
      <c r="R727">
        <f t="shared" si="671"/>
        <v>3.2192139678770637</v>
      </c>
      <c r="S727">
        <f t="shared" si="672"/>
        <v>43.484932927802774</v>
      </c>
      <c r="T727">
        <f t="shared" si="694"/>
        <v>-3.2856132860758418</v>
      </c>
      <c r="U727" s="9">
        <f t="shared" si="673"/>
        <v>40.19931964172693</v>
      </c>
      <c r="V727">
        <f t="shared" si="695"/>
        <v>-2.8730467752082346E+17</v>
      </c>
      <c r="W727">
        <f t="shared" si="696"/>
        <v>0</v>
      </c>
      <c r="X727">
        <f t="shared" si="697"/>
        <v>-4.2632564145606011E-14</v>
      </c>
      <c r="Y727">
        <f t="shared" si="674"/>
        <v>0.96897749351005258</v>
      </c>
      <c r="Z727">
        <f t="shared" si="675"/>
        <v>31.415926535897931</v>
      </c>
      <c r="AA727">
        <f t="shared" si="676"/>
        <v>3.7434114868746371</v>
      </c>
      <c r="AB727">
        <f t="shared" si="698"/>
        <v>2.5710134305818411</v>
      </c>
      <c r="AC727">
        <f t="shared" si="677"/>
        <v>33.986939966479774</v>
      </c>
      <c r="AD727">
        <f t="shared" si="699"/>
        <v>0.17526747207579868</v>
      </c>
      <c r="AE727">
        <f t="shared" si="678"/>
        <v>0.18985315911000858</v>
      </c>
      <c r="AF727" s="9">
        <f t="shared" si="700"/>
        <v>34.352060597665577</v>
      </c>
      <c r="AG727" s="9">
        <f t="shared" si="701"/>
        <v>0</v>
      </c>
      <c r="AH727">
        <f t="shared" si="702"/>
        <v>0</v>
      </c>
      <c r="AI727">
        <f t="shared" si="719"/>
        <v>3.1257338500323417E-3</v>
      </c>
      <c r="AJ727">
        <f t="shared" si="679"/>
        <v>37.337604695554134</v>
      </c>
      <c r="AK727">
        <f t="shared" si="680"/>
        <v>2.4444264567586682</v>
      </c>
      <c r="AL727">
        <f t="shared" si="681"/>
        <v>0.22407655892192224</v>
      </c>
      <c r="AM727">
        <f t="shared" si="682"/>
        <v>0.19321193049225652</v>
      </c>
      <c r="AN727" s="9">
        <f t="shared" si="703"/>
        <v>40.19931964172698</v>
      </c>
      <c r="AO727">
        <f t="shared" si="683"/>
        <v>0</v>
      </c>
      <c r="AP727">
        <f t="shared" si="704"/>
        <v>0</v>
      </c>
      <c r="AQ727">
        <f t="shared" si="684"/>
        <v>5.9216781596562029</v>
      </c>
      <c r="AR727">
        <f t="shared" si="685"/>
        <v>-0.12658697382317285</v>
      </c>
      <c r="AS727">
        <f t="shared" si="686"/>
        <v>4.8809086846123562E-2</v>
      </c>
      <c r="AT727">
        <f t="shared" si="705"/>
        <v>-5.1785961272497572E-2</v>
      </c>
      <c r="AU727">
        <f t="shared" si="687"/>
        <v>5.8472590440614027</v>
      </c>
      <c r="AV727">
        <f t="shared" si="706"/>
        <v>0.14545666683353356</v>
      </c>
      <c r="AW727">
        <f t="shared" si="707"/>
        <v>0</v>
      </c>
      <c r="AX727">
        <f t="shared" si="688"/>
        <v>3.7426367122590024E-2</v>
      </c>
      <c r="AY727" t="b">
        <f t="shared" si="708"/>
        <v>0</v>
      </c>
      <c r="AZ727">
        <f t="shared" si="689"/>
        <v>37.337604695554134</v>
      </c>
      <c r="BA727">
        <f t="shared" si="690"/>
        <v>2.4444264567586615</v>
      </c>
      <c r="BB727">
        <f t="shared" si="691"/>
        <v>0.17474476262401462</v>
      </c>
      <c r="BC727">
        <f t="shared" si="692"/>
        <v>0.19321193049225666</v>
      </c>
      <c r="BD727">
        <f t="shared" si="693"/>
        <v>4.9331796297907987E-2</v>
      </c>
      <c r="BF727" s="15">
        <f t="shared" si="709"/>
        <v>40.199319641726973</v>
      </c>
      <c r="BG727" s="10">
        <f t="shared" si="710"/>
        <v>0</v>
      </c>
      <c r="BH727">
        <f t="shared" si="711"/>
        <v>5.8472590440613956</v>
      </c>
      <c r="BI727">
        <f t="shared" si="712"/>
        <v>5.9216781596562029</v>
      </c>
      <c r="BJ727">
        <f t="shared" si="713"/>
        <v>-0.12658697382317952</v>
      </c>
      <c r="BK727">
        <f t="shared" si="714"/>
        <v>-5.2270945178406469E-4</v>
      </c>
      <c r="BM727">
        <f t="shared" si="715"/>
        <v>0</v>
      </c>
      <c r="BN727">
        <f t="shared" si="716"/>
        <v>-6.6613381477509392E-15</v>
      </c>
      <c r="BO727">
        <f t="shared" si="717"/>
        <v>3.6082248300317588E-16</v>
      </c>
      <c r="BP727">
        <f t="shared" si="718"/>
        <v>0</v>
      </c>
    </row>
    <row r="728" spans="1:68" x14ac:dyDescent="0.2">
      <c r="A728">
        <f t="shared" si="724"/>
        <v>0.69099999999999995</v>
      </c>
      <c r="B728">
        <f t="shared" ref="B728:B791" si="725">th_max*A728</f>
        <v>2.159882090372407</v>
      </c>
      <c r="C728">
        <f t="shared" ref="C728:C791" si="726">th_max-B728</f>
        <v>0.96585175966002002</v>
      </c>
      <c r="D728">
        <f t="shared" ref="D728:D791" si="727">IF(use_th_l,B728,C728)</f>
        <v>2.159882090372407</v>
      </c>
      <c r="E728">
        <f t="shared" si="668"/>
        <v>0.82253362448013123</v>
      </c>
      <c r="F728">
        <f t="shared" si="669"/>
        <v>0.82253362448013112</v>
      </c>
      <c r="G728">
        <f t="shared" ref="G728:G791" si="728">alpha*B728</f>
        <v>2.1382832694686829</v>
      </c>
      <c r="H728">
        <f t="shared" ref="H728:H791" si="729">SIN(G728)</f>
        <v>0.84325444151501672</v>
      </c>
      <c r="I728">
        <f t="shared" ref="I728:I791" si="730">SIN(alpha*C728+add_r)</f>
        <v>0.84325444151501672</v>
      </c>
      <c r="J728">
        <f t="shared" si="720"/>
        <v>25.885864938011206</v>
      </c>
      <c r="K728">
        <f t="shared" si="721"/>
        <v>25.057171996376301</v>
      </c>
      <c r="L728">
        <f t="shared" si="670"/>
        <v>7.8395955748091505E+18</v>
      </c>
      <c r="M728">
        <f t="shared" ref="M728:M791" si="731">-SIN((alpha_m_1)*B728+add_l)</f>
        <v>3.7448865774711376E-2</v>
      </c>
      <c r="N728" s="17">
        <f t="shared" si="722"/>
        <v>2.9358396240904915E+17</v>
      </c>
      <c r="O728">
        <f t="shared" si="723"/>
        <v>0</v>
      </c>
      <c r="P728" s="18" t="e">
        <f t="shared" ref="P728:P791" si="732">IF($P$19,N728/$N$24,IF($P$20,N728/$N$1044,NA()))</f>
        <v>#N/A</v>
      </c>
      <c r="R728">
        <f t="shared" si="671"/>
        <v>3.221160093793348</v>
      </c>
      <c r="S728">
        <f t="shared" si="672"/>
        <v>43.505718922078792</v>
      </c>
      <c r="T728">
        <f t="shared" si="694"/>
        <v>-3.2847788558671001</v>
      </c>
      <c r="U728" s="9">
        <f t="shared" si="673"/>
        <v>40.220940066211689</v>
      </c>
      <c r="V728">
        <f t="shared" si="695"/>
        <v>-2.9358396240903904E+17</v>
      </c>
      <c r="W728">
        <f t="shared" si="696"/>
        <v>0</v>
      </c>
      <c r="X728">
        <f t="shared" si="697"/>
        <v>-3.5527136788005009E-14</v>
      </c>
      <c r="Y728">
        <f t="shared" si="674"/>
        <v>0.96585175966002002</v>
      </c>
      <c r="Z728">
        <f t="shared" si="675"/>
        <v>31.415926535897931</v>
      </c>
      <c r="AA728">
        <f t="shared" si="676"/>
        <v>3.7465372207246697</v>
      </c>
      <c r="AB728">
        <f t="shared" si="698"/>
        <v>2.590432054634626</v>
      </c>
      <c r="AC728">
        <f t="shared" si="677"/>
        <v>34.006358590532557</v>
      </c>
      <c r="AD728">
        <f t="shared" si="699"/>
        <v>0.17610211972253603</v>
      </c>
      <c r="AE728">
        <f t="shared" si="678"/>
        <v>0.19199540753535585</v>
      </c>
      <c r="AF728" s="9">
        <f t="shared" si="700"/>
        <v>34.374456117790452</v>
      </c>
      <c r="AG728" s="9">
        <f t="shared" si="701"/>
        <v>0</v>
      </c>
      <c r="AH728">
        <f t="shared" si="702"/>
        <v>0</v>
      </c>
      <c r="AI728">
        <f t="shared" si="719"/>
        <v>3.1257338500325638E-3</v>
      </c>
      <c r="AJ728">
        <f t="shared" si="679"/>
        <v>37.337604695554134</v>
      </c>
      <c r="AK728">
        <f t="shared" si="680"/>
        <v>2.4630584651756475</v>
      </c>
      <c r="AL728">
        <f t="shared" si="681"/>
        <v>0.22491098913066399</v>
      </c>
      <c r="AM728">
        <f t="shared" si="682"/>
        <v>0.19536591635130104</v>
      </c>
      <c r="AN728" s="9">
        <f t="shared" si="703"/>
        <v>40.220940066211746</v>
      </c>
      <c r="AO728">
        <f t="shared" si="683"/>
        <v>5.6843418860808015E-14</v>
      </c>
      <c r="AP728">
        <f t="shared" si="704"/>
        <v>1.4132792214013977E-15</v>
      </c>
      <c r="AQ728">
        <f t="shared" si="684"/>
        <v>5.9216781596562029</v>
      </c>
      <c r="AR728">
        <f t="shared" si="685"/>
        <v>-0.12737358945897848</v>
      </c>
      <c r="AS728">
        <f t="shared" si="686"/>
        <v>4.8808869408127953E-2</v>
      </c>
      <c r="AT728">
        <f t="shared" si="705"/>
        <v>-5.1713587501015783E-2</v>
      </c>
      <c r="AU728">
        <f t="shared" si="687"/>
        <v>5.8464839484212945</v>
      </c>
      <c r="AV728">
        <f t="shared" si="706"/>
        <v>0.14535920689065962</v>
      </c>
      <c r="AW728">
        <f t="shared" si="707"/>
        <v>0</v>
      </c>
      <c r="AX728">
        <f t="shared" si="688"/>
        <v>3.7457624461090348E-2</v>
      </c>
      <c r="AY728" t="b">
        <f t="shared" si="708"/>
        <v>0</v>
      </c>
      <c r="AZ728">
        <f t="shared" si="689"/>
        <v>37.337604695554134</v>
      </c>
      <c r="BA728">
        <f t="shared" si="690"/>
        <v>2.4630584651756489</v>
      </c>
      <c r="BB728">
        <f t="shared" si="691"/>
        <v>0.17557919283275636</v>
      </c>
      <c r="BC728">
        <f t="shared" si="692"/>
        <v>0.19536591635130118</v>
      </c>
      <c r="BD728">
        <f t="shared" si="693"/>
        <v>4.9331796297907987E-2</v>
      </c>
      <c r="BF728" s="15">
        <f t="shared" si="709"/>
        <v>40.220940066211746</v>
      </c>
      <c r="BG728" s="10">
        <f t="shared" si="710"/>
        <v>0</v>
      </c>
      <c r="BH728">
        <f t="shared" si="711"/>
        <v>5.8464839484212945</v>
      </c>
      <c r="BI728">
        <f t="shared" si="712"/>
        <v>5.9216781596562029</v>
      </c>
      <c r="BJ728">
        <f t="shared" si="713"/>
        <v>-0.12737358945897714</v>
      </c>
      <c r="BK728">
        <f t="shared" si="714"/>
        <v>-5.229268897796735E-4</v>
      </c>
      <c r="BM728">
        <f t="shared" si="715"/>
        <v>0</v>
      </c>
      <c r="BN728">
        <f t="shared" si="716"/>
        <v>0</v>
      </c>
      <c r="BO728">
        <f t="shared" si="717"/>
        <v>3.6082248300317588E-16</v>
      </c>
      <c r="BP728">
        <f t="shared" si="718"/>
        <v>0</v>
      </c>
    </row>
    <row r="729" spans="1:68" x14ac:dyDescent="0.2">
      <c r="A729">
        <f t="shared" si="724"/>
        <v>0.69199999999999995</v>
      </c>
      <c r="B729">
        <f t="shared" si="725"/>
        <v>2.1630078242224395</v>
      </c>
      <c r="C729">
        <f t="shared" si="726"/>
        <v>0.96272602580998745</v>
      </c>
      <c r="D729">
        <f t="shared" si="727"/>
        <v>2.1630078242224395</v>
      </c>
      <c r="E729">
        <f t="shared" ref="E729:E792" si="733">SIN(B729-add_l)</f>
        <v>0.82075195285605795</v>
      </c>
      <c r="F729">
        <f t="shared" ref="F729:F792" si="734">SIN(C729)</f>
        <v>0.82075195285605795</v>
      </c>
      <c r="G729">
        <f t="shared" si="728"/>
        <v>2.1413777459802152</v>
      </c>
      <c r="H729">
        <f t="shared" si="729"/>
        <v>0.84158708045221964</v>
      </c>
      <c r="I729">
        <f t="shared" si="730"/>
        <v>0.84158708045221964</v>
      </c>
      <c r="J729">
        <f t="shared" si="720"/>
        <v>25.937150282424135</v>
      </c>
      <c r="K729">
        <f t="shared" si="721"/>
        <v>25.106318603905375</v>
      </c>
      <c r="L729">
        <f t="shared" ref="L729:L792" si="735">(cat0*E729*K729)^(1/(alpha_m_1))</f>
        <v>8.0051425243047107E+18</v>
      </c>
      <c r="M729">
        <f t="shared" si="731"/>
        <v>3.7480101169302539E-2</v>
      </c>
      <c r="N729" s="17">
        <f t="shared" si="722"/>
        <v>3.000335516856265E+17</v>
      </c>
      <c r="O729">
        <f t="shared" si="723"/>
        <v>0</v>
      </c>
      <c r="P729" s="18" t="e">
        <f t="shared" si="732"/>
        <v>#N/A</v>
      </c>
      <c r="R729">
        <f t="shared" ref="R729:R792" si="736">alpha*LN(J729)</f>
        <v>3.2231195516646296</v>
      </c>
      <c r="S729">
        <f t="shared" ref="S729:S792" si="737">(LN(cat0)+LN(E729)+R729)/(alpha_m_1)</f>
        <v>43.526615824593314</v>
      </c>
      <c r="T729">
        <f t="shared" si="694"/>
        <v>-3.2839451223278711</v>
      </c>
      <c r="U729" s="9">
        <f t="shared" ref="U729:U792" si="738">IF(ABS(alpha_m_1)&gt;0.00000000000001,S729+T729,NA())</f>
        <v>40.242670702265443</v>
      </c>
      <c r="V729">
        <f t="shared" si="695"/>
        <v>-3.0003355168561965E+17</v>
      </c>
      <c r="W729">
        <f t="shared" si="696"/>
        <v>0</v>
      </c>
      <c r="X729">
        <f t="shared" si="697"/>
        <v>-2.1316282072803006E-14</v>
      </c>
      <c r="Y729">
        <f t="shared" ref="Y729:Y792" si="739">C729</f>
        <v>0.96272602580998745</v>
      </c>
      <c r="Z729">
        <f t="shared" ref="Z729:Z792" si="740">ea</f>
        <v>31.415926535897931</v>
      </c>
      <c r="AA729">
        <f t="shared" ref="AA729:AA792" si="741">p2b+PI()/2-Y729</f>
        <v>3.7496629545747022</v>
      </c>
      <c r="AB729">
        <f t="shared" si="698"/>
        <v>2.6099543784691495</v>
      </c>
      <c r="AC729">
        <f t="shared" ref="AC729:AC792" si="742">$AB$7+AB729</f>
        <v>34.025880914367079</v>
      </c>
      <c r="AD729">
        <f t="shared" si="699"/>
        <v>0.17693607131350034</v>
      </c>
      <c r="AE729">
        <f t="shared" ref="AE729:AE792" si="743">-LN(SIN(A729*PI()))</f>
        <v>0.19415214589963539</v>
      </c>
      <c r="AF729" s="9">
        <f t="shared" si="700"/>
        <v>34.396969131580214</v>
      </c>
      <c r="AG729" s="9">
        <f t="shared" si="701"/>
        <v>0</v>
      </c>
      <c r="AH729">
        <f t="shared" si="702"/>
        <v>0</v>
      </c>
      <c r="AI729">
        <f t="shared" si="719"/>
        <v>3.1257338500325638E-3</v>
      </c>
      <c r="AJ729">
        <f t="shared" ref="AJ729:AJ792" si="744">IF(use_alpha_near_1,$D$18,NA())</f>
        <v>37.337604695554134</v>
      </c>
      <c r="AK729">
        <f t="shared" ref="AK729:AK792" si="745">IF(use_alpha_near_1,alpha/(alpha_m_1)*(log1p(-SIN(add_l)*_xlfn.COT(B729)-2*SIN(add_l/2)^2)-log1p(SIN(alpha_m_1*B729)*_xlfn.COT(B729)-2*SIN(alpha_m_1*B729/2)^2)),NA())</f>
        <v>2.4817869407936901</v>
      </c>
      <c r="AL729">
        <f t="shared" ref="AL729:AL792" si="746">IF(use_alpha_near_1,$D$21+LN(M729),NA())</f>
        <v>0.22574472266989298</v>
      </c>
      <c r="AM729">
        <f t="shared" ref="AM729:AM792" si="747">IF(use_alpha_near_1,-LN(E729),NA())</f>
        <v>0.19753434324772748</v>
      </c>
      <c r="AN729" s="9">
        <f t="shared" si="703"/>
        <v>40.242670702265443</v>
      </c>
      <c r="AO729">
        <f t="shared" ref="AO729:AO792" si="748">AN729-U729</f>
        <v>0</v>
      </c>
      <c r="AP729">
        <f t="shared" si="704"/>
        <v>0</v>
      </c>
      <c r="AQ729">
        <f t="shared" ref="AQ729:AQ792" si="749">AJ729-Z729</f>
        <v>5.9216781596562029</v>
      </c>
      <c r="AR729">
        <f t="shared" ref="AR729:AR792" si="750">AK729-AB729</f>
        <v>-0.12816743767545935</v>
      </c>
      <c r="AS729">
        <f t="shared" ref="AS729:AS792" si="751">AL729-AD729</f>
        <v>4.8808651356392646E-2</v>
      </c>
      <c r="AT729">
        <f t="shared" si="705"/>
        <v>-5.1643207387686005E-2</v>
      </c>
      <c r="AU729">
        <f t="shared" ref="AU729:AU792" si="752">AN729-AF729</f>
        <v>5.8457015706852289</v>
      </c>
      <c r="AV729">
        <f t="shared" si="706"/>
        <v>0.14526127288952886</v>
      </c>
      <c r="AW729">
        <f t="shared" si="707"/>
        <v>0</v>
      </c>
      <c r="AX729">
        <f t="shared" ref="AX729:AX792" si="753">alpha_m_1*C729+add_r</f>
        <v>3.7488881799590673E-2</v>
      </c>
      <c r="AY729" t="b">
        <f t="shared" si="708"/>
        <v>0</v>
      </c>
      <c r="AZ729">
        <f t="shared" ref="AZ729:AZ792" si="754">IF(use_alpha_near_1,$D$18,NA())</f>
        <v>37.337604695554134</v>
      </c>
      <c r="BA729">
        <f t="shared" ref="BA729:BA792" si="755">-alpha/alpha_m_1*log1p(_xlfn.COT(C729)*SIN(AX729)-2*SIN(AX729/2)^2)</f>
        <v>2.4817869407936981</v>
      </c>
      <c r="BB729">
        <f t="shared" ref="BB729:BB792" si="756">LN(ABS(zeta)*SIN(AX729))</f>
        <v>0.17641292637198519</v>
      </c>
      <c r="BC729">
        <f t="shared" ref="BC729:BC792" si="757">-LN(SIN(C729))</f>
        <v>0.19753434324772748</v>
      </c>
      <c r="BD729">
        <f t="shared" ref="BD729:BD792" si="758">-log1p(zeta^-2)/(2*alpha_m_1)</f>
        <v>4.9331796297907987E-2</v>
      </c>
      <c r="BF729" s="15">
        <f t="shared" si="709"/>
        <v>40.24267070226545</v>
      </c>
      <c r="BG729" s="10">
        <f t="shared" si="710"/>
        <v>0</v>
      </c>
      <c r="BH729">
        <f t="shared" si="711"/>
        <v>5.845701570685236</v>
      </c>
      <c r="BI729">
        <f t="shared" si="712"/>
        <v>5.9216781596562029</v>
      </c>
      <c r="BJ729">
        <f t="shared" si="713"/>
        <v>-0.12816743767545136</v>
      </c>
      <c r="BK729">
        <f t="shared" si="714"/>
        <v>-5.2314494151514679E-4</v>
      </c>
      <c r="BM729">
        <f t="shared" si="715"/>
        <v>0</v>
      </c>
      <c r="BN729">
        <f t="shared" si="716"/>
        <v>7.9936057773011271E-15</v>
      </c>
      <c r="BO729">
        <f t="shared" si="717"/>
        <v>0</v>
      </c>
      <c r="BP729">
        <f t="shared" si="718"/>
        <v>0</v>
      </c>
    </row>
    <row r="730" spans="1:68" x14ac:dyDescent="0.2">
      <c r="A730">
        <f t="shared" si="724"/>
        <v>0.69299999999999995</v>
      </c>
      <c r="B730">
        <f t="shared" si="725"/>
        <v>2.1661335580724717</v>
      </c>
      <c r="C730">
        <f t="shared" si="726"/>
        <v>0.95960029195995533</v>
      </c>
      <c r="D730">
        <f t="shared" si="727"/>
        <v>2.1661335580724717</v>
      </c>
      <c r="E730">
        <f t="shared" si="733"/>
        <v>0.81896226231785196</v>
      </c>
      <c r="F730">
        <f t="shared" si="734"/>
        <v>0.81896226231785196</v>
      </c>
      <c r="G730">
        <f t="shared" si="728"/>
        <v>2.1444722224917467</v>
      </c>
      <c r="H730">
        <f t="shared" si="729"/>
        <v>0.83991166053901312</v>
      </c>
      <c r="I730">
        <f t="shared" si="730"/>
        <v>0.83991166053901301</v>
      </c>
      <c r="J730">
        <f t="shared" si="720"/>
        <v>25.988888602198283</v>
      </c>
      <c r="K730">
        <f t="shared" si="721"/>
        <v>25.155898311833901</v>
      </c>
      <c r="L730">
        <f t="shared" si="735"/>
        <v>8.1751000072857334E+18</v>
      </c>
      <c r="M730">
        <f t="shared" si="731"/>
        <v>3.7511336527274827E-2</v>
      </c>
      <c r="N730" s="17">
        <f t="shared" si="722"/>
        <v>3.0665892751742202E+17</v>
      </c>
      <c r="O730">
        <f t="shared" si="723"/>
        <v>0</v>
      </c>
      <c r="P730" s="18" t="e">
        <f t="shared" si="732"/>
        <v>#N/A</v>
      </c>
      <c r="R730">
        <f t="shared" si="736"/>
        <v>3.2250923943704115</v>
      </c>
      <c r="S730">
        <f t="shared" si="737"/>
        <v>43.547624623908419</v>
      </c>
      <c r="T730">
        <f t="shared" ref="T730:T793" si="759">LN(M730)</f>
        <v>-3.2831120842974495</v>
      </c>
      <c r="U730" s="9">
        <f t="shared" si="738"/>
        <v>40.264512539610969</v>
      </c>
      <c r="V730">
        <f t="shared" ref="V730:V793" si="760">IFERROR(U730-EXP(U730),-1E+300)</f>
        <v>-3.0665892751741651E+17</v>
      </c>
      <c r="W730">
        <f t="shared" ref="W730:W793" si="761">EXP(V730)</f>
        <v>0</v>
      </c>
      <c r="X730">
        <f t="shared" ref="X730:X793" si="762">IFERROR(U730-LN(N730),0)</f>
        <v>-1.4210854715202004E-14</v>
      </c>
      <c r="Y730">
        <f t="shared" si="739"/>
        <v>0.95960029195995533</v>
      </c>
      <c r="Z730">
        <f t="shared" si="740"/>
        <v>31.415926535897931</v>
      </c>
      <c r="AA730">
        <f t="shared" si="741"/>
        <v>3.7527886884247343</v>
      </c>
      <c r="AB730">
        <f t="shared" ref="AB730:AB793" si="763">AA730*TAN(PI()/2-Y730)</f>
        <v>2.6295814190993236</v>
      </c>
      <c r="AC730">
        <f t="shared" si="742"/>
        <v>34.045507954997255</v>
      </c>
      <c r="AD730">
        <f t="shared" ref="AD730:AD793" si="764">LN(AA730/$AB$6)</f>
        <v>0.17776932800867759</v>
      </c>
      <c r="AE730">
        <f t="shared" si="743"/>
        <v>0.19632343684031223</v>
      </c>
      <c r="AF730" s="9">
        <f t="shared" ref="AF730:AF793" si="765">AC730+AD730+AE730</f>
        <v>34.419600719846244</v>
      </c>
      <c r="AG730" s="9">
        <f t="shared" ref="AG730:AG793" si="766">IFERROR(EXP(-EXP(AF730)),0)</f>
        <v>0</v>
      </c>
      <c r="AH730">
        <f t="shared" ref="AH730:AH793" si="767">IFERROR(EXP(AF730)*EXP(-EXP(AF730)),0)</f>
        <v>0</v>
      </c>
      <c r="AI730">
        <f t="shared" si="719"/>
        <v>3.1257338500323417E-3</v>
      </c>
      <c r="AJ730">
        <f t="shared" si="744"/>
        <v>37.337604695554134</v>
      </c>
      <c r="AK730">
        <f t="shared" si="745"/>
        <v>2.5006128094098625</v>
      </c>
      <c r="AL730">
        <f t="shared" si="746"/>
        <v>0.22657776070031455</v>
      </c>
      <c r="AM730">
        <f t="shared" si="747"/>
        <v>0.19971727394666056</v>
      </c>
      <c r="AN730" s="9">
        <f t="shared" ref="AN730:AN793" si="768">SUM(AJ730:AM730)</f>
        <v>40.264512539610976</v>
      </c>
      <c r="AO730">
        <f t="shared" si="748"/>
        <v>0</v>
      </c>
      <c r="AP730">
        <f t="shared" ref="AP730:AP793" si="769">AO730/AN730</f>
        <v>0</v>
      </c>
      <c r="AQ730">
        <f t="shared" si="749"/>
        <v>5.9216781596562029</v>
      </c>
      <c r="AR730">
        <f t="shared" si="750"/>
        <v>-0.12896860968946111</v>
      </c>
      <c r="AS730">
        <f t="shared" si="751"/>
        <v>4.8808432691636955E-2</v>
      </c>
      <c r="AT730">
        <f t="shared" ref="AT730:AT793" si="770">AR730/AK730</f>
        <v>-5.1574801666275288E-2</v>
      </c>
      <c r="AU730">
        <f t="shared" si="752"/>
        <v>5.8449118197647323</v>
      </c>
      <c r="AV730">
        <f t="shared" ref="AV730:AV793" si="771">AU730/AN730</f>
        <v>0.14516286057144465</v>
      </c>
      <c r="AW730">
        <f t="shared" ref="AW730:AW793" si="772">IFERROR(EXP(AN730)*EXP(-EXP(AN730)),0)</f>
        <v>0</v>
      </c>
      <c r="AX730">
        <f t="shared" si="753"/>
        <v>3.7520139138090991E-2</v>
      </c>
      <c r="AY730" t="b">
        <f t="shared" ref="AY730:AY793" si="773">(ABS(_xlfn.COT(C730)*SIN(AX730))&lt;0.00000001)</f>
        <v>0</v>
      </c>
      <c r="AZ730">
        <f t="shared" si="754"/>
        <v>37.337604695554134</v>
      </c>
      <c r="BA730">
        <f t="shared" si="755"/>
        <v>2.5006128094098612</v>
      </c>
      <c r="BB730">
        <f t="shared" si="756"/>
        <v>0.17724596440240661</v>
      </c>
      <c r="BC730">
        <f t="shared" si="757"/>
        <v>0.19971727394666056</v>
      </c>
      <c r="BD730">
        <f t="shared" si="758"/>
        <v>4.9331796297907987E-2</v>
      </c>
      <c r="BF730" s="15">
        <f t="shared" ref="BF730:BF793" si="774">SUM(AZ730:BD730)</f>
        <v>40.264512539610969</v>
      </c>
      <c r="BG730" s="10">
        <f t="shared" ref="BG730:BG793" si="775">BF730-AN730</f>
        <v>0</v>
      </c>
      <c r="BH730">
        <f t="shared" ref="BH730:BH793" si="776">BF730-AF730</f>
        <v>5.8449118197647252</v>
      </c>
      <c r="BI730">
        <f t="shared" ref="BI730:BI793" si="777">AZ730-Z730</f>
        <v>5.9216781596562029</v>
      </c>
      <c r="BJ730">
        <f t="shared" ref="BJ730:BJ793" si="778">BA730-AB730</f>
        <v>-0.12896860968946244</v>
      </c>
      <c r="BK730">
        <f t="shared" ref="BK730:BK793" si="779">BB730-AD730</f>
        <v>-5.2336360627097678E-4</v>
      </c>
      <c r="BM730">
        <f t="shared" ref="BM730:BM793" si="780">AZ730-AJ730</f>
        <v>0</v>
      </c>
      <c r="BN730">
        <f t="shared" ref="BN730:BN793" si="781">BA730-AK730</f>
        <v>0</v>
      </c>
      <c r="BO730">
        <f t="shared" ref="BO730:BO793" si="782">BB730+BD730-AL730</f>
        <v>0</v>
      </c>
      <c r="BP730">
        <f t="shared" ref="BP730:BP793" si="783">BC730-AM730</f>
        <v>0</v>
      </c>
    </row>
    <row r="731" spans="1:68" x14ac:dyDescent="0.2">
      <c r="A731">
        <f t="shared" si="724"/>
        <v>0.69399999999999995</v>
      </c>
      <c r="B731">
        <f t="shared" si="725"/>
        <v>2.1692592919225042</v>
      </c>
      <c r="C731">
        <f t="shared" si="726"/>
        <v>0.95647455810992277</v>
      </c>
      <c r="D731">
        <f t="shared" si="727"/>
        <v>2.1692592919225042</v>
      </c>
      <c r="E731">
        <f t="shared" si="733"/>
        <v>0.81716457035115464</v>
      </c>
      <c r="F731">
        <f t="shared" si="734"/>
        <v>0.81716457035115453</v>
      </c>
      <c r="G731">
        <f t="shared" si="728"/>
        <v>2.1475666990032791</v>
      </c>
      <c r="H731">
        <f t="shared" si="729"/>
        <v>0.83822819781884439</v>
      </c>
      <c r="I731">
        <f t="shared" si="730"/>
        <v>0.83822819781884439</v>
      </c>
      <c r="J731">
        <f t="shared" si="720"/>
        <v>26.041083607346362</v>
      </c>
      <c r="K731">
        <f t="shared" si="721"/>
        <v>25.205914651318011</v>
      </c>
      <c r="L731">
        <f t="shared" si="735"/>
        <v>8.3496084614418207E+18</v>
      </c>
      <c r="M731">
        <f t="shared" si="731"/>
        <v>3.7542571848597765E-2</v>
      </c>
      <c r="N731" s="17">
        <f t="shared" si="722"/>
        <v>3.1346577557133939E+17</v>
      </c>
      <c r="O731">
        <f t="shared" si="723"/>
        <v>0</v>
      </c>
      <c r="P731" s="18" t="e">
        <f t="shared" si="732"/>
        <v>#N/A</v>
      </c>
      <c r="R731">
        <f t="shared" si="736"/>
        <v>3.2270786753633089</v>
      </c>
      <c r="S731">
        <f t="shared" si="737"/>
        <v>43.568746320810888</v>
      </c>
      <c r="T731">
        <f t="shared" si="759"/>
        <v>-3.2822797406180286</v>
      </c>
      <c r="U731" s="9">
        <f t="shared" si="738"/>
        <v>40.286466580192858</v>
      </c>
      <c r="V731">
        <f t="shared" si="760"/>
        <v>-3.1346577557133978E+17</v>
      </c>
      <c r="W731">
        <f t="shared" si="761"/>
        <v>0</v>
      </c>
      <c r="X731">
        <f t="shared" si="762"/>
        <v>0</v>
      </c>
      <c r="Y731">
        <f t="shared" si="739"/>
        <v>0.95647455810992277</v>
      </c>
      <c r="Z731">
        <f t="shared" si="740"/>
        <v>31.415926535897931</v>
      </c>
      <c r="AA731">
        <f t="shared" si="741"/>
        <v>3.7559144222747669</v>
      </c>
      <c r="AB731">
        <f t="shared" si="763"/>
        <v>2.6493142065389774</v>
      </c>
      <c r="AC731">
        <f t="shared" si="742"/>
        <v>34.065240742436906</v>
      </c>
      <c r="AD731">
        <f t="shared" si="764"/>
        <v>0.17860189096515708</v>
      </c>
      <c r="AE731">
        <f t="shared" si="743"/>
        <v>0.19850934369101847</v>
      </c>
      <c r="AF731" s="9">
        <f t="shared" si="765"/>
        <v>34.442351977093082</v>
      </c>
      <c r="AG731" s="9">
        <f t="shared" si="766"/>
        <v>0</v>
      </c>
      <c r="AH731">
        <f t="shared" si="767"/>
        <v>0</v>
      </c>
      <c r="AI731">
        <f t="shared" ref="AI731:AI794" si="784">0.5*(C729-C731)</f>
        <v>3.1257338500323417E-3</v>
      </c>
      <c r="AJ731">
        <f t="shared" si="744"/>
        <v>37.337604695554134</v>
      </c>
      <c r="AK731">
        <f t="shared" si="745"/>
        <v>2.5195370083504156</v>
      </c>
      <c r="AL731">
        <f t="shared" si="746"/>
        <v>0.22741010437973541</v>
      </c>
      <c r="AM731">
        <f t="shared" si="747"/>
        <v>0.20191477190858262</v>
      </c>
      <c r="AN731" s="9">
        <f t="shared" si="768"/>
        <v>40.286466580192872</v>
      </c>
      <c r="AO731">
        <f t="shared" si="748"/>
        <v>0</v>
      </c>
      <c r="AP731">
        <f t="shared" si="769"/>
        <v>0</v>
      </c>
      <c r="AQ731">
        <f t="shared" si="749"/>
        <v>5.9216781596562029</v>
      </c>
      <c r="AR731">
        <f t="shared" si="750"/>
        <v>-0.12977719818856182</v>
      </c>
      <c r="AS731">
        <f t="shared" si="751"/>
        <v>4.8808213414578333E-2</v>
      </c>
      <c r="AT731">
        <f t="shared" si="770"/>
        <v>-5.1508351637005401E-2</v>
      </c>
      <c r="AU731">
        <f t="shared" si="752"/>
        <v>5.8441146030997899</v>
      </c>
      <c r="AV731">
        <f t="shared" si="771"/>
        <v>0.14506396562395696</v>
      </c>
      <c r="AW731">
        <f t="shared" si="772"/>
        <v>0</v>
      </c>
      <c r="AX731">
        <f t="shared" si="753"/>
        <v>3.7551396476591323E-2</v>
      </c>
      <c r="AY731" t="b">
        <f t="shared" si="773"/>
        <v>0</v>
      </c>
      <c r="AZ731">
        <f t="shared" si="754"/>
        <v>37.337604695554134</v>
      </c>
      <c r="BA731">
        <f t="shared" si="755"/>
        <v>2.5195370083504249</v>
      </c>
      <c r="BB731">
        <f t="shared" si="756"/>
        <v>0.17807830808182742</v>
      </c>
      <c r="BC731">
        <f t="shared" si="757"/>
        <v>0.20191477190858273</v>
      </c>
      <c r="BD731">
        <f t="shared" si="758"/>
        <v>4.9331796297907987E-2</v>
      </c>
      <c r="BF731" s="15">
        <f t="shared" si="774"/>
        <v>40.286466580192879</v>
      </c>
      <c r="BG731" s="10">
        <f t="shared" si="775"/>
        <v>0</v>
      </c>
      <c r="BH731">
        <f t="shared" si="776"/>
        <v>5.844114603099797</v>
      </c>
      <c r="BI731">
        <f t="shared" si="777"/>
        <v>5.9216781596562029</v>
      </c>
      <c r="BJ731">
        <f t="shared" si="778"/>
        <v>-0.12977719818855249</v>
      </c>
      <c r="BK731">
        <f t="shared" si="779"/>
        <v>-5.2358288332965408E-4</v>
      </c>
      <c r="BM731">
        <f t="shared" si="780"/>
        <v>0</v>
      </c>
      <c r="BN731">
        <f t="shared" si="781"/>
        <v>9.3258734068513149E-15</v>
      </c>
      <c r="BO731">
        <f t="shared" si="782"/>
        <v>0</v>
      </c>
      <c r="BP731">
        <f t="shared" si="783"/>
        <v>0</v>
      </c>
    </row>
    <row r="732" spans="1:68" x14ac:dyDescent="0.2">
      <c r="A732">
        <f t="shared" si="724"/>
        <v>0.69499999999999995</v>
      </c>
      <c r="B732">
        <f t="shared" si="725"/>
        <v>2.1723850257725368</v>
      </c>
      <c r="C732">
        <f t="shared" si="726"/>
        <v>0.9533488242598902</v>
      </c>
      <c r="D732">
        <f t="shared" si="727"/>
        <v>2.1723850257725368</v>
      </c>
      <c r="E732">
        <f t="shared" si="733"/>
        <v>0.81535889451978361</v>
      </c>
      <c r="F732">
        <f t="shared" si="734"/>
        <v>0.81535889451978349</v>
      </c>
      <c r="G732">
        <f t="shared" si="728"/>
        <v>2.1506611755148115</v>
      </c>
      <c r="H732">
        <f t="shared" si="729"/>
        <v>0.83653670841217775</v>
      </c>
      <c r="I732">
        <f t="shared" si="730"/>
        <v>0.83653670841217787</v>
      </c>
      <c r="J732">
        <f t="shared" si="720"/>
        <v>26.093739057629655</v>
      </c>
      <c r="K732">
        <f t="shared" si="721"/>
        <v>25.25637120076733</v>
      </c>
      <c r="L732">
        <f t="shared" si="735"/>
        <v>8.5288135007580703E+18</v>
      </c>
      <c r="M732">
        <f t="shared" si="731"/>
        <v>3.7573807133240794E-2</v>
      </c>
      <c r="N732" s="17">
        <f t="shared" si="722"/>
        <v>3.20459993552864E+17</v>
      </c>
      <c r="O732">
        <f t="shared" si="723"/>
        <v>0</v>
      </c>
      <c r="P732" s="18" t="e">
        <f t="shared" si="732"/>
        <v>#N/A</v>
      </c>
      <c r="R732">
        <f t="shared" si="736"/>
        <v>3.2290784486756894</v>
      </c>
      <c r="S732">
        <f t="shared" si="737"/>
        <v>43.589981928506695</v>
      </c>
      <c r="T732">
        <f t="shared" si="759"/>
        <v>-3.2814480901346932</v>
      </c>
      <c r="U732" s="9">
        <f t="shared" si="738"/>
        <v>40.308533838372</v>
      </c>
      <c r="V732">
        <f t="shared" si="760"/>
        <v>-3.2045999355285139E+17</v>
      </c>
      <c r="W732">
        <f t="shared" si="761"/>
        <v>0</v>
      </c>
      <c r="X732">
        <f t="shared" si="762"/>
        <v>-4.2632564145606011E-14</v>
      </c>
      <c r="Y732">
        <f t="shared" si="739"/>
        <v>0.9533488242598902</v>
      </c>
      <c r="Z732">
        <f t="shared" si="740"/>
        <v>31.415926535897931</v>
      </c>
      <c r="AA732">
        <f t="shared" si="741"/>
        <v>3.7590401561247995</v>
      </c>
      <c r="AB732">
        <f t="shared" si="763"/>
        <v>2.6691537840164399</v>
      </c>
      <c r="AC732">
        <f t="shared" si="742"/>
        <v>34.085080319914368</v>
      </c>
      <c r="AD732">
        <f t="shared" si="764"/>
        <v>0.17943376133714029</v>
      </c>
      <c r="AE732">
        <f t="shared" si="743"/>
        <v>0.20070993049013913</v>
      </c>
      <c r="AF732" s="9">
        <f t="shared" si="765"/>
        <v>34.465224011741647</v>
      </c>
      <c r="AG732" s="9">
        <f t="shared" si="766"/>
        <v>0</v>
      </c>
      <c r="AH732">
        <f t="shared" si="767"/>
        <v>0</v>
      </c>
      <c r="AI732">
        <f t="shared" si="784"/>
        <v>3.1257338500325638E-3</v>
      </c>
      <c r="AJ732">
        <f t="shared" si="744"/>
        <v>37.337604695554134</v>
      </c>
      <c r="AK732">
        <f t="shared" si="745"/>
        <v>2.5385604866569182</v>
      </c>
      <c r="AL732">
        <f t="shared" si="746"/>
        <v>0.22824175486307086</v>
      </c>
      <c r="AM732">
        <f t="shared" si="747"/>
        <v>0.20412690129792127</v>
      </c>
      <c r="AN732" s="9">
        <f t="shared" si="768"/>
        <v>40.308533838372043</v>
      </c>
      <c r="AO732">
        <f t="shared" si="748"/>
        <v>0</v>
      </c>
      <c r="AP732">
        <f t="shared" si="769"/>
        <v>0</v>
      </c>
      <c r="AQ732">
        <f t="shared" si="749"/>
        <v>5.9216781596562029</v>
      </c>
      <c r="AR732">
        <f t="shared" si="750"/>
        <v>-0.13059329735952163</v>
      </c>
      <c r="AS732">
        <f t="shared" si="751"/>
        <v>4.8807993525930571E-2</v>
      </c>
      <c r="AT732">
        <f t="shared" si="770"/>
        <v>-5.1443839154489711E-2</v>
      </c>
      <c r="AU732">
        <f t="shared" si="752"/>
        <v>5.8433098266303958</v>
      </c>
      <c r="AV732">
        <f t="shared" si="771"/>
        <v>0.14496458367999007</v>
      </c>
      <c r="AW732">
        <f t="shared" si="772"/>
        <v>0</v>
      </c>
      <c r="AX732">
        <f t="shared" si="753"/>
        <v>3.7582653815091641E-2</v>
      </c>
      <c r="AY732" t="b">
        <f t="shared" si="773"/>
        <v>0</v>
      </c>
      <c r="AZ732">
        <f t="shared" si="754"/>
        <v>37.337604695554134</v>
      </c>
      <c r="BA732">
        <f t="shared" si="755"/>
        <v>2.5385604866569351</v>
      </c>
      <c r="BB732">
        <f t="shared" si="756"/>
        <v>0.17890995856516315</v>
      </c>
      <c r="BC732">
        <f t="shared" si="757"/>
        <v>0.20412690129792141</v>
      </c>
      <c r="BD732">
        <f t="shared" si="758"/>
        <v>4.9331796297907987E-2</v>
      </c>
      <c r="BF732" s="15">
        <f t="shared" si="774"/>
        <v>40.308533838372057</v>
      </c>
      <c r="BG732" s="10">
        <f t="shared" si="775"/>
        <v>0</v>
      </c>
      <c r="BH732">
        <f t="shared" si="776"/>
        <v>5.84330982663041</v>
      </c>
      <c r="BI732">
        <f t="shared" si="777"/>
        <v>5.9216781596562029</v>
      </c>
      <c r="BJ732">
        <f t="shared" si="778"/>
        <v>-0.13059329735950476</v>
      </c>
      <c r="BK732">
        <f t="shared" si="779"/>
        <v>-5.2380277197713876E-4</v>
      </c>
      <c r="BM732">
        <f t="shared" si="780"/>
        <v>0</v>
      </c>
      <c r="BN732">
        <f t="shared" si="781"/>
        <v>1.6875389974302379E-14</v>
      </c>
      <c r="BO732">
        <f t="shared" si="782"/>
        <v>2.7755575615628914E-16</v>
      </c>
      <c r="BP732">
        <f t="shared" si="783"/>
        <v>0</v>
      </c>
    </row>
    <row r="733" spans="1:68" x14ac:dyDescent="0.2">
      <c r="A733">
        <f t="shared" si="724"/>
        <v>0.69599999999999995</v>
      </c>
      <c r="B733">
        <f t="shared" si="725"/>
        <v>2.1755107596225689</v>
      </c>
      <c r="C733">
        <f t="shared" si="726"/>
        <v>0.95022309040985808</v>
      </c>
      <c r="D733">
        <f t="shared" si="727"/>
        <v>2.1755107596225689</v>
      </c>
      <c r="E733">
        <f t="shared" si="733"/>
        <v>0.81354525246556075</v>
      </c>
      <c r="F733">
        <f t="shared" si="734"/>
        <v>0.81354525246556075</v>
      </c>
      <c r="G733">
        <f t="shared" si="728"/>
        <v>2.153755652026343</v>
      </c>
      <c r="H733">
        <f t="shared" si="729"/>
        <v>0.83483720851633958</v>
      </c>
      <c r="I733">
        <f t="shared" si="730"/>
        <v>0.83483720851633936</v>
      </c>
      <c r="J733">
        <f t="shared" si="720"/>
        <v>26.146858763313691</v>
      </c>
      <c r="K733">
        <f t="shared" si="721"/>
        <v>25.307271586561047</v>
      </c>
      <c r="L733">
        <f t="shared" si="735"/>
        <v>8.712866131688662E+18</v>
      </c>
      <c r="M733">
        <f t="shared" si="731"/>
        <v>3.7605042381173424E-2</v>
      </c>
      <c r="N733" s="17">
        <f t="shared" si="722"/>
        <v>3.2764770014364269E+17</v>
      </c>
      <c r="O733">
        <f t="shared" si="723"/>
        <v>0</v>
      </c>
      <c r="P733" s="18" t="e">
        <f t="shared" si="732"/>
        <v>#N/A</v>
      </c>
      <c r="R733">
        <f t="shared" si="736"/>
        <v>3.2310917689264218</v>
      </c>
      <c r="S733">
        <f t="shared" si="737"/>
        <v>43.611332472819697</v>
      </c>
      <c r="T733">
        <f t="shared" si="759"/>
        <v>-3.2806171316954065</v>
      </c>
      <c r="U733" s="9">
        <f t="shared" si="738"/>
        <v>40.330715341124289</v>
      </c>
      <c r="V733">
        <f t="shared" si="760"/>
        <v>-3.2764770014363296E+17</v>
      </c>
      <c r="W733">
        <f t="shared" si="761"/>
        <v>0</v>
      </c>
      <c r="X733">
        <f t="shared" si="762"/>
        <v>-2.8421709430404007E-14</v>
      </c>
      <c r="Y733">
        <f t="shared" si="739"/>
        <v>0.95022309040985808</v>
      </c>
      <c r="Z733">
        <f t="shared" si="740"/>
        <v>31.415926535897931</v>
      </c>
      <c r="AA733">
        <f t="shared" si="741"/>
        <v>3.7621658899748316</v>
      </c>
      <c r="AB733">
        <f t="shared" si="763"/>
        <v>2.6891012081933576</v>
      </c>
      <c r="AC733">
        <f t="shared" si="742"/>
        <v>34.105027744091288</v>
      </c>
      <c r="AD733">
        <f t="shared" si="764"/>
        <v>0.18026494027595066</v>
      </c>
      <c r="AE733">
        <f t="shared" si="743"/>
        <v>0.20292526198953995</v>
      </c>
      <c r="AF733" s="9">
        <f t="shared" si="765"/>
        <v>34.488217946356784</v>
      </c>
      <c r="AG733" s="9">
        <f t="shared" si="766"/>
        <v>0</v>
      </c>
      <c r="AH733">
        <f t="shared" si="767"/>
        <v>0</v>
      </c>
      <c r="AI733">
        <f t="shared" si="784"/>
        <v>3.1257338500323417E-3</v>
      </c>
      <c r="AJ733">
        <f t="shared" si="744"/>
        <v>37.337604695554134</v>
      </c>
      <c r="AK733">
        <f t="shared" si="745"/>
        <v>2.5576842052759963</v>
      </c>
      <c r="AL733">
        <f t="shared" si="746"/>
        <v>0.22907271330235757</v>
      </c>
      <c r="AM733">
        <f t="shared" si="747"/>
        <v>0.20635372699178367</v>
      </c>
      <c r="AN733" s="9">
        <f t="shared" si="768"/>
        <v>40.330715341124275</v>
      </c>
      <c r="AO733">
        <f t="shared" si="748"/>
        <v>0</v>
      </c>
      <c r="AP733">
        <f t="shared" si="769"/>
        <v>0</v>
      </c>
      <c r="AQ733">
        <f t="shared" si="749"/>
        <v>5.9216781596562029</v>
      </c>
      <c r="AR733">
        <f t="shared" si="750"/>
        <v>-0.13141700291736136</v>
      </c>
      <c r="AS733">
        <f t="shared" si="751"/>
        <v>4.8807773026406903E-2</v>
      </c>
      <c r="AT733">
        <f t="shared" si="770"/>
        <v>-5.1381246616088921E-2</v>
      </c>
      <c r="AU733">
        <f t="shared" si="752"/>
        <v>5.8424973947674914</v>
      </c>
      <c r="AV733">
        <f t="shared" si="771"/>
        <v>0.14486471031695378</v>
      </c>
      <c r="AW733">
        <f t="shared" si="772"/>
        <v>0</v>
      </c>
      <c r="AX733">
        <f t="shared" si="753"/>
        <v>3.7613911153591965E-2</v>
      </c>
      <c r="AY733" t="b">
        <f t="shared" si="773"/>
        <v>0</v>
      </c>
      <c r="AZ733">
        <f t="shared" si="754"/>
        <v>37.337604695554134</v>
      </c>
      <c r="BA733">
        <f t="shared" si="755"/>
        <v>2.5576842052759936</v>
      </c>
      <c r="BB733">
        <f t="shared" si="756"/>
        <v>0.17974091700444983</v>
      </c>
      <c r="BC733">
        <f t="shared" si="757"/>
        <v>0.20635372699178367</v>
      </c>
      <c r="BD733">
        <f t="shared" si="758"/>
        <v>4.9331796297907987E-2</v>
      </c>
      <c r="BF733" s="15">
        <f t="shared" si="774"/>
        <v>40.330715341124268</v>
      </c>
      <c r="BG733" s="10">
        <f t="shared" si="775"/>
        <v>0</v>
      </c>
      <c r="BH733">
        <f t="shared" si="776"/>
        <v>5.8424973947674843</v>
      </c>
      <c r="BI733">
        <f t="shared" si="777"/>
        <v>5.9216781596562029</v>
      </c>
      <c r="BJ733">
        <f t="shared" si="778"/>
        <v>-0.13141700291736402</v>
      </c>
      <c r="BK733">
        <f t="shared" si="779"/>
        <v>-5.2402327150083416E-4</v>
      </c>
      <c r="BM733">
        <f t="shared" si="780"/>
        <v>0</v>
      </c>
      <c r="BN733">
        <f t="shared" si="781"/>
        <v>0</v>
      </c>
      <c r="BO733">
        <f t="shared" si="782"/>
        <v>2.4980018054066022E-16</v>
      </c>
      <c r="BP733">
        <f t="shared" si="783"/>
        <v>0</v>
      </c>
    </row>
    <row r="734" spans="1:68" x14ac:dyDescent="0.2">
      <c r="A734">
        <f t="shared" si="724"/>
        <v>0.69699999999999995</v>
      </c>
      <c r="B734">
        <f t="shared" si="725"/>
        <v>2.1786364934726015</v>
      </c>
      <c r="C734">
        <f t="shared" si="726"/>
        <v>0.94709735655982552</v>
      </c>
      <c r="D734">
        <f t="shared" si="727"/>
        <v>2.1786364934726015</v>
      </c>
      <c r="E734">
        <f t="shared" si="733"/>
        <v>0.81172366190813872</v>
      </c>
      <c r="F734">
        <f t="shared" si="734"/>
        <v>0.81172366190813861</v>
      </c>
      <c r="G734">
        <f t="shared" si="728"/>
        <v>2.1568501285378754</v>
      </c>
      <c r="H734">
        <f t="shared" si="729"/>
        <v>0.8331297144053611</v>
      </c>
      <c r="I734">
        <f t="shared" si="730"/>
        <v>0.8331297144053611</v>
      </c>
      <c r="J734">
        <f t="shared" si="720"/>
        <v>26.200446585938415</v>
      </c>
      <c r="K734">
        <f t="shared" si="721"/>
        <v>25.358619483777822</v>
      </c>
      <c r="L734">
        <f t="shared" si="735"/>
        <v>8.9019229793994803E+18</v>
      </c>
      <c r="M734">
        <f t="shared" si="731"/>
        <v>3.7636277592365139E-2</v>
      </c>
      <c r="N734" s="17">
        <f t="shared" si="722"/>
        <v>3.3503524435853299E+17</v>
      </c>
      <c r="O734">
        <f t="shared" si="723"/>
        <v>0</v>
      </c>
      <c r="P734" s="18" t="e">
        <f t="shared" si="732"/>
        <v>#N/A</v>
      </c>
      <c r="R734">
        <f t="shared" si="736"/>
        <v>3.2331186913277414</v>
      </c>
      <c r="S734">
        <f t="shared" si="737"/>
        <v>43.632798992393248</v>
      </c>
      <c r="T734">
        <f t="shared" si="759"/>
        <v>-3.2797868641510033</v>
      </c>
      <c r="U734" s="9">
        <f t="shared" si="738"/>
        <v>40.353012128242241</v>
      </c>
      <c r="V734">
        <f t="shared" si="760"/>
        <v>-3.3503524435852128E+17</v>
      </c>
      <c r="W734">
        <f t="shared" si="761"/>
        <v>0</v>
      </c>
      <c r="X734">
        <f t="shared" si="762"/>
        <v>-3.5527136788005009E-14</v>
      </c>
      <c r="Y734">
        <f t="shared" si="739"/>
        <v>0.94709735655982552</v>
      </c>
      <c r="Z734">
        <f t="shared" si="740"/>
        <v>31.415926535897931</v>
      </c>
      <c r="AA734">
        <f t="shared" si="741"/>
        <v>3.7652916238248642</v>
      </c>
      <c r="AB734">
        <f t="shared" si="763"/>
        <v>2.709157549387843</v>
      </c>
      <c r="AC734">
        <f t="shared" si="742"/>
        <v>34.125084085285778</v>
      </c>
      <c r="AD734">
        <f t="shared" si="764"/>
        <v>0.1810954289300433</v>
      </c>
      <c r="AE734">
        <f t="shared" si="743"/>
        <v>0.20515540366344182</v>
      </c>
      <c r="AF734" s="9">
        <f t="shared" si="765"/>
        <v>34.51133491787926</v>
      </c>
      <c r="AG734" s="9">
        <f t="shared" si="766"/>
        <v>0</v>
      </c>
      <c r="AH734">
        <f t="shared" si="767"/>
        <v>0</v>
      </c>
      <c r="AI734">
        <f t="shared" si="784"/>
        <v>3.1257338500323417E-3</v>
      </c>
      <c r="AJ734">
        <f t="shared" si="744"/>
        <v>37.337604695554134</v>
      </c>
      <c r="AK734">
        <f t="shared" si="745"/>
        <v>2.5769091372525548</v>
      </c>
      <c r="AL734">
        <f t="shared" si="746"/>
        <v>0.22990298084676075</v>
      </c>
      <c r="AM734">
        <f t="shared" si="747"/>
        <v>0.2085953145888389</v>
      </c>
      <c r="AN734" s="9">
        <f t="shared" si="768"/>
        <v>40.353012128242291</v>
      </c>
      <c r="AO734">
        <f t="shared" si="748"/>
        <v>0</v>
      </c>
      <c r="AP734">
        <f t="shared" si="769"/>
        <v>0</v>
      </c>
      <c r="AQ734">
        <f t="shared" si="749"/>
        <v>5.9216781596562029</v>
      </c>
      <c r="AR734">
        <f t="shared" si="750"/>
        <v>-0.13224841213528826</v>
      </c>
      <c r="AS734">
        <f t="shared" si="751"/>
        <v>4.8807551916717457E-2</v>
      </c>
      <c r="AT734">
        <f t="shared" si="770"/>
        <v>-5.1320556950754069E-2</v>
      </c>
      <c r="AU734">
        <f t="shared" si="752"/>
        <v>5.8416772103630308</v>
      </c>
      <c r="AV734">
        <f t="shared" si="771"/>
        <v>0.14476434105583297</v>
      </c>
      <c r="AW734">
        <f t="shared" si="772"/>
        <v>0</v>
      </c>
      <c r="AX734">
        <f t="shared" si="753"/>
        <v>3.764516849209229E-2</v>
      </c>
      <c r="AY734" t="b">
        <f t="shared" si="773"/>
        <v>0</v>
      </c>
      <c r="AZ734">
        <f t="shared" si="754"/>
        <v>37.337604695554134</v>
      </c>
      <c r="BA734">
        <f t="shared" si="755"/>
        <v>2.5769091372525486</v>
      </c>
      <c r="BB734">
        <f t="shared" si="756"/>
        <v>0.18057118454885285</v>
      </c>
      <c r="BC734">
        <f t="shared" si="757"/>
        <v>0.20859531458883904</v>
      </c>
      <c r="BD734">
        <f t="shared" si="758"/>
        <v>4.9331796297907987E-2</v>
      </c>
      <c r="BF734" s="15">
        <f t="shared" si="774"/>
        <v>40.353012128242284</v>
      </c>
      <c r="BG734" s="10">
        <f t="shared" si="775"/>
        <v>0</v>
      </c>
      <c r="BH734">
        <f t="shared" si="776"/>
        <v>5.8416772103630237</v>
      </c>
      <c r="BI734">
        <f t="shared" si="777"/>
        <v>5.9216781596562029</v>
      </c>
      <c r="BJ734">
        <f t="shared" si="778"/>
        <v>-0.13224841213529448</v>
      </c>
      <c r="BK734">
        <f t="shared" si="779"/>
        <v>-5.2424438119044736E-4</v>
      </c>
      <c r="BM734">
        <f t="shared" si="780"/>
        <v>0</v>
      </c>
      <c r="BN734">
        <f t="shared" si="781"/>
        <v>-6.2172489379008766E-15</v>
      </c>
      <c r="BO734">
        <f t="shared" si="782"/>
        <v>0</v>
      </c>
      <c r="BP734">
        <f t="shared" si="783"/>
        <v>0</v>
      </c>
    </row>
    <row r="735" spans="1:68" x14ac:dyDescent="0.2">
      <c r="A735">
        <f t="shared" si="724"/>
        <v>0.69799999999999995</v>
      </c>
      <c r="B735">
        <f t="shared" si="725"/>
        <v>2.181762227322634</v>
      </c>
      <c r="C735">
        <f t="shared" si="726"/>
        <v>0.94397162270979296</v>
      </c>
      <c r="D735">
        <f t="shared" si="727"/>
        <v>2.181762227322634</v>
      </c>
      <c r="E735">
        <f t="shared" si="733"/>
        <v>0.80989414064482923</v>
      </c>
      <c r="F735">
        <f t="shared" si="734"/>
        <v>0.80989414064482912</v>
      </c>
      <c r="G735">
        <f t="shared" si="728"/>
        <v>2.1599446050494078</v>
      </c>
      <c r="H735">
        <f t="shared" si="729"/>
        <v>0.83141424242982631</v>
      </c>
      <c r="I735">
        <f t="shared" si="730"/>
        <v>0.83141424242982631</v>
      </c>
      <c r="J735">
        <f t="shared" si="720"/>
        <v>26.254506439102968</v>
      </c>
      <c r="K735">
        <f t="shared" si="721"/>
        <v>25.4104186169393</v>
      </c>
      <c r="L735">
        <f t="shared" si="735"/>
        <v>9.0961465246075843E+18</v>
      </c>
      <c r="M735">
        <f t="shared" si="731"/>
        <v>3.7667512766785399E-2</v>
      </c>
      <c r="N735" s="17">
        <f t="shared" si="722"/>
        <v>3.4262921534420685E+17</v>
      </c>
      <c r="O735">
        <f t="shared" si="723"/>
        <v>0</v>
      </c>
      <c r="P735" s="18" t="e">
        <f t="shared" si="732"/>
        <v>#N/A</v>
      </c>
      <c r="R735">
        <f t="shared" si="736"/>
        <v>3.23515927169221</v>
      </c>
      <c r="S735">
        <f t="shared" si="737"/>
        <v>43.654382538897259</v>
      </c>
      <c r="T735">
        <f t="shared" si="759"/>
        <v>-3.2789572863551815</v>
      </c>
      <c r="U735" s="9">
        <f t="shared" si="738"/>
        <v>40.37542525254208</v>
      </c>
      <c r="V735">
        <f t="shared" si="760"/>
        <v>-3.4262921534419885E+17</v>
      </c>
      <c r="W735">
        <f t="shared" si="761"/>
        <v>0</v>
      </c>
      <c r="X735">
        <f t="shared" si="762"/>
        <v>-2.1316282072803006E-14</v>
      </c>
      <c r="Y735">
        <f t="shared" si="739"/>
        <v>0.94397162270979296</v>
      </c>
      <c r="Z735">
        <f t="shared" si="740"/>
        <v>31.415926535897931</v>
      </c>
      <c r="AA735">
        <f t="shared" si="741"/>
        <v>3.7684173576748967</v>
      </c>
      <c r="AB735">
        <f t="shared" si="763"/>
        <v>2.7293238918020006</v>
      </c>
      <c r="AC735">
        <f t="shared" si="742"/>
        <v>34.145250427699935</v>
      </c>
      <c r="AD735">
        <f t="shared" si="764"/>
        <v>0.18192522844501383</v>
      </c>
      <c r="AE735">
        <f t="shared" si="743"/>
        <v>0.20740042171744957</v>
      </c>
      <c r="AF735" s="9">
        <f t="shared" si="765"/>
        <v>34.534576077862404</v>
      </c>
      <c r="AG735" s="9">
        <f t="shared" si="766"/>
        <v>0</v>
      </c>
      <c r="AH735">
        <f t="shared" si="767"/>
        <v>0</v>
      </c>
      <c r="AI735">
        <f t="shared" si="784"/>
        <v>3.1257338500325638E-3</v>
      </c>
      <c r="AJ735">
        <f t="shared" si="744"/>
        <v>37.337604695554134</v>
      </c>
      <c r="AK735">
        <f t="shared" si="745"/>
        <v>2.5962362679270288</v>
      </c>
      <c r="AL735">
        <f t="shared" si="746"/>
        <v>0.23073255864258257</v>
      </c>
      <c r="AM735">
        <f t="shared" si="747"/>
        <v>0.21085173041834745</v>
      </c>
      <c r="AN735" s="9">
        <f t="shared" si="768"/>
        <v>40.375425252542094</v>
      </c>
      <c r="AO735">
        <f t="shared" si="748"/>
        <v>0</v>
      </c>
      <c r="AP735">
        <f t="shared" si="769"/>
        <v>0</v>
      </c>
      <c r="AQ735">
        <f t="shared" si="749"/>
        <v>5.9216781596562029</v>
      </c>
      <c r="AR735">
        <f t="shared" si="750"/>
        <v>-0.13308762387497186</v>
      </c>
      <c r="AS735">
        <f t="shared" si="751"/>
        <v>4.8807330197568749E-2</v>
      </c>
      <c r="AT735">
        <f t="shared" si="770"/>
        <v>-5.1261753608132128E-2</v>
      </c>
      <c r="AU735">
        <f t="shared" si="752"/>
        <v>5.8408491746796898</v>
      </c>
      <c r="AV735">
        <f t="shared" si="771"/>
        <v>0.14466347136026614</v>
      </c>
      <c r="AW735">
        <f t="shared" si="772"/>
        <v>0</v>
      </c>
      <c r="AX735">
        <f t="shared" si="753"/>
        <v>3.7676425830592615E-2</v>
      </c>
      <c r="AY735" t="b">
        <f t="shared" si="773"/>
        <v>0</v>
      </c>
      <c r="AZ735">
        <f t="shared" si="754"/>
        <v>37.337604695554134</v>
      </c>
      <c r="BA735">
        <f t="shared" si="755"/>
        <v>2.5962362679270532</v>
      </c>
      <c r="BB735">
        <f t="shared" si="756"/>
        <v>0.18140076234467492</v>
      </c>
      <c r="BC735">
        <f t="shared" si="757"/>
        <v>0.21085173041834759</v>
      </c>
      <c r="BD735">
        <f t="shared" si="758"/>
        <v>4.9331796297907987E-2</v>
      </c>
      <c r="BF735" s="15">
        <f t="shared" si="774"/>
        <v>40.375425252542115</v>
      </c>
      <c r="BG735" s="10">
        <f t="shared" si="775"/>
        <v>0</v>
      </c>
      <c r="BH735">
        <f t="shared" si="776"/>
        <v>5.8408491746797111</v>
      </c>
      <c r="BI735">
        <f t="shared" si="777"/>
        <v>5.9216781596562029</v>
      </c>
      <c r="BJ735">
        <f t="shared" si="778"/>
        <v>-0.13308762387494744</v>
      </c>
      <c r="BK735">
        <f t="shared" si="779"/>
        <v>-5.2446610033890506E-4</v>
      </c>
      <c r="BM735">
        <f t="shared" si="780"/>
        <v>0</v>
      </c>
      <c r="BN735">
        <f t="shared" si="781"/>
        <v>2.4424906541753444E-14</v>
      </c>
      <c r="BO735">
        <f t="shared" si="782"/>
        <v>3.3306690738754696E-16</v>
      </c>
      <c r="BP735">
        <f t="shared" si="783"/>
        <v>0</v>
      </c>
    </row>
    <row r="736" spans="1:68" x14ac:dyDescent="0.2">
      <c r="A736">
        <f t="shared" si="724"/>
        <v>0.69899999999999995</v>
      </c>
      <c r="B736">
        <f t="shared" si="725"/>
        <v>2.1848879611726661</v>
      </c>
      <c r="C736">
        <f t="shared" si="726"/>
        <v>0.94084588885976084</v>
      </c>
      <c r="D736">
        <f t="shared" si="727"/>
        <v>2.1848879611726661</v>
      </c>
      <c r="E736">
        <f t="shared" si="733"/>
        <v>0.80805670655042883</v>
      </c>
      <c r="F736">
        <f t="shared" si="734"/>
        <v>0.80805670655042883</v>
      </c>
      <c r="G736">
        <f t="shared" si="728"/>
        <v>2.1630390815609393</v>
      </c>
      <c r="H736">
        <f t="shared" si="729"/>
        <v>0.82969080901671299</v>
      </c>
      <c r="I736">
        <f t="shared" si="730"/>
        <v>0.82969080901671288</v>
      </c>
      <c r="J736">
        <f t="shared" si="720"/>
        <v>26.309042289265722</v>
      </c>
      <c r="K736">
        <f t="shared" si="721"/>
        <v>25.462672760768328</v>
      </c>
      <c r="L736">
        <f t="shared" si="735"/>
        <v>9.2957053515429069E+18</v>
      </c>
      <c r="M736">
        <f t="shared" si="731"/>
        <v>3.7698747904403709E-2</v>
      </c>
      <c r="N736" s="17">
        <f t="shared" si="722"/>
        <v>3.5043645264143251E+17</v>
      </c>
      <c r="O736">
        <f t="shared" si="723"/>
        <v>0</v>
      </c>
      <c r="P736" s="18" t="e">
        <f t="shared" si="732"/>
        <v>#N/A</v>
      </c>
      <c r="R736">
        <f t="shared" si="736"/>
        <v>3.2372135664398067</v>
      </c>
      <c r="S736">
        <f t="shared" si="737"/>
        <v>43.676084177237449</v>
      </c>
      <c r="T736">
        <f t="shared" si="759"/>
        <v>-3.2781283971644877</v>
      </c>
      <c r="U736" s="9">
        <f t="shared" si="738"/>
        <v>40.397955780072962</v>
      </c>
      <c r="V736">
        <f t="shared" si="760"/>
        <v>-3.5043645264143437E+17</v>
      </c>
      <c r="W736">
        <f t="shared" si="761"/>
        <v>0</v>
      </c>
      <c r="X736">
        <f t="shared" si="762"/>
        <v>7.1054273576010019E-15</v>
      </c>
      <c r="Y736">
        <f t="shared" si="739"/>
        <v>0.94084588885976084</v>
      </c>
      <c r="Z736">
        <f t="shared" si="740"/>
        <v>31.415926535897931</v>
      </c>
      <c r="AA736">
        <f t="shared" si="741"/>
        <v>3.7715430915249288</v>
      </c>
      <c r="AB736">
        <f t="shared" si="763"/>
        <v>2.7496013337540099</v>
      </c>
      <c r="AC736">
        <f t="shared" si="742"/>
        <v>34.165527869651939</v>
      </c>
      <c r="AD736">
        <f t="shared" si="764"/>
        <v>0.1827543399636089</v>
      </c>
      <c r="AE736">
        <f t="shared" si="743"/>
        <v>0.2096603830977285</v>
      </c>
      <c r="AF736" s="9">
        <f t="shared" si="765"/>
        <v>34.557942592713275</v>
      </c>
      <c r="AG736" s="9">
        <f t="shared" si="766"/>
        <v>0</v>
      </c>
      <c r="AH736">
        <f t="shared" si="767"/>
        <v>0</v>
      </c>
      <c r="AI736">
        <f t="shared" si="784"/>
        <v>3.1257338500323417E-3</v>
      </c>
      <c r="AJ736">
        <f t="shared" si="744"/>
        <v>37.337604695554134</v>
      </c>
      <c r="AK736">
        <f t="shared" si="745"/>
        <v>2.6156665951362057</v>
      </c>
      <c r="AL736">
        <f t="shared" si="746"/>
        <v>0.23156144783327637</v>
      </c>
      <c r="AM736">
        <f t="shared" si="747"/>
        <v>0.213123041549346</v>
      </c>
      <c r="AN736" s="9">
        <f t="shared" si="768"/>
        <v>40.397955780072962</v>
      </c>
      <c r="AO736">
        <f t="shared" si="748"/>
        <v>0</v>
      </c>
      <c r="AP736">
        <f t="shared" si="769"/>
        <v>0</v>
      </c>
      <c r="AQ736">
        <f t="shared" si="749"/>
        <v>5.9216781596562029</v>
      </c>
      <c r="AR736">
        <f t="shared" si="750"/>
        <v>-0.13393473861780425</v>
      </c>
      <c r="AS736">
        <f t="shared" si="751"/>
        <v>4.8807107869667465E-2</v>
      </c>
      <c r="AT736">
        <f t="shared" si="770"/>
        <v>-5.1204820548174587E-2</v>
      </c>
      <c r="AU736">
        <f t="shared" si="752"/>
        <v>5.8400131873596877</v>
      </c>
      <c r="AV736">
        <f t="shared" si="771"/>
        <v>0.1445620966356021</v>
      </c>
      <c r="AW736">
        <f t="shared" si="772"/>
        <v>0</v>
      </c>
      <c r="AX736">
        <f t="shared" si="753"/>
        <v>3.770768316909294E-2</v>
      </c>
      <c r="AY736" t="b">
        <f t="shared" si="773"/>
        <v>0</v>
      </c>
      <c r="AZ736">
        <f t="shared" si="754"/>
        <v>37.337604695554134</v>
      </c>
      <c r="BA736">
        <f t="shared" si="755"/>
        <v>2.6156665951362026</v>
      </c>
      <c r="BB736">
        <f t="shared" si="756"/>
        <v>0.18222965153536846</v>
      </c>
      <c r="BC736">
        <f t="shared" si="757"/>
        <v>0.213123041549346</v>
      </c>
      <c r="BD736">
        <f t="shared" si="758"/>
        <v>4.9331796297907987E-2</v>
      </c>
      <c r="BF736" s="15">
        <f t="shared" si="774"/>
        <v>40.397955780072955</v>
      </c>
      <c r="BG736" s="10">
        <f t="shared" si="775"/>
        <v>0</v>
      </c>
      <c r="BH736">
        <f t="shared" si="776"/>
        <v>5.8400131873596806</v>
      </c>
      <c r="BI736">
        <f t="shared" si="777"/>
        <v>5.9216781596562029</v>
      </c>
      <c r="BJ736">
        <f t="shared" si="778"/>
        <v>-0.13393473861780736</v>
      </c>
      <c r="BK736">
        <f t="shared" si="779"/>
        <v>-5.2468842824043849E-4</v>
      </c>
      <c r="BM736">
        <f t="shared" si="780"/>
        <v>0</v>
      </c>
      <c r="BN736">
        <f t="shared" si="781"/>
        <v>0</v>
      </c>
      <c r="BO736">
        <f t="shared" si="782"/>
        <v>0</v>
      </c>
      <c r="BP736">
        <f t="shared" si="783"/>
        <v>0</v>
      </c>
    </row>
    <row r="737" spans="1:68" x14ac:dyDescent="0.2">
      <c r="A737">
        <f t="shared" si="724"/>
        <v>0.7</v>
      </c>
      <c r="B737">
        <f t="shared" si="725"/>
        <v>2.1880136950226987</v>
      </c>
      <c r="C737">
        <f t="shared" si="726"/>
        <v>0.93772015500972827</v>
      </c>
      <c r="D737">
        <f t="shared" si="727"/>
        <v>2.1880136950226987</v>
      </c>
      <c r="E737">
        <f t="shared" si="733"/>
        <v>0.80621137757704331</v>
      </c>
      <c r="F737">
        <f t="shared" si="734"/>
        <v>0.8062113775770432</v>
      </c>
      <c r="G737">
        <f t="shared" si="728"/>
        <v>2.1661335580724717</v>
      </c>
      <c r="H737">
        <f t="shared" si="729"/>
        <v>0.82795943066923472</v>
      </c>
      <c r="I737">
        <f t="shared" si="730"/>
        <v>0.82795943066923472</v>
      </c>
      <c r="J737">
        <f t="shared" si="720"/>
        <v>26.364058156559736</v>
      </c>
      <c r="K737">
        <f t="shared" si="721"/>
        <v>25.515385740961545</v>
      </c>
      <c r="L737">
        <f t="shared" si="735"/>
        <v>9.5007744076314296E+18</v>
      </c>
      <c r="M737">
        <f t="shared" si="731"/>
        <v>3.7729983005189545E-2</v>
      </c>
      <c r="N737" s="17">
        <f t="shared" si="722"/>
        <v>3.584640569360736E+17</v>
      </c>
      <c r="O737">
        <f t="shared" si="723"/>
        <v>0</v>
      </c>
      <c r="P737" s="18" t="e">
        <f t="shared" si="732"/>
        <v>#N/A</v>
      </c>
      <c r="R737">
        <f t="shared" si="736"/>
        <v>3.2392816326051261</v>
      </c>
      <c r="S737">
        <f t="shared" si="737"/>
        <v>43.697904985769796</v>
      </c>
      <c r="T737">
        <f t="shared" si="759"/>
        <v>-3.2773001954383134</v>
      </c>
      <c r="U737" s="9">
        <f t="shared" si="738"/>
        <v>40.420604790331481</v>
      </c>
      <c r="V737">
        <f t="shared" si="760"/>
        <v>-3.5846405693607066E+17</v>
      </c>
      <c r="W737">
        <f t="shared" si="761"/>
        <v>0</v>
      </c>
      <c r="X737">
        <f t="shared" si="762"/>
        <v>-7.1054273576010019E-15</v>
      </c>
      <c r="Y737">
        <f t="shared" si="739"/>
        <v>0.93772015500972827</v>
      </c>
      <c r="Z737">
        <f t="shared" si="740"/>
        <v>31.415926535897931</v>
      </c>
      <c r="AA737">
        <f t="shared" si="741"/>
        <v>3.7746688253749614</v>
      </c>
      <c r="AB737">
        <f t="shared" si="763"/>
        <v>2.7699909879148303</v>
      </c>
      <c r="AC737">
        <f t="shared" si="742"/>
        <v>34.185917523812762</v>
      </c>
      <c r="AD737">
        <f t="shared" si="764"/>
        <v>0.18358276462573503</v>
      </c>
      <c r="AE737">
        <f t="shared" si="743"/>
        <v>0.21193535550034182</v>
      </c>
      <c r="AF737" s="9">
        <f t="shared" si="765"/>
        <v>34.581435643938839</v>
      </c>
      <c r="AG737" s="9">
        <f t="shared" si="766"/>
        <v>0</v>
      </c>
      <c r="AH737">
        <f t="shared" si="767"/>
        <v>0</v>
      </c>
      <c r="AI737">
        <f t="shared" si="784"/>
        <v>3.1257338500323417E-3</v>
      </c>
      <c r="AJ737">
        <f t="shared" si="744"/>
        <v>37.337604695554134</v>
      </c>
      <c r="AK737">
        <f t="shared" si="745"/>
        <v>2.6352011294179336</v>
      </c>
      <c r="AL737">
        <f t="shared" si="746"/>
        <v>0.23238964955945063</v>
      </c>
      <c r="AM737">
        <f t="shared" si="747"/>
        <v>0.21540931579998893</v>
      </c>
      <c r="AN737" s="9">
        <f t="shared" si="768"/>
        <v>40.42060479033151</v>
      </c>
      <c r="AO737">
        <f t="shared" si="748"/>
        <v>0</v>
      </c>
      <c r="AP737">
        <f t="shared" si="769"/>
        <v>0</v>
      </c>
      <c r="AQ737">
        <f t="shared" si="749"/>
        <v>5.9216781596562029</v>
      </c>
      <c r="AR737">
        <f t="shared" si="750"/>
        <v>-0.13478985849689673</v>
      </c>
      <c r="AS737">
        <f t="shared" si="751"/>
        <v>4.88068849337156E-2</v>
      </c>
      <c r="AT737">
        <f t="shared" si="770"/>
        <v>-5.1149742231124985E-2</v>
      </c>
      <c r="AU737">
        <f t="shared" si="752"/>
        <v>5.8391691463926705</v>
      </c>
      <c r="AV737">
        <f t="shared" si="771"/>
        <v>0.1444602122279324</v>
      </c>
      <c r="AW737">
        <f t="shared" si="772"/>
        <v>0</v>
      </c>
      <c r="AX737">
        <f t="shared" si="753"/>
        <v>3.7738940507593265E-2</v>
      </c>
      <c r="AY737" t="b">
        <f t="shared" si="773"/>
        <v>0</v>
      </c>
      <c r="AZ737">
        <f t="shared" si="754"/>
        <v>37.337604695554134</v>
      </c>
      <c r="BA737">
        <f t="shared" si="755"/>
        <v>2.6352011294179367</v>
      </c>
      <c r="BB737">
        <f t="shared" si="756"/>
        <v>0.18305785326154259</v>
      </c>
      <c r="BC737">
        <f t="shared" si="757"/>
        <v>0.21540931579998907</v>
      </c>
      <c r="BD737">
        <f t="shared" si="758"/>
        <v>4.9331796297907987E-2</v>
      </c>
      <c r="BF737" s="15">
        <f t="shared" si="774"/>
        <v>40.42060479033151</v>
      </c>
      <c r="BG737" s="10">
        <f t="shared" si="775"/>
        <v>0</v>
      </c>
      <c r="BH737">
        <f t="shared" si="776"/>
        <v>5.8391691463926705</v>
      </c>
      <c r="BI737">
        <f t="shared" si="777"/>
        <v>5.9216781596562029</v>
      </c>
      <c r="BJ737">
        <f t="shared" si="778"/>
        <v>-0.13478985849689362</v>
      </c>
      <c r="BK737">
        <f t="shared" si="779"/>
        <v>-5.24911364192443E-4</v>
      </c>
      <c r="BM737">
        <f t="shared" si="780"/>
        <v>0</v>
      </c>
      <c r="BN737">
        <f t="shared" si="781"/>
        <v>0</v>
      </c>
      <c r="BO737">
        <f t="shared" si="782"/>
        <v>0</v>
      </c>
      <c r="BP737">
        <f t="shared" si="783"/>
        <v>0</v>
      </c>
    </row>
    <row r="738" spans="1:68" x14ac:dyDescent="0.2">
      <c r="A738">
        <f t="shared" si="724"/>
        <v>0.70099999999999996</v>
      </c>
      <c r="B738">
        <f t="shared" si="725"/>
        <v>2.1911394288727313</v>
      </c>
      <c r="C738">
        <f t="shared" si="726"/>
        <v>0.93459442115969571</v>
      </c>
      <c r="D738">
        <f t="shared" si="727"/>
        <v>2.1911394288727313</v>
      </c>
      <c r="E738">
        <f t="shared" si="733"/>
        <v>0.80435817175391355</v>
      </c>
      <c r="F738">
        <f t="shared" si="734"/>
        <v>0.80435817175391355</v>
      </c>
      <c r="G738">
        <f t="shared" si="728"/>
        <v>2.169228034584004</v>
      </c>
      <c r="H738">
        <f t="shared" si="729"/>
        <v>0.82622012396668532</v>
      </c>
      <c r="I738">
        <f t="shared" si="730"/>
        <v>0.82622012396668532</v>
      </c>
      <c r="J738">
        <f t="shared" si="720"/>
        <v>26.419558115623857</v>
      </c>
      <c r="K738">
        <f t="shared" si="721"/>
        <v>25.56856143497685</v>
      </c>
      <c r="L738">
        <f t="shared" si="735"/>
        <v>9.7115352754976768E+18</v>
      </c>
      <c r="M738">
        <f t="shared" si="731"/>
        <v>3.7761218069112382E-2</v>
      </c>
      <c r="N738" s="17">
        <f t="shared" si="722"/>
        <v>3.6671940132394515E+17</v>
      </c>
      <c r="O738">
        <f t="shared" si="723"/>
        <v>0</v>
      </c>
      <c r="P738" s="18" t="e">
        <f t="shared" si="732"/>
        <v>#N/A</v>
      </c>
      <c r="R738">
        <f t="shared" si="736"/>
        <v>3.2413635278446904</v>
      </c>
      <c r="S738">
        <f t="shared" si="737"/>
        <v>43.719846056519131</v>
      </c>
      <c r="T738">
        <f t="shared" si="759"/>
        <v>-3.2764726800388821</v>
      </c>
      <c r="U738" s="9">
        <f t="shared" si="738"/>
        <v>40.443373376480253</v>
      </c>
      <c r="V738">
        <f t="shared" si="760"/>
        <v>-3.6671940132394502E+17</v>
      </c>
      <c r="W738">
        <f t="shared" si="761"/>
        <v>0</v>
      </c>
      <c r="X738">
        <f t="shared" si="762"/>
        <v>0</v>
      </c>
      <c r="Y738">
        <f t="shared" si="739"/>
        <v>0.93459442115969571</v>
      </c>
      <c r="Z738">
        <f t="shared" si="740"/>
        <v>31.415926535897931</v>
      </c>
      <c r="AA738">
        <f t="shared" si="741"/>
        <v>3.777794559224994</v>
      </c>
      <c r="AB738">
        <f t="shared" si="763"/>
        <v>2.7904939815496141</v>
      </c>
      <c r="AC738">
        <f t="shared" si="742"/>
        <v>34.206420517447548</v>
      </c>
      <c r="AD738">
        <f t="shared" si="764"/>
        <v>0.184410503568468</v>
      </c>
      <c r="AE738">
        <f t="shared" si="743"/>
        <v>0.21422540738074317</v>
      </c>
      <c r="AF738" s="9">
        <f t="shared" si="765"/>
        <v>34.605056428396757</v>
      </c>
      <c r="AG738" s="9">
        <f t="shared" si="766"/>
        <v>0</v>
      </c>
      <c r="AH738">
        <f t="shared" si="767"/>
        <v>0</v>
      </c>
      <c r="AI738">
        <f t="shared" si="784"/>
        <v>3.1257338500325638E-3</v>
      </c>
      <c r="AJ738">
        <f t="shared" si="744"/>
        <v>37.337604695554134</v>
      </c>
      <c r="AK738">
        <f t="shared" si="745"/>
        <v>2.6548408942201855</v>
      </c>
      <c r="AL738">
        <f t="shared" si="746"/>
        <v>0.2332171649588819</v>
      </c>
      <c r="AM738">
        <f t="shared" si="747"/>
        <v>0.21771062174704653</v>
      </c>
      <c r="AN738" s="9">
        <f t="shared" si="768"/>
        <v>40.443373376480245</v>
      </c>
      <c r="AO738">
        <f t="shared" si="748"/>
        <v>0</v>
      </c>
      <c r="AP738">
        <f t="shared" si="769"/>
        <v>0</v>
      </c>
      <c r="AQ738">
        <f t="shared" si="749"/>
        <v>5.9216781596562029</v>
      </c>
      <c r="AR738">
        <f t="shared" si="750"/>
        <v>-0.1356530873294286</v>
      </c>
      <c r="AS738">
        <f t="shared" si="751"/>
        <v>4.8806661390413897E-2</v>
      </c>
      <c r="AT738">
        <f t="shared" si="770"/>
        <v>-5.1096503607714089E-2</v>
      </c>
      <c r="AU738">
        <f t="shared" si="752"/>
        <v>5.838316948083488</v>
      </c>
      <c r="AV738">
        <f t="shared" si="771"/>
        <v>0.14435781342311935</v>
      </c>
      <c r="AW738">
        <f t="shared" si="772"/>
        <v>0</v>
      </c>
      <c r="AX738">
        <f t="shared" si="753"/>
        <v>3.7770197846093589E-2</v>
      </c>
      <c r="AY738" t="b">
        <f t="shared" si="773"/>
        <v>0</v>
      </c>
      <c r="AZ738">
        <f t="shared" si="754"/>
        <v>37.337604695554134</v>
      </c>
      <c r="BA738">
        <f t="shared" si="755"/>
        <v>2.6548408942201811</v>
      </c>
      <c r="BB738">
        <f t="shared" si="756"/>
        <v>0.18388536866097374</v>
      </c>
      <c r="BC738">
        <f t="shared" si="757"/>
        <v>0.21771062174704653</v>
      </c>
      <c r="BD738">
        <f t="shared" si="758"/>
        <v>4.9331796297907987E-2</v>
      </c>
      <c r="BF738" s="15">
        <f t="shared" si="774"/>
        <v>40.443373376480238</v>
      </c>
      <c r="BG738" s="10">
        <f t="shared" si="775"/>
        <v>0</v>
      </c>
      <c r="BH738">
        <f t="shared" si="776"/>
        <v>5.8383169480834809</v>
      </c>
      <c r="BI738">
        <f t="shared" si="777"/>
        <v>5.9216781596562029</v>
      </c>
      <c r="BJ738">
        <f t="shared" si="778"/>
        <v>-0.13565308732943304</v>
      </c>
      <c r="BK738">
        <f t="shared" si="779"/>
        <v>-5.2513490749425684E-4</v>
      </c>
      <c r="BM738">
        <f t="shared" si="780"/>
        <v>0</v>
      </c>
      <c r="BN738">
        <f t="shared" si="781"/>
        <v>-4.4408920985006262E-15</v>
      </c>
      <c r="BO738">
        <f t="shared" si="782"/>
        <v>0</v>
      </c>
      <c r="BP738">
        <f t="shared" si="783"/>
        <v>0</v>
      </c>
    </row>
    <row r="739" spans="1:68" x14ac:dyDescent="0.2">
      <c r="A739">
        <f t="shared" si="724"/>
        <v>0.70199999999999996</v>
      </c>
      <c r="B739">
        <f t="shared" si="725"/>
        <v>2.1942651627227634</v>
      </c>
      <c r="C739">
        <f t="shared" si="726"/>
        <v>0.93146868730966359</v>
      </c>
      <c r="D739">
        <f t="shared" si="727"/>
        <v>2.1942651627227634</v>
      </c>
      <c r="E739">
        <f t="shared" si="733"/>
        <v>0.80249710718723921</v>
      </c>
      <c r="F739">
        <f t="shared" si="734"/>
        <v>0.80249710718723921</v>
      </c>
      <c r="G739">
        <f t="shared" si="728"/>
        <v>2.1723225110955355</v>
      </c>
      <c r="H739">
        <f t="shared" si="729"/>
        <v>0.82447290556427877</v>
      </c>
      <c r="I739">
        <f t="shared" si="730"/>
        <v>0.82447290556427866</v>
      </c>
      <c r="J739">
        <f t="shared" si="720"/>
        <v>26.475546296450098</v>
      </c>
      <c r="K739">
        <f t="shared" si="721"/>
        <v>25.622203772836333</v>
      </c>
      <c r="L739">
        <f t="shared" si="735"/>
        <v>9.9281764579288084E+18</v>
      </c>
      <c r="M739">
        <f t="shared" si="731"/>
        <v>3.7792453096141702E-2</v>
      </c>
      <c r="N739" s="17">
        <f t="shared" si="722"/>
        <v>3.7521014311649274E+17</v>
      </c>
      <c r="O739">
        <f t="shared" si="723"/>
        <v>0</v>
      </c>
      <c r="P739" s="18" t="e">
        <f t="shared" si="732"/>
        <v>#N/A</v>
      </c>
      <c r="R739">
        <f t="shared" si="736"/>
        <v>3.2434593104443907</v>
      </c>
      <c r="S739">
        <f t="shared" si="737"/>
        <v>43.741908495401162</v>
      </c>
      <c r="T739">
        <f t="shared" si="759"/>
        <v>-3.2756458498312413</v>
      </c>
      <c r="U739" s="9">
        <f t="shared" si="738"/>
        <v>40.46626264556992</v>
      </c>
      <c r="V739">
        <f t="shared" si="760"/>
        <v>-3.752101431164937E+17</v>
      </c>
      <c r="W739">
        <f t="shared" si="761"/>
        <v>0</v>
      </c>
      <c r="X739">
        <f t="shared" si="762"/>
        <v>0</v>
      </c>
      <c r="Y739">
        <f t="shared" si="739"/>
        <v>0.93146868730966359</v>
      </c>
      <c r="Z739">
        <f t="shared" si="740"/>
        <v>31.415926535897931</v>
      </c>
      <c r="AA739">
        <f t="shared" si="741"/>
        <v>3.7809202930750261</v>
      </c>
      <c r="AB739">
        <f t="shared" si="763"/>
        <v>2.8111114567639919</v>
      </c>
      <c r="AC739">
        <f t="shared" si="742"/>
        <v>34.22703799266192</v>
      </c>
      <c r="AD739">
        <f t="shared" si="764"/>
        <v>0.18523755792606239</v>
      </c>
      <c r="AE739">
        <f t="shared" si="743"/>
        <v>0.21653060796343584</v>
      </c>
      <c r="AF739" s="9">
        <f t="shared" si="765"/>
        <v>34.62880615855142</v>
      </c>
      <c r="AG739" s="9">
        <f t="shared" si="766"/>
        <v>0</v>
      </c>
      <c r="AH739">
        <f t="shared" si="767"/>
        <v>0</v>
      </c>
      <c r="AI739">
        <f t="shared" si="784"/>
        <v>3.1257338500323417E-3</v>
      </c>
      <c r="AJ739">
        <f t="shared" si="744"/>
        <v>37.337604695554134</v>
      </c>
      <c r="AK739">
        <f t="shared" si="745"/>
        <v>2.6745869261136819</v>
      </c>
      <c r="AL739">
        <f t="shared" si="746"/>
        <v>0.23404399516652274</v>
      </c>
      <c r="AM739">
        <f t="shared" si="747"/>
        <v>0.22002702873556704</v>
      </c>
      <c r="AN739" s="9">
        <f t="shared" si="768"/>
        <v>40.466262645569905</v>
      </c>
      <c r="AO739">
        <f t="shared" si="748"/>
        <v>0</v>
      </c>
      <c r="AP739">
        <f t="shared" si="769"/>
        <v>0</v>
      </c>
      <c r="AQ739">
        <f t="shared" si="749"/>
        <v>5.9216781596562029</v>
      </c>
      <c r="AR739">
        <f t="shared" si="750"/>
        <v>-0.13652453065031001</v>
      </c>
      <c r="AS739">
        <f t="shared" si="751"/>
        <v>4.8806437240460354E-2</v>
      </c>
      <c r="AT739">
        <f t="shared" si="770"/>
        <v>-5.1045090109928665E-2</v>
      </c>
      <c r="AU739">
        <f t="shared" si="752"/>
        <v>5.8374564870184855</v>
      </c>
      <c r="AV739">
        <f t="shared" si="771"/>
        <v>0.14425489544578807</v>
      </c>
      <c r="AW739">
        <f t="shared" si="772"/>
        <v>0</v>
      </c>
      <c r="AX739">
        <f t="shared" si="753"/>
        <v>3.7801455184593907E-2</v>
      </c>
      <c r="AY739" t="b">
        <f t="shared" si="773"/>
        <v>0</v>
      </c>
      <c r="AZ739">
        <f t="shared" si="754"/>
        <v>37.337604695554134</v>
      </c>
      <c r="BA739">
        <f t="shared" si="755"/>
        <v>2.6745869261136797</v>
      </c>
      <c r="BB739">
        <f t="shared" si="756"/>
        <v>0.18471219886861473</v>
      </c>
      <c r="BC739">
        <f t="shared" si="757"/>
        <v>0.22002702873556704</v>
      </c>
      <c r="BD739">
        <f t="shared" si="758"/>
        <v>4.9331796297907987E-2</v>
      </c>
      <c r="BF739" s="15">
        <f t="shared" si="774"/>
        <v>40.466262645569898</v>
      </c>
      <c r="BG739" s="10">
        <f t="shared" si="775"/>
        <v>0</v>
      </c>
      <c r="BH739">
        <f t="shared" si="776"/>
        <v>5.8374564870184784</v>
      </c>
      <c r="BI739">
        <f t="shared" si="777"/>
        <v>5.9216781596562029</v>
      </c>
      <c r="BJ739">
        <f t="shared" si="778"/>
        <v>-0.13652453065031223</v>
      </c>
      <c r="BK739">
        <f t="shared" si="779"/>
        <v>-5.2535905744766076E-4</v>
      </c>
      <c r="BM739">
        <f t="shared" si="780"/>
        <v>0</v>
      </c>
      <c r="BN739">
        <f t="shared" si="781"/>
        <v>0</v>
      </c>
      <c r="BO739">
        <f t="shared" si="782"/>
        <v>0</v>
      </c>
      <c r="BP739">
        <f t="shared" si="783"/>
        <v>0</v>
      </c>
    </row>
    <row r="740" spans="1:68" x14ac:dyDescent="0.2">
      <c r="A740">
        <f t="shared" si="724"/>
        <v>0.70299999999999996</v>
      </c>
      <c r="B740">
        <f t="shared" si="725"/>
        <v>2.197390896572796</v>
      </c>
      <c r="C740">
        <f t="shared" si="726"/>
        <v>0.92834295345963103</v>
      </c>
      <c r="D740">
        <f t="shared" si="727"/>
        <v>2.197390896572796</v>
      </c>
      <c r="E740">
        <f t="shared" si="733"/>
        <v>0.8006282020600004</v>
      </c>
      <c r="F740">
        <f t="shared" si="734"/>
        <v>0.80062820206000029</v>
      </c>
      <c r="G740">
        <f t="shared" si="728"/>
        <v>2.1754169876070679</v>
      </c>
      <c r="H740">
        <f t="shared" si="729"/>
        <v>0.82271779219298846</v>
      </c>
      <c r="I740">
        <f t="shared" si="730"/>
        <v>0.82271779219298846</v>
      </c>
      <c r="J740">
        <f t="shared" si="720"/>
        <v>26.532026885247447</v>
      </c>
      <c r="K740">
        <f t="shared" si="721"/>
        <v>25.6763167379446</v>
      </c>
      <c r="L740">
        <f t="shared" si="735"/>
        <v>1.0150893676493046E+19</v>
      </c>
      <c r="M740">
        <f t="shared" si="731"/>
        <v>3.7823688086247004E-2</v>
      </c>
      <c r="N740" s="17">
        <f t="shared" si="722"/>
        <v>3.8394423621633005E+17</v>
      </c>
      <c r="O740">
        <f t="shared" si="723"/>
        <v>0</v>
      </c>
      <c r="P740" s="18" t="e">
        <f t="shared" si="732"/>
        <v>#N/A</v>
      </c>
      <c r="R740">
        <f t="shared" si="736"/>
        <v>3.2455690393270431</v>
      </c>
      <c r="S740">
        <f t="shared" si="737"/>
        <v>43.764093422449825</v>
      </c>
      <c r="T740">
        <f t="shared" si="759"/>
        <v>-3.2748197036832516</v>
      </c>
      <c r="U740" s="9">
        <f t="shared" si="738"/>
        <v>40.489273718766576</v>
      </c>
      <c r="V740">
        <f t="shared" si="760"/>
        <v>-3.8394423621632461E+17</v>
      </c>
      <c r="W740">
        <f t="shared" si="761"/>
        <v>0</v>
      </c>
      <c r="X740">
        <f t="shared" si="762"/>
        <v>-1.4210854715202004E-14</v>
      </c>
      <c r="Y740">
        <f t="shared" si="739"/>
        <v>0.92834295345963103</v>
      </c>
      <c r="Z740">
        <f t="shared" si="740"/>
        <v>31.415926535897931</v>
      </c>
      <c r="AA740">
        <f t="shared" si="741"/>
        <v>3.7840460269250586</v>
      </c>
      <c r="AB740">
        <f t="shared" si="763"/>
        <v>2.8318445707553206</v>
      </c>
      <c r="AC740">
        <f t="shared" si="742"/>
        <v>34.247771106653254</v>
      </c>
      <c r="AD740">
        <f t="shared" si="764"/>
        <v>0.18606392882996095</v>
      </c>
      <c r="AE740">
        <f t="shared" si="743"/>
        <v>0.21885102725179337</v>
      </c>
      <c r="AF740" s="9">
        <f t="shared" si="765"/>
        <v>34.652686062735008</v>
      </c>
      <c r="AG740" s="9">
        <f t="shared" si="766"/>
        <v>0</v>
      </c>
      <c r="AH740">
        <f t="shared" si="767"/>
        <v>0</v>
      </c>
      <c r="AI740">
        <f t="shared" si="784"/>
        <v>3.1257338500323417E-3</v>
      </c>
      <c r="AJ740">
        <f t="shared" si="744"/>
        <v>37.337604695554134</v>
      </c>
      <c r="AK740">
        <f t="shared" si="745"/>
        <v>2.6944402750092484</v>
      </c>
      <c r="AL740">
        <f t="shared" si="746"/>
        <v>0.23487014131451245</v>
      </c>
      <c r="AM740">
        <f t="shared" si="747"/>
        <v>0.22235860688870629</v>
      </c>
      <c r="AN740" s="9">
        <f t="shared" si="768"/>
        <v>40.489273718766597</v>
      </c>
      <c r="AO740">
        <f t="shared" si="748"/>
        <v>0</v>
      </c>
      <c r="AP740">
        <f t="shared" si="769"/>
        <v>0</v>
      </c>
      <c r="AQ740">
        <f t="shared" si="749"/>
        <v>5.9216781596562029</v>
      </c>
      <c r="AR740">
        <f t="shared" si="750"/>
        <v>-0.13740429574607216</v>
      </c>
      <c r="AS740">
        <f t="shared" si="751"/>
        <v>4.8806212484551498E-2</v>
      </c>
      <c r="AT740">
        <f t="shared" si="770"/>
        <v>-5.0995487641900143E-2</v>
      </c>
      <c r="AU740">
        <f t="shared" si="752"/>
        <v>5.8365876560315897</v>
      </c>
      <c r="AV740">
        <f t="shared" si="771"/>
        <v>0.14415145345831079</v>
      </c>
      <c r="AW740">
        <f t="shared" si="772"/>
        <v>0</v>
      </c>
      <c r="AX740">
        <f t="shared" si="753"/>
        <v>3.7832712523094239E-2</v>
      </c>
      <c r="AY740" t="b">
        <f t="shared" si="773"/>
        <v>0</v>
      </c>
      <c r="AZ740">
        <f t="shared" si="754"/>
        <v>37.337604695554134</v>
      </c>
      <c r="BA740">
        <f t="shared" si="755"/>
        <v>2.6944402750092369</v>
      </c>
      <c r="BB740">
        <f t="shared" si="756"/>
        <v>0.18553834501660454</v>
      </c>
      <c r="BC740">
        <f t="shared" si="757"/>
        <v>0.22235860688870643</v>
      </c>
      <c r="BD740">
        <f t="shared" si="758"/>
        <v>4.9331796297907987E-2</v>
      </c>
      <c r="BF740" s="15">
        <f t="shared" si="774"/>
        <v>40.489273718766583</v>
      </c>
      <c r="BG740" s="10">
        <f t="shared" si="775"/>
        <v>0</v>
      </c>
      <c r="BH740">
        <f t="shared" si="776"/>
        <v>5.8365876560315755</v>
      </c>
      <c r="BI740">
        <f t="shared" si="777"/>
        <v>5.9216781596562029</v>
      </c>
      <c r="BJ740">
        <f t="shared" si="778"/>
        <v>-0.1374042957460837</v>
      </c>
      <c r="BK740">
        <f t="shared" si="779"/>
        <v>-5.2558381335640614E-4</v>
      </c>
      <c r="BM740">
        <f t="shared" si="780"/>
        <v>0</v>
      </c>
      <c r="BN740">
        <f t="shared" si="781"/>
        <v>-1.1546319456101628E-14</v>
      </c>
      <c r="BO740">
        <f t="shared" si="782"/>
        <v>0</v>
      </c>
      <c r="BP740">
        <f t="shared" si="783"/>
        <v>0</v>
      </c>
    </row>
    <row r="741" spans="1:68" x14ac:dyDescent="0.2">
      <c r="A741">
        <f t="shared" si="724"/>
        <v>0.70399999999999996</v>
      </c>
      <c r="B741">
        <f t="shared" si="725"/>
        <v>2.2005166304228285</v>
      </c>
      <c r="C741">
        <f t="shared" si="726"/>
        <v>0.92521721960959846</v>
      </c>
      <c r="D741">
        <f t="shared" si="727"/>
        <v>2.2005166304228285</v>
      </c>
      <c r="E741">
        <f t="shared" si="733"/>
        <v>0.79875147463178198</v>
      </c>
      <c r="F741">
        <f t="shared" si="734"/>
        <v>0.79875147463178198</v>
      </c>
      <c r="G741">
        <f t="shared" si="728"/>
        <v>2.1785114641186003</v>
      </c>
      <c r="H741">
        <f t="shared" si="729"/>
        <v>0.82095480065938942</v>
      </c>
      <c r="I741">
        <f t="shared" si="730"/>
        <v>0.82095480065938942</v>
      </c>
      <c r="J741">
        <f t="shared" ref="J741:J804" si="785">x_m_zeta/H741</f>
        <v>26.589004125322472</v>
      </c>
      <c r="K741">
        <f t="shared" ref="K741:K804" si="786">(J741)^alpha</f>
        <v>25.730904367923124</v>
      </c>
      <c r="L741">
        <f t="shared" si="735"/>
        <v>1.037989018451933E+19</v>
      </c>
      <c r="M741">
        <f t="shared" si="731"/>
        <v>3.7854923039397755E-2</v>
      </c>
      <c r="N741" s="17">
        <f t="shared" si="722"/>
        <v>3.9292994409237939E+17</v>
      </c>
      <c r="O741">
        <f t="shared" si="723"/>
        <v>0</v>
      </c>
      <c r="P741" s="18" t="e">
        <f t="shared" si="732"/>
        <v>#N/A</v>
      </c>
      <c r="R741">
        <f t="shared" si="736"/>
        <v>3.2476927740600718</v>
      </c>
      <c r="S741">
        <f t="shared" si="737"/>
        <v>43.786401972048502</v>
      </c>
      <c r="T741">
        <f t="shared" si="759"/>
        <v>-3.27399424046558</v>
      </c>
      <c r="U741" s="9">
        <f t="shared" si="738"/>
        <v>40.512407731582925</v>
      </c>
      <c r="V741">
        <f t="shared" si="760"/>
        <v>-3.9292994409237158E+17</v>
      </c>
      <c r="W741">
        <f t="shared" si="761"/>
        <v>0</v>
      </c>
      <c r="X741">
        <f t="shared" si="762"/>
        <v>-2.1316282072803006E-14</v>
      </c>
      <c r="Y741">
        <f t="shared" si="739"/>
        <v>0.92521721960959846</v>
      </c>
      <c r="Z741">
        <f t="shared" si="740"/>
        <v>31.415926535897931</v>
      </c>
      <c r="AA741">
        <f t="shared" si="741"/>
        <v>3.7871717607750912</v>
      </c>
      <c r="AB741">
        <f t="shared" si="763"/>
        <v>2.8526944960689766</v>
      </c>
      <c r="AC741">
        <f t="shared" si="742"/>
        <v>34.268621031966909</v>
      </c>
      <c r="AD741">
        <f t="shared" si="764"/>
        <v>0.18688961740880333</v>
      </c>
      <c r="AE741">
        <f t="shared" si="743"/>
        <v>0.22118673603805275</v>
      </c>
      <c r="AF741" s="9">
        <f t="shared" si="765"/>
        <v>34.67669738541376</v>
      </c>
      <c r="AG741" s="9">
        <f t="shared" si="766"/>
        <v>0</v>
      </c>
      <c r="AH741">
        <f t="shared" si="767"/>
        <v>0</v>
      </c>
      <c r="AI741">
        <f t="shared" si="784"/>
        <v>3.1257338500325638E-3</v>
      </c>
      <c r="AJ741">
        <f t="shared" si="744"/>
        <v>37.337604695554134</v>
      </c>
      <c r="AK741">
        <f t="shared" si="745"/>
        <v>2.714402004378929</v>
      </c>
      <c r="AL741">
        <f t="shared" si="746"/>
        <v>0.23569560453218408</v>
      </c>
      <c r="AM741">
        <f t="shared" si="747"/>
        <v>0.22470542711772173</v>
      </c>
      <c r="AN741" s="9">
        <f t="shared" si="768"/>
        <v>40.512407731582961</v>
      </c>
      <c r="AO741">
        <f t="shared" si="748"/>
        <v>0</v>
      </c>
      <c r="AP741">
        <f t="shared" si="769"/>
        <v>0</v>
      </c>
      <c r="AQ741">
        <f t="shared" si="749"/>
        <v>5.9216781596562029</v>
      </c>
      <c r="AR741">
        <f t="shared" si="750"/>
        <v>-0.13829249169004765</v>
      </c>
      <c r="AS741">
        <f t="shared" si="751"/>
        <v>4.8805987123380745E-2</v>
      </c>
      <c r="AT741">
        <f t="shared" si="770"/>
        <v>-5.0947682571318237E-2</v>
      </c>
      <c r="AU741">
        <f t="shared" si="752"/>
        <v>5.8357103461692006</v>
      </c>
      <c r="AV741">
        <f t="shared" si="771"/>
        <v>0.14404748255976291</v>
      </c>
      <c r="AW741">
        <f t="shared" si="772"/>
        <v>0</v>
      </c>
      <c r="AX741">
        <f t="shared" si="753"/>
        <v>3.7863969861594564E-2</v>
      </c>
      <c r="AY741" t="b">
        <f t="shared" si="773"/>
        <v>0</v>
      </c>
      <c r="AZ741">
        <f t="shared" si="754"/>
        <v>37.337604695554134</v>
      </c>
      <c r="BA741">
        <f t="shared" si="755"/>
        <v>2.714402004378913</v>
      </c>
      <c r="BB741">
        <f t="shared" si="756"/>
        <v>0.18636380823427631</v>
      </c>
      <c r="BC741">
        <f t="shared" si="757"/>
        <v>0.22470542711772173</v>
      </c>
      <c r="BD741">
        <f t="shared" si="758"/>
        <v>4.9331796297907987E-2</v>
      </c>
      <c r="BF741" s="15">
        <f t="shared" si="774"/>
        <v>40.512407731582947</v>
      </c>
      <c r="BG741" s="10">
        <f t="shared" si="775"/>
        <v>0</v>
      </c>
      <c r="BH741">
        <f t="shared" si="776"/>
        <v>5.8357103461691864</v>
      </c>
      <c r="BI741">
        <f t="shared" si="777"/>
        <v>5.9216781596562029</v>
      </c>
      <c r="BJ741">
        <f t="shared" si="778"/>
        <v>-0.13829249169006363</v>
      </c>
      <c r="BK741">
        <f t="shared" si="779"/>
        <v>-5.2580917452701992E-4</v>
      </c>
      <c r="BM741">
        <f t="shared" si="780"/>
        <v>0</v>
      </c>
      <c r="BN741">
        <f t="shared" si="781"/>
        <v>-1.5987211554602254E-14</v>
      </c>
      <c r="BO741">
        <f t="shared" si="782"/>
        <v>2.2204460492503131E-16</v>
      </c>
      <c r="BP741">
        <f t="shared" si="783"/>
        <v>0</v>
      </c>
    </row>
    <row r="742" spans="1:68" x14ac:dyDescent="0.2">
      <c r="A742">
        <f t="shared" si="724"/>
        <v>0.70499999999999996</v>
      </c>
      <c r="B742">
        <f t="shared" si="725"/>
        <v>2.2036423642728611</v>
      </c>
      <c r="C742">
        <f t="shared" si="726"/>
        <v>0.9220914857595659</v>
      </c>
      <c r="D742">
        <f t="shared" si="727"/>
        <v>2.2036423642728611</v>
      </c>
      <c r="E742">
        <f t="shared" si="733"/>
        <v>0.79686694323859419</v>
      </c>
      <c r="F742">
        <f t="shared" si="734"/>
        <v>0.79686694323859408</v>
      </c>
      <c r="G742">
        <f t="shared" si="728"/>
        <v>2.1816059406301322</v>
      </c>
      <c r="H742">
        <f t="shared" si="729"/>
        <v>0.81918394784549609</v>
      </c>
      <c r="I742">
        <f t="shared" si="730"/>
        <v>0.81918394784549597</v>
      </c>
      <c r="J742">
        <f t="shared" si="785"/>
        <v>26.646482317977227</v>
      </c>
      <c r="K742">
        <f t="shared" si="786"/>
        <v>25.78597075546088</v>
      </c>
      <c r="L742">
        <f t="shared" si="735"/>
        <v>1.0615377095210039E+19</v>
      </c>
      <c r="M742">
        <f t="shared" si="731"/>
        <v>3.7886157955563451E-2</v>
      </c>
      <c r="N742" s="17">
        <f t="shared" ref="N742:N805" si="787">L742*M742</f>
        <v>4.0217585338699789E+17</v>
      </c>
      <c r="O742">
        <f t="shared" ref="O742:O805" si="788">N742*EXP(-N742)</f>
        <v>0</v>
      </c>
      <c r="P742" s="18" t="e">
        <f t="shared" si="732"/>
        <v>#N/A</v>
      </c>
      <c r="R742">
        <f t="shared" si="736"/>
        <v>3.2498305748633181</v>
      </c>
      <c r="S742">
        <f t="shared" si="737"/>
        <v>43.808835293165991</v>
      </c>
      <c r="T742">
        <f t="shared" si="759"/>
        <v>-3.273169459051688</v>
      </c>
      <c r="U742" s="9">
        <f t="shared" si="738"/>
        <v>40.535665834114305</v>
      </c>
      <c r="V742">
        <f t="shared" si="760"/>
        <v>-4.0217585338699622E+17</v>
      </c>
      <c r="W742">
        <f t="shared" si="761"/>
        <v>0</v>
      </c>
      <c r="X742">
        <f t="shared" si="762"/>
        <v>-7.1054273576010019E-15</v>
      </c>
      <c r="Y742">
        <f t="shared" si="739"/>
        <v>0.9220914857595659</v>
      </c>
      <c r="Z742">
        <f t="shared" si="740"/>
        <v>31.415926535897931</v>
      </c>
      <c r="AA742">
        <f t="shared" si="741"/>
        <v>3.7902974946251238</v>
      </c>
      <c r="AB742">
        <f t="shared" si="763"/>
        <v>2.8736624208598869</v>
      </c>
      <c r="AC742">
        <f t="shared" si="742"/>
        <v>34.289588956757818</v>
      </c>
      <c r="AD742">
        <f t="shared" si="764"/>
        <v>0.1877146247884362</v>
      </c>
      <c r="AE742">
        <f t="shared" si="743"/>
        <v>0.2235378059134783</v>
      </c>
      <c r="AF742" s="9">
        <f t="shared" si="765"/>
        <v>34.700841387459732</v>
      </c>
      <c r="AG742" s="9">
        <f t="shared" si="766"/>
        <v>0</v>
      </c>
      <c r="AH742">
        <f t="shared" si="767"/>
        <v>0</v>
      </c>
      <c r="AI742">
        <f t="shared" si="784"/>
        <v>3.1257338500325638E-3</v>
      </c>
      <c r="AJ742">
        <f t="shared" si="744"/>
        <v>37.337604695554134</v>
      </c>
      <c r="AK742">
        <f t="shared" si="745"/>
        <v>2.7344731914819076</v>
      </c>
      <c r="AL742">
        <f t="shared" si="746"/>
        <v>0.23652038594607605</v>
      </c>
      <c r="AM742">
        <f t="shared" si="747"/>
        <v>0.22706756113214271</v>
      </c>
      <c r="AN742" s="9">
        <f t="shared" si="768"/>
        <v>40.535665834114269</v>
      </c>
      <c r="AO742">
        <f t="shared" si="748"/>
        <v>0</v>
      </c>
      <c r="AP742">
        <f t="shared" si="769"/>
        <v>0</v>
      </c>
      <c r="AQ742">
        <f t="shared" si="749"/>
        <v>5.9216781596562029</v>
      </c>
      <c r="AR742">
        <f t="shared" si="750"/>
        <v>-0.13918922937797928</v>
      </c>
      <c r="AS742">
        <f t="shared" si="751"/>
        <v>4.8805761157639849E-2</v>
      </c>
      <c r="AT742">
        <f t="shared" si="770"/>
        <v>-5.0901661721008767E-2</v>
      </c>
      <c r="AU742">
        <f t="shared" si="752"/>
        <v>5.8348244466545367</v>
      </c>
      <c r="AV742">
        <f t="shared" si="771"/>
        <v>0.1439429777848629</v>
      </c>
      <c r="AW742">
        <f t="shared" si="772"/>
        <v>0</v>
      </c>
      <c r="AX742">
        <f t="shared" si="753"/>
        <v>3.7895227200094889E-2</v>
      </c>
      <c r="AY742" t="b">
        <f t="shared" si="773"/>
        <v>0</v>
      </c>
      <c r="AZ742">
        <f t="shared" si="754"/>
        <v>37.337604695554134</v>
      </c>
      <c r="BA742">
        <f t="shared" si="755"/>
        <v>2.7344731914819174</v>
      </c>
      <c r="BB742">
        <f t="shared" si="756"/>
        <v>0.18718858964816809</v>
      </c>
      <c r="BC742">
        <f t="shared" si="757"/>
        <v>0.22706756113214285</v>
      </c>
      <c r="BD742">
        <f t="shared" si="758"/>
        <v>4.9331796297907987E-2</v>
      </c>
      <c r="BF742" s="15">
        <f t="shared" si="774"/>
        <v>40.535665834114269</v>
      </c>
      <c r="BG742" s="10">
        <f t="shared" si="775"/>
        <v>0</v>
      </c>
      <c r="BH742">
        <f t="shared" si="776"/>
        <v>5.8348244466545367</v>
      </c>
      <c r="BI742">
        <f t="shared" si="777"/>
        <v>5.9216781596562029</v>
      </c>
      <c r="BJ742">
        <f t="shared" si="778"/>
        <v>-0.13918922937796951</v>
      </c>
      <c r="BK742">
        <f t="shared" si="779"/>
        <v>-5.2603514026811071E-4</v>
      </c>
      <c r="BM742">
        <f t="shared" si="780"/>
        <v>0</v>
      </c>
      <c r="BN742">
        <f t="shared" si="781"/>
        <v>9.7699626167013776E-15</v>
      </c>
      <c r="BO742">
        <f t="shared" si="782"/>
        <v>0</v>
      </c>
      <c r="BP742">
        <f t="shared" si="783"/>
        <v>0</v>
      </c>
    </row>
    <row r="743" spans="1:68" x14ac:dyDescent="0.2">
      <c r="A743">
        <f t="shared" ref="A743:A806" si="789">ROUND(A742+1/1000,3)</f>
        <v>0.70599999999999996</v>
      </c>
      <c r="B743">
        <f t="shared" si="725"/>
        <v>2.2067680981228932</v>
      </c>
      <c r="C743">
        <f t="shared" si="726"/>
        <v>0.91896575190953378</v>
      </c>
      <c r="D743">
        <f t="shared" si="727"/>
        <v>2.2067680981228932</v>
      </c>
      <c r="E743">
        <f t="shared" si="733"/>
        <v>0.79497462629269355</v>
      </c>
      <c r="F743">
        <f t="shared" si="734"/>
        <v>0.79497462629269355</v>
      </c>
      <c r="G743">
        <f t="shared" si="728"/>
        <v>2.1847004171416642</v>
      </c>
      <c r="H743">
        <f t="shared" si="729"/>
        <v>0.81740525070860026</v>
      </c>
      <c r="I743">
        <f t="shared" si="730"/>
        <v>0.81740525070860026</v>
      </c>
      <c r="J743">
        <f t="shared" si="785"/>
        <v>26.704465823424794</v>
      </c>
      <c r="K743">
        <f t="shared" si="786"/>
        <v>25.841520049181739</v>
      </c>
      <c r="L743">
        <f t="shared" si="735"/>
        <v>1.0857573725683712E+19</v>
      </c>
      <c r="M743">
        <f t="shared" si="731"/>
        <v>3.7917392834713549E-2</v>
      </c>
      <c r="N743" s="17">
        <f t="shared" si="787"/>
        <v>4.116908881886137E+17</v>
      </c>
      <c r="O743">
        <f t="shared" si="788"/>
        <v>0</v>
      </c>
      <c r="P743" s="18" t="e">
        <f t="shared" si="732"/>
        <v>#N/A</v>
      </c>
      <c r="R743">
        <f t="shared" si="736"/>
        <v>3.2519825026169831</v>
      </c>
      <c r="S743">
        <f t="shared" si="737"/>
        <v>43.831394549596723</v>
      </c>
      <c r="T743">
        <f t="shared" si="759"/>
        <v>-3.2723453583178252</v>
      </c>
      <c r="U743" s="9">
        <f t="shared" si="738"/>
        <v>40.559049191278895</v>
      </c>
      <c r="V743">
        <f t="shared" si="760"/>
        <v>-4.1169088818860422E+17</v>
      </c>
      <c r="W743">
        <f t="shared" si="761"/>
        <v>0</v>
      </c>
      <c r="X743">
        <f t="shared" si="762"/>
        <v>-2.1316282072803006E-14</v>
      </c>
      <c r="Y743">
        <f t="shared" si="739"/>
        <v>0.91896575190953378</v>
      </c>
      <c r="Z743">
        <f t="shared" si="740"/>
        <v>31.415926535897931</v>
      </c>
      <c r="AA743">
        <f t="shared" si="741"/>
        <v>3.7934232284751559</v>
      </c>
      <c r="AB743">
        <f t="shared" si="763"/>
        <v>2.8947495491593522</v>
      </c>
      <c r="AC743">
        <f t="shared" si="742"/>
        <v>34.310676085057281</v>
      </c>
      <c r="AD743">
        <f t="shared" si="764"/>
        <v>0.1885389520919219</v>
      </c>
      <c r="AE743">
        <f t="shared" si="743"/>
        <v>0.22590430927870042</v>
      </c>
      <c r="AF743" s="9">
        <f t="shared" si="765"/>
        <v>34.72511934642791</v>
      </c>
      <c r="AG743" s="9">
        <f t="shared" si="766"/>
        <v>0</v>
      </c>
      <c r="AH743">
        <f t="shared" si="767"/>
        <v>0</v>
      </c>
      <c r="AI743">
        <f t="shared" si="784"/>
        <v>3.1257338500323417E-3</v>
      </c>
      <c r="AJ743">
        <f t="shared" si="744"/>
        <v>37.337604695554134</v>
      </c>
      <c r="AK743">
        <f t="shared" si="745"/>
        <v>2.7546549275947196</v>
      </c>
      <c r="AL743">
        <f t="shared" si="746"/>
        <v>0.23734448667993879</v>
      </c>
      <c r="AM743">
        <f t="shared" si="747"/>
        <v>0.22944508145011516</v>
      </c>
      <c r="AN743" s="9">
        <f t="shared" si="768"/>
        <v>40.559049191278909</v>
      </c>
      <c r="AO743">
        <f t="shared" si="748"/>
        <v>0</v>
      </c>
      <c r="AP743">
        <f t="shared" si="769"/>
        <v>0</v>
      </c>
      <c r="AQ743">
        <f t="shared" si="749"/>
        <v>5.9216781596562029</v>
      </c>
      <c r="AR743">
        <f t="shared" si="750"/>
        <v>-0.14009462156463259</v>
      </c>
      <c r="AS743">
        <f t="shared" si="751"/>
        <v>4.8805534588016897E-2</v>
      </c>
      <c r="AT743">
        <f t="shared" si="770"/>
        <v>-5.0857412360886499E-2</v>
      </c>
      <c r="AU743">
        <f t="shared" si="752"/>
        <v>5.8339298448509993</v>
      </c>
      <c r="AV743">
        <f t="shared" si="771"/>
        <v>0.14383793410288875</v>
      </c>
      <c r="AW743">
        <f t="shared" si="772"/>
        <v>0</v>
      </c>
      <c r="AX743">
        <f t="shared" si="753"/>
        <v>3.7926484538595207E-2</v>
      </c>
      <c r="AY743" t="b">
        <f t="shared" si="773"/>
        <v>0</v>
      </c>
      <c r="AZ743">
        <f t="shared" si="754"/>
        <v>37.337604695554134</v>
      </c>
      <c r="BA743">
        <f t="shared" si="755"/>
        <v>2.7546549275947165</v>
      </c>
      <c r="BB743">
        <f t="shared" si="756"/>
        <v>0.18801269038203097</v>
      </c>
      <c r="BC743">
        <f t="shared" si="757"/>
        <v>0.22944508145011516</v>
      </c>
      <c r="BD743">
        <f t="shared" si="758"/>
        <v>4.9331796297907987E-2</v>
      </c>
      <c r="BF743" s="15">
        <f t="shared" si="774"/>
        <v>40.559049191278902</v>
      </c>
      <c r="BG743" s="10">
        <f t="shared" si="775"/>
        <v>0</v>
      </c>
      <c r="BH743">
        <f t="shared" si="776"/>
        <v>5.8339298448509922</v>
      </c>
      <c r="BI743">
        <f t="shared" si="777"/>
        <v>5.9216781596562029</v>
      </c>
      <c r="BJ743">
        <f t="shared" si="778"/>
        <v>-0.1400946215646357</v>
      </c>
      <c r="BK743">
        <f t="shared" si="779"/>
        <v>-5.2626170989092391E-4</v>
      </c>
      <c r="BM743">
        <f t="shared" si="780"/>
        <v>0</v>
      </c>
      <c r="BN743">
        <f t="shared" si="781"/>
        <v>0</v>
      </c>
      <c r="BO743">
        <f t="shared" si="782"/>
        <v>0</v>
      </c>
      <c r="BP743">
        <f t="shared" si="783"/>
        <v>0</v>
      </c>
    </row>
    <row r="744" spans="1:68" x14ac:dyDescent="0.2">
      <c r="A744">
        <f t="shared" si="789"/>
        <v>0.70699999999999996</v>
      </c>
      <c r="B744">
        <f t="shared" si="725"/>
        <v>2.2098938319729258</v>
      </c>
      <c r="C744">
        <f t="shared" si="726"/>
        <v>0.91584001805950122</v>
      </c>
      <c r="D744">
        <f t="shared" si="727"/>
        <v>2.2098938319729258</v>
      </c>
      <c r="E744">
        <f t="shared" si="733"/>
        <v>0.79307454228240259</v>
      </c>
      <c r="F744">
        <f t="shared" si="734"/>
        <v>0.79307454228240248</v>
      </c>
      <c r="G744">
        <f t="shared" si="728"/>
        <v>2.1877948936531966</v>
      </c>
      <c r="H744">
        <f t="shared" si="729"/>
        <v>0.81561872628110943</v>
      </c>
      <c r="I744">
        <f t="shared" si="730"/>
        <v>0.81561872628110954</v>
      </c>
      <c r="J744">
        <f t="shared" si="785"/>
        <v>26.762959061722757</v>
      </c>
      <c r="K744">
        <f t="shared" si="786"/>
        <v>25.897556454528701</v>
      </c>
      <c r="L744">
        <f t="shared" si="735"/>
        <v>1.1106707957813826E+19</v>
      </c>
      <c r="M744">
        <f t="shared" si="731"/>
        <v>3.7948627676817573E-2</v>
      </c>
      <c r="N744" s="17">
        <f t="shared" si="787"/>
        <v>4.2148432500622374E+17</v>
      </c>
      <c r="O744">
        <f t="shared" si="788"/>
        <v>0</v>
      </c>
      <c r="P744" s="18" t="e">
        <f t="shared" si="732"/>
        <v>#N/A</v>
      </c>
      <c r="R744">
        <f t="shared" si="736"/>
        <v>3.254148618869694</v>
      </c>
      <c r="S744">
        <f t="shared" si="737"/>
        <v>43.854080920206769</v>
      </c>
      <c r="T744">
        <f t="shared" si="759"/>
        <v>-3.271521937143016</v>
      </c>
      <c r="U744" s="9">
        <f t="shared" si="738"/>
        <v>40.582558983063755</v>
      </c>
      <c r="V744">
        <f t="shared" si="760"/>
        <v>-4.2148432500622662E+17</v>
      </c>
      <c r="W744">
        <f t="shared" si="761"/>
        <v>0</v>
      </c>
      <c r="X744">
        <f t="shared" si="762"/>
        <v>7.1054273576010019E-15</v>
      </c>
      <c r="Y744">
        <f t="shared" si="739"/>
        <v>0.91584001805950122</v>
      </c>
      <c r="Z744">
        <f t="shared" si="740"/>
        <v>31.415926535897931</v>
      </c>
      <c r="AA744">
        <f t="shared" si="741"/>
        <v>3.7965489623251885</v>
      </c>
      <c r="AB744">
        <f t="shared" si="763"/>
        <v>2.9159571011473484</v>
      </c>
      <c r="AC744">
        <f t="shared" si="742"/>
        <v>34.33188363704528</v>
      </c>
      <c r="AD744">
        <f t="shared" si="764"/>
        <v>0.18936260043954797</v>
      </c>
      <c r="AE744">
        <f t="shared" si="743"/>
        <v>0.22828631935423685</v>
      </c>
      <c r="AF744" s="9">
        <f t="shared" si="765"/>
        <v>34.749532556839071</v>
      </c>
      <c r="AG744" s="9">
        <f t="shared" si="766"/>
        <v>0</v>
      </c>
      <c r="AH744">
        <f t="shared" si="767"/>
        <v>0</v>
      </c>
      <c r="AI744">
        <f t="shared" si="784"/>
        <v>3.1257338500323417E-3</v>
      </c>
      <c r="AJ744">
        <f t="shared" si="744"/>
        <v>37.337604695554134</v>
      </c>
      <c r="AK744">
        <f t="shared" si="745"/>
        <v>2.7749483182459782</v>
      </c>
      <c r="AL744">
        <f t="shared" si="746"/>
        <v>0.23816790785474806</v>
      </c>
      <c r="AM744">
        <f t="shared" si="747"/>
        <v>0.2318380614089264</v>
      </c>
      <c r="AN744" s="9">
        <f t="shared" si="768"/>
        <v>40.582558983063784</v>
      </c>
      <c r="AO744">
        <f t="shared" si="748"/>
        <v>0</v>
      </c>
      <c r="AP744">
        <f t="shared" si="769"/>
        <v>0</v>
      </c>
      <c r="AQ744">
        <f t="shared" si="749"/>
        <v>5.9216781596562029</v>
      </c>
      <c r="AR744">
        <f t="shared" si="750"/>
        <v>-0.1410087829013702</v>
      </c>
      <c r="AS744">
        <f t="shared" si="751"/>
        <v>4.8805307415200089E-2</v>
      </c>
      <c r="AT744">
        <f t="shared" si="770"/>
        <v>-5.0814922200245041E-2</v>
      </c>
      <c r="AU744">
        <f t="shared" si="752"/>
        <v>5.8330264262247127</v>
      </c>
      <c r="AV744">
        <f t="shared" si="771"/>
        <v>0.14373234641657257</v>
      </c>
      <c r="AW744">
        <f t="shared" si="772"/>
        <v>0</v>
      </c>
      <c r="AX744">
        <f t="shared" si="753"/>
        <v>3.7957741877095538E-2</v>
      </c>
      <c r="AY744" t="b">
        <f t="shared" si="773"/>
        <v>0</v>
      </c>
      <c r="AZ744">
        <f t="shared" si="754"/>
        <v>37.337604695554134</v>
      </c>
      <c r="BA744">
        <f t="shared" si="755"/>
        <v>2.7749483182459822</v>
      </c>
      <c r="BB744">
        <f t="shared" si="756"/>
        <v>0.18883611155684016</v>
      </c>
      <c r="BC744">
        <f t="shared" si="757"/>
        <v>0.23183806140892654</v>
      </c>
      <c r="BD744">
        <f t="shared" si="758"/>
        <v>4.9331796297907987E-2</v>
      </c>
      <c r="BF744" s="15">
        <f t="shared" si="774"/>
        <v>40.582558983063791</v>
      </c>
      <c r="BG744" s="10">
        <f t="shared" si="775"/>
        <v>0</v>
      </c>
      <c r="BH744">
        <f t="shared" si="776"/>
        <v>5.8330264262247198</v>
      </c>
      <c r="BI744">
        <f t="shared" si="777"/>
        <v>5.9216781596562029</v>
      </c>
      <c r="BJ744">
        <f t="shared" si="778"/>
        <v>-0.1410087829013662</v>
      </c>
      <c r="BK744">
        <f t="shared" si="779"/>
        <v>-5.2648888270781513E-4</v>
      </c>
      <c r="BM744">
        <f t="shared" si="780"/>
        <v>0</v>
      </c>
      <c r="BN744">
        <f t="shared" si="781"/>
        <v>3.9968028886505635E-15</v>
      </c>
      <c r="BO744">
        <f t="shared" si="782"/>
        <v>0</v>
      </c>
      <c r="BP744">
        <f t="shared" si="783"/>
        <v>0</v>
      </c>
    </row>
    <row r="745" spans="1:68" x14ac:dyDescent="0.2">
      <c r="A745">
        <f t="shared" si="789"/>
        <v>0.70799999999999996</v>
      </c>
      <c r="B745">
        <f t="shared" si="725"/>
        <v>2.2130195658229583</v>
      </c>
      <c r="C745">
        <f t="shared" si="726"/>
        <v>0.91271428420946865</v>
      </c>
      <c r="D745">
        <f t="shared" si="727"/>
        <v>2.2130195658229583</v>
      </c>
      <c r="E745">
        <f t="shared" si="733"/>
        <v>0.79116670977193004</v>
      </c>
      <c r="F745">
        <f t="shared" si="734"/>
        <v>0.79116670977192993</v>
      </c>
      <c r="G745">
        <f t="shared" si="728"/>
        <v>2.1908893701647285</v>
      </c>
      <c r="H745">
        <f t="shared" si="729"/>
        <v>0.8138243916703839</v>
      </c>
      <c r="I745">
        <f t="shared" si="730"/>
        <v>0.81382439167038378</v>
      </c>
      <c r="J745">
        <f t="shared" si="785"/>
        <v>26.821966513725165</v>
      </c>
      <c r="K745">
        <f t="shared" si="786"/>
        <v>25.954084234665697</v>
      </c>
      <c r="L745">
        <f t="shared" si="735"/>
        <v>1.1363016616751219E+19</v>
      </c>
      <c r="M745">
        <f t="shared" si="731"/>
        <v>3.7979862481844963E-2</v>
      </c>
      <c r="N745" s="17">
        <f t="shared" si="787"/>
        <v>4.315658084831305E+17</v>
      </c>
      <c r="O745">
        <f t="shared" si="788"/>
        <v>0</v>
      </c>
      <c r="P745" s="18" t="e">
        <f t="shared" si="732"/>
        <v>#N/A</v>
      </c>
      <c r="R745">
        <f t="shared" si="736"/>
        <v>3.2563289858467104</v>
      </c>
      <c r="S745">
        <f t="shared" si="737"/>
        <v>43.876895599183598</v>
      </c>
      <c r="T745">
        <f t="shared" si="759"/>
        <v>-3.2706991944090555</v>
      </c>
      <c r="U745" s="9">
        <f t="shared" si="738"/>
        <v>40.606196404774543</v>
      </c>
      <c r="V745">
        <f t="shared" si="760"/>
        <v>-4.3156580848311955E+17</v>
      </c>
      <c r="W745">
        <f t="shared" si="761"/>
        <v>0</v>
      </c>
      <c r="X745">
        <f t="shared" si="762"/>
        <v>-2.8421709430404007E-14</v>
      </c>
      <c r="Y745">
        <f t="shared" si="739"/>
        <v>0.91271428420946865</v>
      </c>
      <c r="Z745">
        <f t="shared" si="740"/>
        <v>31.415926535897931</v>
      </c>
      <c r="AA745">
        <f t="shared" si="741"/>
        <v>3.799674696175221</v>
      </c>
      <c r="AB745">
        <f t="shared" si="763"/>
        <v>2.9372863134303699</v>
      </c>
      <c r="AC745">
        <f t="shared" si="742"/>
        <v>34.353212849328301</v>
      </c>
      <c r="AD745">
        <f t="shared" si="764"/>
        <v>0.19018557094883545</v>
      </c>
      <c r="AE745">
        <f t="shared" si="743"/>
        <v>0.2306839101911935</v>
      </c>
      <c r="AF745" s="9">
        <f t="shared" si="765"/>
        <v>34.774082330468332</v>
      </c>
      <c r="AG745" s="9">
        <f t="shared" si="766"/>
        <v>0</v>
      </c>
      <c r="AH745">
        <f t="shared" si="767"/>
        <v>0</v>
      </c>
      <c r="AI745">
        <f t="shared" si="784"/>
        <v>3.1257338500325638E-3</v>
      </c>
      <c r="AJ745">
        <f t="shared" si="744"/>
        <v>37.337604695554134</v>
      </c>
      <c r="AK745">
        <f t="shared" si="745"/>
        <v>2.7953544834560229</v>
      </c>
      <c r="AL745">
        <f t="shared" si="746"/>
        <v>0.2389906505887085</v>
      </c>
      <c r="AM745">
        <f t="shared" si="747"/>
        <v>0.23424657517571135</v>
      </c>
      <c r="AN745" s="9">
        <f t="shared" si="768"/>
        <v>40.606196404774579</v>
      </c>
      <c r="AO745">
        <f t="shared" si="748"/>
        <v>0</v>
      </c>
      <c r="AP745">
        <f t="shared" si="769"/>
        <v>0</v>
      </c>
      <c r="AQ745">
        <f t="shared" si="749"/>
        <v>5.9216781596562029</v>
      </c>
      <c r="AR745">
        <f t="shared" si="750"/>
        <v>-0.14193182997434706</v>
      </c>
      <c r="AS745">
        <f t="shared" si="751"/>
        <v>4.8805079639873045E-2</v>
      </c>
      <c r="AT745">
        <f t="shared" si="770"/>
        <v>-5.0774179380237434E-2</v>
      </c>
      <c r="AU745">
        <f t="shared" si="752"/>
        <v>5.8321140743062472</v>
      </c>
      <c r="AV745">
        <f t="shared" si="771"/>
        <v>0.1436262095609746</v>
      </c>
      <c r="AW745">
        <f t="shared" si="772"/>
        <v>0</v>
      </c>
      <c r="AX745">
        <f t="shared" si="753"/>
        <v>3.7988999215595856E-2</v>
      </c>
      <c r="AY745" t="b">
        <f t="shared" si="773"/>
        <v>0</v>
      </c>
      <c r="AZ745">
        <f t="shared" si="754"/>
        <v>37.337604695554134</v>
      </c>
      <c r="BA745">
        <f t="shared" si="755"/>
        <v>2.7953544834560144</v>
      </c>
      <c r="BB745">
        <f t="shared" si="756"/>
        <v>0.1896588542908004</v>
      </c>
      <c r="BC745">
        <f t="shared" si="757"/>
        <v>0.23424657517571149</v>
      </c>
      <c r="BD745">
        <f t="shared" si="758"/>
        <v>4.9331796297907987E-2</v>
      </c>
      <c r="BF745" s="15">
        <f t="shared" si="774"/>
        <v>40.606196404774565</v>
      </c>
      <c r="BG745" s="10">
        <f t="shared" si="775"/>
        <v>0</v>
      </c>
      <c r="BH745">
        <f t="shared" si="776"/>
        <v>5.832114074306233</v>
      </c>
      <c r="BI745">
        <f t="shared" si="777"/>
        <v>5.9216781596562029</v>
      </c>
      <c r="BJ745">
        <f t="shared" si="778"/>
        <v>-0.14193182997435549</v>
      </c>
      <c r="BK745">
        <f t="shared" si="779"/>
        <v>-5.2671665803505352E-4</v>
      </c>
      <c r="BM745">
        <f t="shared" si="780"/>
        <v>0</v>
      </c>
      <c r="BN745">
        <f t="shared" si="781"/>
        <v>-8.4376949871511897E-15</v>
      </c>
      <c r="BO745">
        <f t="shared" si="782"/>
        <v>0</v>
      </c>
      <c r="BP745">
        <f t="shared" si="783"/>
        <v>0</v>
      </c>
    </row>
    <row r="746" spans="1:68" x14ac:dyDescent="0.2">
      <c r="A746">
        <f t="shared" si="789"/>
        <v>0.70899999999999996</v>
      </c>
      <c r="B746">
        <f t="shared" si="725"/>
        <v>2.2161452996729905</v>
      </c>
      <c r="C746">
        <f t="shared" si="726"/>
        <v>0.90958855035943653</v>
      </c>
      <c r="D746">
        <f t="shared" si="727"/>
        <v>2.2161452996729905</v>
      </c>
      <c r="E746">
        <f t="shared" si="733"/>
        <v>0.7892511474011894</v>
      </c>
      <c r="F746">
        <f t="shared" si="734"/>
        <v>0.7892511474011894</v>
      </c>
      <c r="G746">
        <f t="shared" si="728"/>
        <v>2.1939838466762605</v>
      </c>
      <c r="H746">
        <f t="shared" si="729"/>
        <v>0.81202226405857192</v>
      </c>
      <c r="I746">
        <f t="shared" si="730"/>
        <v>0.81202226405857192</v>
      </c>
      <c r="J746">
        <f t="shared" si="785"/>
        <v>26.881492722053359</v>
      </c>
      <c r="K746">
        <f t="shared" si="786"/>
        <v>26.011107711397287</v>
      </c>
      <c r="L746">
        <f t="shared" si="735"/>
        <v>1.1626745868089833E+19</v>
      </c>
      <c r="M746">
        <f t="shared" si="731"/>
        <v>3.8011097249765237E-2</v>
      </c>
      <c r="N746" s="17">
        <f t="shared" si="787"/>
        <v>4.419453678902688E+17</v>
      </c>
      <c r="O746">
        <f t="shared" si="788"/>
        <v>0</v>
      </c>
      <c r="P746" s="18" t="e">
        <f t="shared" si="732"/>
        <v>#N/A</v>
      </c>
      <c r="R746">
        <f t="shared" si="736"/>
        <v>3.2585236664582689</v>
      </c>
      <c r="S746">
        <f t="shared" si="737"/>
        <v>43.899839796291303</v>
      </c>
      <c r="T746">
        <f t="shared" si="759"/>
        <v>-3.2698771290004962</v>
      </c>
      <c r="U746" s="9">
        <f t="shared" si="738"/>
        <v>40.629962667290805</v>
      </c>
      <c r="V746">
        <f t="shared" si="760"/>
        <v>-4.4194536789026899E+17</v>
      </c>
      <c r="W746">
        <f t="shared" si="761"/>
        <v>0</v>
      </c>
      <c r="X746">
        <f t="shared" si="762"/>
        <v>0</v>
      </c>
      <c r="Y746">
        <f t="shared" si="739"/>
        <v>0.90958855035943653</v>
      </c>
      <c r="Z746">
        <f t="shared" si="740"/>
        <v>31.415926535897931</v>
      </c>
      <c r="AA746">
        <f t="shared" si="741"/>
        <v>3.8028004300252531</v>
      </c>
      <c r="AB746">
        <f t="shared" si="763"/>
        <v>2.9587384393250225</v>
      </c>
      <c r="AC746">
        <f t="shared" si="742"/>
        <v>34.374664975222956</v>
      </c>
      <c r="AD746">
        <f t="shared" si="764"/>
        <v>0.19100786473454914</v>
      </c>
      <c r="AE746">
        <f t="shared" si="743"/>
        <v>0.23309715668215558</v>
      </c>
      <c r="AF746" s="9">
        <f t="shared" si="765"/>
        <v>34.798769996639663</v>
      </c>
      <c r="AG746" s="9">
        <f t="shared" si="766"/>
        <v>0</v>
      </c>
      <c r="AH746">
        <f t="shared" si="767"/>
        <v>0</v>
      </c>
      <c r="AI746">
        <f t="shared" si="784"/>
        <v>3.1257338500323417E-3</v>
      </c>
      <c r="AJ746">
        <f t="shared" si="744"/>
        <v>37.337604695554134</v>
      </c>
      <c r="AK746">
        <f t="shared" si="745"/>
        <v>2.8158745579810609</v>
      </c>
      <c r="AL746">
        <f t="shared" si="746"/>
        <v>0.23981271599726783</v>
      </c>
      <c r="AM746">
        <f t="shared" si="747"/>
        <v>0.23667069775834662</v>
      </c>
      <c r="AN746" s="9">
        <f t="shared" si="768"/>
        <v>40.629962667290812</v>
      </c>
      <c r="AO746">
        <f t="shared" si="748"/>
        <v>0</v>
      </c>
      <c r="AP746">
        <f t="shared" si="769"/>
        <v>0</v>
      </c>
      <c r="AQ746">
        <f t="shared" si="749"/>
        <v>5.9216781596562029</v>
      </c>
      <c r="AR746">
        <f t="shared" si="750"/>
        <v>-0.14286388134396155</v>
      </c>
      <c r="AS746">
        <f t="shared" si="751"/>
        <v>4.880485126271869E-2</v>
      </c>
      <c r="AT746">
        <f t="shared" si="770"/>
        <v>-5.0735172466770957E-2</v>
      </c>
      <c r="AU746">
        <f t="shared" si="752"/>
        <v>5.8311926706511485</v>
      </c>
      <c r="AV746">
        <f t="shared" si="771"/>
        <v>0.14351951830232804</v>
      </c>
      <c r="AW746">
        <f t="shared" si="772"/>
        <v>0</v>
      </c>
      <c r="AX746">
        <f t="shared" si="753"/>
        <v>3.8020256554096181E-2</v>
      </c>
      <c r="AY746" t="b">
        <f t="shared" si="773"/>
        <v>0</v>
      </c>
      <c r="AZ746">
        <f t="shared" si="754"/>
        <v>37.337604695554134</v>
      </c>
      <c r="BA746">
        <f t="shared" si="755"/>
        <v>2.8158745579810729</v>
      </c>
      <c r="BB746">
        <f t="shared" si="756"/>
        <v>0.19048091969935968</v>
      </c>
      <c r="BC746">
        <f t="shared" si="757"/>
        <v>0.23667069775834662</v>
      </c>
      <c r="BD746">
        <f t="shared" si="758"/>
        <v>4.9331796297907987E-2</v>
      </c>
      <c r="BF746" s="15">
        <f t="shared" si="774"/>
        <v>40.629962667290826</v>
      </c>
      <c r="BG746" s="10">
        <f t="shared" si="775"/>
        <v>0</v>
      </c>
      <c r="BH746">
        <f t="shared" si="776"/>
        <v>5.8311926706511628</v>
      </c>
      <c r="BI746">
        <f t="shared" si="777"/>
        <v>5.9216781596562029</v>
      </c>
      <c r="BJ746">
        <f t="shared" si="778"/>
        <v>-0.14286388134394956</v>
      </c>
      <c r="BK746">
        <f t="shared" si="779"/>
        <v>-5.2694503518946334E-4</v>
      </c>
      <c r="BM746">
        <f t="shared" si="780"/>
        <v>0</v>
      </c>
      <c r="BN746">
        <f t="shared" si="781"/>
        <v>1.1990408665951691E-14</v>
      </c>
      <c r="BO746">
        <f t="shared" si="782"/>
        <v>0</v>
      </c>
      <c r="BP746">
        <f t="shared" si="783"/>
        <v>0</v>
      </c>
    </row>
    <row r="747" spans="1:68" x14ac:dyDescent="0.2">
      <c r="A747">
        <f t="shared" si="789"/>
        <v>0.71</v>
      </c>
      <c r="B747">
        <f t="shared" si="725"/>
        <v>2.219271033523023</v>
      </c>
      <c r="C747">
        <f t="shared" si="726"/>
        <v>0.90646281650940397</v>
      </c>
      <c r="D747">
        <f t="shared" si="727"/>
        <v>2.219271033523023</v>
      </c>
      <c r="E747">
        <f t="shared" si="733"/>
        <v>0.78732787388561565</v>
      </c>
      <c r="F747">
        <f t="shared" si="734"/>
        <v>0.78732787388561554</v>
      </c>
      <c r="G747">
        <f t="shared" si="728"/>
        <v>2.1970783231877928</v>
      </c>
      <c r="H747">
        <f t="shared" si="729"/>
        <v>0.81021236070244596</v>
      </c>
      <c r="I747">
        <f t="shared" si="730"/>
        <v>0.81021236070244596</v>
      </c>
      <c r="J747">
        <f t="shared" si="785"/>
        <v>26.941542292086009</v>
      </c>
      <c r="K747">
        <f t="shared" si="786"/>
        <v>26.068631266106383</v>
      </c>
      <c r="L747">
        <f t="shared" si="735"/>
        <v>1.1898151634700407E+19</v>
      </c>
      <c r="M747">
        <f t="shared" si="731"/>
        <v>3.8042331980547857E-2</v>
      </c>
      <c r="N747" s="17">
        <f t="shared" si="787"/>
        <v>4.5263343444217107E+17</v>
      </c>
      <c r="O747">
        <f t="shared" si="788"/>
        <v>0</v>
      </c>
      <c r="P747" s="18" t="e">
        <f t="shared" si="732"/>
        <v>#N/A</v>
      </c>
      <c r="R747">
        <f t="shared" si="736"/>
        <v>3.2607327243080615</v>
      </c>
      <c r="S747">
        <f t="shared" si="737"/>
        <v>43.922914737131038</v>
      </c>
      <c r="T747">
        <f t="shared" si="759"/>
        <v>-3.2690557398046418</v>
      </c>
      <c r="U747" s="9">
        <f t="shared" si="738"/>
        <v>40.653858997326395</v>
      </c>
      <c r="V747">
        <f t="shared" si="760"/>
        <v>-4.5263343444215795E+17</v>
      </c>
      <c r="W747">
        <f t="shared" si="761"/>
        <v>0</v>
      </c>
      <c r="X747">
        <f t="shared" si="762"/>
        <v>-2.8421709430404007E-14</v>
      </c>
      <c r="Y747">
        <f t="shared" si="739"/>
        <v>0.90646281650940397</v>
      </c>
      <c r="Z747">
        <f t="shared" si="740"/>
        <v>31.415926535897931</v>
      </c>
      <c r="AA747">
        <f t="shared" si="741"/>
        <v>3.8059261638752857</v>
      </c>
      <c r="AB747">
        <f t="shared" si="763"/>
        <v>2.98031474914746</v>
      </c>
      <c r="AC747">
        <f t="shared" si="742"/>
        <v>34.396241285045392</v>
      </c>
      <c r="AD747">
        <f t="shared" si="764"/>
        <v>0.19182948290870597</v>
      </c>
      <c r="AE747">
        <f t="shared" si="743"/>
        <v>0.23552613457226582</v>
      </c>
      <c r="AF747" s="9">
        <f t="shared" si="765"/>
        <v>34.823596902526369</v>
      </c>
      <c r="AG747" s="9">
        <f t="shared" si="766"/>
        <v>0</v>
      </c>
      <c r="AH747">
        <f t="shared" si="767"/>
        <v>0</v>
      </c>
      <c r="AI747">
        <f t="shared" si="784"/>
        <v>3.1257338500323417E-3</v>
      </c>
      <c r="AJ747">
        <f t="shared" si="744"/>
        <v>37.337604695554134</v>
      </c>
      <c r="AK747">
        <f t="shared" si="745"/>
        <v>2.8365096915626378</v>
      </c>
      <c r="AL747">
        <f t="shared" si="746"/>
        <v>0.24063410519312223</v>
      </c>
      <c r="AM747">
        <f t="shared" si="747"/>
        <v>0.23911050501653686</v>
      </c>
      <c r="AN747" s="9">
        <f t="shared" si="768"/>
        <v>40.653858997326431</v>
      </c>
      <c r="AO747">
        <f t="shared" si="748"/>
        <v>0</v>
      </c>
      <c r="AP747">
        <f t="shared" si="769"/>
        <v>0</v>
      </c>
      <c r="AQ747">
        <f t="shared" si="749"/>
        <v>5.9216781596562029</v>
      </c>
      <c r="AR747">
        <f t="shared" si="750"/>
        <v>-0.1438050575848222</v>
      </c>
      <c r="AS747">
        <f t="shared" si="751"/>
        <v>4.880462228441626E-2</v>
      </c>
      <c r="AT747">
        <f t="shared" si="770"/>
        <v>-5.0697890443518905E-2</v>
      </c>
      <c r="AU747">
        <f t="shared" si="752"/>
        <v>5.8302620948000623</v>
      </c>
      <c r="AV747">
        <f t="shared" si="771"/>
        <v>0.14341226733687162</v>
      </c>
      <c r="AW747">
        <f t="shared" si="772"/>
        <v>0</v>
      </c>
      <c r="AX747">
        <f t="shared" si="753"/>
        <v>3.8051513892596506E-2</v>
      </c>
      <c r="AY747" t="b">
        <f t="shared" si="773"/>
        <v>0</v>
      </c>
      <c r="AZ747">
        <f t="shared" si="754"/>
        <v>37.337604695554134</v>
      </c>
      <c r="BA747">
        <f t="shared" si="755"/>
        <v>2.8365096915626373</v>
      </c>
      <c r="BB747">
        <f t="shared" si="756"/>
        <v>0.19130230889521443</v>
      </c>
      <c r="BC747">
        <f t="shared" si="757"/>
        <v>0.23911050501653699</v>
      </c>
      <c r="BD747">
        <f t="shared" si="758"/>
        <v>4.9331796297907987E-2</v>
      </c>
      <c r="BF747" s="15">
        <f t="shared" si="774"/>
        <v>40.653858997326431</v>
      </c>
      <c r="BG747" s="10">
        <f t="shared" si="775"/>
        <v>0</v>
      </c>
      <c r="BH747">
        <f t="shared" si="776"/>
        <v>5.8302620948000623</v>
      </c>
      <c r="BI747">
        <f t="shared" si="777"/>
        <v>5.9216781596562029</v>
      </c>
      <c r="BJ747">
        <f t="shared" si="778"/>
        <v>-0.14380505758482265</v>
      </c>
      <c r="BK747">
        <f t="shared" si="779"/>
        <v>-5.2717401349153259E-4</v>
      </c>
      <c r="BM747">
        <f t="shared" si="780"/>
        <v>0</v>
      </c>
      <c r="BN747">
        <f t="shared" si="781"/>
        <v>0</v>
      </c>
      <c r="BO747">
        <f t="shared" si="782"/>
        <v>0</v>
      </c>
      <c r="BP747">
        <f t="shared" si="783"/>
        <v>0</v>
      </c>
    </row>
    <row r="748" spans="1:68" x14ac:dyDescent="0.2">
      <c r="A748">
        <f t="shared" si="789"/>
        <v>0.71099999999999997</v>
      </c>
      <c r="B748">
        <f t="shared" si="725"/>
        <v>2.2223967673730556</v>
      </c>
      <c r="C748">
        <f t="shared" si="726"/>
        <v>0.9033370826593714</v>
      </c>
      <c r="D748">
        <f t="shared" si="727"/>
        <v>2.2223967673730556</v>
      </c>
      <c r="E748">
        <f t="shared" si="733"/>
        <v>0.78539690801598372</v>
      </c>
      <c r="F748">
        <f t="shared" si="734"/>
        <v>0.78539690801598361</v>
      </c>
      <c r="G748">
        <f t="shared" si="728"/>
        <v>2.2001727996993252</v>
      </c>
      <c r="H748">
        <f t="shared" si="729"/>
        <v>0.80839469893323734</v>
      </c>
      <c r="I748">
        <f t="shared" si="730"/>
        <v>0.80839469893323757</v>
      </c>
      <c r="J748">
        <f t="shared" si="785"/>
        <v>27.002119892968924</v>
      </c>
      <c r="K748">
        <f t="shared" si="786"/>
        <v>26.126659340710788</v>
      </c>
      <c r="L748">
        <f t="shared" si="735"/>
        <v>1.2177500034283047E+19</v>
      </c>
      <c r="M748">
        <f t="shared" si="731"/>
        <v>3.8073566674162312E-2</v>
      </c>
      <c r="N748" s="17">
        <f t="shared" si="787"/>
        <v>4.6364085947988941E+17</v>
      </c>
      <c r="O748">
        <f t="shared" si="788"/>
        <v>0</v>
      </c>
      <c r="P748" s="18" t="e">
        <f t="shared" si="732"/>
        <v>#N/A</v>
      </c>
      <c r="R748">
        <f t="shared" si="736"/>
        <v>3.262956223701861</v>
      </c>
      <c r="S748">
        <f t="shared" si="737"/>
        <v>43.946121663406636</v>
      </c>
      <c r="T748">
        <f t="shared" si="759"/>
        <v>-3.2682350257115353</v>
      </c>
      <c r="U748" s="9">
        <f t="shared" si="738"/>
        <v>40.677886637695103</v>
      </c>
      <c r="V748">
        <f t="shared" si="760"/>
        <v>-4.6364085947987885E+17</v>
      </c>
      <c r="W748">
        <f t="shared" si="761"/>
        <v>0</v>
      </c>
      <c r="X748">
        <f t="shared" si="762"/>
        <v>-2.1316282072803006E-14</v>
      </c>
      <c r="Y748">
        <f t="shared" si="739"/>
        <v>0.9033370826593714</v>
      </c>
      <c r="Z748">
        <f t="shared" si="740"/>
        <v>31.415926535897931</v>
      </c>
      <c r="AA748">
        <f t="shared" si="741"/>
        <v>3.8090518977253183</v>
      </c>
      <c r="AB748">
        <f t="shared" si="763"/>
        <v>3.0020165305087962</v>
      </c>
      <c r="AC748">
        <f t="shared" si="742"/>
        <v>34.417943066406728</v>
      </c>
      <c r="AD748">
        <f t="shared" si="764"/>
        <v>0.19265042658058412</v>
      </c>
      <c r="AE748">
        <f t="shared" si="743"/>
        <v>0.23797092047050106</v>
      </c>
      <c r="AF748" s="9">
        <f t="shared" si="765"/>
        <v>34.848564413457815</v>
      </c>
      <c r="AG748" s="9">
        <f t="shared" si="766"/>
        <v>0</v>
      </c>
      <c r="AH748">
        <f t="shared" si="767"/>
        <v>0</v>
      </c>
      <c r="AI748">
        <f t="shared" si="784"/>
        <v>3.1257338500325638E-3</v>
      </c>
      <c r="AJ748">
        <f t="shared" si="744"/>
        <v>37.337604695554134</v>
      </c>
      <c r="AK748">
        <f t="shared" si="745"/>
        <v>2.8572610491817065</v>
      </c>
      <c r="AL748">
        <f t="shared" si="746"/>
        <v>0.24145481928622869</v>
      </c>
      <c r="AM748">
        <f t="shared" si="747"/>
        <v>0.24156607367309232</v>
      </c>
      <c r="AN748" s="9">
        <f t="shared" si="768"/>
        <v>40.67788663769516</v>
      </c>
      <c r="AO748">
        <f t="shared" si="748"/>
        <v>5.6843418860808015E-14</v>
      </c>
      <c r="AP748">
        <f t="shared" si="769"/>
        <v>1.3974034434751748E-15</v>
      </c>
      <c r="AQ748">
        <f t="shared" si="749"/>
        <v>5.9216781596562029</v>
      </c>
      <c r="AR748">
        <f t="shared" si="750"/>
        <v>-0.14475548132708971</v>
      </c>
      <c r="AS748">
        <f t="shared" si="751"/>
        <v>4.8804392705644573E-2</v>
      </c>
      <c r="AT748">
        <f t="shared" si="770"/>
        <v>-5.0662322705356713E-2</v>
      </c>
      <c r="AU748">
        <f t="shared" si="752"/>
        <v>5.8293222242373446</v>
      </c>
      <c r="AV748">
        <f t="shared" si="771"/>
        <v>0.14330445128964642</v>
      </c>
      <c r="AW748">
        <f t="shared" si="772"/>
        <v>0</v>
      </c>
      <c r="AX748">
        <f t="shared" si="753"/>
        <v>3.8082771231096831E-2</v>
      </c>
      <c r="AY748" t="b">
        <f t="shared" si="773"/>
        <v>0</v>
      </c>
      <c r="AZ748">
        <f t="shared" si="754"/>
        <v>37.337604695554134</v>
      </c>
      <c r="BA748">
        <f t="shared" si="755"/>
        <v>2.857261049181687</v>
      </c>
      <c r="BB748">
        <f t="shared" si="756"/>
        <v>0.19212302298832085</v>
      </c>
      <c r="BC748">
        <f t="shared" si="757"/>
        <v>0.24156607367309246</v>
      </c>
      <c r="BD748">
        <f t="shared" si="758"/>
        <v>4.9331796297907987E-2</v>
      </c>
      <c r="BF748" s="15">
        <f t="shared" si="774"/>
        <v>40.677886637695138</v>
      </c>
      <c r="BG748" s="10">
        <f t="shared" si="775"/>
        <v>0</v>
      </c>
      <c r="BH748">
        <f t="shared" si="776"/>
        <v>5.8293222242373233</v>
      </c>
      <c r="BI748">
        <f t="shared" si="777"/>
        <v>5.9216781596562029</v>
      </c>
      <c r="BJ748">
        <f t="shared" si="778"/>
        <v>-0.14475548132710925</v>
      </c>
      <c r="BK748">
        <f t="shared" si="779"/>
        <v>-5.2740359226327582E-4</v>
      </c>
      <c r="BM748">
        <f t="shared" si="780"/>
        <v>0</v>
      </c>
      <c r="BN748">
        <f t="shared" si="781"/>
        <v>-1.9539925233402755E-14</v>
      </c>
      <c r="BO748">
        <f t="shared" si="782"/>
        <v>0</v>
      </c>
      <c r="BP748">
        <f t="shared" si="783"/>
        <v>0</v>
      </c>
    </row>
    <row r="749" spans="1:68" x14ac:dyDescent="0.2">
      <c r="A749">
        <f t="shared" si="789"/>
        <v>0.71199999999999997</v>
      </c>
      <c r="B749">
        <f t="shared" si="725"/>
        <v>2.2255225012230877</v>
      </c>
      <c r="C749">
        <f t="shared" si="726"/>
        <v>0.90021134880933928</v>
      </c>
      <c r="D749">
        <f t="shared" si="727"/>
        <v>2.2255225012230877</v>
      </c>
      <c r="E749">
        <f t="shared" si="733"/>
        <v>0.78345826865822465</v>
      </c>
      <c r="F749">
        <f t="shared" si="734"/>
        <v>0.78345826865822465</v>
      </c>
      <c r="G749">
        <f t="shared" si="728"/>
        <v>2.2032672762108567</v>
      </c>
      <c r="H749">
        <f t="shared" si="729"/>
        <v>0.8065692961564711</v>
      </c>
      <c r="I749">
        <f t="shared" si="730"/>
        <v>0.8065692961564711</v>
      </c>
      <c r="J749">
        <f t="shared" si="785"/>
        <v>27.063230258644978</v>
      </c>
      <c r="K749">
        <f t="shared" si="786"/>
        <v>26.185196438638688</v>
      </c>
      <c r="L749">
        <f t="shared" si="735"/>
        <v>1.2465067838791934E+19</v>
      </c>
      <c r="M749">
        <f t="shared" si="731"/>
        <v>3.8104801330578079E-2</v>
      </c>
      <c r="N749" s="17">
        <f t="shared" si="787"/>
        <v>4.749789335693449E+17</v>
      </c>
      <c r="O749">
        <f t="shared" si="788"/>
        <v>0</v>
      </c>
      <c r="P749" s="18" t="e">
        <f t="shared" si="732"/>
        <v>#N/A</v>
      </c>
      <c r="R749">
        <f t="shared" si="736"/>
        <v>3.2651942296562879</v>
      </c>
      <c r="S749">
        <f t="shared" si="737"/>
        <v>43.969461833195432</v>
      </c>
      <c r="T749">
        <f t="shared" si="759"/>
        <v>-3.2674149856139532</v>
      </c>
      <c r="U749" s="9">
        <f t="shared" si="738"/>
        <v>40.702046847581478</v>
      </c>
      <c r="V749">
        <f t="shared" si="760"/>
        <v>-4.7497893356933786E+17</v>
      </c>
      <c r="W749">
        <f t="shared" si="761"/>
        <v>0</v>
      </c>
      <c r="X749">
        <f t="shared" si="762"/>
        <v>-1.4210854715202004E-14</v>
      </c>
      <c r="Y749">
        <f t="shared" si="739"/>
        <v>0.90021134880933928</v>
      </c>
      <c r="Z749">
        <f t="shared" si="740"/>
        <v>31.415926535897931</v>
      </c>
      <c r="AA749">
        <f t="shared" si="741"/>
        <v>3.8121776315753504</v>
      </c>
      <c r="AB749">
        <f t="shared" si="763"/>
        <v>3.0238450886166808</v>
      </c>
      <c r="AC749">
        <f t="shared" si="742"/>
        <v>34.439771624514613</v>
      </c>
      <c r="AD749">
        <f t="shared" si="764"/>
        <v>0.19347069685673204</v>
      </c>
      <c r="AE749">
        <f t="shared" si="743"/>
        <v>0.24043159186114346</v>
      </c>
      <c r="AF749" s="9">
        <f t="shared" si="765"/>
        <v>34.873673913232494</v>
      </c>
      <c r="AG749" s="9">
        <f t="shared" si="766"/>
        <v>0</v>
      </c>
      <c r="AH749">
        <f t="shared" si="767"/>
        <v>0</v>
      </c>
      <c r="AI749">
        <f t="shared" si="784"/>
        <v>3.1257338500323417E-3</v>
      </c>
      <c r="AJ749">
        <f t="shared" si="744"/>
        <v>37.337604695554134</v>
      </c>
      <c r="AK749">
        <f t="shared" si="745"/>
        <v>2.878129811318126</v>
      </c>
      <c r="AL749">
        <f t="shared" si="746"/>
        <v>0.24227485938381088</v>
      </c>
      <c r="AM749">
        <f t="shared" si="747"/>
        <v>0.24403748132540706</v>
      </c>
      <c r="AN749" s="9">
        <f t="shared" si="768"/>
        <v>40.702046847581478</v>
      </c>
      <c r="AO749">
        <f t="shared" si="748"/>
        <v>0</v>
      </c>
      <c r="AP749">
        <f t="shared" si="769"/>
        <v>0</v>
      </c>
      <c r="AQ749">
        <f t="shared" si="749"/>
        <v>5.9216781596562029</v>
      </c>
      <c r="AR749">
        <f t="shared" si="750"/>
        <v>-0.14571527729855482</v>
      </c>
      <c r="AS749">
        <f t="shared" si="751"/>
        <v>4.8804162527078837E-2</v>
      </c>
      <c r="AT749">
        <f t="shared" si="770"/>
        <v>-5.0628459051963379E-2</v>
      </c>
      <c r="AU749">
        <f t="shared" si="752"/>
        <v>5.8283729343489838</v>
      </c>
      <c r="AV749">
        <f t="shared" si="771"/>
        <v>0.14319606471327392</v>
      </c>
      <c r="AW749">
        <f t="shared" si="772"/>
        <v>0</v>
      </c>
      <c r="AX749">
        <f t="shared" si="753"/>
        <v>3.8114028569597155E-2</v>
      </c>
      <c r="AY749" t="b">
        <f t="shared" si="773"/>
        <v>0</v>
      </c>
      <c r="AZ749">
        <f t="shared" si="754"/>
        <v>37.337604695554134</v>
      </c>
      <c r="BA749">
        <f t="shared" si="755"/>
        <v>2.8781298113181268</v>
      </c>
      <c r="BB749">
        <f t="shared" si="756"/>
        <v>0.19294306308590284</v>
      </c>
      <c r="BC749">
        <f t="shared" si="757"/>
        <v>0.24403748132540706</v>
      </c>
      <c r="BD749">
        <f t="shared" si="758"/>
        <v>4.9331796297907987E-2</v>
      </c>
      <c r="BF749" s="15">
        <f t="shared" si="774"/>
        <v>40.702046847581478</v>
      </c>
      <c r="BG749" s="10">
        <f t="shared" si="775"/>
        <v>0</v>
      </c>
      <c r="BH749">
        <f t="shared" si="776"/>
        <v>5.8283729343489838</v>
      </c>
      <c r="BI749">
        <f t="shared" si="777"/>
        <v>5.9216781596562029</v>
      </c>
      <c r="BJ749">
        <f t="shared" si="778"/>
        <v>-0.14571527729855394</v>
      </c>
      <c r="BK749">
        <f t="shared" si="779"/>
        <v>-5.276337708292056E-4</v>
      </c>
      <c r="BM749">
        <f t="shared" si="780"/>
        <v>0</v>
      </c>
      <c r="BN749">
        <f t="shared" si="781"/>
        <v>0</v>
      </c>
      <c r="BO749">
        <f t="shared" si="782"/>
        <v>0</v>
      </c>
      <c r="BP749">
        <f t="shared" si="783"/>
        <v>0</v>
      </c>
    </row>
    <row r="750" spans="1:68" x14ac:dyDescent="0.2">
      <c r="A750">
        <f t="shared" si="789"/>
        <v>0.71299999999999997</v>
      </c>
      <c r="B750">
        <f t="shared" si="725"/>
        <v>2.2286482350731203</v>
      </c>
      <c r="C750">
        <f t="shared" si="726"/>
        <v>0.89708561495930672</v>
      </c>
      <c r="D750">
        <f t="shared" si="727"/>
        <v>2.2286482350731203</v>
      </c>
      <c r="E750">
        <f t="shared" si="733"/>
        <v>0.78151197475324041</v>
      </c>
      <c r="F750">
        <f t="shared" si="734"/>
        <v>0.7815119747532403</v>
      </c>
      <c r="G750">
        <f t="shared" si="728"/>
        <v>2.2063617527223891</v>
      </c>
      <c r="H750">
        <f t="shared" si="729"/>
        <v>0.80473616985179641</v>
      </c>
      <c r="I750">
        <f t="shared" si="730"/>
        <v>0.80473616985179652</v>
      </c>
      <c r="J750">
        <f t="shared" si="785"/>
        <v>27.124878188904813</v>
      </c>
      <c r="K750">
        <f t="shared" si="786"/>
        <v>26.244247125823854</v>
      </c>
      <c r="L750">
        <f t="shared" si="735"/>
        <v>1.2761142956921063E+19</v>
      </c>
      <c r="M750">
        <f t="shared" si="731"/>
        <v>3.8136035949764654E-2</v>
      </c>
      <c r="N750" s="17">
        <f t="shared" si="787"/>
        <v>4.8665940656522771E+17</v>
      </c>
      <c r="O750">
        <f t="shared" si="788"/>
        <v>0</v>
      </c>
      <c r="P750" s="18" t="e">
        <f t="shared" si="732"/>
        <v>#N/A</v>
      </c>
      <c r="R750">
        <f t="shared" si="736"/>
        <v>3.2674468079077315</v>
      </c>
      <c r="S750">
        <f t="shared" si="737"/>
        <v>43.992936521224422</v>
      </c>
      <c r="T750">
        <f t="shared" si="759"/>
        <v>-3.2665956184073943</v>
      </c>
      <c r="U750" s="9">
        <f t="shared" si="738"/>
        <v>40.726340902817029</v>
      </c>
      <c r="V750">
        <f t="shared" si="760"/>
        <v>-4.8665940656522816E+17</v>
      </c>
      <c r="W750">
        <f t="shared" si="761"/>
        <v>0</v>
      </c>
      <c r="X750">
        <f t="shared" si="762"/>
        <v>0</v>
      </c>
      <c r="Y750">
        <f t="shared" si="739"/>
        <v>0.89708561495930672</v>
      </c>
      <c r="Z750">
        <f t="shared" si="740"/>
        <v>31.415926535897931</v>
      </c>
      <c r="AA750">
        <f t="shared" si="741"/>
        <v>3.815303365425383</v>
      </c>
      <c r="AB750">
        <f t="shared" si="763"/>
        <v>3.0458017465831637</v>
      </c>
      <c r="AC750">
        <f t="shared" si="742"/>
        <v>34.461728282481097</v>
      </c>
      <c r="AD750">
        <f t="shared" si="764"/>
        <v>0.1942902948409776</v>
      </c>
      <c r="AE750">
        <f t="shared" si="743"/>
        <v>0.24290822711545837</v>
      </c>
      <c r="AF750" s="9">
        <f t="shared" si="765"/>
        <v>34.898926804437529</v>
      </c>
      <c r="AG750" s="9">
        <f t="shared" si="766"/>
        <v>0</v>
      </c>
      <c r="AH750">
        <f t="shared" si="767"/>
        <v>0</v>
      </c>
      <c r="AI750">
        <f t="shared" si="784"/>
        <v>3.1257338500323417E-3</v>
      </c>
      <c r="AJ750">
        <f t="shared" si="744"/>
        <v>37.337604695554134</v>
      </c>
      <c r="AK750">
        <f t="shared" si="745"/>
        <v>2.899117174215426</v>
      </c>
      <c r="AL750">
        <f t="shared" si="746"/>
        <v>0.24309422659036972</v>
      </c>
      <c r="AM750">
        <f t="shared" si="747"/>
        <v>0.24652480645714051</v>
      </c>
      <c r="AN750" s="9">
        <f t="shared" si="768"/>
        <v>40.726340902817071</v>
      </c>
      <c r="AO750">
        <f t="shared" si="748"/>
        <v>0</v>
      </c>
      <c r="AP750">
        <f t="shared" si="769"/>
        <v>0</v>
      </c>
      <c r="AQ750">
        <f t="shared" si="749"/>
        <v>5.9216781596562029</v>
      </c>
      <c r="AR750">
        <f t="shared" si="750"/>
        <v>-0.14668457236773769</v>
      </c>
      <c r="AS750">
        <f t="shared" si="751"/>
        <v>4.8803931749392127E-2</v>
      </c>
      <c r="AT750">
        <f t="shared" si="770"/>
        <v>-5.0596289681680152E-2</v>
      </c>
      <c r="AU750">
        <f t="shared" si="752"/>
        <v>5.8274140983795419</v>
      </c>
      <c r="AV750">
        <f t="shared" si="771"/>
        <v>0.14308710208671005</v>
      </c>
      <c r="AW750">
        <f t="shared" si="772"/>
        <v>0</v>
      </c>
      <c r="AX750">
        <f t="shared" si="753"/>
        <v>3.814528590809748E-2</v>
      </c>
      <c r="AY750" t="b">
        <f t="shared" si="773"/>
        <v>0</v>
      </c>
      <c r="AZ750">
        <f t="shared" si="754"/>
        <v>37.337604695554134</v>
      </c>
      <c r="BA750">
        <f t="shared" si="755"/>
        <v>2.8991171742154211</v>
      </c>
      <c r="BB750">
        <f t="shared" si="756"/>
        <v>0.19376243029246179</v>
      </c>
      <c r="BC750">
        <f t="shared" si="757"/>
        <v>0.24652480645714064</v>
      </c>
      <c r="BD750">
        <f t="shared" si="758"/>
        <v>4.9331796297907987E-2</v>
      </c>
      <c r="BF750" s="15">
        <f t="shared" si="774"/>
        <v>40.726340902817057</v>
      </c>
      <c r="BG750" s="10">
        <f t="shared" si="775"/>
        <v>0</v>
      </c>
      <c r="BH750">
        <f t="shared" si="776"/>
        <v>5.8274140983795277</v>
      </c>
      <c r="BI750">
        <f t="shared" si="777"/>
        <v>5.9216781596562029</v>
      </c>
      <c r="BJ750">
        <f t="shared" si="778"/>
        <v>-0.14668457236774257</v>
      </c>
      <c r="BK750">
        <f t="shared" si="779"/>
        <v>-5.2786454851580511E-4</v>
      </c>
      <c r="BM750">
        <f t="shared" si="780"/>
        <v>0</v>
      </c>
      <c r="BN750">
        <f t="shared" si="781"/>
        <v>-4.8849813083506888E-15</v>
      </c>
      <c r="BO750">
        <f t="shared" si="782"/>
        <v>0</v>
      </c>
      <c r="BP750">
        <f t="shared" si="783"/>
        <v>0</v>
      </c>
    </row>
    <row r="751" spans="1:68" x14ac:dyDescent="0.2">
      <c r="A751">
        <f t="shared" si="789"/>
        <v>0.71399999999999997</v>
      </c>
      <c r="B751">
        <f t="shared" si="725"/>
        <v>2.2317739689231528</v>
      </c>
      <c r="C751">
        <f t="shared" si="726"/>
        <v>0.89395988110927416</v>
      </c>
      <c r="D751">
        <f t="shared" si="727"/>
        <v>2.2317739689231528</v>
      </c>
      <c r="E751">
        <f t="shared" si="733"/>
        <v>0.77955804531671979</v>
      </c>
      <c r="F751">
        <f t="shared" si="734"/>
        <v>0.77955804531671968</v>
      </c>
      <c r="G751">
        <f t="shared" si="728"/>
        <v>2.2094562292339215</v>
      </c>
      <c r="H751">
        <f t="shared" si="729"/>
        <v>0.80289533757282305</v>
      </c>
      <c r="I751">
        <f t="shared" si="730"/>
        <v>0.80289533757282316</v>
      </c>
      <c r="J751">
        <f t="shared" si="785"/>
        <v>27.187068550458417</v>
      </c>
      <c r="K751">
        <f t="shared" si="786"/>
        <v>26.303816031720491</v>
      </c>
      <c r="L751">
        <f t="shared" si="735"/>
        <v>1.3066024940946371E+19</v>
      </c>
      <c r="M751">
        <f t="shared" si="731"/>
        <v>3.8167270531691513E-2</v>
      </c>
      <c r="N751" s="17">
        <f t="shared" si="787"/>
        <v>4.9869450869492877E+17</v>
      </c>
      <c r="O751">
        <f t="shared" si="788"/>
        <v>0</v>
      </c>
      <c r="P751" s="18" t="e">
        <f t="shared" si="732"/>
        <v>#N/A</v>
      </c>
      <c r="R751">
        <f t="shared" si="736"/>
        <v>3.2697140249214107</v>
      </c>
      <c r="S751">
        <f t="shared" si="737"/>
        <v>44.016547019152831</v>
      </c>
      <c r="T751">
        <f t="shared" si="759"/>
        <v>-3.2657769229900717</v>
      </c>
      <c r="U751" s="9">
        <f t="shared" si="738"/>
        <v>40.750770096162761</v>
      </c>
      <c r="V751">
        <f t="shared" si="760"/>
        <v>-4.9869450869492243E+17</v>
      </c>
      <c r="W751">
        <f t="shared" si="761"/>
        <v>0</v>
      </c>
      <c r="X751">
        <f t="shared" si="762"/>
        <v>-1.4210854715202004E-14</v>
      </c>
      <c r="Y751">
        <f t="shared" si="739"/>
        <v>0.89395988110927416</v>
      </c>
      <c r="Z751">
        <f t="shared" si="740"/>
        <v>31.415926535897931</v>
      </c>
      <c r="AA751">
        <f t="shared" si="741"/>
        <v>3.8184290992754155</v>
      </c>
      <c r="AB751">
        <f t="shared" si="763"/>
        <v>3.0678878457389813</v>
      </c>
      <c r="AC751">
        <f t="shared" si="742"/>
        <v>34.483814381636911</v>
      </c>
      <c r="AD751">
        <f t="shared" si="764"/>
        <v>0.19510922163443628</v>
      </c>
      <c r="AE751">
        <f t="shared" si="743"/>
        <v>0.24540090550357688</v>
      </c>
      <c r="AF751" s="9">
        <f t="shared" si="765"/>
        <v>34.92432450877493</v>
      </c>
      <c r="AG751" s="9">
        <f t="shared" si="766"/>
        <v>0</v>
      </c>
      <c r="AH751">
        <f t="shared" si="767"/>
        <v>0</v>
      </c>
      <c r="AI751">
        <f t="shared" si="784"/>
        <v>3.1257338500325638E-3</v>
      </c>
      <c r="AJ751">
        <f t="shared" si="744"/>
        <v>37.337604695554134</v>
      </c>
      <c r="AK751">
        <f t="shared" si="745"/>
        <v>2.9202243501508365</v>
      </c>
      <c r="AL751">
        <f t="shared" si="746"/>
        <v>0.24391292200769232</v>
      </c>
      <c r="AM751">
        <f t="shared" si="747"/>
        <v>0.24902812845010389</v>
      </c>
      <c r="AN751" s="9">
        <f t="shared" si="768"/>
        <v>40.750770096162775</v>
      </c>
      <c r="AO751">
        <f t="shared" si="748"/>
        <v>0</v>
      </c>
      <c r="AP751">
        <f t="shared" si="769"/>
        <v>0</v>
      </c>
      <c r="AQ751">
        <f t="shared" si="749"/>
        <v>5.9216781596562029</v>
      </c>
      <c r="AR751">
        <f t="shared" si="750"/>
        <v>-0.14766349558814484</v>
      </c>
      <c r="AS751">
        <f t="shared" si="751"/>
        <v>4.8803700373256043E-2</v>
      </c>
      <c r="AT751">
        <f t="shared" si="770"/>
        <v>-5.0565805185659E-2</v>
      </c>
      <c r="AU751">
        <f t="shared" si="752"/>
        <v>5.8264455873878447</v>
      </c>
      <c r="AV751">
        <f t="shared" si="771"/>
        <v>0.14297755781396831</v>
      </c>
      <c r="AW751">
        <f t="shared" si="772"/>
        <v>0</v>
      </c>
      <c r="AX751">
        <f t="shared" si="753"/>
        <v>3.8176543246597805E-2</v>
      </c>
      <c r="AY751" t="b">
        <f t="shared" si="773"/>
        <v>0</v>
      </c>
      <c r="AZ751">
        <f t="shared" si="754"/>
        <v>37.337604695554134</v>
      </c>
      <c r="BA751">
        <f t="shared" si="755"/>
        <v>2.9202243501508454</v>
      </c>
      <c r="BB751">
        <f t="shared" si="756"/>
        <v>0.19458112570978461</v>
      </c>
      <c r="BC751">
        <f t="shared" si="757"/>
        <v>0.24902812845010402</v>
      </c>
      <c r="BD751">
        <f t="shared" si="758"/>
        <v>4.9331796297907987E-2</v>
      </c>
      <c r="BF751" s="15">
        <f t="shared" si="774"/>
        <v>40.750770096162775</v>
      </c>
      <c r="BG751" s="10">
        <f t="shared" si="775"/>
        <v>0</v>
      </c>
      <c r="BH751">
        <f t="shared" si="776"/>
        <v>5.8264455873878447</v>
      </c>
      <c r="BI751">
        <f t="shared" si="777"/>
        <v>5.9216781596562029</v>
      </c>
      <c r="BJ751">
        <f t="shared" si="778"/>
        <v>-0.14766349558813596</v>
      </c>
      <c r="BK751">
        <f t="shared" si="779"/>
        <v>-5.2809592465166699E-4</v>
      </c>
      <c r="BM751">
        <f t="shared" si="780"/>
        <v>0</v>
      </c>
      <c r="BN751">
        <f t="shared" si="781"/>
        <v>8.8817841970012523E-15</v>
      </c>
      <c r="BO751">
        <f t="shared" si="782"/>
        <v>2.7755575615628914E-16</v>
      </c>
      <c r="BP751">
        <f t="shared" si="783"/>
        <v>0</v>
      </c>
    </row>
    <row r="752" spans="1:68" x14ac:dyDescent="0.2">
      <c r="A752">
        <f t="shared" si="789"/>
        <v>0.71499999999999997</v>
      </c>
      <c r="B752">
        <f t="shared" si="725"/>
        <v>2.2348997027731854</v>
      </c>
      <c r="C752">
        <f t="shared" si="726"/>
        <v>0.89083414725924159</v>
      </c>
      <c r="D752">
        <f t="shared" si="727"/>
        <v>2.2348997027731854</v>
      </c>
      <c r="E752">
        <f t="shared" si="733"/>
        <v>0.77759649943895248</v>
      </c>
      <c r="F752">
        <f t="shared" si="734"/>
        <v>0.77759649943895237</v>
      </c>
      <c r="G752">
        <f t="shared" si="728"/>
        <v>2.2125507057454534</v>
      </c>
      <c r="H752">
        <f t="shared" si="729"/>
        <v>0.8010468169469509</v>
      </c>
      <c r="I752">
        <f t="shared" si="730"/>
        <v>0.80104681694695079</v>
      </c>
      <c r="J752">
        <f t="shared" si="785"/>
        <v>27.24980627802853</v>
      </c>
      <c r="K752">
        <f t="shared" si="786"/>
        <v>26.363907850338872</v>
      </c>
      <c r="L752">
        <f t="shared" si="735"/>
        <v>1.3380025519247856E+19</v>
      </c>
      <c r="M752">
        <f t="shared" si="731"/>
        <v>3.8198505076328139E-2</v>
      </c>
      <c r="N752" s="17">
        <f t="shared" si="787"/>
        <v>5.1109697271838925E+17</v>
      </c>
      <c r="O752">
        <f t="shared" si="788"/>
        <v>0</v>
      </c>
      <c r="P752" s="18" t="e">
        <f t="shared" si="732"/>
        <v>#N/A</v>
      </c>
      <c r="R752">
        <f t="shared" si="736"/>
        <v>3.271995947900602</v>
      </c>
      <c r="S752">
        <f t="shared" si="737"/>
        <v>44.040294635859212</v>
      </c>
      <c r="T752">
        <f t="shared" si="759"/>
        <v>-3.2649588982629032</v>
      </c>
      <c r="U752" s="9">
        <f t="shared" si="738"/>
        <v>40.775335737596308</v>
      </c>
      <c r="V752">
        <f t="shared" si="760"/>
        <v>-5.1109697271837606E+17</v>
      </c>
      <c r="W752">
        <f t="shared" si="761"/>
        <v>0</v>
      </c>
      <c r="X752">
        <f t="shared" si="762"/>
        <v>-2.8421709430404007E-14</v>
      </c>
      <c r="Y752">
        <f t="shared" si="739"/>
        <v>0.89083414725924159</v>
      </c>
      <c r="Z752">
        <f t="shared" si="740"/>
        <v>31.415926535897931</v>
      </c>
      <c r="AA752">
        <f t="shared" si="741"/>
        <v>3.8215548331254481</v>
      </c>
      <c r="AB752">
        <f t="shared" si="763"/>
        <v>3.0901047459544726</v>
      </c>
      <c r="AC752">
        <f t="shared" si="742"/>
        <v>34.506031281852401</v>
      </c>
      <c r="AD752">
        <f t="shared" si="764"/>
        <v>0.1959274783355211</v>
      </c>
      <c r="AE752">
        <f t="shared" si="743"/>
        <v>0.24790970720658839</v>
      </c>
      <c r="AF752" s="9">
        <f t="shared" si="765"/>
        <v>34.949868467394509</v>
      </c>
      <c r="AG752" s="9">
        <f t="shared" si="766"/>
        <v>0</v>
      </c>
      <c r="AH752">
        <f t="shared" si="767"/>
        <v>0</v>
      </c>
      <c r="AI752">
        <f t="shared" si="784"/>
        <v>3.1257338500325638E-3</v>
      </c>
      <c r="AJ752">
        <f t="shared" si="744"/>
        <v>37.337604695554134</v>
      </c>
      <c r="AK752">
        <f t="shared" si="745"/>
        <v>2.9414525677109582</v>
      </c>
      <c r="AL752">
        <f t="shared" si="746"/>
        <v>0.24473094673486084</v>
      </c>
      <c r="AM752">
        <f t="shared" si="747"/>
        <v>0.25154752759635896</v>
      </c>
      <c r="AN752" s="9">
        <f t="shared" si="768"/>
        <v>40.775335737596315</v>
      </c>
      <c r="AO752">
        <f t="shared" si="748"/>
        <v>0</v>
      </c>
      <c r="AP752">
        <f t="shared" si="769"/>
        <v>0</v>
      </c>
      <c r="AQ752">
        <f t="shared" si="749"/>
        <v>5.9216781596562029</v>
      </c>
      <c r="AR752">
        <f t="shared" si="750"/>
        <v>-0.1486521782435144</v>
      </c>
      <c r="AS752">
        <f t="shared" si="751"/>
        <v>4.8803468399339744E-2</v>
      </c>
      <c r="AT752">
        <f t="shared" si="770"/>
        <v>-5.0536996542220533E-2</v>
      </c>
      <c r="AU752">
        <f t="shared" si="752"/>
        <v>5.8254672702018055</v>
      </c>
      <c r="AV752">
        <f t="shared" si="771"/>
        <v>0.1428674262228212</v>
      </c>
      <c r="AW752">
        <f t="shared" si="772"/>
        <v>0</v>
      </c>
      <c r="AX752">
        <f t="shared" si="753"/>
        <v>3.820780058509813E-2</v>
      </c>
      <c r="AY752" t="b">
        <f t="shared" si="773"/>
        <v>0</v>
      </c>
      <c r="AZ752">
        <f t="shared" si="754"/>
        <v>37.337604695554134</v>
      </c>
      <c r="BA752">
        <f t="shared" si="755"/>
        <v>2.9414525677109444</v>
      </c>
      <c r="BB752">
        <f t="shared" si="756"/>
        <v>0.195399150436953</v>
      </c>
      <c r="BC752">
        <f t="shared" si="757"/>
        <v>0.25154752759635907</v>
      </c>
      <c r="BD752">
        <f t="shared" si="758"/>
        <v>4.9331796297907987E-2</v>
      </c>
      <c r="BF752" s="15">
        <f t="shared" si="774"/>
        <v>40.775335737596301</v>
      </c>
      <c r="BG752" s="10">
        <f t="shared" si="775"/>
        <v>0</v>
      </c>
      <c r="BH752">
        <f t="shared" si="776"/>
        <v>5.8254672702017913</v>
      </c>
      <c r="BI752">
        <f t="shared" si="777"/>
        <v>5.9216781596562029</v>
      </c>
      <c r="BJ752">
        <f t="shared" si="778"/>
        <v>-0.14865217824352817</v>
      </c>
      <c r="BK752">
        <f t="shared" si="779"/>
        <v>-5.2832789856810392E-4</v>
      </c>
      <c r="BM752">
        <f t="shared" si="780"/>
        <v>0</v>
      </c>
      <c r="BN752">
        <f t="shared" si="781"/>
        <v>-1.3766765505351941E-14</v>
      </c>
      <c r="BO752">
        <f t="shared" si="782"/>
        <v>0</v>
      </c>
      <c r="BP752">
        <f t="shared" si="783"/>
        <v>0</v>
      </c>
    </row>
    <row r="753" spans="1:68" x14ac:dyDescent="0.2">
      <c r="A753">
        <f t="shared" si="789"/>
        <v>0.71599999999999997</v>
      </c>
      <c r="B753">
        <f t="shared" si="725"/>
        <v>2.2380254366232175</v>
      </c>
      <c r="C753">
        <f t="shared" si="726"/>
        <v>0.88770841340920947</v>
      </c>
      <c r="D753">
        <f t="shared" si="727"/>
        <v>2.2380254366232175</v>
      </c>
      <c r="E753">
        <f t="shared" si="733"/>
        <v>0.7756273562846423</v>
      </c>
      <c r="F753">
        <f t="shared" si="734"/>
        <v>0.77562735628464219</v>
      </c>
      <c r="G753">
        <f t="shared" si="728"/>
        <v>2.2156451822569854</v>
      </c>
      <c r="H753">
        <f t="shared" si="729"/>
        <v>0.7991906256752016</v>
      </c>
      <c r="I753">
        <f t="shared" si="730"/>
        <v>0.7991906256752016</v>
      </c>
      <c r="J753">
        <f t="shared" si="785"/>
        <v>27.313096375466046</v>
      </c>
      <c r="K753">
        <f t="shared" si="786"/>
        <v>26.424527341301619</v>
      </c>
      <c r="L753">
        <f t="shared" si="735"/>
        <v>1.3703469155978404E+19</v>
      </c>
      <c r="M753">
        <f t="shared" si="731"/>
        <v>3.8229739583644014E-2</v>
      </c>
      <c r="N753" s="17">
        <f t="shared" si="787"/>
        <v>5.2388005722555238E+17</v>
      </c>
      <c r="O753">
        <f t="shared" si="788"/>
        <v>0</v>
      </c>
      <c r="P753" s="18" t="e">
        <f t="shared" si="732"/>
        <v>#N/A</v>
      </c>
      <c r="R753">
        <f t="shared" si="736"/>
        <v>3.2742926447960135</v>
      </c>
      <c r="S753">
        <f t="shared" si="737"/>
        <v>44.064180697735452</v>
      </c>
      <c r="T753">
        <f t="shared" si="759"/>
        <v>-3.2641415431295036</v>
      </c>
      <c r="U753" s="9">
        <f t="shared" si="738"/>
        <v>40.800039154605948</v>
      </c>
      <c r="V753">
        <f t="shared" si="760"/>
        <v>-5.2388005722554246E+17</v>
      </c>
      <c r="W753">
        <f t="shared" si="761"/>
        <v>0</v>
      </c>
      <c r="X753">
        <f t="shared" si="762"/>
        <v>-2.1316282072803006E-14</v>
      </c>
      <c r="Y753">
        <f t="shared" si="739"/>
        <v>0.88770841340920947</v>
      </c>
      <c r="Z753">
        <f t="shared" si="740"/>
        <v>31.415926535897931</v>
      </c>
      <c r="AA753">
        <f t="shared" si="741"/>
        <v>3.8246805669754802</v>
      </c>
      <c r="AB753">
        <f t="shared" si="763"/>
        <v>3.1124538259672412</v>
      </c>
      <c r="AC753">
        <f t="shared" si="742"/>
        <v>34.528380361865175</v>
      </c>
      <c r="AD753">
        <f t="shared" si="764"/>
        <v>0.19674506603995073</v>
      </c>
      <c r="AE753">
        <f t="shared" si="743"/>
        <v>0.25043471332885336</v>
      </c>
      <c r="AF753" s="9">
        <f t="shared" si="765"/>
        <v>34.975560141233977</v>
      </c>
      <c r="AG753" s="9">
        <f t="shared" si="766"/>
        <v>0</v>
      </c>
      <c r="AH753">
        <f t="shared" si="767"/>
        <v>0</v>
      </c>
      <c r="AI753">
        <f t="shared" si="784"/>
        <v>3.1257338500323417E-3</v>
      </c>
      <c r="AJ753">
        <f t="shared" si="744"/>
        <v>37.337604695554134</v>
      </c>
      <c r="AK753">
        <f t="shared" si="745"/>
        <v>2.9628030720730147</v>
      </c>
      <c r="AL753">
        <f t="shared" si="746"/>
        <v>0.24554830186826049</v>
      </c>
      <c r="AM753">
        <f t="shared" si="747"/>
        <v>0.25408308511053279</v>
      </c>
      <c r="AN753" s="9">
        <f t="shared" si="768"/>
        <v>40.80003915460594</v>
      </c>
      <c r="AO753">
        <f t="shared" si="748"/>
        <v>0</v>
      </c>
      <c r="AP753">
        <f t="shared" si="769"/>
        <v>0</v>
      </c>
      <c r="AQ753">
        <f t="shared" si="749"/>
        <v>5.9216781596562029</v>
      </c>
      <c r="AR753">
        <f t="shared" si="750"/>
        <v>-0.14965075389422644</v>
      </c>
      <c r="AS753">
        <f t="shared" si="751"/>
        <v>4.8803235828309754E-2</v>
      </c>
      <c r="AT753">
        <f t="shared" si="770"/>
        <v>-5.0509855111470089E-2</v>
      </c>
      <c r="AU753">
        <f t="shared" si="752"/>
        <v>5.8244790133719633</v>
      </c>
      <c r="AV753">
        <f t="shared" si="771"/>
        <v>0.14275670156346981</v>
      </c>
      <c r="AW753">
        <f t="shared" si="772"/>
        <v>0</v>
      </c>
      <c r="AX753">
        <f t="shared" si="753"/>
        <v>3.8239057923598455E-2</v>
      </c>
      <c r="AY753" t="b">
        <f t="shared" si="773"/>
        <v>0</v>
      </c>
      <c r="AZ753">
        <f t="shared" si="754"/>
        <v>37.337604695554134</v>
      </c>
      <c r="BA753">
        <f t="shared" si="755"/>
        <v>2.9628030720730121</v>
      </c>
      <c r="BB753">
        <f t="shared" si="756"/>
        <v>0.19621650557035258</v>
      </c>
      <c r="BC753">
        <f t="shared" si="757"/>
        <v>0.25408308511053296</v>
      </c>
      <c r="BD753">
        <f t="shared" si="758"/>
        <v>4.9331796297907987E-2</v>
      </c>
      <c r="BF753" s="15">
        <f t="shared" si="774"/>
        <v>40.80003915460594</v>
      </c>
      <c r="BG753" s="10">
        <f t="shared" si="775"/>
        <v>0</v>
      </c>
      <c r="BH753">
        <f t="shared" si="776"/>
        <v>5.8244790133719633</v>
      </c>
      <c r="BI753">
        <f t="shared" si="777"/>
        <v>5.9216781596562029</v>
      </c>
      <c r="BJ753">
        <f t="shared" si="778"/>
        <v>-0.1496507538942291</v>
      </c>
      <c r="BK753">
        <f t="shared" si="779"/>
        <v>-5.285604695981494E-4</v>
      </c>
      <c r="BM753">
        <f t="shared" si="780"/>
        <v>0</v>
      </c>
      <c r="BN753">
        <f t="shared" si="781"/>
        <v>0</v>
      </c>
      <c r="BO753">
        <f t="shared" si="782"/>
        <v>0</v>
      </c>
      <c r="BP753">
        <f t="shared" si="783"/>
        <v>0</v>
      </c>
    </row>
    <row r="754" spans="1:68" x14ac:dyDescent="0.2">
      <c r="A754">
        <f t="shared" si="789"/>
        <v>0.71699999999999997</v>
      </c>
      <c r="B754">
        <f t="shared" si="725"/>
        <v>2.2411511704732501</v>
      </c>
      <c r="C754">
        <f t="shared" si="726"/>
        <v>0.88458267955917691</v>
      </c>
      <c r="D754">
        <f t="shared" si="727"/>
        <v>2.2411511704732501</v>
      </c>
      <c r="E754">
        <f t="shared" si="733"/>
        <v>0.77365063509271925</v>
      </c>
      <c r="F754">
        <f t="shared" si="734"/>
        <v>0.77365063509271925</v>
      </c>
      <c r="G754">
        <f t="shared" si="728"/>
        <v>2.2187396587685178</v>
      </c>
      <c r="H754">
        <f t="shared" si="729"/>
        <v>0.79732678153204894</v>
      </c>
      <c r="I754">
        <f t="shared" si="730"/>
        <v>0.79732678153204906</v>
      </c>
      <c r="J754">
        <f t="shared" si="785"/>
        <v>27.376943916888095</v>
      </c>
      <c r="K754">
        <f t="shared" si="786"/>
        <v>26.485679330921485</v>
      </c>
      <c r="L754">
        <f t="shared" si="735"/>
        <v>1.4036693639380912E+19</v>
      </c>
      <c r="M754">
        <f t="shared" si="731"/>
        <v>3.8260974053608614E-2</v>
      </c>
      <c r="N754" s="17">
        <f t="shared" si="787"/>
        <v>5.3705757113480614E+17</v>
      </c>
      <c r="O754">
        <f t="shared" si="788"/>
        <v>0</v>
      </c>
      <c r="P754" s="18" t="e">
        <f t="shared" si="732"/>
        <v>#N/A</v>
      </c>
      <c r="R754">
        <f t="shared" si="736"/>
        <v>3.2766041843153246</v>
      </c>
      <c r="S754">
        <f t="shared" si="737"/>
        <v>44.088206548986399</v>
      </c>
      <c r="T754">
        <f t="shared" si="759"/>
        <v>-3.2633248564961748</v>
      </c>
      <c r="U754" s="9">
        <f t="shared" si="738"/>
        <v>40.824881692490223</v>
      </c>
      <c r="V754">
        <f t="shared" si="760"/>
        <v>-5.3705757113479738E+17</v>
      </c>
      <c r="W754">
        <f t="shared" si="761"/>
        <v>0</v>
      </c>
      <c r="X754">
        <f t="shared" si="762"/>
        <v>-1.4210854715202004E-14</v>
      </c>
      <c r="Y754">
        <f t="shared" si="739"/>
        <v>0.88458267955917691</v>
      </c>
      <c r="Z754">
        <f t="shared" si="740"/>
        <v>31.415926535897931</v>
      </c>
      <c r="AA754">
        <f t="shared" si="741"/>
        <v>3.8278063008255128</v>
      </c>
      <c r="AB754">
        <f t="shared" si="763"/>
        <v>3.1349364837167726</v>
      </c>
      <c r="AC754">
        <f t="shared" si="742"/>
        <v>34.550863019614702</v>
      </c>
      <c r="AD754">
        <f t="shared" si="764"/>
        <v>0.19756198584075857</v>
      </c>
      <c r="AE754">
        <f t="shared" si="743"/>
        <v>0.25297600591053065</v>
      </c>
      <c r="AF754" s="9">
        <f t="shared" si="765"/>
        <v>35.001401011365992</v>
      </c>
      <c r="AG754" s="9">
        <f t="shared" si="766"/>
        <v>0</v>
      </c>
      <c r="AH754">
        <f t="shared" si="767"/>
        <v>0</v>
      </c>
      <c r="AI754">
        <f t="shared" si="784"/>
        <v>3.1257338500323417E-3</v>
      </c>
      <c r="AJ754">
        <f t="shared" si="744"/>
        <v>37.337604695554134</v>
      </c>
      <c r="AK754">
        <f t="shared" si="745"/>
        <v>2.9842771252921163</v>
      </c>
      <c r="AL754">
        <f t="shared" si="746"/>
        <v>0.24636498850158928</v>
      </c>
      <c r="AM754">
        <f t="shared" si="747"/>
        <v>0.25663488314235333</v>
      </c>
      <c r="AN754" s="9">
        <f t="shared" si="768"/>
        <v>40.824881692490194</v>
      </c>
      <c r="AO754">
        <f t="shared" si="748"/>
        <v>0</v>
      </c>
      <c r="AP754">
        <f t="shared" si="769"/>
        <v>0</v>
      </c>
      <c r="AQ754">
        <f t="shared" si="749"/>
        <v>5.9216781596562029</v>
      </c>
      <c r="AR754">
        <f t="shared" si="750"/>
        <v>-0.15065935842465628</v>
      </c>
      <c r="AS754">
        <f t="shared" si="751"/>
        <v>4.8803002660830708E-2</v>
      </c>
      <c r="AT754">
        <f t="shared" si="770"/>
        <v>-5.048437263007502E-2</v>
      </c>
      <c r="AU754">
        <f t="shared" si="752"/>
        <v>5.8234806811242024</v>
      </c>
      <c r="AV754">
        <f t="shared" si="771"/>
        <v>0.14264537800719312</v>
      </c>
      <c r="AW754">
        <f t="shared" si="772"/>
        <v>0</v>
      </c>
      <c r="AX754">
        <f t="shared" si="753"/>
        <v>3.8270315262098779E-2</v>
      </c>
      <c r="AY754" t="b">
        <f t="shared" si="773"/>
        <v>0</v>
      </c>
      <c r="AZ754">
        <f t="shared" si="754"/>
        <v>37.337604695554134</v>
      </c>
      <c r="BA754">
        <f t="shared" si="755"/>
        <v>2.9842771252921314</v>
      </c>
      <c r="BB754">
        <f t="shared" si="756"/>
        <v>0.19703319220368154</v>
      </c>
      <c r="BC754">
        <f t="shared" si="757"/>
        <v>0.25663488314235333</v>
      </c>
      <c r="BD754">
        <f t="shared" si="758"/>
        <v>4.9331796297907987E-2</v>
      </c>
      <c r="BF754" s="15">
        <f t="shared" si="774"/>
        <v>40.824881692490209</v>
      </c>
      <c r="BG754" s="10">
        <f t="shared" si="775"/>
        <v>0</v>
      </c>
      <c r="BH754">
        <f t="shared" si="776"/>
        <v>5.8234806811242166</v>
      </c>
      <c r="BI754">
        <f t="shared" si="777"/>
        <v>5.9216781596562029</v>
      </c>
      <c r="BJ754">
        <f t="shared" si="778"/>
        <v>-0.15065935842464118</v>
      </c>
      <c r="BK754">
        <f t="shared" si="779"/>
        <v>-5.2879363707702964E-4</v>
      </c>
      <c r="BM754">
        <f t="shared" si="780"/>
        <v>0</v>
      </c>
      <c r="BN754">
        <f t="shared" si="781"/>
        <v>1.5099033134902129E-14</v>
      </c>
      <c r="BO754">
        <f t="shared" si="782"/>
        <v>2.4980018054066022E-16</v>
      </c>
      <c r="BP754">
        <f t="shared" si="783"/>
        <v>0</v>
      </c>
    </row>
    <row r="755" spans="1:68" x14ac:dyDescent="0.2">
      <c r="A755">
        <f t="shared" si="789"/>
        <v>0.71799999999999997</v>
      </c>
      <c r="B755">
        <f t="shared" si="725"/>
        <v>2.2442769043232826</v>
      </c>
      <c r="C755">
        <f t="shared" si="726"/>
        <v>0.88145694570914435</v>
      </c>
      <c r="D755">
        <f t="shared" si="727"/>
        <v>2.2442769043232826</v>
      </c>
      <c r="E755">
        <f t="shared" si="733"/>
        <v>0.77166635517615345</v>
      </c>
      <c r="F755">
        <f t="shared" si="734"/>
        <v>0.77166635517615334</v>
      </c>
      <c r="G755">
        <f t="shared" si="728"/>
        <v>2.2218341352800497</v>
      </c>
      <c r="H755">
        <f t="shared" si="729"/>
        <v>0.79545530236524986</v>
      </c>
      <c r="I755">
        <f t="shared" si="730"/>
        <v>0.79545530236524975</v>
      </c>
      <c r="J755">
        <f t="shared" si="785"/>
        <v>27.441354047839184</v>
      </c>
      <c r="K755">
        <f t="shared" si="786"/>
        <v>26.547368713301001</v>
      </c>
      <c r="L755">
        <f t="shared" si="735"/>
        <v>1.4380050700370778E+19</v>
      </c>
      <c r="M755">
        <f t="shared" si="731"/>
        <v>3.8292208486191449E-2</v>
      </c>
      <c r="N755" s="17">
        <f t="shared" si="787"/>
        <v>5.5064389946060122E+17</v>
      </c>
      <c r="O755">
        <f t="shared" si="788"/>
        <v>0</v>
      </c>
      <c r="P755" s="18" t="e">
        <f t="shared" si="732"/>
        <v>#N/A</v>
      </c>
      <c r="R755">
        <f t="shared" si="736"/>
        <v>3.2789306359328867</v>
      </c>
      <c r="S755">
        <f t="shared" si="737"/>
        <v>44.112373551935448</v>
      </c>
      <c r="T755">
        <f t="shared" si="759"/>
        <v>-3.2625088372718971</v>
      </c>
      <c r="U755" s="9">
        <f t="shared" si="738"/>
        <v>40.849864714663553</v>
      </c>
      <c r="V755">
        <f t="shared" si="760"/>
        <v>-5.5064389946058906E+17</v>
      </c>
      <c r="W755">
        <f t="shared" si="761"/>
        <v>0</v>
      </c>
      <c r="X755">
        <f t="shared" si="762"/>
        <v>-2.1316282072803006E-14</v>
      </c>
      <c r="Y755">
        <f t="shared" si="739"/>
        <v>0.88145694570914435</v>
      </c>
      <c r="Z755">
        <f t="shared" si="740"/>
        <v>31.415926535897931</v>
      </c>
      <c r="AA755">
        <f t="shared" si="741"/>
        <v>3.8309320346755453</v>
      </c>
      <c r="AB755">
        <f t="shared" si="763"/>
        <v>3.1575541366861248</v>
      </c>
      <c r="AC755">
        <f t="shared" si="742"/>
        <v>34.573480672584054</v>
      </c>
      <c r="AD755">
        <f t="shared" si="764"/>
        <v>0.19837823882830152</v>
      </c>
      <c r="AE755">
        <f t="shared" si="743"/>
        <v>0.25553366794033561</v>
      </c>
      <c r="AF755" s="9">
        <f t="shared" si="765"/>
        <v>35.027392579352693</v>
      </c>
      <c r="AG755" s="9">
        <f t="shared" si="766"/>
        <v>0</v>
      </c>
      <c r="AH755">
        <f t="shared" si="767"/>
        <v>0</v>
      </c>
      <c r="AI755">
        <f t="shared" si="784"/>
        <v>3.1257338500325638E-3</v>
      </c>
      <c r="AJ755">
        <f t="shared" si="744"/>
        <v>37.337604695554134</v>
      </c>
      <c r="AK755">
        <f t="shared" si="745"/>
        <v>3.0058760065941561</v>
      </c>
      <c r="AL755">
        <f t="shared" si="746"/>
        <v>0.24718100772586693</v>
      </c>
      <c r="AM755">
        <f t="shared" si="747"/>
        <v>0.25920300478940617</v>
      </c>
      <c r="AN755" s="9">
        <f t="shared" si="768"/>
        <v>40.849864714663561</v>
      </c>
      <c r="AO755">
        <f t="shared" si="748"/>
        <v>0</v>
      </c>
      <c r="AP755">
        <f t="shared" si="769"/>
        <v>0</v>
      </c>
      <c r="AQ755">
        <f t="shared" si="749"/>
        <v>5.9216781596562029</v>
      </c>
      <c r="AR755">
        <f t="shared" si="750"/>
        <v>-0.15167813009196873</v>
      </c>
      <c r="AS755">
        <f t="shared" si="751"/>
        <v>4.8802768897565407E-2</v>
      </c>
      <c r="AT755">
        <f t="shared" si="770"/>
        <v>-5.0460541206365152E-2</v>
      </c>
      <c r="AU755">
        <f t="shared" si="752"/>
        <v>5.8224721353108677</v>
      </c>
      <c r="AV755">
        <f t="shared" si="771"/>
        <v>0.14253344964495854</v>
      </c>
      <c r="AW755">
        <f t="shared" si="772"/>
        <v>0</v>
      </c>
      <c r="AX755">
        <f t="shared" si="753"/>
        <v>3.8301572600599104E-2</v>
      </c>
      <c r="AY755" t="b">
        <f t="shared" si="773"/>
        <v>0</v>
      </c>
      <c r="AZ755">
        <f t="shared" si="754"/>
        <v>37.337604695554134</v>
      </c>
      <c r="BA755">
        <f t="shared" si="755"/>
        <v>3.0058760065941703</v>
      </c>
      <c r="BB755">
        <f t="shared" si="756"/>
        <v>0.19784921142795886</v>
      </c>
      <c r="BC755">
        <f t="shared" si="757"/>
        <v>0.25920300478940628</v>
      </c>
      <c r="BD755">
        <f t="shared" si="758"/>
        <v>4.9331796297907987E-2</v>
      </c>
      <c r="BF755" s="15">
        <f t="shared" si="774"/>
        <v>40.849864714663575</v>
      </c>
      <c r="BG755" s="10">
        <f t="shared" si="775"/>
        <v>0</v>
      </c>
      <c r="BH755">
        <f t="shared" si="776"/>
        <v>5.8224721353108819</v>
      </c>
      <c r="BI755">
        <f t="shared" si="777"/>
        <v>5.9216781596562029</v>
      </c>
      <c r="BJ755">
        <f t="shared" si="778"/>
        <v>-0.15167813009195452</v>
      </c>
      <c r="BK755">
        <f t="shared" si="779"/>
        <v>-5.2902740034266316E-4</v>
      </c>
      <c r="BM755">
        <f t="shared" si="780"/>
        <v>0</v>
      </c>
      <c r="BN755">
        <f t="shared" si="781"/>
        <v>1.4210854715202004E-14</v>
      </c>
      <c r="BO755">
        <f t="shared" si="782"/>
        <v>0</v>
      </c>
      <c r="BP755">
        <f t="shared" si="783"/>
        <v>0</v>
      </c>
    </row>
    <row r="756" spans="1:68" x14ac:dyDescent="0.2">
      <c r="A756">
        <f t="shared" si="789"/>
        <v>0.71899999999999997</v>
      </c>
      <c r="B756">
        <f t="shared" si="725"/>
        <v>2.2474026381733148</v>
      </c>
      <c r="C756">
        <f t="shared" si="726"/>
        <v>0.87833121185911223</v>
      </c>
      <c r="D756">
        <f t="shared" si="727"/>
        <v>2.2474026381733148</v>
      </c>
      <c r="E756">
        <f t="shared" si="733"/>
        <v>0.76967453592176471</v>
      </c>
      <c r="F756">
        <f t="shared" si="734"/>
        <v>0.76967453592176471</v>
      </c>
      <c r="G756">
        <f t="shared" si="728"/>
        <v>2.2249286117915816</v>
      </c>
      <c r="H756">
        <f t="shared" si="729"/>
        <v>0.79357620609567159</v>
      </c>
      <c r="I756">
        <f t="shared" si="730"/>
        <v>0.79357620609567159</v>
      </c>
      <c r="J756">
        <f t="shared" si="785"/>
        <v>27.506331986476187</v>
      </c>
      <c r="K756">
        <f t="shared" si="786"/>
        <v>26.609600451454554</v>
      </c>
      <c r="L756">
        <f t="shared" si="735"/>
        <v>1.4733906663110396E+19</v>
      </c>
      <c r="M756">
        <f t="shared" si="731"/>
        <v>3.8323442881361962E-2</v>
      </c>
      <c r="N756" s="17">
        <f t="shared" si="787"/>
        <v>5.646540304230297E+17</v>
      </c>
      <c r="O756">
        <f t="shared" si="788"/>
        <v>0</v>
      </c>
      <c r="P756" s="18" t="e">
        <f t="shared" si="732"/>
        <v>#N/A</v>
      </c>
      <c r="R756">
        <f t="shared" si="736"/>
        <v>3.281272069899591</v>
      </c>
      <c r="S756">
        <f t="shared" si="737"/>
        <v>44.136683087337005</v>
      </c>
      <c r="T756">
        <f t="shared" si="759"/>
        <v>-3.2616934843683225</v>
      </c>
      <c r="U756" s="9">
        <f t="shared" si="738"/>
        <v>40.874989602968682</v>
      </c>
      <c r="V756">
        <f t="shared" si="760"/>
        <v>-5.6465403042302291E+17</v>
      </c>
      <c r="W756">
        <f t="shared" si="761"/>
        <v>0</v>
      </c>
      <c r="X756">
        <f t="shared" si="762"/>
        <v>-1.4210854715202004E-14</v>
      </c>
      <c r="Y756">
        <f t="shared" si="739"/>
        <v>0.87833121185911223</v>
      </c>
      <c r="Z756">
        <f t="shared" si="740"/>
        <v>31.415926535897931</v>
      </c>
      <c r="AA756">
        <f t="shared" si="741"/>
        <v>3.8340577685255774</v>
      </c>
      <c r="AB756">
        <f t="shared" si="763"/>
        <v>3.1803082222509262</v>
      </c>
      <c r="AC756">
        <f t="shared" si="742"/>
        <v>34.59623475814886</v>
      </c>
      <c r="AD756">
        <f t="shared" si="764"/>
        <v>0.19919382609026817</v>
      </c>
      <c r="AE756">
        <f t="shared" si="743"/>
        <v>0.2581077833685213</v>
      </c>
      <c r="AF756" s="9">
        <f t="shared" si="765"/>
        <v>35.053536367607649</v>
      </c>
      <c r="AG756" s="9">
        <f t="shared" si="766"/>
        <v>0</v>
      </c>
      <c r="AH756">
        <f t="shared" si="767"/>
        <v>0</v>
      </c>
      <c r="AI756">
        <f t="shared" si="784"/>
        <v>3.1257338500323417E-3</v>
      </c>
      <c r="AJ756">
        <f t="shared" si="744"/>
        <v>37.337604695554134</v>
      </c>
      <c r="AK756">
        <f t="shared" si="745"/>
        <v>3.0276010126750172</v>
      </c>
      <c r="AL756">
        <f t="shared" si="746"/>
        <v>0.24799636062944153</v>
      </c>
      <c r="AM756">
        <f t="shared" si="747"/>
        <v>0.2617875341101259</v>
      </c>
      <c r="AN756" s="9">
        <f t="shared" si="768"/>
        <v>40.874989602968725</v>
      </c>
      <c r="AO756">
        <f t="shared" si="748"/>
        <v>0</v>
      </c>
      <c r="AP756">
        <f t="shared" si="769"/>
        <v>0</v>
      </c>
      <c r="AQ756">
        <f t="shared" si="749"/>
        <v>5.9216781596562029</v>
      </c>
      <c r="AR756">
        <f t="shared" si="750"/>
        <v>-0.152707209575909</v>
      </c>
      <c r="AS756">
        <f t="shared" si="751"/>
        <v>4.8802534539173353E-2</v>
      </c>
      <c r="AT756">
        <f t="shared" si="770"/>
        <v>-5.0438353315579561E-2</v>
      </c>
      <c r="AU756">
        <f t="shared" si="752"/>
        <v>5.8214532353610764</v>
      </c>
      <c r="AV756">
        <f t="shared" si="771"/>
        <v>0.14242091048601191</v>
      </c>
      <c r="AW756">
        <f t="shared" si="772"/>
        <v>0</v>
      </c>
      <c r="AX756">
        <f t="shared" si="753"/>
        <v>3.8332829939099422E-2</v>
      </c>
      <c r="AY756" t="b">
        <f t="shared" si="773"/>
        <v>0</v>
      </c>
      <c r="AZ756">
        <f t="shared" si="754"/>
        <v>37.337604695554134</v>
      </c>
      <c r="BA756">
        <f t="shared" si="755"/>
        <v>3.0276010126750124</v>
      </c>
      <c r="BB756">
        <f t="shared" si="756"/>
        <v>0.19866456433153348</v>
      </c>
      <c r="BC756">
        <f t="shared" si="757"/>
        <v>0.2617875341101259</v>
      </c>
      <c r="BD756">
        <f t="shared" si="758"/>
        <v>4.9331796297907987E-2</v>
      </c>
      <c r="BF756" s="15">
        <f t="shared" si="774"/>
        <v>40.874989602968718</v>
      </c>
      <c r="BG756" s="10">
        <f t="shared" si="775"/>
        <v>0</v>
      </c>
      <c r="BH756">
        <f t="shared" si="776"/>
        <v>5.8214532353610693</v>
      </c>
      <c r="BI756">
        <f t="shared" si="777"/>
        <v>5.9216781596562029</v>
      </c>
      <c r="BJ756">
        <f t="shared" si="778"/>
        <v>-0.15270720957591388</v>
      </c>
      <c r="BK756">
        <f t="shared" si="779"/>
        <v>-5.2926175873468928E-4</v>
      </c>
      <c r="BM756">
        <f t="shared" si="780"/>
        <v>0</v>
      </c>
      <c r="BN756">
        <f t="shared" si="781"/>
        <v>-4.8849813083506888E-15</v>
      </c>
      <c r="BO756">
        <f t="shared" si="782"/>
        <v>0</v>
      </c>
      <c r="BP756">
        <f t="shared" si="783"/>
        <v>0</v>
      </c>
    </row>
    <row r="757" spans="1:68" x14ac:dyDescent="0.2">
      <c r="A757">
        <f t="shared" si="789"/>
        <v>0.72</v>
      </c>
      <c r="B757">
        <f t="shared" si="725"/>
        <v>2.2505283720233473</v>
      </c>
      <c r="C757">
        <f t="shared" si="726"/>
        <v>0.87520547800907966</v>
      </c>
      <c r="D757">
        <f t="shared" si="727"/>
        <v>2.2505283720233473</v>
      </c>
      <c r="E757">
        <f t="shared" si="733"/>
        <v>0.76767519679003349</v>
      </c>
      <c r="F757">
        <f t="shared" si="734"/>
        <v>0.76767519679003349</v>
      </c>
      <c r="G757">
        <f t="shared" si="728"/>
        <v>2.228023088303114</v>
      </c>
      <c r="H757">
        <f t="shared" si="729"/>
        <v>0.79168951071712124</v>
      </c>
      <c r="I757">
        <f t="shared" si="730"/>
        <v>0.79168951071712135</v>
      </c>
      <c r="J757">
        <f t="shared" si="785"/>
        <v>27.571883024777488</v>
      </c>
      <c r="K757">
        <f t="shared" si="786"/>
        <v>26.672379578453395</v>
      </c>
      <c r="L757">
        <f t="shared" si="735"/>
        <v>1.509864312938179E+19</v>
      </c>
      <c r="M757">
        <f t="shared" si="731"/>
        <v>3.8354677239089682E-2</v>
      </c>
      <c r="N757" s="17">
        <f t="shared" si="787"/>
        <v>5.791035839756375E+17</v>
      </c>
      <c r="O757">
        <f t="shared" si="788"/>
        <v>0</v>
      </c>
      <c r="P757" s="18" t="e">
        <f t="shared" si="732"/>
        <v>#N/A</v>
      </c>
      <c r="R757">
        <f t="shared" si="736"/>
        <v>3.2836285572529067</v>
      </c>
      <c r="S757">
        <f t="shared" si="737"/>
        <v>44.161136554694778</v>
      </c>
      <c r="T757">
        <f t="shared" si="759"/>
        <v>-3.2608787966997617</v>
      </c>
      <c r="U757" s="9">
        <f t="shared" si="738"/>
        <v>40.900257757995014</v>
      </c>
      <c r="V757">
        <f t="shared" si="760"/>
        <v>-5.7910358397562214E+17</v>
      </c>
      <c r="W757">
        <f t="shared" si="761"/>
        <v>0</v>
      </c>
      <c r="X757">
        <f t="shared" si="762"/>
        <v>-2.8421709430404007E-14</v>
      </c>
      <c r="Y757">
        <f t="shared" si="739"/>
        <v>0.87520547800907966</v>
      </c>
      <c r="Z757">
        <f t="shared" si="740"/>
        <v>31.415926535897931</v>
      </c>
      <c r="AA757">
        <f t="shared" si="741"/>
        <v>3.83718350237561</v>
      </c>
      <c r="AB757">
        <f t="shared" si="763"/>
        <v>3.2032001980358431</v>
      </c>
      <c r="AC757">
        <f t="shared" si="742"/>
        <v>34.619126733933776</v>
      </c>
      <c r="AD757">
        <f t="shared" si="764"/>
        <v>0.20000874871168853</v>
      </c>
      <c r="AE757">
        <f t="shared" si="743"/>
        <v>0.26069843712010143</v>
      </c>
      <c r="AF757" s="9">
        <f t="shared" si="765"/>
        <v>35.079833919765562</v>
      </c>
      <c r="AG757" s="9">
        <f t="shared" si="766"/>
        <v>0</v>
      </c>
      <c r="AH757">
        <f t="shared" si="767"/>
        <v>0</v>
      </c>
      <c r="AI757">
        <f t="shared" si="784"/>
        <v>3.1257338500323417E-3</v>
      </c>
      <c r="AJ757">
        <f t="shared" si="744"/>
        <v>37.337604695554134</v>
      </c>
      <c r="AK757">
        <f t="shared" si="745"/>
        <v>3.0494534580059218</v>
      </c>
      <c r="AL757">
        <f t="shared" si="746"/>
        <v>0.24881104829800238</v>
      </c>
      <c r="AM757">
        <f t="shared" si="747"/>
        <v>0.26438855613701939</v>
      </c>
      <c r="AN757" s="9">
        <f t="shared" si="768"/>
        <v>40.900257757995078</v>
      </c>
      <c r="AO757">
        <f t="shared" si="748"/>
        <v>6.3948846218409017E-14</v>
      </c>
      <c r="AP757">
        <f t="shared" si="769"/>
        <v>1.5635316187196512E-15</v>
      </c>
      <c r="AQ757">
        <f t="shared" si="749"/>
        <v>5.9216781596562029</v>
      </c>
      <c r="AR757">
        <f t="shared" si="750"/>
        <v>-0.15374674002992128</v>
      </c>
      <c r="AS757">
        <f t="shared" si="751"/>
        <v>4.8802299586313852E-2</v>
      </c>
      <c r="AT757">
        <f t="shared" si="770"/>
        <v>-5.0417801795361164E-2</v>
      </c>
      <c r="AU757">
        <f t="shared" si="752"/>
        <v>5.8204238382295159</v>
      </c>
      <c r="AV757">
        <f t="shared" si="771"/>
        <v>0.14230775445643137</v>
      </c>
      <c r="AW757">
        <f t="shared" si="772"/>
        <v>0</v>
      </c>
      <c r="AX757">
        <f t="shared" si="753"/>
        <v>3.8364087277599754E-2</v>
      </c>
      <c r="AY757" t="b">
        <f t="shared" si="773"/>
        <v>0</v>
      </c>
      <c r="AZ757">
        <f t="shared" si="754"/>
        <v>37.337604695554134</v>
      </c>
      <c r="BA757">
        <f t="shared" si="755"/>
        <v>3.0494534580059209</v>
      </c>
      <c r="BB757">
        <f t="shared" si="756"/>
        <v>0.19947925200009445</v>
      </c>
      <c r="BC757">
        <f t="shared" si="757"/>
        <v>0.26438855613701939</v>
      </c>
      <c r="BD757">
        <f t="shared" si="758"/>
        <v>4.9331796297907987E-2</v>
      </c>
      <c r="BF757" s="15">
        <f t="shared" si="774"/>
        <v>40.900257757995078</v>
      </c>
      <c r="BG757" s="10">
        <f t="shared" si="775"/>
        <v>0</v>
      </c>
      <c r="BH757">
        <f t="shared" si="776"/>
        <v>5.8204238382295159</v>
      </c>
      <c r="BI757">
        <f t="shared" si="777"/>
        <v>5.9216781596562029</v>
      </c>
      <c r="BJ757">
        <f t="shared" si="778"/>
        <v>-0.15374674002992217</v>
      </c>
      <c r="BK757">
        <f t="shared" si="779"/>
        <v>-5.2949671159407963E-4</v>
      </c>
      <c r="BM757">
        <f t="shared" si="780"/>
        <v>0</v>
      </c>
      <c r="BN757">
        <f t="shared" si="781"/>
        <v>0</v>
      </c>
      <c r="BO757">
        <f t="shared" si="782"/>
        <v>0</v>
      </c>
      <c r="BP757">
        <f t="shared" si="783"/>
        <v>0</v>
      </c>
    </row>
    <row r="758" spans="1:68" x14ac:dyDescent="0.2">
      <c r="A758">
        <f t="shared" si="789"/>
        <v>0.72099999999999997</v>
      </c>
      <c r="B758">
        <f t="shared" si="725"/>
        <v>2.2536541058733799</v>
      </c>
      <c r="C758">
        <f t="shared" si="726"/>
        <v>0.8720797441590471</v>
      </c>
      <c r="D758">
        <f t="shared" si="727"/>
        <v>2.2536541058733799</v>
      </c>
      <c r="E758">
        <f t="shared" si="733"/>
        <v>0.76566835731491145</v>
      </c>
      <c r="F758">
        <f t="shared" si="734"/>
        <v>0.76566835731491134</v>
      </c>
      <c r="G758">
        <f t="shared" si="728"/>
        <v>2.231117564814646</v>
      </c>
      <c r="H758">
        <f t="shared" si="729"/>
        <v>0.78979523429617404</v>
      </c>
      <c r="I758">
        <f t="shared" si="730"/>
        <v>0.78979523429617393</v>
      </c>
      <c r="J758">
        <f t="shared" si="785"/>
        <v>27.638012529776965</v>
      </c>
      <c r="K758">
        <f t="shared" si="786"/>
        <v>26.735711198594075</v>
      </c>
      <c r="L758">
        <f t="shared" si="735"/>
        <v>1.5474657698702232E+19</v>
      </c>
      <c r="M758">
        <f t="shared" si="731"/>
        <v>3.8385911559344052E-2</v>
      </c>
      <c r="N758" s="17">
        <f t="shared" si="787"/>
        <v>5.9400884183350643E+17</v>
      </c>
      <c r="O758">
        <f t="shared" si="788"/>
        <v>0</v>
      </c>
      <c r="P758" s="18" t="e">
        <f t="shared" si="732"/>
        <v>#N/A</v>
      </c>
      <c r="R758">
        <f t="shared" si="736"/>
        <v>3.2860001698270898</v>
      </c>
      <c r="S758">
        <f t="shared" si="737"/>
        <v>44.185735372587317</v>
      </c>
      <c r="T758">
        <f t="shared" si="759"/>
        <v>-3.2600647731831804</v>
      </c>
      <c r="U758" s="9">
        <f t="shared" si="738"/>
        <v>40.925670599404135</v>
      </c>
      <c r="V758">
        <f t="shared" si="760"/>
        <v>-5.9400884183350413E+17</v>
      </c>
      <c r="W758">
        <f t="shared" si="761"/>
        <v>0</v>
      </c>
      <c r="X758">
        <f t="shared" si="762"/>
        <v>-7.1054273576010019E-15</v>
      </c>
      <c r="Y758">
        <f t="shared" si="739"/>
        <v>0.8720797441590471</v>
      </c>
      <c r="Z758">
        <f t="shared" si="740"/>
        <v>31.415926535897931</v>
      </c>
      <c r="AA758">
        <f t="shared" si="741"/>
        <v>3.8403092362256426</v>
      </c>
      <c r="AB758">
        <f t="shared" si="763"/>
        <v>3.2262315422786658</v>
      </c>
      <c r="AC758">
        <f t="shared" si="742"/>
        <v>34.6421580781766</v>
      </c>
      <c r="AD758">
        <f t="shared" si="764"/>
        <v>0.2008230077749418</v>
      </c>
      <c r="AE758">
        <f t="shared" si="743"/>
        <v>0.26330571510830603</v>
      </c>
      <c r="AF758" s="9">
        <f t="shared" si="765"/>
        <v>35.106286801059852</v>
      </c>
      <c r="AG758" s="9">
        <f t="shared" si="766"/>
        <v>0</v>
      </c>
      <c r="AH758">
        <f t="shared" si="767"/>
        <v>0</v>
      </c>
      <c r="AI758">
        <f t="shared" si="784"/>
        <v>3.1257338500325638E-3</v>
      </c>
      <c r="AJ758">
        <f t="shared" si="744"/>
        <v>37.337604695554134</v>
      </c>
      <c r="AK758">
        <f t="shared" si="745"/>
        <v>3.0714346751452557</v>
      </c>
      <c r="AL758">
        <f t="shared" si="746"/>
        <v>0.2496250718145836</v>
      </c>
      <c r="AM758">
        <f t="shared" si="747"/>
        <v>0.26700615689012769</v>
      </c>
      <c r="AN758" s="9">
        <f t="shared" si="768"/>
        <v>40.9256705994041</v>
      </c>
      <c r="AO758">
        <f t="shared" si="748"/>
        <v>0</v>
      </c>
      <c r="AP758">
        <f t="shared" si="769"/>
        <v>0</v>
      </c>
      <c r="AQ758">
        <f t="shared" si="749"/>
        <v>5.9216781596562029</v>
      </c>
      <c r="AR758">
        <f t="shared" si="750"/>
        <v>-0.15479686713341012</v>
      </c>
      <c r="AS758">
        <f t="shared" si="751"/>
        <v>4.8802064039641796E-2</v>
      </c>
      <c r="AT758">
        <f t="shared" si="770"/>
        <v>-5.0398879841417887E-2</v>
      </c>
      <c r="AU758">
        <f t="shared" si="752"/>
        <v>5.8193837983442478</v>
      </c>
      <c r="AV758">
        <f t="shared" si="771"/>
        <v>0.14219397539765619</v>
      </c>
      <c r="AW758">
        <f t="shared" si="772"/>
        <v>0</v>
      </c>
      <c r="AX758">
        <f t="shared" si="753"/>
        <v>3.8395344616100072E-2</v>
      </c>
      <c r="AY758" t="b">
        <f t="shared" si="773"/>
        <v>0</v>
      </c>
      <c r="AZ758">
        <f t="shared" si="754"/>
        <v>37.337604695554134</v>
      </c>
      <c r="BA758">
        <f t="shared" si="755"/>
        <v>3.0714346751452646</v>
      </c>
      <c r="BB758">
        <f t="shared" si="756"/>
        <v>0.20029327551667572</v>
      </c>
      <c r="BC758">
        <f t="shared" si="757"/>
        <v>0.26700615689012785</v>
      </c>
      <c r="BD758">
        <f t="shared" si="758"/>
        <v>4.9331796297907987E-2</v>
      </c>
      <c r="BF758" s="15">
        <f t="shared" si="774"/>
        <v>40.925670599404107</v>
      </c>
      <c r="BG758" s="10">
        <f t="shared" si="775"/>
        <v>0</v>
      </c>
      <c r="BH758">
        <f t="shared" si="776"/>
        <v>5.8193837983442549</v>
      </c>
      <c r="BI758">
        <f t="shared" si="777"/>
        <v>5.9216781596562029</v>
      </c>
      <c r="BJ758">
        <f t="shared" si="778"/>
        <v>-0.15479686713340124</v>
      </c>
      <c r="BK758">
        <f t="shared" si="779"/>
        <v>-5.2973225826608017E-4</v>
      </c>
      <c r="BM758">
        <f t="shared" si="780"/>
        <v>0</v>
      </c>
      <c r="BN758">
        <f t="shared" si="781"/>
        <v>8.8817841970012523E-15</v>
      </c>
      <c r="BO758">
        <f t="shared" si="782"/>
        <v>0</v>
      </c>
      <c r="BP758">
        <f t="shared" si="783"/>
        <v>0</v>
      </c>
    </row>
    <row r="759" spans="1:68" x14ac:dyDescent="0.2">
      <c r="A759">
        <f t="shared" si="789"/>
        <v>0.72199999999999998</v>
      </c>
      <c r="B759">
        <f t="shared" si="725"/>
        <v>2.256779839723412</v>
      </c>
      <c r="C759">
        <f t="shared" si="726"/>
        <v>0.86895401030901498</v>
      </c>
      <c r="D759">
        <f t="shared" si="727"/>
        <v>2.256779839723412</v>
      </c>
      <c r="E759">
        <f t="shared" si="733"/>
        <v>0.76365403710363022</v>
      </c>
      <c r="F759">
        <f t="shared" si="734"/>
        <v>0.76365403710363011</v>
      </c>
      <c r="G759">
        <f t="shared" si="728"/>
        <v>2.2342120413261779</v>
      </c>
      <c r="H759">
        <f t="shared" si="729"/>
        <v>0.78789339497199862</v>
      </c>
      <c r="I759">
        <f t="shared" si="730"/>
        <v>0.78789339497199862</v>
      </c>
      <c r="J759">
        <f t="shared" si="785"/>
        <v>27.70472594482349</v>
      </c>
      <c r="K759">
        <f t="shared" si="786"/>
        <v>26.799600488591086</v>
      </c>
      <c r="L759">
        <f t="shared" si="735"/>
        <v>1.586236472622634E+19</v>
      </c>
      <c r="M759">
        <f t="shared" si="731"/>
        <v>3.8417145842094574E-2</v>
      </c>
      <c r="N759" s="17">
        <f t="shared" si="787"/>
        <v>6.0938677908793382E+17</v>
      </c>
      <c r="O759">
        <f t="shared" si="788"/>
        <v>0</v>
      </c>
      <c r="P759" s="18" t="e">
        <f t="shared" si="732"/>
        <v>#N/A</v>
      </c>
      <c r="R759">
        <f t="shared" si="736"/>
        <v>3.2883869802635748</v>
      </c>
      <c r="S759">
        <f t="shared" si="737"/>
        <v>44.210480978999463</v>
      </c>
      <c r="T759">
        <f t="shared" si="759"/>
        <v>-3.2592514127381866</v>
      </c>
      <c r="U759" s="9">
        <f t="shared" si="738"/>
        <v>40.951229566261276</v>
      </c>
      <c r="V759">
        <f t="shared" si="760"/>
        <v>-6.0938677908791526E+17</v>
      </c>
      <c r="W759">
        <f t="shared" si="761"/>
        <v>0</v>
      </c>
      <c r="X759">
        <f t="shared" si="762"/>
        <v>-2.8421709430404007E-14</v>
      </c>
      <c r="Y759">
        <f t="shared" si="739"/>
        <v>0.86895401030901498</v>
      </c>
      <c r="Z759">
        <f t="shared" si="740"/>
        <v>31.415926535897931</v>
      </c>
      <c r="AA759">
        <f t="shared" si="741"/>
        <v>3.8434349700756747</v>
      </c>
      <c r="AB759">
        <f t="shared" si="763"/>
        <v>3.2494037542022722</v>
      </c>
      <c r="AC759">
        <f t="shared" si="742"/>
        <v>34.665330290100201</v>
      </c>
      <c r="AD759">
        <f t="shared" si="764"/>
        <v>0.20163660435976552</v>
      </c>
      <c r="AE759">
        <f t="shared" si="743"/>
        <v>0.26592970424828738</v>
      </c>
      <c r="AF759" s="9">
        <f t="shared" si="765"/>
        <v>35.13289659870825</v>
      </c>
      <c r="AG759" s="9">
        <f t="shared" si="766"/>
        <v>0</v>
      </c>
      <c r="AH759">
        <f t="shared" si="767"/>
        <v>0</v>
      </c>
      <c r="AI759">
        <f t="shared" si="784"/>
        <v>3.1257338500323417E-3</v>
      </c>
      <c r="AJ759">
        <f t="shared" si="744"/>
        <v>37.337604695554134</v>
      </c>
      <c r="AK759">
        <f t="shared" si="745"/>
        <v>3.0935460150568685</v>
      </c>
      <c r="AL759">
        <f t="shared" si="746"/>
        <v>0.2504384322595774</v>
      </c>
      <c r="AM759">
        <f t="shared" si="747"/>
        <v>0.26964042339073441</v>
      </c>
      <c r="AN759" s="9">
        <f t="shared" si="768"/>
        <v>40.951229566261311</v>
      </c>
      <c r="AO759">
        <f t="shared" si="748"/>
        <v>0</v>
      </c>
      <c r="AP759">
        <f t="shared" si="769"/>
        <v>0</v>
      </c>
      <c r="AQ759">
        <f t="shared" si="749"/>
        <v>5.9216781596562029</v>
      </c>
      <c r="AR759">
        <f t="shared" si="750"/>
        <v>-0.15585773914540368</v>
      </c>
      <c r="AS759">
        <f t="shared" si="751"/>
        <v>4.8801827899811884E-2</v>
      </c>
      <c r="AT759">
        <f t="shared" si="770"/>
        <v>-5.0381581003422882E-2</v>
      </c>
      <c r="AU759">
        <f t="shared" si="752"/>
        <v>5.8183329675530615</v>
      </c>
      <c r="AV759">
        <f t="shared" si="771"/>
        <v>0.14207956706498112</v>
      </c>
      <c r="AW759">
        <f t="shared" si="772"/>
        <v>0</v>
      </c>
      <c r="AX759">
        <f t="shared" si="753"/>
        <v>3.8426601954600396E-2</v>
      </c>
      <c r="AY759" t="b">
        <f t="shared" si="773"/>
        <v>0</v>
      </c>
      <c r="AZ759">
        <f t="shared" si="754"/>
        <v>37.337604695554134</v>
      </c>
      <c r="BA759">
        <f t="shared" si="755"/>
        <v>3.0935460150568659</v>
      </c>
      <c r="BB759">
        <f t="shared" si="756"/>
        <v>0.20110663596166958</v>
      </c>
      <c r="BC759">
        <f t="shared" si="757"/>
        <v>0.26964042339073452</v>
      </c>
      <c r="BD759">
        <f t="shared" si="758"/>
        <v>4.9331796297907987E-2</v>
      </c>
      <c r="BF759" s="15">
        <f t="shared" si="774"/>
        <v>40.951229566261311</v>
      </c>
      <c r="BG759" s="10">
        <f t="shared" si="775"/>
        <v>0</v>
      </c>
      <c r="BH759">
        <f t="shared" si="776"/>
        <v>5.8183329675530615</v>
      </c>
      <c r="BI759">
        <f t="shared" si="777"/>
        <v>5.9216781596562029</v>
      </c>
      <c r="BJ759">
        <f t="shared" si="778"/>
        <v>-0.15585773914540635</v>
      </c>
      <c r="BK759">
        <f t="shared" si="779"/>
        <v>-5.2996839809593688E-4</v>
      </c>
      <c r="BM759">
        <f t="shared" si="780"/>
        <v>0</v>
      </c>
      <c r="BN759">
        <f t="shared" si="781"/>
        <v>0</v>
      </c>
      <c r="BO759">
        <f t="shared" si="782"/>
        <v>0</v>
      </c>
      <c r="BP759">
        <f t="shared" si="783"/>
        <v>0</v>
      </c>
    </row>
    <row r="760" spans="1:68" x14ac:dyDescent="0.2">
      <c r="A760">
        <f t="shared" si="789"/>
        <v>0.72299999999999998</v>
      </c>
      <c r="B760">
        <f t="shared" si="725"/>
        <v>2.2599055735734446</v>
      </c>
      <c r="C760">
        <f t="shared" si="726"/>
        <v>0.86582827645898242</v>
      </c>
      <c r="D760">
        <f t="shared" si="727"/>
        <v>2.2599055735734446</v>
      </c>
      <c r="E760">
        <f t="shared" si="733"/>
        <v>0.76163225583650884</v>
      </c>
      <c r="F760">
        <f t="shared" si="734"/>
        <v>0.76163225583650873</v>
      </c>
      <c r="G760">
        <f t="shared" si="728"/>
        <v>2.2373065178377103</v>
      </c>
      <c r="H760">
        <f t="shared" si="729"/>
        <v>0.78598401095618453</v>
      </c>
      <c r="I760">
        <f t="shared" si="730"/>
        <v>0.78598401095618464</v>
      </c>
      <c r="J760">
        <f t="shared" si="785"/>
        <v>27.772028790866379</v>
      </c>
      <c r="K760">
        <f t="shared" si="786"/>
        <v>26.864052698793849</v>
      </c>
      <c r="L760">
        <f t="shared" si="735"/>
        <v>1.6262196120639175E+19</v>
      </c>
      <c r="M760">
        <f t="shared" si="731"/>
        <v>3.8448380087310739E-2</v>
      </c>
      <c r="N760" s="17">
        <f t="shared" si="787"/>
        <v>6.2525509750072525E+17</v>
      </c>
      <c r="O760">
        <f t="shared" si="788"/>
        <v>0</v>
      </c>
      <c r="P760" s="18" t="e">
        <f t="shared" si="732"/>
        <v>#N/A</v>
      </c>
      <c r="R760">
        <f t="shared" si="736"/>
        <v>3.290789062021537</v>
      </c>
      <c r="S760">
        <f t="shared" si="737"/>
        <v>44.235374831662263</v>
      </c>
      <c r="T760">
        <f t="shared" si="759"/>
        <v>-3.2584387142870246</v>
      </c>
      <c r="U760" s="9">
        <f t="shared" si="738"/>
        <v>40.976936117375239</v>
      </c>
      <c r="V760">
        <f t="shared" si="760"/>
        <v>-6.2525509750072154E+17</v>
      </c>
      <c r="W760">
        <f t="shared" si="761"/>
        <v>0</v>
      </c>
      <c r="X760">
        <f t="shared" si="762"/>
        <v>-7.1054273576010019E-15</v>
      </c>
      <c r="Y760">
        <f t="shared" si="739"/>
        <v>0.86582827645898242</v>
      </c>
      <c r="Z760">
        <f t="shared" si="740"/>
        <v>31.415926535897931</v>
      </c>
      <c r="AA760">
        <f t="shared" si="741"/>
        <v>3.8465607039257073</v>
      </c>
      <c r="AB760">
        <f t="shared" si="763"/>
        <v>3.2727183543946325</v>
      </c>
      <c r="AC760">
        <f t="shared" si="742"/>
        <v>34.688644890292565</v>
      </c>
      <c r="AD760">
        <f t="shared" si="764"/>
        <v>0.20244953954326397</v>
      </c>
      <c r="AE760">
        <f t="shared" si="743"/>
        <v>0.26857049247107145</v>
      </c>
      <c r="AF760" s="9">
        <f t="shared" si="765"/>
        <v>35.159664922306902</v>
      </c>
      <c r="AG760" s="9">
        <f t="shared" si="766"/>
        <v>0</v>
      </c>
      <c r="AH760">
        <f t="shared" si="767"/>
        <v>0</v>
      </c>
      <c r="AI760">
        <f t="shared" si="784"/>
        <v>3.1257338500323417E-3</v>
      </c>
      <c r="AJ760">
        <f t="shared" si="744"/>
        <v>37.337604695554134</v>
      </c>
      <c r="AK760">
        <f t="shared" si="745"/>
        <v>3.1157888474350712</v>
      </c>
      <c r="AL760">
        <f t="shared" si="746"/>
        <v>0.25125113071073946</v>
      </c>
      <c r="AM760">
        <f t="shared" si="747"/>
        <v>0.27229144367532443</v>
      </c>
      <c r="AN760" s="9">
        <f t="shared" si="768"/>
        <v>40.976936117375267</v>
      </c>
      <c r="AO760">
        <f t="shared" si="748"/>
        <v>0</v>
      </c>
      <c r="AP760">
        <f t="shared" si="769"/>
        <v>0</v>
      </c>
      <c r="AQ760">
        <f t="shared" si="749"/>
        <v>5.9216781596562029</v>
      </c>
      <c r="AR760">
        <f t="shared" si="750"/>
        <v>-0.15692950695956132</v>
      </c>
      <c r="AS760">
        <f t="shared" si="751"/>
        <v>4.8801591167475483E-2</v>
      </c>
      <c r="AT760">
        <f t="shared" si="770"/>
        <v>-5.0365899181116287E-2</v>
      </c>
      <c r="AU760">
        <f t="shared" si="752"/>
        <v>5.8172711950683649</v>
      </c>
      <c r="AV760">
        <f t="shared" si="771"/>
        <v>0.1419645231260151</v>
      </c>
      <c r="AW760">
        <f t="shared" si="772"/>
        <v>0</v>
      </c>
      <c r="AX760">
        <f t="shared" si="753"/>
        <v>3.8457859293100721E-2</v>
      </c>
      <c r="AY760" t="b">
        <f t="shared" si="773"/>
        <v>0</v>
      </c>
      <c r="AZ760">
        <f t="shared" si="754"/>
        <v>37.337604695554134</v>
      </c>
      <c r="BA760">
        <f t="shared" si="755"/>
        <v>3.1157888474350659</v>
      </c>
      <c r="BB760">
        <f t="shared" si="756"/>
        <v>0.20191933441283161</v>
      </c>
      <c r="BC760">
        <f t="shared" si="757"/>
        <v>0.2722914436753246</v>
      </c>
      <c r="BD760">
        <f t="shared" si="758"/>
        <v>4.9331796297907987E-2</v>
      </c>
      <c r="BF760" s="15">
        <f t="shared" si="774"/>
        <v>40.976936117375253</v>
      </c>
      <c r="BG760" s="10">
        <f t="shared" si="775"/>
        <v>0</v>
      </c>
      <c r="BH760">
        <f t="shared" si="776"/>
        <v>5.8172711950683507</v>
      </c>
      <c r="BI760">
        <f t="shared" si="777"/>
        <v>5.9216781596562029</v>
      </c>
      <c r="BJ760">
        <f t="shared" si="778"/>
        <v>-0.15692950695956664</v>
      </c>
      <c r="BK760">
        <f t="shared" si="779"/>
        <v>-5.3020513043236517E-4</v>
      </c>
      <c r="BM760">
        <f t="shared" si="780"/>
        <v>0</v>
      </c>
      <c r="BN760">
        <f t="shared" si="781"/>
        <v>-5.3290705182007514E-15</v>
      </c>
      <c r="BO760">
        <f t="shared" si="782"/>
        <v>0</v>
      </c>
      <c r="BP760">
        <f t="shared" si="783"/>
        <v>0</v>
      </c>
    </row>
    <row r="761" spans="1:68" x14ac:dyDescent="0.2">
      <c r="A761">
        <f t="shared" si="789"/>
        <v>0.72399999999999998</v>
      </c>
      <c r="B761">
        <f t="shared" si="725"/>
        <v>2.2630313074234771</v>
      </c>
      <c r="C761">
        <f t="shared" si="726"/>
        <v>0.86270254260894985</v>
      </c>
      <c r="D761">
        <f t="shared" si="727"/>
        <v>2.2630313074234771</v>
      </c>
      <c r="E761">
        <f t="shared" si="733"/>
        <v>0.75960303326676348</v>
      </c>
      <c r="F761">
        <f t="shared" si="734"/>
        <v>0.75960303326676337</v>
      </c>
      <c r="G761">
        <f t="shared" si="728"/>
        <v>2.2404009943492422</v>
      </c>
      <c r="H761">
        <f t="shared" si="729"/>
        <v>0.78406710053256834</v>
      </c>
      <c r="I761">
        <f t="shared" si="730"/>
        <v>0.78406710053256823</v>
      </c>
      <c r="J761">
        <f t="shared" si="785"/>
        <v>27.8399266677675</v>
      </c>
      <c r="K761">
        <f t="shared" si="786"/>
        <v>26.929073154429133</v>
      </c>
      <c r="L761">
        <f t="shared" si="735"/>
        <v>1.6674602184330013E+19</v>
      </c>
      <c r="M761">
        <f t="shared" si="731"/>
        <v>3.8479614294962015E-2</v>
      </c>
      <c r="N761" s="17">
        <f t="shared" si="787"/>
        <v>6.4163226057495002E+17</v>
      </c>
      <c r="O761">
        <f t="shared" si="788"/>
        <v>0</v>
      </c>
      <c r="P761" s="18" t="e">
        <f t="shared" si="732"/>
        <v>#N/A</v>
      </c>
      <c r="R761">
        <f t="shared" si="736"/>
        <v>3.2932064893886475</v>
      </c>
      <c r="S761">
        <f t="shared" si="737"/>
        <v>44.260418408398202</v>
      </c>
      <c r="T761">
        <f t="shared" si="759"/>
        <v>-3.2576266767545654</v>
      </c>
      <c r="U761" s="9">
        <f t="shared" si="738"/>
        <v>41.00279173164364</v>
      </c>
      <c r="V761">
        <f t="shared" si="760"/>
        <v>-6.416322605749321E+17</v>
      </c>
      <c r="W761">
        <f t="shared" si="761"/>
        <v>0</v>
      </c>
      <c r="X761">
        <f t="shared" si="762"/>
        <v>-2.8421709430404007E-14</v>
      </c>
      <c r="Y761">
        <f t="shared" si="739"/>
        <v>0.86270254260894985</v>
      </c>
      <c r="Z761">
        <f t="shared" si="740"/>
        <v>31.415926535897931</v>
      </c>
      <c r="AA761">
        <f t="shared" si="741"/>
        <v>3.8496864377757398</v>
      </c>
      <c r="AB761">
        <f t="shared" si="763"/>
        <v>3.2961768851970312</v>
      </c>
      <c r="AC761">
        <f t="shared" si="742"/>
        <v>34.712103421094966</v>
      </c>
      <c r="AD761">
        <f t="shared" si="764"/>
        <v>0.20326181439991625</v>
      </c>
      <c r="AE761">
        <f t="shared" si="743"/>
        <v>0.27122816873776817</v>
      </c>
      <c r="AF761" s="9">
        <f t="shared" si="765"/>
        <v>35.186593404232653</v>
      </c>
      <c r="AG761" s="9">
        <f t="shared" si="766"/>
        <v>0</v>
      </c>
      <c r="AH761">
        <f t="shared" si="767"/>
        <v>0</v>
      </c>
      <c r="AI761">
        <f t="shared" si="784"/>
        <v>3.1257338500325638E-3</v>
      </c>
      <c r="AJ761">
        <f t="shared" si="744"/>
        <v>37.337604695554134</v>
      </c>
      <c r="AK761">
        <f t="shared" si="745"/>
        <v>3.1381645610365303</v>
      </c>
      <c r="AL761">
        <f t="shared" si="746"/>
        <v>0.25206316824319863</v>
      </c>
      <c r="AM761">
        <f t="shared" si="747"/>
        <v>0.27495930680979452</v>
      </c>
      <c r="AN761" s="9">
        <f t="shared" si="768"/>
        <v>41.002791731643661</v>
      </c>
      <c r="AO761">
        <f t="shared" si="748"/>
        <v>0</v>
      </c>
      <c r="AP761">
        <f t="shared" si="769"/>
        <v>0</v>
      </c>
      <c r="AQ761">
        <f t="shared" si="749"/>
        <v>5.9216781596562029</v>
      </c>
      <c r="AR761">
        <f t="shared" si="750"/>
        <v>-0.15801232416050093</v>
      </c>
      <c r="AS761">
        <f t="shared" si="751"/>
        <v>4.880135384328238E-2</v>
      </c>
      <c r="AT761">
        <f t="shared" si="770"/>
        <v>-5.0351828620583787E-2</v>
      </c>
      <c r="AU761">
        <f t="shared" si="752"/>
        <v>5.8161983274110085</v>
      </c>
      <c r="AV761">
        <f t="shared" si="771"/>
        <v>0.1418488371591145</v>
      </c>
      <c r="AW761">
        <f t="shared" si="772"/>
        <v>0</v>
      </c>
      <c r="AX761">
        <f t="shared" si="753"/>
        <v>3.8489116631601046E-2</v>
      </c>
      <c r="AY761" t="b">
        <f t="shared" si="773"/>
        <v>0</v>
      </c>
      <c r="AZ761">
        <f t="shared" si="754"/>
        <v>37.337604695554134</v>
      </c>
      <c r="BA761">
        <f t="shared" si="755"/>
        <v>3.1381645610365205</v>
      </c>
      <c r="BB761">
        <f t="shared" si="756"/>
        <v>0.20273137194529095</v>
      </c>
      <c r="BC761">
        <f t="shared" si="757"/>
        <v>0.27495930680979469</v>
      </c>
      <c r="BD761">
        <f t="shared" si="758"/>
        <v>4.9331796297907987E-2</v>
      </c>
      <c r="BF761" s="15">
        <f t="shared" si="774"/>
        <v>41.002791731643647</v>
      </c>
      <c r="BG761" s="10">
        <f t="shared" si="775"/>
        <v>0</v>
      </c>
      <c r="BH761">
        <f t="shared" si="776"/>
        <v>5.8161983274109943</v>
      </c>
      <c r="BI761">
        <f t="shared" si="777"/>
        <v>5.9216781596562029</v>
      </c>
      <c r="BJ761">
        <f t="shared" si="778"/>
        <v>-0.1580123241605107</v>
      </c>
      <c r="BK761">
        <f t="shared" si="779"/>
        <v>-5.3044245462530171E-4</v>
      </c>
      <c r="BM761">
        <f t="shared" si="780"/>
        <v>0</v>
      </c>
      <c r="BN761">
        <f t="shared" si="781"/>
        <v>-9.7699626167013776E-15</v>
      </c>
      <c r="BO761">
        <f t="shared" si="782"/>
        <v>0</v>
      </c>
      <c r="BP761">
        <f t="shared" si="783"/>
        <v>0</v>
      </c>
    </row>
    <row r="762" spans="1:68" x14ac:dyDescent="0.2">
      <c r="A762">
        <f t="shared" si="789"/>
        <v>0.72499999999999998</v>
      </c>
      <c r="B762">
        <f t="shared" si="725"/>
        <v>2.2661570412735097</v>
      </c>
      <c r="C762">
        <f t="shared" si="726"/>
        <v>0.85957680875891729</v>
      </c>
      <c r="D762">
        <f t="shared" si="727"/>
        <v>2.2661570412735097</v>
      </c>
      <c r="E762">
        <f t="shared" si="733"/>
        <v>0.75756638922031272</v>
      </c>
      <c r="F762">
        <f t="shared" si="734"/>
        <v>0.75756638922031261</v>
      </c>
      <c r="G762">
        <f t="shared" si="728"/>
        <v>2.2434954708607746</v>
      </c>
      <c r="H762">
        <f t="shared" si="729"/>
        <v>0.78214268205705662</v>
      </c>
      <c r="I762">
        <f t="shared" si="730"/>
        <v>0.78214268205705662</v>
      </c>
      <c r="J762">
        <f t="shared" si="785"/>
        <v>27.9084252556408</v>
      </c>
      <c r="K762">
        <f t="shared" si="786"/>
        <v>26.994667256869249</v>
      </c>
      <c r="L762">
        <f t="shared" si="735"/>
        <v>1.7100052498338605E+19</v>
      </c>
      <c r="M762">
        <f t="shared" si="731"/>
        <v>3.8510848465017893E-2</v>
      </c>
      <c r="N762" s="17">
        <f t="shared" si="787"/>
        <v>6.585375305073687E+17</v>
      </c>
      <c r="O762">
        <f t="shared" si="788"/>
        <v>0</v>
      </c>
      <c r="P762" s="18" t="e">
        <f t="shared" si="732"/>
        <v>#N/A</v>
      </c>
      <c r="R762">
        <f t="shared" si="736"/>
        <v>3.2956393374920143</v>
      </c>
      <c r="S762">
        <f t="shared" si="737"/>
        <v>44.285613207475016</v>
      </c>
      <c r="T762">
        <f t="shared" si="759"/>
        <v>-3.2568152990682981</v>
      </c>
      <c r="U762" s="9">
        <f t="shared" si="738"/>
        <v>41.028797908406716</v>
      </c>
      <c r="V762">
        <f t="shared" si="760"/>
        <v>-6.5853753050737472E+17</v>
      </c>
      <c r="W762">
        <f t="shared" si="761"/>
        <v>0</v>
      </c>
      <c r="X762">
        <f t="shared" si="762"/>
        <v>7.1054273576010019E-15</v>
      </c>
      <c r="Y762">
        <f t="shared" si="739"/>
        <v>0.85957680875891729</v>
      </c>
      <c r="Z762">
        <f t="shared" si="740"/>
        <v>31.415926535897931</v>
      </c>
      <c r="AA762">
        <f t="shared" si="741"/>
        <v>3.8528121716257724</v>
      </c>
      <c r="AB762">
        <f t="shared" si="763"/>
        <v>3.3197809111007817</v>
      </c>
      <c r="AC762">
        <f t="shared" si="742"/>
        <v>34.73570744699871</v>
      </c>
      <c r="AD762">
        <f t="shared" si="764"/>
        <v>0.20407343000158581</v>
      </c>
      <c r="AE762">
        <f t="shared" si="743"/>
        <v>0.27390282305404118</v>
      </c>
      <c r="AF762" s="9">
        <f t="shared" si="765"/>
        <v>35.213683700054339</v>
      </c>
      <c r="AG762" s="9">
        <f t="shared" si="766"/>
        <v>0</v>
      </c>
      <c r="AH762">
        <f t="shared" si="767"/>
        <v>0</v>
      </c>
      <c r="AI762">
        <f t="shared" si="784"/>
        <v>3.1257338500325638E-3</v>
      </c>
      <c r="AJ762">
        <f t="shared" si="744"/>
        <v>37.337604695554134</v>
      </c>
      <c r="AK762">
        <f t="shared" si="745"/>
        <v>3.160674564019216</v>
      </c>
      <c r="AL762">
        <f t="shared" si="746"/>
        <v>0.2528745459294659</v>
      </c>
      <c r="AM762">
        <f t="shared" si="747"/>
        <v>0.27764410290392916</v>
      </c>
      <c r="AN762" s="9">
        <f t="shared" si="768"/>
        <v>41.028797908406744</v>
      </c>
      <c r="AO762">
        <f t="shared" si="748"/>
        <v>0</v>
      </c>
      <c r="AP762">
        <f t="shared" si="769"/>
        <v>0</v>
      </c>
      <c r="AQ762">
        <f t="shared" si="749"/>
        <v>5.9216781596562029</v>
      </c>
      <c r="AR762">
        <f t="shared" si="750"/>
        <v>-0.15910634708156568</v>
      </c>
      <c r="AS762">
        <f t="shared" si="751"/>
        <v>4.8801115927880084E-2</v>
      </c>
      <c r="AT762">
        <f t="shared" si="770"/>
        <v>-5.0339363910734583E-2</v>
      </c>
      <c r="AU762">
        <f t="shared" si="752"/>
        <v>5.815114208352405</v>
      </c>
      <c r="AV762">
        <f t="shared" si="771"/>
        <v>0.14173250265177514</v>
      </c>
      <c r="AW762">
        <f t="shared" si="772"/>
        <v>0</v>
      </c>
      <c r="AX762">
        <f t="shared" si="753"/>
        <v>3.8520373970101371E-2</v>
      </c>
      <c r="AY762" t="b">
        <f t="shared" si="773"/>
        <v>0</v>
      </c>
      <c r="AZ762">
        <f t="shared" si="754"/>
        <v>37.337604695554134</v>
      </c>
      <c r="BA762">
        <f t="shared" si="755"/>
        <v>3.1606745640192284</v>
      </c>
      <c r="BB762">
        <f t="shared" si="756"/>
        <v>0.20354274963155811</v>
      </c>
      <c r="BC762">
        <f t="shared" si="757"/>
        <v>0.27764410290392927</v>
      </c>
      <c r="BD762">
        <f t="shared" si="758"/>
        <v>4.9331796297907987E-2</v>
      </c>
      <c r="BF762" s="15">
        <f t="shared" si="774"/>
        <v>41.028797908406759</v>
      </c>
      <c r="BG762" s="10">
        <f t="shared" si="775"/>
        <v>0</v>
      </c>
      <c r="BH762">
        <f t="shared" si="776"/>
        <v>5.8151142083524192</v>
      </c>
      <c r="BI762">
        <f t="shared" si="777"/>
        <v>5.9216781596562029</v>
      </c>
      <c r="BJ762">
        <f t="shared" si="778"/>
        <v>-0.15910634708155325</v>
      </c>
      <c r="BK762">
        <f t="shared" si="779"/>
        <v>-5.3068037002770851E-4</v>
      </c>
      <c r="BM762">
        <f t="shared" si="780"/>
        <v>0</v>
      </c>
      <c r="BN762">
        <f t="shared" si="781"/>
        <v>1.2434497875801753E-14</v>
      </c>
      <c r="BO762">
        <f t="shared" si="782"/>
        <v>0</v>
      </c>
      <c r="BP762">
        <f t="shared" si="783"/>
        <v>0</v>
      </c>
    </row>
    <row r="763" spans="1:68" x14ac:dyDescent="0.2">
      <c r="A763">
        <f t="shared" si="789"/>
        <v>0.72599999999999998</v>
      </c>
      <c r="B763">
        <f t="shared" si="725"/>
        <v>2.2692827751235418</v>
      </c>
      <c r="C763">
        <f t="shared" si="726"/>
        <v>0.85645107490888517</v>
      </c>
      <c r="D763">
        <f t="shared" si="727"/>
        <v>2.2692827751235418</v>
      </c>
      <c r="E763">
        <f t="shared" si="733"/>
        <v>0.75552234359558512</v>
      </c>
      <c r="F763">
        <f t="shared" si="734"/>
        <v>0.75552234359558501</v>
      </c>
      <c r="G763">
        <f t="shared" si="728"/>
        <v>2.2465899473723066</v>
      </c>
      <c r="H763">
        <f t="shared" si="729"/>
        <v>0.78021077395745253</v>
      </c>
      <c r="I763">
        <f t="shared" si="730"/>
        <v>0.78021077395745264</v>
      </c>
      <c r="J763">
        <f t="shared" si="785"/>
        <v>27.977530316219607</v>
      </c>
      <c r="K763">
        <f t="shared" si="786"/>
        <v>27.060840484926462</v>
      </c>
      <c r="L763">
        <f t="shared" si="735"/>
        <v>1.7539036854701222E+19</v>
      </c>
      <c r="M763">
        <f t="shared" si="731"/>
        <v>3.8542082597447853E-2</v>
      </c>
      <c r="N763" s="17">
        <f t="shared" si="787"/>
        <v>6.7599100713357645E+17</v>
      </c>
      <c r="O763">
        <f t="shared" si="788"/>
        <v>0</v>
      </c>
      <c r="P763" s="18" t="e">
        <f t="shared" si="732"/>
        <v>#N/A</v>
      </c>
      <c r="R763">
        <f t="shared" si="736"/>
        <v>3.2980876823093079</v>
      </c>
      <c r="S763">
        <f t="shared" si="737"/>
        <v>44.310960747966632</v>
      </c>
      <c r="T763">
        <f t="shared" si="759"/>
        <v>-3.2560045801583217</v>
      </c>
      <c r="U763" s="9">
        <f t="shared" si="738"/>
        <v>41.054956167808314</v>
      </c>
      <c r="V763">
        <f t="shared" si="760"/>
        <v>-6.7599100713356992E+17</v>
      </c>
      <c r="W763">
        <f t="shared" si="761"/>
        <v>0</v>
      </c>
      <c r="X763">
        <f t="shared" si="762"/>
        <v>-7.1054273576010019E-15</v>
      </c>
      <c r="Y763">
        <f t="shared" si="739"/>
        <v>0.85645107490888517</v>
      </c>
      <c r="Z763">
        <f t="shared" si="740"/>
        <v>31.415926535897931</v>
      </c>
      <c r="AA763">
        <f t="shared" si="741"/>
        <v>3.8559379054758045</v>
      </c>
      <c r="AB763">
        <f t="shared" si="763"/>
        <v>3.3435320191525917</v>
      </c>
      <c r="AC763">
        <f t="shared" si="742"/>
        <v>34.759458555050522</v>
      </c>
      <c r="AD763">
        <f t="shared" si="764"/>
        <v>0.20488438741752824</v>
      </c>
      <c r="AE763">
        <f t="shared" si="743"/>
        <v>0.27659454648484222</v>
      </c>
      <c r="AF763" s="9">
        <f t="shared" si="765"/>
        <v>35.240937488952895</v>
      </c>
      <c r="AG763" s="9">
        <f t="shared" si="766"/>
        <v>0</v>
      </c>
      <c r="AH763">
        <f t="shared" si="767"/>
        <v>0</v>
      </c>
      <c r="AI763">
        <f t="shared" si="784"/>
        <v>3.1257338500323417E-3</v>
      </c>
      <c r="AJ763">
        <f t="shared" si="744"/>
        <v>37.337604695554134</v>
      </c>
      <c r="AK763">
        <f t="shared" si="745"/>
        <v>3.1833202842886368</v>
      </c>
      <c r="AL763">
        <f t="shared" si="746"/>
        <v>0.25368526483944231</v>
      </c>
      <c r="AM763">
        <f t="shared" si="747"/>
        <v>0.2803459231261391</v>
      </c>
      <c r="AN763" s="9">
        <f t="shared" si="768"/>
        <v>41.054956167808349</v>
      </c>
      <c r="AO763">
        <f t="shared" si="748"/>
        <v>0</v>
      </c>
      <c r="AP763">
        <f t="shared" si="769"/>
        <v>0</v>
      </c>
      <c r="AQ763">
        <f t="shared" si="749"/>
        <v>5.9216781596562029</v>
      </c>
      <c r="AR763">
        <f t="shared" si="750"/>
        <v>-0.1602117348639549</v>
      </c>
      <c r="AS763">
        <f t="shared" si="751"/>
        <v>4.880087742191408E-2</v>
      </c>
      <c r="AT763">
        <f t="shared" si="770"/>
        <v>-5.032849997993738E-2</v>
      </c>
      <c r="AU763">
        <f t="shared" si="752"/>
        <v>5.8140186788554544</v>
      </c>
      <c r="AV763">
        <f t="shared" si="771"/>
        <v>0.14161551299899552</v>
      </c>
      <c r="AW763">
        <f t="shared" si="772"/>
        <v>0</v>
      </c>
      <c r="AX763">
        <f t="shared" si="753"/>
        <v>3.8551631308601696E-2</v>
      </c>
      <c r="AY763" t="b">
        <f t="shared" si="773"/>
        <v>0</v>
      </c>
      <c r="AZ763">
        <f t="shared" si="754"/>
        <v>37.337604695554134</v>
      </c>
      <c r="BA763">
        <f t="shared" si="755"/>
        <v>3.183320284288635</v>
      </c>
      <c r="BB763">
        <f t="shared" si="756"/>
        <v>0.20435346854153447</v>
      </c>
      <c r="BC763">
        <f t="shared" si="757"/>
        <v>0.28034592312613921</v>
      </c>
      <c r="BD763">
        <f t="shared" si="758"/>
        <v>4.9331796297907987E-2</v>
      </c>
      <c r="BF763" s="15">
        <f t="shared" si="774"/>
        <v>41.054956167808349</v>
      </c>
      <c r="BG763" s="10">
        <f t="shared" si="775"/>
        <v>0</v>
      </c>
      <c r="BH763">
        <f t="shared" si="776"/>
        <v>5.8140186788554544</v>
      </c>
      <c r="BI763">
        <f t="shared" si="777"/>
        <v>5.9216781596562029</v>
      </c>
      <c r="BJ763">
        <f t="shared" si="778"/>
        <v>-0.16021173486395668</v>
      </c>
      <c r="BK763">
        <f t="shared" si="779"/>
        <v>-5.3091887599376886E-4</v>
      </c>
      <c r="BM763">
        <f t="shared" si="780"/>
        <v>0</v>
      </c>
      <c r="BN763">
        <f t="shared" si="781"/>
        <v>0</v>
      </c>
      <c r="BO763">
        <f t="shared" si="782"/>
        <v>0</v>
      </c>
      <c r="BP763">
        <f t="shared" si="783"/>
        <v>0</v>
      </c>
    </row>
    <row r="764" spans="1:68" x14ac:dyDescent="0.2">
      <c r="A764">
        <f t="shared" si="789"/>
        <v>0.72699999999999998</v>
      </c>
      <c r="B764">
        <f t="shared" si="725"/>
        <v>2.2724085089735744</v>
      </c>
      <c r="C764">
        <f t="shared" si="726"/>
        <v>0.8533253410588526</v>
      </c>
      <c r="D764">
        <f t="shared" si="727"/>
        <v>2.2724085089735744</v>
      </c>
      <c r="E764">
        <f t="shared" si="733"/>
        <v>0.75347091636332297</v>
      </c>
      <c r="F764">
        <f t="shared" si="734"/>
        <v>0.75347091636332297</v>
      </c>
      <c r="G764">
        <f t="shared" si="728"/>
        <v>2.2496844238838385</v>
      </c>
      <c r="H764">
        <f t="shared" si="729"/>
        <v>0.77827139473327744</v>
      </c>
      <c r="I764">
        <f t="shared" si="730"/>
        <v>0.77827139473327744</v>
      </c>
      <c r="J764">
        <f t="shared" si="785"/>
        <v>28.047247694252754</v>
      </c>
      <c r="K764">
        <f t="shared" si="786"/>
        <v>27.127598396174825</v>
      </c>
      <c r="L764">
        <f t="shared" si="735"/>
        <v>1.7992066238962917E+19</v>
      </c>
      <c r="M764">
        <f t="shared" si="731"/>
        <v>3.8573316692221381E-2</v>
      </c>
      <c r="N764" s="17">
        <f t="shared" si="787"/>
        <v>6.9401366898294106E+17</v>
      </c>
      <c r="O764">
        <f t="shared" si="788"/>
        <v>0</v>
      </c>
      <c r="P764" s="18" t="e">
        <f t="shared" si="732"/>
        <v>#N/A</v>
      </c>
      <c r="R764">
        <f t="shared" si="736"/>
        <v>3.300551600680095</v>
      </c>
      <c r="S764">
        <f t="shared" si="737"/>
        <v>44.336462570121647</v>
      </c>
      <c r="T764">
        <f t="shared" si="759"/>
        <v>-3.255194518957337</v>
      </c>
      <c r="U764" s="9">
        <f t="shared" si="738"/>
        <v>41.081268051164308</v>
      </c>
      <c r="V764">
        <f t="shared" si="760"/>
        <v>-6.9401366898290189E+17</v>
      </c>
      <c r="W764">
        <f t="shared" si="761"/>
        <v>0</v>
      </c>
      <c r="X764">
        <f t="shared" si="762"/>
        <v>-5.6843418860808015E-14</v>
      </c>
      <c r="Y764">
        <f t="shared" si="739"/>
        <v>0.8533253410588526</v>
      </c>
      <c r="Z764">
        <f t="shared" si="740"/>
        <v>31.415926535897931</v>
      </c>
      <c r="AA764">
        <f t="shared" si="741"/>
        <v>3.8590636393258371</v>
      </c>
      <c r="AB764">
        <f t="shared" si="763"/>
        <v>3.3674318193688473</v>
      </c>
      <c r="AC764">
        <f t="shared" si="742"/>
        <v>34.783358355266778</v>
      </c>
      <c r="AD764">
        <f t="shared" si="764"/>
        <v>0.20569468771439975</v>
      </c>
      <c r="AE764">
        <f t="shared" si="743"/>
        <v>0.27930343116942208</v>
      </c>
      <c r="AF764" s="9">
        <f t="shared" si="765"/>
        <v>35.2683564741506</v>
      </c>
      <c r="AG764" s="9">
        <f t="shared" si="766"/>
        <v>0</v>
      </c>
      <c r="AH764">
        <f t="shared" si="767"/>
        <v>0</v>
      </c>
      <c r="AI764">
        <f t="shared" si="784"/>
        <v>3.1257338500323417E-3</v>
      </c>
      <c r="AJ764">
        <f t="shared" si="744"/>
        <v>37.337604695554134</v>
      </c>
      <c r="AK764">
        <f t="shared" si="745"/>
        <v>3.2061031698512741</v>
      </c>
      <c r="AL764">
        <f t="shared" si="746"/>
        <v>0.25449532604042702</v>
      </c>
      <c r="AM764">
        <f t="shared" si="747"/>
        <v>0.28306485971847661</v>
      </c>
      <c r="AN764" s="9">
        <f t="shared" si="768"/>
        <v>41.081268051164315</v>
      </c>
      <c r="AO764">
        <f t="shared" si="748"/>
        <v>0</v>
      </c>
      <c r="AP764">
        <f t="shared" si="769"/>
        <v>0</v>
      </c>
      <c r="AQ764">
        <f t="shared" si="749"/>
        <v>5.9216781596562029</v>
      </c>
      <c r="AR764">
        <f t="shared" si="750"/>
        <v>-0.1613286495175732</v>
      </c>
      <c r="AS764">
        <f t="shared" si="751"/>
        <v>4.8800638326027268E-2</v>
      </c>
      <c r="AT764">
        <f t="shared" si="770"/>
        <v>-5.0319232092913897E-2</v>
      </c>
      <c r="AU764">
        <f t="shared" si="752"/>
        <v>5.8129115770137147</v>
      </c>
      <c r="AV764">
        <f t="shared" si="771"/>
        <v>0.14149786150159907</v>
      </c>
      <c r="AW764">
        <f t="shared" si="772"/>
        <v>0</v>
      </c>
      <c r="AX764">
        <f t="shared" si="753"/>
        <v>3.858288864710202E-2</v>
      </c>
      <c r="AY764" t="b">
        <f t="shared" si="773"/>
        <v>0</v>
      </c>
      <c r="AZ764">
        <f t="shared" si="754"/>
        <v>37.337604695554134</v>
      </c>
      <c r="BA764">
        <f t="shared" si="755"/>
        <v>3.2061031698512807</v>
      </c>
      <c r="BB764">
        <f t="shared" si="756"/>
        <v>0.20516352974251933</v>
      </c>
      <c r="BC764">
        <f t="shared" si="757"/>
        <v>0.28306485971847661</v>
      </c>
      <c r="BD764">
        <f t="shared" si="758"/>
        <v>4.9331796297907987E-2</v>
      </c>
      <c r="BF764" s="15">
        <f t="shared" si="774"/>
        <v>41.081268051164322</v>
      </c>
      <c r="BG764" s="10">
        <f t="shared" si="775"/>
        <v>0</v>
      </c>
      <c r="BH764">
        <f t="shared" si="776"/>
        <v>5.8129115770137219</v>
      </c>
      <c r="BI764">
        <f t="shared" si="777"/>
        <v>5.9216781596562029</v>
      </c>
      <c r="BJ764">
        <f t="shared" si="778"/>
        <v>-0.16132864951756654</v>
      </c>
      <c r="BK764">
        <f t="shared" si="779"/>
        <v>-5.311579718804138E-4</v>
      </c>
      <c r="BM764">
        <f t="shared" si="780"/>
        <v>0</v>
      </c>
      <c r="BN764">
        <f t="shared" si="781"/>
        <v>6.6613381477509392E-15</v>
      </c>
      <c r="BO764">
        <f t="shared" si="782"/>
        <v>0</v>
      </c>
      <c r="BP764">
        <f t="shared" si="783"/>
        <v>0</v>
      </c>
    </row>
    <row r="765" spans="1:68" x14ac:dyDescent="0.2">
      <c r="A765">
        <f t="shared" si="789"/>
        <v>0.72799999999999998</v>
      </c>
      <c r="B765">
        <f t="shared" si="725"/>
        <v>2.2755342428236069</v>
      </c>
      <c r="C765">
        <f t="shared" si="726"/>
        <v>0.85019960720882004</v>
      </c>
      <c r="D765">
        <f t="shared" si="727"/>
        <v>2.2755342428236069</v>
      </c>
      <c r="E765">
        <f t="shared" si="733"/>
        <v>0.75141212756638964</v>
      </c>
      <c r="F765">
        <f t="shared" si="734"/>
        <v>0.75141212756638953</v>
      </c>
      <c r="G765">
        <f t="shared" si="728"/>
        <v>2.2527789003953709</v>
      </c>
      <c r="H765">
        <f t="shared" si="729"/>
        <v>0.7763245629555946</v>
      </c>
      <c r="I765">
        <f t="shared" si="730"/>
        <v>0.7763245629555946</v>
      </c>
      <c r="J765">
        <f t="shared" si="785"/>
        <v>28.117583318929924</v>
      </c>
      <c r="K765">
        <f t="shared" si="786"/>
        <v>27.194946628299466</v>
      </c>
      <c r="L765">
        <f t="shared" si="735"/>
        <v>1.8459673865854894E+19</v>
      </c>
      <c r="M765">
        <f t="shared" si="731"/>
        <v>3.8604550749307964E-2</v>
      </c>
      <c r="N765" s="17">
        <f t="shared" si="787"/>
        <v>7.1262741657006925E+17</v>
      </c>
      <c r="O765">
        <f t="shared" si="788"/>
        <v>0</v>
      </c>
      <c r="P765" s="18" t="e">
        <f t="shared" si="732"/>
        <v>#N/A</v>
      </c>
      <c r="R765">
        <f t="shared" si="736"/>
        <v>3.3030311703173618</v>
      </c>
      <c r="S765">
        <f t="shared" si="737"/>
        <v>44.362120235739646</v>
      </c>
      <c r="T765">
        <f t="shared" si="759"/>
        <v>-3.2543851144006366</v>
      </c>
      <c r="U765" s="9">
        <f t="shared" si="738"/>
        <v>41.107735121339012</v>
      </c>
      <c r="V765">
        <f t="shared" si="760"/>
        <v>-7.1262741657004557E+17</v>
      </c>
      <c r="W765">
        <f t="shared" si="761"/>
        <v>0</v>
      </c>
      <c r="X765">
        <f t="shared" si="762"/>
        <v>-3.5527136788005009E-14</v>
      </c>
      <c r="Y765">
        <f t="shared" si="739"/>
        <v>0.85019960720882004</v>
      </c>
      <c r="Z765">
        <f t="shared" si="740"/>
        <v>31.415926535897931</v>
      </c>
      <c r="AA765">
        <f t="shared" si="741"/>
        <v>3.8621893731758696</v>
      </c>
      <c r="AB765">
        <f t="shared" si="763"/>
        <v>3.3914819451589846</v>
      </c>
      <c r="AC765">
        <f t="shared" si="742"/>
        <v>34.807408481056918</v>
      </c>
      <c r="AD765">
        <f t="shared" si="764"/>
        <v>0.20650433195626605</v>
      </c>
      <c r="AE765">
        <f t="shared" si="743"/>
        <v>0.28202957033661563</v>
      </c>
      <c r="AF765" s="9">
        <f t="shared" si="765"/>
        <v>35.295942383349804</v>
      </c>
      <c r="AG765" s="9">
        <f t="shared" si="766"/>
        <v>0</v>
      </c>
      <c r="AH765">
        <f t="shared" si="767"/>
        <v>0</v>
      </c>
      <c r="AI765">
        <f t="shared" si="784"/>
        <v>3.1257338500325638E-3</v>
      </c>
      <c r="AJ765">
        <f t="shared" si="744"/>
        <v>37.337604695554134</v>
      </c>
      <c r="AK765">
        <f t="shared" si="745"/>
        <v>3.2290246891758545</v>
      </c>
      <c r="AL765">
        <f t="shared" si="746"/>
        <v>0.25530473059712744</v>
      </c>
      <c r="AM765">
        <f t="shared" si="747"/>
        <v>0.28580100601192321</v>
      </c>
      <c r="AN765" s="9">
        <f t="shared" si="768"/>
        <v>41.107735121339033</v>
      </c>
      <c r="AO765">
        <f t="shared" si="748"/>
        <v>0</v>
      </c>
      <c r="AP765">
        <f t="shared" si="769"/>
        <v>0</v>
      </c>
      <c r="AQ765">
        <f t="shared" si="749"/>
        <v>5.9216781596562029</v>
      </c>
      <c r="AR765">
        <f t="shared" si="750"/>
        <v>-0.1624572559831301</v>
      </c>
      <c r="AS765">
        <f t="shared" si="751"/>
        <v>4.8800398640861387E-2</v>
      </c>
      <c r="AT765">
        <f t="shared" si="770"/>
        <v>-5.031155584771764E-2</v>
      </c>
      <c r="AU765">
        <f t="shared" si="752"/>
        <v>5.8117927379892294</v>
      </c>
      <c r="AV765">
        <f t="shared" si="771"/>
        <v>0.14137954136452355</v>
      </c>
      <c r="AW765">
        <f t="shared" si="772"/>
        <v>0</v>
      </c>
      <c r="AX765">
        <f t="shared" si="753"/>
        <v>3.8614145985602345E-2</v>
      </c>
      <c r="AY765" t="b">
        <f t="shared" si="773"/>
        <v>0</v>
      </c>
      <c r="AZ765">
        <f t="shared" si="754"/>
        <v>37.337604695554134</v>
      </c>
      <c r="BA765">
        <f t="shared" si="755"/>
        <v>3.2290246891758527</v>
      </c>
      <c r="BB765">
        <f t="shared" si="756"/>
        <v>0.20597293429921965</v>
      </c>
      <c r="BC765">
        <f t="shared" si="757"/>
        <v>0.28580100601192338</v>
      </c>
      <c r="BD765">
        <f t="shared" si="758"/>
        <v>4.9331796297907987E-2</v>
      </c>
      <c r="BF765" s="15">
        <f t="shared" si="774"/>
        <v>41.107735121339033</v>
      </c>
      <c r="BG765" s="10">
        <f t="shared" si="775"/>
        <v>0</v>
      </c>
      <c r="BH765">
        <f t="shared" si="776"/>
        <v>5.8117927379892294</v>
      </c>
      <c r="BI765">
        <f t="shared" si="777"/>
        <v>5.9216781596562029</v>
      </c>
      <c r="BJ765">
        <f t="shared" si="778"/>
        <v>-0.16245725598313188</v>
      </c>
      <c r="BK765">
        <f t="shared" si="779"/>
        <v>-5.3139765704640629E-4</v>
      </c>
      <c r="BM765">
        <f t="shared" si="780"/>
        <v>0</v>
      </c>
      <c r="BN765">
        <f t="shared" si="781"/>
        <v>0</v>
      </c>
      <c r="BO765">
        <f t="shared" si="782"/>
        <v>0</v>
      </c>
      <c r="BP765">
        <f t="shared" si="783"/>
        <v>0</v>
      </c>
    </row>
    <row r="766" spans="1:68" x14ac:dyDescent="0.2">
      <c r="A766">
        <f t="shared" si="789"/>
        <v>0.72899999999999998</v>
      </c>
      <c r="B766">
        <f t="shared" si="725"/>
        <v>2.2786599766736391</v>
      </c>
      <c r="C766">
        <f t="shared" si="726"/>
        <v>0.84707387335878792</v>
      </c>
      <c r="D766">
        <f t="shared" si="727"/>
        <v>2.2786599766736391</v>
      </c>
      <c r="E766">
        <f t="shared" si="733"/>
        <v>0.74934599731957208</v>
      </c>
      <c r="F766">
        <f t="shared" si="734"/>
        <v>0.74934599731957197</v>
      </c>
      <c r="G766">
        <f t="shared" si="728"/>
        <v>2.2558733769069028</v>
      </c>
      <c r="H766">
        <f t="shared" si="729"/>
        <v>0.77437029726683193</v>
      </c>
      <c r="I766">
        <f t="shared" si="730"/>
        <v>0.77437029726683204</v>
      </c>
      <c r="J766">
        <f t="shared" si="785"/>
        <v>28.188543205337055</v>
      </c>
      <c r="K766">
        <f t="shared" si="786"/>
        <v>27.262890900474279</v>
      </c>
      <c r="L766">
        <f t="shared" si="735"/>
        <v>1.8942416271300956E+19</v>
      </c>
      <c r="M766">
        <f t="shared" si="731"/>
        <v>3.863578476867708E-2</v>
      </c>
      <c r="N766" s="17">
        <f t="shared" si="787"/>
        <v>7.3185511805667034E+17</v>
      </c>
      <c r="O766">
        <f t="shared" si="788"/>
        <v>0</v>
      </c>
      <c r="P766" s="18" t="e">
        <f t="shared" si="732"/>
        <v>#N/A</v>
      </c>
      <c r="R766">
        <f t="shared" si="736"/>
        <v>3.3055264698192417</v>
      </c>
      <c r="S766">
        <f t="shared" si="737"/>
        <v>44.387935328556026</v>
      </c>
      <c r="T766">
        <f t="shared" si="759"/>
        <v>-3.2535763654260985</v>
      </c>
      <c r="U766" s="9">
        <f t="shared" si="738"/>
        <v>41.134358963129927</v>
      </c>
      <c r="V766">
        <f t="shared" si="760"/>
        <v>-7.3185511805665958E+17</v>
      </c>
      <c r="W766">
        <f t="shared" si="761"/>
        <v>0</v>
      </c>
      <c r="X766">
        <f t="shared" si="762"/>
        <v>-1.4210854715202004E-14</v>
      </c>
      <c r="Y766">
        <f t="shared" si="739"/>
        <v>0.84707387335878792</v>
      </c>
      <c r="Z766">
        <f t="shared" si="740"/>
        <v>31.415926535897931</v>
      </c>
      <c r="AA766">
        <f t="shared" si="741"/>
        <v>3.8653151070259018</v>
      </c>
      <c r="AB766">
        <f t="shared" si="763"/>
        <v>3.4156840537582589</v>
      </c>
      <c r="AC766">
        <f t="shared" si="742"/>
        <v>34.831610589656194</v>
      </c>
      <c r="AD766">
        <f t="shared" si="764"/>
        <v>0.20731332120460977</v>
      </c>
      <c r="AE766">
        <f t="shared" si="743"/>
        <v>0.28477305832041527</v>
      </c>
      <c r="AF766" s="9">
        <f t="shared" si="765"/>
        <v>35.323696969181221</v>
      </c>
      <c r="AG766" s="9">
        <f t="shared" si="766"/>
        <v>0</v>
      </c>
      <c r="AH766">
        <f t="shared" si="767"/>
        <v>0</v>
      </c>
      <c r="AI766">
        <f t="shared" si="784"/>
        <v>3.1257338500323417E-3</v>
      </c>
      <c r="AJ766">
        <f t="shared" si="744"/>
        <v>37.337604695554134</v>
      </c>
      <c r="AK766">
        <f t="shared" si="745"/>
        <v>3.2520863315621948</v>
      </c>
      <c r="AL766">
        <f t="shared" si="746"/>
        <v>0.25611347957166553</v>
      </c>
      <c r="AM766">
        <f t="shared" si="747"/>
        <v>0.28855445644196692</v>
      </c>
      <c r="AN766" s="9">
        <f t="shared" si="768"/>
        <v>41.134358963129962</v>
      </c>
      <c r="AO766">
        <f t="shared" si="748"/>
        <v>0</v>
      </c>
      <c r="AP766">
        <f t="shared" si="769"/>
        <v>0</v>
      </c>
      <c r="AQ766">
        <f t="shared" si="749"/>
        <v>5.9216781596562029</v>
      </c>
      <c r="AR766">
        <f t="shared" si="750"/>
        <v>-0.16359772219606405</v>
      </c>
      <c r="AS766">
        <f t="shared" si="751"/>
        <v>4.8800158367055757E-2</v>
      </c>
      <c r="AT766">
        <f t="shared" si="770"/>
        <v>-5.030546717296927E-2</v>
      </c>
      <c r="AU766">
        <f t="shared" si="752"/>
        <v>5.8106619939487416</v>
      </c>
      <c r="AV766">
        <f t="shared" si="771"/>
        <v>0.14126054569507265</v>
      </c>
      <c r="AW766">
        <f t="shared" si="772"/>
        <v>0</v>
      </c>
      <c r="AX766">
        <f t="shared" si="753"/>
        <v>3.864540332410267E-2</v>
      </c>
      <c r="AY766" t="b">
        <f t="shared" si="773"/>
        <v>0</v>
      </c>
      <c r="AZ766">
        <f t="shared" si="754"/>
        <v>37.337604695554134</v>
      </c>
      <c r="BA766">
        <f t="shared" si="755"/>
        <v>3.2520863315621926</v>
      </c>
      <c r="BB766">
        <f t="shared" si="756"/>
        <v>0.20678168327375748</v>
      </c>
      <c r="BC766">
        <f t="shared" si="757"/>
        <v>0.28855445644196709</v>
      </c>
      <c r="BD766">
        <f t="shared" si="758"/>
        <v>4.9331796297907987E-2</v>
      </c>
      <c r="BF766" s="15">
        <f t="shared" si="774"/>
        <v>41.134358963129955</v>
      </c>
      <c r="BG766" s="10">
        <f t="shared" si="775"/>
        <v>0</v>
      </c>
      <c r="BH766">
        <f t="shared" si="776"/>
        <v>5.8106619939487345</v>
      </c>
      <c r="BI766">
        <f t="shared" si="777"/>
        <v>5.9216781596562029</v>
      </c>
      <c r="BJ766">
        <f t="shared" si="778"/>
        <v>-0.16359772219606628</v>
      </c>
      <c r="BK766">
        <f t="shared" si="779"/>
        <v>-5.3163793085228561E-4</v>
      </c>
      <c r="BM766">
        <f t="shared" si="780"/>
        <v>0</v>
      </c>
      <c r="BN766">
        <f t="shared" si="781"/>
        <v>0</v>
      </c>
      <c r="BO766">
        <f t="shared" si="782"/>
        <v>0</v>
      </c>
      <c r="BP766">
        <f t="shared" si="783"/>
        <v>0</v>
      </c>
    </row>
    <row r="767" spans="1:68" x14ac:dyDescent="0.2">
      <c r="A767">
        <f t="shared" si="789"/>
        <v>0.73</v>
      </c>
      <c r="B767">
        <f t="shared" si="725"/>
        <v>2.2817857105236716</v>
      </c>
      <c r="C767">
        <f t="shared" si="726"/>
        <v>0.84394813950875536</v>
      </c>
      <c r="D767">
        <f t="shared" si="727"/>
        <v>2.2817857105236716</v>
      </c>
      <c r="E767">
        <f t="shared" si="733"/>
        <v>0.74727254580938396</v>
      </c>
      <c r="F767">
        <f t="shared" si="734"/>
        <v>0.74727254580938396</v>
      </c>
      <c r="G767">
        <f t="shared" si="728"/>
        <v>2.2589678534184348</v>
      </c>
      <c r="H767">
        <f t="shared" si="729"/>
        <v>0.77240861638060199</v>
      </c>
      <c r="I767">
        <f t="shared" si="730"/>
        <v>0.77240861638060199</v>
      </c>
      <c r="J767">
        <f t="shared" si="785"/>
        <v>28.260133455942611</v>
      </c>
      <c r="K767">
        <f t="shared" si="786"/>
        <v>27.331437014768937</v>
      </c>
      <c r="L767">
        <f t="shared" si="735"/>
        <v>1.9440874464098279E+19</v>
      </c>
      <c r="M767">
        <f t="shared" si="731"/>
        <v>3.866701875029821E-2</v>
      </c>
      <c r="N767" s="17">
        <f t="shared" si="787"/>
        <v>7.5172065742548186E+17</v>
      </c>
      <c r="O767">
        <f t="shared" si="788"/>
        <v>0</v>
      </c>
      <c r="P767" s="18" t="e">
        <f t="shared" si="732"/>
        <v>#N/A</v>
      </c>
      <c r="R767">
        <f t="shared" si="736"/>
        <v>3.3080375786809593</v>
      </c>
      <c r="S767">
        <f t="shared" si="737"/>
        <v>44.413909454634528</v>
      </c>
      <c r="T767">
        <f t="shared" si="759"/>
        <v>-3.2527682709741774</v>
      </c>
      <c r="U767" s="9">
        <f t="shared" si="738"/>
        <v>41.161141183660348</v>
      </c>
      <c r="V767">
        <f t="shared" si="760"/>
        <v>-7.5172065742547981E+17</v>
      </c>
      <c r="W767">
        <f t="shared" si="761"/>
        <v>0</v>
      </c>
      <c r="X767">
        <f t="shared" si="762"/>
        <v>0</v>
      </c>
      <c r="Y767">
        <f t="shared" si="739"/>
        <v>0.84394813950875536</v>
      </c>
      <c r="Z767">
        <f t="shared" si="740"/>
        <v>31.415926535897931</v>
      </c>
      <c r="AA767">
        <f t="shared" si="741"/>
        <v>3.8684408408759343</v>
      </c>
      <c r="AB767">
        <f t="shared" si="763"/>
        <v>3.4400398266701111</v>
      </c>
      <c r="AC767">
        <f t="shared" si="742"/>
        <v>34.85596636256804</v>
      </c>
      <c r="AD767">
        <f t="shared" si="764"/>
        <v>0.20812165651833997</v>
      </c>
      <c r="AE767">
        <f t="shared" si="743"/>
        <v>0.28753399057583018</v>
      </c>
      <c r="AF767" s="9">
        <f t="shared" si="765"/>
        <v>35.351622009662208</v>
      </c>
      <c r="AG767" s="9">
        <f t="shared" si="766"/>
        <v>0</v>
      </c>
      <c r="AH767">
        <f t="shared" si="767"/>
        <v>0</v>
      </c>
      <c r="AI767">
        <f t="shared" si="784"/>
        <v>3.1257338500323417E-3</v>
      </c>
      <c r="AJ767">
        <f t="shared" si="744"/>
        <v>37.337604695554134</v>
      </c>
      <c r="AK767">
        <f t="shared" si="745"/>
        <v>3.2752896075181632</v>
      </c>
      <c r="AL767">
        <f t="shared" si="746"/>
        <v>0.25692157402358662</v>
      </c>
      <c r="AM767">
        <f t="shared" si="747"/>
        <v>0.2913253065644692</v>
      </c>
      <c r="AN767" s="9">
        <f t="shared" si="768"/>
        <v>41.161141183660348</v>
      </c>
      <c r="AO767">
        <f t="shared" si="748"/>
        <v>0</v>
      </c>
      <c r="AP767">
        <f t="shared" si="769"/>
        <v>0</v>
      </c>
      <c r="AQ767">
        <f t="shared" si="749"/>
        <v>5.9216781596562029</v>
      </c>
      <c r="AR767">
        <f t="shared" si="750"/>
        <v>-0.16475021915194787</v>
      </c>
      <c r="AS767">
        <f t="shared" si="751"/>
        <v>4.8799917505246648E-2</v>
      </c>
      <c r="AT767">
        <f t="shared" si="770"/>
        <v>-5.0300962325217601E-2</v>
      </c>
      <c r="AU767">
        <f t="shared" si="752"/>
        <v>5.8095191739981402</v>
      </c>
      <c r="AV767">
        <f t="shared" si="771"/>
        <v>0.14114086750112587</v>
      </c>
      <c r="AW767">
        <f t="shared" si="772"/>
        <v>0</v>
      </c>
      <c r="AX767">
        <f t="shared" si="753"/>
        <v>3.8676660662602995E-2</v>
      </c>
      <c r="AY767" t="b">
        <f t="shared" si="773"/>
        <v>0</v>
      </c>
      <c r="AZ767">
        <f t="shared" si="754"/>
        <v>37.337604695554134</v>
      </c>
      <c r="BA767">
        <f t="shared" si="755"/>
        <v>3.2752896075181694</v>
      </c>
      <c r="BB767">
        <f t="shared" si="756"/>
        <v>0.20758977772567891</v>
      </c>
      <c r="BC767">
        <f t="shared" si="757"/>
        <v>0.2913253065644692</v>
      </c>
      <c r="BD767">
        <f t="shared" si="758"/>
        <v>4.9331796297907987E-2</v>
      </c>
      <c r="BF767" s="15">
        <f t="shared" si="774"/>
        <v>41.161141183660355</v>
      </c>
      <c r="BG767" s="10">
        <f t="shared" si="775"/>
        <v>0</v>
      </c>
      <c r="BH767">
        <f t="shared" si="776"/>
        <v>5.8095191739981473</v>
      </c>
      <c r="BI767">
        <f t="shared" si="777"/>
        <v>5.9216781596562029</v>
      </c>
      <c r="BJ767">
        <f t="shared" si="778"/>
        <v>-0.16475021915194166</v>
      </c>
      <c r="BK767">
        <f t="shared" si="779"/>
        <v>-5.3187879266106131E-4</v>
      </c>
      <c r="BM767">
        <f t="shared" si="780"/>
        <v>0</v>
      </c>
      <c r="BN767">
        <f t="shared" si="781"/>
        <v>6.2172489379008766E-15</v>
      </c>
      <c r="BO767">
        <f t="shared" si="782"/>
        <v>0</v>
      </c>
      <c r="BP767">
        <f t="shared" si="783"/>
        <v>0</v>
      </c>
    </row>
    <row r="768" spans="1:68" x14ac:dyDescent="0.2">
      <c r="A768">
        <f t="shared" si="789"/>
        <v>0.73099999999999998</v>
      </c>
      <c r="B768">
        <f t="shared" si="725"/>
        <v>2.2849114443737042</v>
      </c>
      <c r="C768">
        <f t="shared" si="726"/>
        <v>0.84082240565872279</v>
      </c>
      <c r="D768">
        <f t="shared" si="727"/>
        <v>2.2849114443737042</v>
      </c>
      <c r="E768">
        <f t="shared" si="733"/>
        <v>0.74519179329387031</v>
      </c>
      <c r="F768">
        <f t="shared" si="734"/>
        <v>0.74519179329387031</v>
      </c>
      <c r="G768">
        <f t="shared" si="728"/>
        <v>2.2620623299299671</v>
      </c>
      <c r="H768">
        <f t="shared" si="729"/>
        <v>0.77043953908152374</v>
      </c>
      <c r="I768">
        <f t="shared" si="730"/>
        <v>0.77043953908152374</v>
      </c>
      <c r="J768">
        <f t="shared" si="785"/>
        <v>28.332360262115301</v>
      </c>
      <c r="K768">
        <f t="shared" si="786"/>
        <v>27.400590857585456</v>
      </c>
      <c r="L768">
        <f t="shared" si="735"/>
        <v>1.9955655140886241E+19</v>
      </c>
      <c r="M768">
        <f t="shared" si="731"/>
        <v>3.8698252694140851E-2</v>
      </c>
      <c r="N768" s="17">
        <f t="shared" si="787"/>
        <v>7.7224898531914675E+17</v>
      </c>
      <c r="O768">
        <f t="shared" si="788"/>
        <v>0</v>
      </c>
      <c r="P768" s="18" t="e">
        <f t="shared" si="732"/>
        <v>#N/A</v>
      </c>
      <c r="R768">
        <f t="shared" si="736"/>
        <v>3.3105645773069763</v>
      </c>
      <c r="S768">
        <f t="shared" si="737"/>
        <v>44.440044242768415</v>
      </c>
      <c r="T768">
        <f t="shared" si="759"/>
        <v>-3.2519608299878939</v>
      </c>
      <c r="U768" s="9">
        <f t="shared" si="738"/>
        <v>41.188083412780522</v>
      </c>
      <c r="V768">
        <f t="shared" si="760"/>
        <v>-7.7224898531910848E+17</v>
      </c>
      <c r="W768">
        <f t="shared" si="761"/>
        <v>0</v>
      </c>
      <c r="X768">
        <f t="shared" si="762"/>
        <v>-4.9737991503207013E-14</v>
      </c>
      <c r="Y768">
        <f t="shared" si="739"/>
        <v>0.84082240565872279</v>
      </c>
      <c r="Z768">
        <f t="shared" si="740"/>
        <v>31.415926535897931</v>
      </c>
      <c r="AA768">
        <f t="shared" si="741"/>
        <v>3.8715665747259669</v>
      </c>
      <c r="AB768">
        <f t="shared" si="763"/>
        <v>3.4645509701183594</v>
      </c>
      <c r="AC768">
        <f t="shared" si="742"/>
        <v>34.880477506016291</v>
      </c>
      <c r="AD768">
        <f t="shared" si="764"/>
        <v>0.20892933895379981</v>
      </c>
      <c r="AE768">
        <f t="shared" si="743"/>
        <v>0.29031246369504976</v>
      </c>
      <c r="AF768" s="9">
        <f t="shared" si="765"/>
        <v>35.379719308665145</v>
      </c>
      <c r="AG768" s="9">
        <f t="shared" si="766"/>
        <v>0</v>
      </c>
      <c r="AH768">
        <f t="shared" si="767"/>
        <v>0</v>
      </c>
      <c r="AI768">
        <f t="shared" si="784"/>
        <v>3.1257338500325638E-3</v>
      </c>
      <c r="AJ768">
        <f t="shared" si="744"/>
        <v>37.337604695554134</v>
      </c>
      <c r="AK768">
        <f t="shared" si="745"/>
        <v>3.2986360491447178</v>
      </c>
      <c r="AL768">
        <f t="shared" si="746"/>
        <v>0.25772901500987011</v>
      </c>
      <c r="AM768">
        <f t="shared" si="747"/>
        <v>0.29411365307182558</v>
      </c>
      <c r="AN768" s="9">
        <f t="shared" si="768"/>
        <v>41.18808341278055</v>
      </c>
      <c r="AO768">
        <f t="shared" si="748"/>
        <v>0</v>
      </c>
      <c r="AP768">
        <f t="shared" si="769"/>
        <v>0</v>
      </c>
      <c r="AQ768">
        <f t="shared" si="749"/>
        <v>5.9216781596562029</v>
      </c>
      <c r="AR768">
        <f t="shared" si="750"/>
        <v>-0.16591492097364169</v>
      </c>
      <c r="AS768">
        <f t="shared" si="751"/>
        <v>4.8799676056070301E-2</v>
      </c>
      <c r="AT768">
        <f t="shared" si="770"/>
        <v>-5.0298037886495756E-2</v>
      </c>
      <c r="AU768">
        <f t="shared" si="752"/>
        <v>5.8083641041154053</v>
      </c>
      <c r="AV768">
        <f t="shared" si="771"/>
        <v>0.14102049968931271</v>
      </c>
      <c r="AW768">
        <f t="shared" si="772"/>
        <v>0</v>
      </c>
      <c r="AX768">
        <f t="shared" si="753"/>
        <v>3.870791800110332E-2</v>
      </c>
      <c r="AY768" t="b">
        <f t="shared" si="773"/>
        <v>0</v>
      </c>
      <c r="AZ768">
        <f t="shared" si="754"/>
        <v>37.337604695554134</v>
      </c>
      <c r="BA768">
        <f t="shared" si="755"/>
        <v>3.2986360491447186</v>
      </c>
      <c r="BB768">
        <f t="shared" si="756"/>
        <v>0.2083972187119621</v>
      </c>
      <c r="BC768">
        <f t="shared" si="757"/>
        <v>0.29411365307182558</v>
      </c>
      <c r="BD768">
        <f t="shared" si="758"/>
        <v>4.9331796297907987E-2</v>
      </c>
      <c r="BF768" s="15">
        <f t="shared" si="774"/>
        <v>41.18808341278055</v>
      </c>
      <c r="BG768" s="10">
        <f t="shared" si="775"/>
        <v>0</v>
      </c>
      <c r="BH768">
        <f t="shared" si="776"/>
        <v>5.8083641041154053</v>
      </c>
      <c r="BI768">
        <f t="shared" si="777"/>
        <v>5.9216781596562029</v>
      </c>
      <c r="BJ768">
        <f t="shared" si="778"/>
        <v>-0.1659149209736408</v>
      </c>
      <c r="BK768">
        <f t="shared" si="779"/>
        <v>-5.3212024183771356E-4</v>
      </c>
      <c r="BM768">
        <f t="shared" si="780"/>
        <v>0</v>
      </c>
      <c r="BN768">
        <f t="shared" si="781"/>
        <v>0</v>
      </c>
      <c r="BO768">
        <f t="shared" si="782"/>
        <v>0</v>
      </c>
      <c r="BP768">
        <f t="shared" si="783"/>
        <v>0</v>
      </c>
    </row>
    <row r="769" spans="1:68" x14ac:dyDescent="0.2">
      <c r="A769">
        <f t="shared" si="789"/>
        <v>0.73199999999999998</v>
      </c>
      <c r="B769">
        <f t="shared" si="725"/>
        <v>2.2880371782237363</v>
      </c>
      <c r="C769">
        <f t="shared" si="726"/>
        <v>0.83769667180869067</v>
      </c>
      <c r="D769">
        <f t="shared" si="727"/>
        <v>2.2880371782237363</v>
      </c>
      <c r="E769">
        <f t="shared" si="733"/>
        <v>0.7431037601024082</v>
      </c>
      <c r="F769">
        <f t="shared" si="734"/>
        <v>0.7431037601024082</v>
      </c>
      <c r="G769">
        <f t="shared" si="728"/>
        <v>2.2651568064414991</v>
      </c>
      <c r="H769">
        <f t="shared" si="729"/>
        <v>0.76846308422504339</v>
      </c>
      <c r="I769">
        <f t="shared" si="730"/>
        <v>0.76846308422504339</v>
      </c>
      <c r="J769">
        <f t="shared" si="785"/>
        <v>28.405229905674144</v>
      </c>
      <c r="K769">
        <f t="shared" si="786"/>
        <v>27.470358401125477</v>
      </c>
      <c r="L769">
        <f t="shared" si="735"/>
        <v>2.0487391968221528E+19</v>
      </c>
      <c r="M769">
        <f t="shared" si="731"/>
        <v>3.8729486600174466E-2</v>
      </c>
      <c r="N769" s="17">
        <f t="shared" si="787"/>
        <v>7.934661727057577E+17</v>
      </c>
      <c r="O769">
        <f t="shared" si="788"/>
        <v>0</v>
      </c>
      <c r="P769" s="18" t="e">
        <f t="shared" si="732"/>
        <v>#N/A</v>
      </c>
      <c r="R769">
        <f t="shared" si="736"/>
        <v>3.3131075470233626</v>
      </c>
      <c r="S769">
        <f t="shared" si="737"/>
        <v>44.466341344890694</v>
      </c>
      <c r="T769">
        <f t="shared" si="759"/>
        <v>-3.251154041412831</v>
      </c>
      <c r="U769" s="9">
        <f t="shared" si="738"/>
        <v>41.215187303477862</v>
      </c>
      <c r="V769">
        <f t="shared" si="760"/>
        <v>-7.9346617270572314E+17</v>
      </c>
      <c r="W769">
        <f t="shared" si="761"/>
        <v>0</v>
      </c>
      <c r="X769">
        <f t="shared" si="762"/>
        <v>-4.2632564145606011E-14</v>
      </c>
      <c r="Y769">
        <f t="shared" si="739"/>
        <v>0.83769667180869067</v>
      </c>
      <c r="Z769">
        <f t="shared" si="740"/>
        <v>31.415926535897931</v>
      </c>
      <c r="AA769">
        <f t="shared" si="741"/>
        <v>3.874692308575999</v>
      </c>
      <c r="AB769">
        <f t="shared" si="763"/>
        <v>3.4892192155095336</v>
      </c>
      <c r="AC769">
        <f t="shared" si="742"/>
        <v>34.905145751407467</v>
      </c>
      <c r="AD769">
        <f t="shared" si="764"/>
        <v>0.20973636956477484</v>
      </c>
      <c r="AE769">
        <f t="shared" si="743"/>
        <v>0.29310857542390251</v>
      </c>
      <c r="AF769" s="9">
        <f t="shared" si="765"/>
        <v>35.407990696396141</v>
      </c>
      <c r="AG769" s="9">
        <f t="shared" si="766"/>
        <v>0</v>
      </c>
      <c r="AH769">
        <f t="shared" si="767"/>
        <v>0</v>
      </c>
      <c r="AI769">
        <f t="shared" si="784"/>
        <v>3.1257338500323417E-3</v>
      </c>
      <c r="AJ769">
        <f t="shared" si="744"/>
        <v>37.337604695554134</v>
      </c>
      <c r="AK769">
        <f t="shared" si="745"/>
        <v>3.3221272105293571</v>
      </c>
      <c r="AL769">
        <f t="shared" si="746"/>
        <v>0.258535803584933</v>
      </c>
      <c r="AM769">
        <f t="shared" si="747"/>
        <v>0.29691959380943461</v>
      </c>
      <c r="AN769" s="9">
        <f t="shared" si="768"/>
        <v>41.215187303477862</v>
      </c>
      <c r="AO769">
        <f t="shared" si="748"/>
        <v>0</v>
      </c>
      <c r="AP769">
        <f t="shared" si="769"/>
        <v>0</v>
      </c>
      <c r="AQ769">
        <f t="shared" si="749"/>
        <v>5.9216781596562029</v>
      </c>
      <c r="AR769">
        <f t="shared" si="750"/>
        <v>-0.16709200498017651</v>
      </c>
      <c r="AS769">
        <f t="shared" si="751"/>
        <v>4.8799434020158156E-2</v>
      </c>
      <c r="AT769">
        <f t="shared" si="770"/>
        <v>-5.0296690762046889E-2</v>
      </c>
      <c r="AU769">
        <f t="shared" si="752"/>
        <v>5.8071966070817211</v>
      </c>
      <c r="AV769">
        <f t="shared" si="771"/>
        <v>0.14089943506314462</v>
      </c>
      <c r="AW769">
        <f t="shared" si="772"/>
        <v>0</v>
      </c>
      <c r="AX769">
        <f t="shared" si="753"/>
        <v>3.8739175339603638E-2</v>
      </c>
      <c r="AY769" t="b">
        <f t="shared" si="773"/>
        <v>0</v>
      </c>
      <c r="AZ769">
        <f t="shared" si="754"/>
        <v>37.337604695554134</v>
      </c>
      <c r="BA769">
        <f t="shared" si="755"/>
        <v>3.3221272105293691</v>
      </c>
      <c r="BB769">
        <f t="shared" si="756"/>
        <v>0.20920400728702521</v>
      </c>
      <c r="BC769">
        <f t="shared" si="757"/>
        <v>0.29691959380943461</v>
      </c>
      <c r="BD769">
        <f t="shared" si="758"/>
        <v>4.9331796297907987E-2</v>
      </c>
      <c r="BF769" s="15">
        <f t="shared" si="774"/>
        <v>41.215187303477869</v>
      </c>
      <c r="BG769" s="10">
        <f t="shared" si="775"/>
        <v>0</v>
      </c>
      <c r="BH769">
        <f t="shared" si="776"/>
        <v>5.8071966070817282</v>
      </c>
      <c r="BI769">
        <f t="shared" si="777"/>
        <v>5.9216781596562029</v>
      </c>
      <c r="BJ769">
        <f t="shared" si="778"/>
        <v>-0.16709200498016452</v>
      </c>
      <c r="BK769">
        <f t="shared" si="779"/>
        <v>-5.3236227774963729E-4</v>
      </c>
      <c r="BM769">
        <f t="shared" si="780"/>
        <v>0</v>
      </c>
      <c r="BN769">
        <f t="shared" si="781"/>
        <v>1.1990408665951691E-14</v>
      </c>
      <c r="BO769">
        <f t="shared" si="782"/>
        <v>0</v>
      </c>
      <c r="BP769">
        <f t="shared" si="783"/>
        <v>0</v>
      </c>
    </row>
    <row r="770" spans="1:68" x14ac:dyDescent="0.2">
      <c r="A770">
        <f t="shared" si="789"/>
        <v>0.73299999999999998</v>
      </c>
      <c r="B770">
        <f t="shared" si="725"/>
        <v>2.2911629120737689</v>
      </c>
      <c r="C770">
        <f t="shared" si="726"/>
        <v>0.83457093795865811</v>
      </c>
      <c r="D770">
        <f t="shared" si="727"/>
        <v>2.2911629120737689</v>
      </c>
      <c r="E770">
        <f t="shared" si="733"/>
        <v>0.74100846663550757</v>
      </c>
      <c r="F770">
        <f t="shared" si="734"/>
        <v>0.74100846663550746</v>
      </c>
      <c r="G770">
        <f t="shared" si="728"/>
        <v>2.268251282953031</v>
      </c>
      <c r="H770">
        <f t="shared" si="729"/>
        <v>0.76647927073725197</v>
      </c>
      <c r="I770">
        <f t="shared" si="730"/>
        <v>0.76647927073725186</v>
      </c>
      <c r="J770">
        <f t="shared" si="785"/>
        <v>28.478748760471731</v>
      </c>
      <c r="K770">
        <f t="shared" si="786"/>
        <v>27.540745704888788</v>
      </c>
      <c r="L770">
        <f t="shared" si="735"/>
        <v>2.1036746935835578E+19</v>
      </c>
      <c r="M770">
        <f t="shared" si="731"/>
        <v>3.8760720468368572E-2</v>
      </c>
      <c r="N770" s="17">
        <f t="shared" si="787"/>
        <v>8.1539946754373197E+17</v>
      </c>
      <c r="O770">
        <f t="shared" si="788"/>
        <v>0</v>
      </c>
      <c r="P770" s="18" t="e">
        <f t="shared" si="732"/>
        <v>#N/A</v>
      </c>
      <c r="R770">
        <f t="shared" si="736"/>
        <v>3.3156665700903849</v>
      </c>
      <c r="S770">
        <f t="shared" si="737"/>
        <v>44.492802436492653</v>
      </c>
      <c r="T770">
        <f t="shared" si="759"/>
        <v>-3.2503479041971195</v>
      </c>
      <c r="U770" s="9">
        <f t="shared" si="738"/>
        <v>41.242454532295532</v>
      </c>
      <c r="V770">
        <f t="shared" si="760"/>
        <v>-8.1539946754372454E+17</v>
      </c>
      <c r="W770">
        <f t="shared" si="761"/>
        <v>0</v>
      </c>
      <c r="X770">
        <f t="shared" si="762"/>
        <v>-7.1054273576010019E-15</v>
      </c>
      <c r="Y770">
        <f t="shared" si="739"/>
        <v>0.83457093795865811</v>
      </c>
      <c r="Z770">
        <f t="shared" si="740"/>
        <v>31.415926535897931</v>
      </c>
      <c r="AA770">
        <f t="shared" si="741"/>
        <v>3.8778180424260316</v>
      </c>
      <c r="AB770">
        <f t="shared" si="763"/>
        <v>3.5140463199055869</v>
      </c>
      <c r="AC770">
        <f t="shared" si="742"/>
        <v>34.92997285580352</v>
      </c>
      <c r="AD770">
        <f t="shared" si="764"/>
        <v>0.21054274940250167</v>
      </c>
      <c r="AE770">
        <f t="shared" si="743"/>
        <v>0.29592242467863322</v>
      </c>
      <c r="AF770" s="9">
        <f t="shared" si="765"/>
        <v>35.436438029884656</v>
      </c>
      <c r="AG770" s="9">
        <f t="shared" si="766"/>
        <v>0</v>
      </c>
      <c r="AH770">
        <f t="shared" si="767"/>
        <v>0</v>
      </c>
      <c r="AI770">
        <f t="shared" si="784"/>
        <v>3.1257338500323417E-3</v>
      </c>
      <c r="AJ770">
        <f t="shared" si="744"/>
        <v>37.337604695554134</v>
      </c>
      <c r="AK770">
        <f t="shared" si="745"/>
        <v>3.3457646681482833</v>
      </c>
      <c r="AL770">
        <f t="shared" si="746"/>
        <v>0.25934194080064454</v>
      </c>
      <c r="AM770">
        <f t="shared" si="747"/>
        <v>0.29974322779247631</v>
      </c>
      <c r="AN770" s="9">
        <f t="shared" si="768"/>
        <v>41.24245453229554</v>
      </c>
      <c r="AO770">
        <f t="shared" si="748"/>
        <v>0</v>
      </c>
      <c r="AP770">
        <f t="shared" si="769"/>
        <v>0</v>
      </c>
      <c r="AQ770">
        <f t="shared" si="749"/>
        <v>5.9216781596562029</v>
      </c>
      <c r="AR770">
        <f t="shared" si="750"/>
        <v>-0.16828165175730359</v>
      </c>
      <c r="AS770">
        <f t="shared" si="751"/>
        <v>4.8799191398142872E-2</v>
      </c>
      <c r="AT770">
        <f t="shared" si="770"/>
        <v>-5.0296918178181139E-2</v>
      </c>
      <c r="AU770">
        <f t="shared" si="752"/>
        <v>5.8060165024108841</v>
      </c>
      <c r="AV770">
        <f t="shared" si="771"/>
        <v>0.14077766632110592</v>
      </c>
      <c r="AW770">
        <f t="shared" si="772"/>
        <v>0</v>
      </c>
      <c r="AX770">
        <f t="shared" si="753"/>
        <v>3.8770432678103969E-2</v>
      </c>
      <c r="AY770" t="b">
        <f t="shared" si="773"/>
        <v>0</v>
      </c>
      <c r="AZ770">
        <f t="shared" si="754"/>
        <v>37.337604695554134</v>
      </c>
      <c r="BA770">
        <f t="shared" si="755"/>
        <v>3.3457646681482807</v>
      </c>
      <c r="BB770">
        <f t="shared" si="756"/>
        <v>0.2100101445027367</v>
      </c>
      <c r="BC770">
        <f t="shared" si="757"/>
        <v>0.29974322779247647</v>
      </c>
      <c r="BD770">
        <f t="shared" si="758"/>
        <v>4.9331796297907987E-2</v>
      </c>
      <c r="BF770" s="15">
        <f t="shared" si="774"/>
        <v>41.242454532295532</v>
      </c>
      <c r="BG770" s="10">
        <f t="shared" si="775"/>
        <v>0</v>
      </c>
      <c r="BH770">
        <f t="shared" si="776"/>
        <v>5.806016502410877</v>
      </c>
      <c r="BI770">
        <f t="shared" si="777"/>
        <v>5.9216781596562029</v>
      </c>
      <c r="BJ770">
        <f t="shared" si="778"/>
        <v>-0.16828165175730625</v>
      </c>
      <c r="BK770">
        <f t="shared" si="779"/>
        <v>-5.3260489976497682E-4</v>
      </c>
      <c r="BM770">
        <f t="shared" si="780"/>
        <v>0</v>
      </c>
      <c r="BN770">
        <f t="shared" si="781"/>
        <v>0</v>
      </c>
      <c r="BO770">
        <f t="shared" si="782"/>
        <v>0</v>
      </c>
      <c r="BP770">
        <f t="shared" si="783"/>
        <v>0</v>
      </c>
    </row>
    <row r="771" spans="1:68" x14ac:dyDescent="0.2">
      <c r="A771">
        <f t="shared" si="789"/>
        <v>0.73399999999999999</v>
      </c>
      <c r="B771">
        <f t="shared" si="725"/>
        <v>2.2942886459238014</v>
      </c>
      <c r="C771">
        <f t="shared" si="726"/>
        <v>0.83144520410862555</v>
      </c>
      <c r="D771">
        <f t="shared" si="727"/>
        <v>2.2942886459238014</v>
      </c>
      <c r="E771">
        <f t="shared" si="733"/>
        <v>0.73890593336461363</v>
      </c>
      <c r="F771">
        <f t="shared" si="734"/>
        <v>0.73890593336461352</v>
      </c>
      <c r="G771">
        <f t="shared" si="728"/>
        <v>2.2713457594645634</v>
      </c>
      <c r="H771">
        <f t="shared" si="729"/>
        <v>0.76448811761470525</v>
      </c>
      <c r="I771">
        <f t="shared" si="730"/>
        <v>0.76448811761470525</v>
      </c>
      <c r="J771">
        <f t="shared" si="785"/>
        <v>28.552923294011332</v>
      </c>
      <c r="K771">
        <f t="shared" si="786"/>
        <v>27.611758917203854</v>
      </c>
      <c r="L771">
        <f t="shared" si="735"/>
        <v>2.1604411785423573E+19</v>
      </c>
      <c r="M771">
        <f t="shared" si="731"/>
        <v>3.8791954298692609E-2</v>
      </c>
      <c r="N771" s="17">
        <f t="shared" si="787"/>
        <v>8.3807735463028723E+17</v>
      </c>
      <c r="O771">
        <f t="shared" si="788"/>
        <v>0</v>
      </c>
      <c r="P771" s="18" t="e">
        <f t="shared" si="732"/>
        <v>#N/A</v>
      </c>
      <c r="R771">
        <f t="shared" si="736"/>
        <v>3.3182417297153197</v>
      </c>
      <c r="S771">
        <f t="shared" si="737"/>
        <v>44.51942921705205</v>
      </c>
      <c r="T771">
        <f t="shared" si="759"/>
        <v>-3.2495424172914369</v>
      </c>
      <c r="U771" s="9">
        <f t="shared" si="738"/>
        <v>41.269886799760613</v>
      </c>
      <c r="V771">
        <f t="shared" si="760"/>
        <v>-8.3807735463028403E+17</v>
      </c>
      <c r="W771">
        <f t="shared" si="761"/>
        <v>0</v>
      </c>
      <c r="X771">
        <f t="shared" si="762"/>
        <v>-7.1054273576010019E-15</v>
      </c>
      <c r="Y771">
        <f t="shared" si="739"/>
        <v>0.83144520410862555</v>
      </c>
      <c r="Z771">
        <f t="shared" si="740"/>
        <v>31.415926535897931</v>
      </c>
      <c r="AA771">
        <f t="shared" si="741"/>
        <v>3.8809437762760641</v>
      </c>
      <c r="AB771">
        <f t="shared" si="763"/>
        <v>3.5390340665072224</v>
      </c>
      <c r="AC771">
        <f t="shared" si="742"/>
        <v>34.954960602405151</v>
      </c>
      <c r="AD771">
        <f t="shared" si="764"/>
        <v>0.21134847951567523</v>
      </c>
      <c r="AE771">
        <f t="shared" si="743"/>
        <v>0.2987541115629932</v>
      </c>
      <c r="AF771" s="9">
        <f t="shared" si="765"/>
        <v>35.465063193483822</v>
      </c>
      <c r="AG771" s="9">
        <f t="shared" si="766"/>
        <v>0</v>
      </c>
      <c r="AH771">
        <f t="shared" si="767"/>
        <v>0</v>
      </c>
      <c r="AI771">
        <f t="shared" si="784"/>
        <v>3.1257338500325638E-3</v>
      </c>
      <c r="AJ771">
        <f t="shared" si="744"/>
        <v>37.337604695554134</v>
      </c>
      <c r="AK771">
        <f t="shared" si="745"/>
        <v>3.3695500212771532</v>
      </c>
      <c r="AL771">
        <f t="shared" si="746"/>
        <v>0.26014742770632715</v>
      </c>
      <c r="AM771">
        <f t="shared" si="747"/>
        <v>0.30258465522300498</v>
      </c>
      <c r="AN771" s="9">
        <f t="shared" si="768"/>
        <v>41.269886799760627</v>
      </c>
      <c r="AO771">
        <f t="shared" si="748"/>
        <v>0</v>
      </c>
      <c r="AP771">
        <f t="shared" si="769"/>
        <v>0</v>
      </c>
      <c r="AQ771">
        <f t="shared" si="749"/>
        <v>5.9216781596562029</v>
      </c>
      <c r="AR771">
        <f t="shared" si="750"/>
        <v>-0.16948404523006921</v>
      </c>
      <c r="AS771">
        <f t="shared" si="751"/>
        <v>4.879894819065192E-2</v>
      </c>
      <c r="AT771">
        <f t="shared" si="770"/>
        <v>-5.0298717680359602E-2</v>
      </c>
      <c r="AU771">
        <f t="shared" si="752"/>
        <v>5.8048236062768055</v>
      </c>
      <c r="AV771">
        <f t="shared" si="771"/>
        <v>0.14065518605470162</v>
      </c>
      <c r="AW771">
        <f t="shared" si="772"/>
        <v>0</v>
      </c>
      <c r="AX771">
        <f t="shared" si="753"/>
        <v>3.8801690016604287E-2</v>
      </c>
      <c r="AY771" t="b">
        <f t="shared" si="773"/>
        <v>0</v>
      </c>
      <c r="AZ771">
        <f t="shared" si="754"/>
        <v>37.337604695554134</v>
      </c>
      <c r="BA771">
        <f t="shared" si="755"/>
        <v>3.3695500212771403</v>
      </c>
      <c r="BB771">
        <f t="shared" si="756"/>
        <v>0.21081563140841936</v>
      </c>
      <c r="BC771">
        <f t="shared" si="757"/>
        <v>0.30258465522300515</v>
      </c>
      <c r="BD771">
        <f t="shared" si="758"/>
        <v>4.9331796297907987E-2</v>
      </c>
      <c r="BF771" s="15">
        <f t="shared" si="774"/>
        <v>41.269886799760613</v>
      </c>
      <c r="BG771" s="10">
        <f t="shared" si="775"/>
        <v>0</v>
      </c>
      <c r="BH771">
        <f t="shared" si="776"/>
        <v>5.8048236062767913</v>
      </c>
      <c r="BI771">
        <f t="shared" si="777"/>
        <v>5.9216781596562029</v>
      </c>
      <c r="BJ771">
        <f t="shared" si="778"/>
        <v>-0.16948404523008209</v>
      </c>
      <c r="BK771">
        <f t="shared" si="779"/>
        <v>-5.3284810725587328E-4</v>
      </c>
      <c r="BM771">
        <f t="shared" si="780"/>
        <v>0</v>
      </c>
      <c r="BN771">
        <f t="shared" si="781"/>
        <v>-1.2878587085651816E-14</v>
      </c>
      <c r="BO771">
        <f t="shared" si="782"/>
        <v>0</v>
      </c>
      <c r="BP771">
        <f t="shared" si="783"/>
        <v>0</v>
      </c>
    </row>
    <row r="772" spans="1:68" x14ac:dyDescent="0.2">
      <c r="A772">
        <f t="shared" si="789"/>
        <v>0.73499999999999999</v>
      </c>
      <c r="B772">
        <f t="shared" si="725"/>
        <v>2.297414379773834</v>
      </c>
      <c r="C772">
        <f t="shared" si="726"/>
        <v>0.82831947025859298</v>
      </c>
      <c r="D772">
        <f t="shared" si="727"/>
        <v>2.297414379773834</v>
      </c>
      <c r="E772">
        <f t="shared" si="733"/>
        <v>0.73679618083190568</v>
      </c>
      <c r="F772">
        <f t="shared" si="734"/>
        <v>0.73679618083190557</v>
      </c>
      <c r="G772">
        <f t="shared" si="728"/>
        <v>2.2744402359760958</v>
      </c>
      <c r="H772">
        <f t="shared" si="729"/>
        <v>0.76248964392424234</v>
      </c>
      <c r="I772">
        <f t="shared" si="730"/>
        <v>0.76248964392424234</v>
      </c>
      <c r="J772">
        <f t="shared" si="785"/>
        <v>28.627760069098805</v>
      </c>
      <c r="K772">
        <f t="shared" si="786"/>
        <v>27.683404276791347</v>
      </c>
      <c r="L772">
        <f t="shared" si="735"/>
        <v>2.2191109519594078E+19</v>
      </c>
      <c r="M772">
        <f t="shared" si="731"/>
        <v>3.8823188091116102E-2</v>
      </c>
      <c r="N772" s="17">
        <f t="shared" si="787"/>
        <v>8.6152961882975795E+17</v>
      </c>
      <c r="O772">
        <f t="shared" si="788"/>
        <v>0</v>
      </c>
      <c r="P772" s="18" t="e">
        <f t="shared" si="732"/>
        <v>#N/A</v>
      </c>
      <c r="R772">
        <f t="shared" si="736"/>
        <v>3.3208331100655029</v>
      </c>
      <c r="S772">
        <f t="shared" si="737"/>
        <v>44.546223410470319</v>
      </c>
      <c r="T772">
        <f t="shared" si="759"/>
        <v>-3.2487375796489921</v>
      </c>
      <c r="U772" s="9">
        <f t="shared" si="738"/>
        <v>41.29748583082133</v>
      </c>
      <c r="V772">
        <f t="shared" si="760"/>
        <v>-8.6152961882974579E+17</v>
      </c>
      <c r="W772">
        <f t="shared" si="761"/>
        <v>0</v>
      </c>
      <c r="X772">
        <f t="shared" si="762"/>
        <v>-1.4210854715202004E-14</v>
      </c>
      <c r="Y772">
        <f t="shared" si="739"/>
        <v>0.82831947025859298</v>
      </c>
      <c r="Z772">
        <f t="shared" si="740"/>
        <v>31.415926535897931</v>
      </c>
      <c r="AA772">
        <f t="shared" si="741"/>
        <v>3.8840695101260967</v>
      </c>
      <c r="AB772">
        <f t="shared" si="763"/>
        <v>3.5641842651481879</v>
      </c>
      <c r="AC772">
        <f t="shared" si="742"/>
        <v>34.980110801046116</v>
      </c>
      <c r="AD772">
        <f t="shared" si="764"/>
        <v>0.21215356095045818</v>
      </c>
      <c r="AE772">
        <f t="shared" si="743"/>
        <v>0.30160373738565505</v>
      </c>
      <c r="AF772" s="9">
        <f t="shared" si="765"/>
        <v>35.493868099382226</v>
      </c>
      <c r="AG772" s="9">
        <f t="shared" si="766"/>
        <v>0</v>
      </c>
      <c r="AH772">
        <f t="shared" si="767"/>
        <v>0</v>
      </c>
      <c r="AI772">
        <f t="shared" si="784"/>
        <v>3.1257338500325638E-3</v>
      </c>
      <c r="AJ772">
        <f t="shared" si="744"/>
        <v>37.337604695554134</v>
      </c>
      <c r="AK772">
        <f t="shared" si="745"/>
        <v>3.3934848924110645</v>
      </c>
      <c r="AL772">
        <f t="shared" si="746"/>
        <v>0.26095226534877192</v>
      </c>
      <c r="AM772">
        <f t="shared" si="747"/>
        <v>0.30544397750737085</v>
      </c>
      <c r="AN772" s="9">
        <f t="shared" si="768"/>
        <v>41.297485830821344</v>
      </c>
      <c r="AO772">
        <f t="shared" si="748"/>
        <v>0</v>
      </c>
      <c r="AP772">
        <f t="shared" si="769"/>
        <v>0</v>
      </c>
      <c r="AQ772">
        <f t="shared" si="749"/>
        <v>5.9216781596562029</v>
      </c>
      <c r="AR772">
        <f t="shared" si="750"/>
        <v>-0.17069937273712332</v>
      </c>
      <c r="AS772">
        <f t="shared" si="751"/>
        <v>4.8798704398313741E-2</v>
      </c>
      <c r="AT772">
        <f t="shared" si="770"/>
        <v>-5.0302087131391865E-2</v>
      </c>
      <c r="AU772">
        <f t="shared" si="752"/>
        <v>5.8036177314391182</v>
      </c>
      <c r="AV772">
        <f t="shared" si="771"/>
        <v>0.14053198674646034</v>
      </c>
      <c r="AW772">
        <f t="shared" si="772"/>
        <v>0</v>
      </c>
      <c r="AX772">
        <f t="shared" si="753"/>
        <v>3.8832947355104619E-2</v>
      </c>
      <c r="AY772" t="b">
        <f t="shared" si="773"/>
        <v>0</v>
      </c>
      <c r="AZ772">
        <f t="shared" si="754"/>
        <v>37.337604695554134</v>
      </c>
      <c r="BA772">
        <f t="shared" si="755"/>
        <v>3.393484892411081</v>
      </c>
      <c r="BB772">
        <f t="shared" si="756"/>
        <v>0.2116204690508639</v>
      </c>
      <c r="BC772">
        <f t="shared" si="757"/>
        <v>0.30544397750737101</v>
      </c>
      <c r="BD772">
        <f t="shared" si="758"/>
        <v>4.9331796297907987E-2</v>
      </c>
      <c r="BF772" s="15">
        <f t="shared" si="774"/>
        <v>41.297485830821358</v>
      </c>
      <c r="BG772" s="10">
        <f t="shared" si="775"/>
        <v>0</v>
      </c>
      <c r="BH772">
        <f t="shared" si="776"/>
        <v>5.8036177314391324</v>
      </c>
      <c r="BI772">
        <f t="shared" si="777"/>
        <v>5.9216781596562029</v>
      </c>
      <c r="BJ772">
        <f t="shared" si="778"/>
        <v>-0.17069937273710689</v>
      </c>
      <c r="BK772">
        <f t="shared" si="779"/>
        <v>-5.330918995942735E-4</v>
      </c>
      <c r="BM772">
        <f t="shared" si="780"/>
        <v>0</v>
      </c>
      <c r="BN772">
        <f t="shared" si="781"/>
        <v>1.6431300764452317E-14</v>
      </c>
      <c r="BO772">
        <f t="shared" si="782"/>
        <v>0</v>
      </c>
      <c r="BP772">
        <f t="shared" si="783"/>
        <v>0</v>
      </c>
    </row>
    <row r="773" spans="1:68" x14ac:dyDescent="0.2">
      <c r="A773">
        <f t="shared" si="789"/>
        <v>0.73599999999999999</v>
      </c>
      <c r="B773">
        <f t="shared" si="725"/>
        <v>2.3005401136238661</v>
      </c>
      <c r="C773">
        <f t="shared" si="726"/>
        <v>0.82519373640856086</v>
      </c>
      <c r="D773">
        <f t="shared" si="727"/>
        <v>2.3005401136238661</v>
      </c>
      <c r="E773">
        <f t="shared" si="733"/>
        <v>0.73467922965009691</v>
      </c>
      <c r="F773">
        <f t="shared" si="734"/>
        <v>0.7346792296500968</v>
      </c>
      <c r="G773">
        <f t="shared" si="728"/>
        <v>2.2775347124876273</v>
      </c>
      <c r="H773">
        <f t="shared" si="729"/>
        <v>0.76048386880280261</v>
      </c>
      <c r="I773">
        <f t="shared" si="730"/>
        <v>0.7604838688028025</v>
      </c>
      <c r="J773">
        <f t="shared" si="785"/>
        <v>28.703265745530231</v>
      </c>
      <c r="K773">
        <f t="shared" si="786"/>
        <v>27.755688114361263</v>
      </c>
      <c r="L773">
        <f t="shared" si="735"/>
        <v>2.2797595995943617E+19</v>
      </c>
      <c r="M773">
        <f t="shared" si="731"/>
        <v>3.8854421845608507E-2</v>
      </c>
      <c r="N773" s="17">
        <f t="shared" si="787"/>
        <v>8.8578741189214874E+17</v>
      </c>
      <c r="O773">
        <f t="shared" si="788"/>
        <v>0</v>
      </c>
      <c r="P773" s="18" t="e">
        <f t="shared" si="732"/>
        <v>#N/A</v>
      </c>
      <c r="R773">
        <f t="shared" si="736"/>
        <v>3.3234407962816088</v>
      </c>
      <c r="S773">
        <f t="shared" si="737"/>
        <v>44.573186765519736</v>
      </c>
      <c r="T773">
        <f t="shared" si="759"/>
        <v>-3.2479333902255241</v>
      </c>
      <c r="U773" s="9">
        <f t="shared" si="738"/>
        <v>41.32525337529421</v>
      </c>
      <c r="V773">
        <f t="shared" si="760"/>
        <v>-8.8578741189212902E+17</v>
      </c>
      <c r="W773">
        <f t="shared" si="761"/>
        <v>0</v>
      </c>
      <c r="X773">
        <f t="shared" si="762"/>
        <v>-2.1316282072803006E-14</v>
      </c>
      <c r="Y773">
        <f t="shared" si="739"/>
        <v>0.82519373640856086</v>
      </c>
      <c r="Z773">
        <f t="shared" si="740"/>
        <v>31.415926535897931</v>
      </c>
      <c r="AA773">
        <f t="shared" si="741"/>
        <v>3.8871952439761288</v>
      </c>
      <c r="AB773">
        <f t="shared" si="763"/>
        <v>3.5894987528007687</v>
      </c>
      <c r="AC773">
        <f t="shared" si="742"/>
        <v>35.005425288698703</v>
      </c>
      <c r="AD773">
        <f t="shared" si="764"/>
        <v>0.21295799475048824</v>
      </c>
      <c r="AE773">
        <f t="shared" si="743"/>
        <v>0.30447140467796419</v>
      </c>
      <c r="AF773" s="9">
        <f t="shared" si="765"/>
        <v>35.522854688127154</v>
      </c>
      <c r="AG773" s="9">
        <f t="shared" si="766"/>
        <v>0</v>
      </c>
      <c r="AH773">
        <f t="shared" si="767"/>
        <v>0</v>
      </c>
      <c r="AI773">
        <f t="shared" si="784"/>
        <v>3.1257338500323417E-3</v>
      </c>
      <c r="AJ773">
        <f t="shared" si="744"/>
        <v>37.337604695554134</v>
      </c>
      <c r="AK773">
        <f t="shared" si="745"/>
        <v>3.4175709276938573</v>
      </c>
      <c r="AL773">
        <f t="shared" si="746"/>
        <v>0.26175645477223997</v>
      </c>
      <c r="AM773">
        <f t="shared" si="747"/>
        <v>0.30832129727397106</v>
      </c>
      <c r="AN773" s="9">
        <f t="shared" si="768"/>
        <v>41.325253375294203</v>
      </c>
      <c r="AO773">
        <f t="shared" si="748"/>
        <v>0</v>
      </c>
      <c r="AP773">
        <f t="shared" si="769"/>
        <v>0</v>
      </c>
      <c r="AQ773">
        <f t="shared" si="749"/>
        <v>5.9216781596562029</v>
      </c>
      <c r="AR773">
        <f t="shared" si="750"/>
        <v>-0.1719278251069114</v>
      </c>
      <c r="AS773">
        <f t="shared" si="751"/>
        <v>4.8798460021751727E-2</v>
      </c>
      <c r="AT773">
        <f t="shared" si="770"/>
        <v>-5.0307024709777298E-2</v>
      </c>
      <c r="AU773">
        <f t="shared" si="752"/>
        <v>5.8023986871670488</v>
      </c>
      <c r="AV773">
        <f t="shared" si="771"/>
        <v>0.140408060767897</v>
      </c>
      <c r="AW773">
        <f t="shared" si="772"/>
        <v>0</v>
      </c>
      <c r="AX773">
        <f t="shared" si="753"/>
        <v>3.8864204693604937E-2</v>
      </c>
      <c r="AY773" t="b">
        <f t="shared" si="773"/>
        <v>0</v>
      </c>
      <c r="AZ773">
        <f t="shared" si="754"/>
        <v>37.337604695554134</v>
      </c>
      <c r="BA773">
        <f t="shared" si="755"/>
        <v>3.4175709276938573</v>
      </c>
      <c r="BB773">
        <f t="shared" si="756"/>
        <v>0.21242465847433209</v>
      </c>
      <c r="BC773">
        <f t="shared" si="757"/>
        <v>0.30832129727397123</v>
      </c>
      <c r="BD773">
        <f t="shared" si="758"/>
        <v>4.9331796297907987E-2</v>
      </c>
      <c r="BF773" s="15">
        <f t="shared" si="774"/>
        <v>41.325253375294203</v>
      </c>
      <c r="BG773" s="10">
        <f t="shared" si="775"/>
        <v>0</v>
      </c>
      <c r="BH773">
        <f t="shared" si="776"/>
        <v>5.8023986871670488</v>
      </c>
      <c r="BI773">
        <f t="shared" si="777"/>
        <v>5.9216781596562029</v>
      </c>
      <c r="BJ773">
        <f t="shared" si="778"/>
        <v>-0.1719278251069114</v>
      </c>
      <c r="BK773">
        <f t="shared" si="779"/>
        <v>-5.3333627615614887E-4</v>
      </c>
      <c r="BM773">
        <f t="shared" si="780"/>
        <v>0</v>
      </c>
      <c r="BN773">
        <f t="shared" si="781"/>
        <v>0</v>
      </c>
      <c r="BO773">
        <f t="shared" si="782"/>
        <v>0</v>
      </c>
      <c r="BP773">
        <f t="shared" si="783"/>
        <v>0</v>
      </c>
    </row>
    <row r="774" spans="1:68" x14ac:dyDescent="0.2">
      <c r="A774">
        <f t="shared" si="789"/>
        <v>0.73699999999999999</v>
      </c>
      <c r="B774">
        <f t="shared" si="725"/>
        <v>2.3036658474738987</v>
      </c>
      <c r="C774">
        <f t="shared" si="726"/>
        <v>0.8220680025585283</v>
      </c>
      <c r="D774">
        <f t="shared" si="727"/>
        <v>2.3036658474738987</v>
      </c>
      <c r="E774">
        <f t="shared" si="733"/>
        <v>0.73255510050223205</v>
      </c>
      <c r="F774">
        <f t="shared" si="734"/>
        <v>0.73255510050223194</v>
      </c>
      <c r="G774">
        <f t="shared" si="728"/>
        <v>2.2806291889991597</v>
      </c>
      <c r="H774">
        <f t="shared" si="729"/>
        <v>0.75847081145724071</v>
      </c>
      <c r="I774">
        <f t="shared" si="730"/>
        <v>0.75847081145724071</v>
      </c>
      <c r="J774">
        <f t="shared" si="785"/>
        <v>28.779447081816119</v>
      </c>
      <c r="K774">
        <f t="shared" si="786"/>
        <v>27.828616854244739</v>
      </c>
      <c r="L774">
        <f t="shared" si="735"/>
        <v>2.3424661611513623E+19</v>
      </c>
      <c r="M774">
        <f t="shared" si="731"/>
        <v>3.8885655562139319E-2</v>
      </c>
      <c r="N774" s="17">
        <f t="shared" si="787"/>
        <v>9.1088332308498611E+17</v>
      </c>
      <c r="O774">
        <f t="shared" si="788"/>
        <v>0</v>
      </c>
      <c r="P774" s="18" t="e">
        <f t="shared" si="732"/>
        <v>#N/A</v>
      </c>
      <c r="R774">
        <f t="shared" si="736"/>
        <v>3.3260648744911792</v>
      </c>
      <c r="S774">
        <f t="shared" si="737"/>
        <v>44.600321056299876</v>
      </c>
      <c r="T774">
        <f t="shared" si="759"/>
        <v>-3.2471298479792878</v>
      </c>
      <c r="U774" s="9">
        <f t="shared" si="738"/>
        <v>41.353191208320588</v>
      </c>
      <c r="V774">
        <f t="shared" si="760"/>
        <v>-9.1088332308497331E+17</v>
      </c>
      <c r="W774">
        <f t="shared" si="761"/>
        <v>0</v>
      </c>
      <c r="X774">
        <f t="shared" si="762"/>
        <v>-1.4210854715202004E-14</v>
      </c>
      <c r="Y774">
        <f t="shared" si="739"/>
        <v>0.8220680025585283</v>
      </c>
      <c r="Z774">
        <f t="shared" si="740"/>
        <v>31.415926535897931</v>
      </c>
      <c r="AA774">
        <f t="shared" si="741"/>
        <v>3.8903209778261614</v>
      </c>
      <c r="AB774">
        <f t="shared" si="763"/>
        <v>3.6149793940928259</v>
      </c>
      <c r="AC774">
        <f t="shared" si="742"/>
        <v>35.030905929990759</v>
      </c>
      <c r="AD774">
        <f t="shared" si="764"/>
        <v>0.21376178195688658</v>
      </c>
      <c r="AE774">
        <f t="shared" si="743"/>
        <v>0.30735721721202264</v>
      </c>
      <c r="AF774" s="9">
        <f t="shared" si="765"/>
        <v>35.552024929159664</v>
      </c>
      <c r="AG774" s="9">
        <f t="shared" si="766"/>
        <v>0</v>
      </c>
      <c r="AH774">
        <f t="shared" si="767"/>
        <v>0</v>
      </c>
      <c r="AI774">
        <f t="shared" si="784"/>
        <v>3.1257338500323417E-3</v>
      </c>
      <c r="AJ774">
        <f t="shared" si="744"/>
        <v>37.337604695554134</v>
      </c>
      <c r="AK774">
        <f t="shared" si="745"/>
        <v>3.4418097973566386</v>
      </c>
      <c r="AL774">
        <f t="shared" si="746"/>
        <v>0.26255999701847621</v>
      </c>
      <c r="AM774">
        <f t="shared" si="747"/>
        <v>0.31121671839134279</v>
      </c>
      <c r="AN774" s="9">
        <f t="shared" si="768"/>
        <v>41.353191208320595</v>
      </c>
      <c r="AO774">
        <f t="shared" si="748"/>
        <v>0</v>
      </c>
      <c r="AP774">
        <f t="shared" si="769"/>
        <v>0</v>
      </c>
      <c r="AQ774">
        <f t="shared" si="749"/>
        <v>5.9216781596562029</v>
      </c>
      <c r="AR774">
        <f t="shared" si="750"/>
        <v>-0.17316959673618726</v>
      </c>
      <c r="AS774">
        <f t="shared" si="751"/>
        <v>4.8798215061589628E-2</v>
      </c>
      <c r="AT774">
        <f t="shared" si="770"/>
        <v>-5.0313528908304025E-2</v>
      </c>
      <c r="AU774">
        <f t="shared" si="752"/>
        <v>5.8011662791609311</v>
      </c>
      <c r="AV774">
        <f t="shared" si="771"/>
        <v>0.14028340037742212</v>
      </c>
      <c r="AW774">
        <f t="shared" si="772"/>
        <v>0</v>
      </c>
      <c r="AX774">
        <f t="shared" si="753"/>
        <v>3.8895462032105262E-2</v>
      </c>
      <c r="AY774" t="b">
        <f t="shared" si="773"/>
        <v>0</v>
      </c>
      <c r="AZ774">
        <f t="shared" si="754"/>
        <v>37.337604695554134</v>
      </c>
      <c r="BA774">
        <f t="shared" si="755"/>
        <v>3.4418097973566404</v>
      </c>
      <c r="BB774">
        <f t="shared" si="756"/>
        <v>0.2132282007205682</v>
      </c>
      <c r="BC774">
        <f t="shared" si="757"/>
        <v>0.31121671839134291</v>
      </c>
      <c r="BD774">
        <f t="shared" si="758"/>
        <v>4.9331796297907987E-2</v>
      </c>
      <c r="BF774" s="15">
        <f t="shared" si="774"/>
        <v>41.353191208320595</v>
      </c>
      <c r="BG774" s="10">
        <f t="shared" si="775"/>
        <v>0</v>
      </c>
      <c r="BH774">
        <f t="shared" si="776"/>
        <v>5.8011662791609311</v>
      </c>
      <c r="BI774">
        <f t="shared" si="777"/>
        <v>5.9216781596562029</v>
      </c>
      <c r="BJ774">
        <f t="shared" si="778"/>
        <v>-0.17316959673618548</v>
      </c>
      <c r="BK774">
        <f t="shared" si="779"/>
        <v>-5.3358123631838672E-4</v>
      </c>
      <c r="BM774">
        <f t="shared" si="780"/>
        <v>0</v>
      </c>
      <c r="BN774">
        <f t="shared" si="781"/>
        <v>0</v>
      </c>
      <c r="BO774">
        <f t="shared" si="782"/>
        <v>0</v>
      </c>
      <c r="BP774">
        <f t="shared" si="783"/>
        <v>0</v>
      </c>
    </row>
    <row r="775" spans="1:68" x14ac:dyDescent="0.2">
      <c r="A775">
        <f t="shared" si="789"/>
        <v>0.73799999999999999</v>
      </c>
      <c r="B775">
        <f t="shared" si="725"/>
        <v>2.3067915813239313</v>
      </c>
      <c r="C775">
        <f t="shared" si="726"/>
        <v>0.81894226870849574</v>
      </c>
      <c r="D775">
        <f t="shared" si="727"/>
        <v>2.3067915813239313</v>
      </c>
      <c r="E775">
        <f t="shared" si="733"/>
        <v>0.7304238141414866</v>
      </c>
      <c r="F775">
        <f t="shared" si="734"/>
        <v>0.73042381414148649</v>
      </c>
      <c r="G775">
        <f t="shared" si="728"/>
        <v>2.2837236655106921</v>
      </c>
      <c r="H775">
        <f t="shared" si="729"/>
        <v>0.75645049116414587</v>
      </c>
      <c r="I775">
        <f t="shared" si="730"/>
        <v>0.75645049116414598</v>
      </c>
      <c r="J775">
        <f t="shared" si="785"/>
        <v>28.856310936942926</v>
      </c>
      <c r="K775">
        <f t="shared" si="786"/>
        <v>27.90219701606101</v>
      </c>
      <c r="L775">
        <f t="shared" si="735"/>
        <v>2.4073133083295564E+19</v>
      </c>
      <c r="M775">
        <f t="shared" si="731"/>
        <v>3.8916889240678022E-2</v>
      </c>
      <c r="N775" s="17">
        <f t="shared" si="787"/>
        <v>9.3685145387871526E+17</v>
      </c>
      <c r="O775">
        <f t="shared" si="788"/>
        <v>0</v>
      </c>
      <c r="P775" s="18" t="e">
        <f t="shared" si="732"/>
        <v>#N/A</v>
      </c>
      <c r="R775">
        <f t="shared" si="736"/>
        <v>3.3287054318223857</v>
      </c>
      <c r="S775">
        <f t="shared" si="737"/>
        <v>44.627628082704973</v>
      </c>
      <c r="T775">
        <f t="shared" si="759"/>
        <v>-3.2463269518710502</v>
      </c>
      <c r="U775" s="9">
        <f t="shared" si="738"/>
        <v>41.381301130833926</v>
      </c>
      <c r="V775">
        <f t="shared" si="760"/>
        <v>-9.3685145387870579E+17</v>
      </c>
      <c r="W775">
        <f t="shared" si="761"/>
        <v>0</v>
      </c>
      <c r="X775">
        <f t="shared" si="762"/>
        <v>-7.1054273576010019E-15</v>
      </c>
      <c r="Y775">
        <f t="shared" si="739"/>
        <v>0.81894226870849574</v>
      </c>
      <c r="Z775">
        <f t="shared" si="740"/>
        <v>31.415926535897931</v>
      </c>
      <c r="AA775">
        <f t="shared" si="741"/>
        <v>3.8934467116761939</v>
      </c>
      <c r="AB775">
        <f t="shared" si="763"/>
        <v>3.6406280818366188</v>
      </c>
      <c r="AC775">
        <f t="shared" si="742"/>
        <v>35.056554617734548</v>
      </c>
      <c r="AD775">
        <f t="shared" si="764"/>
        <v>0.21456492360826609</v>
      </c>
      <c r="AE775">
        <f t="shared" si="743"/>
        <v>0.31026128001912823</v>
      </c>
      <c r="AF775" s="9">
        <f t="shared" si="765"/>
        <v>35.58138082136194</v>
      </c>
      <c r="AG775" s="9">
        <f t="shared" si="766"/>
        <v>0</v>
      </c>
      <c r="AH775">
        <f t="shared" si="767"/>
        <v>0</v>
      </c>
      <c r="AI775">
        <f t="shared" si="784"/>
        <v>3.1257338500325638E-3</v>
      </c>
      <c r="AJ775">
        <f t="shared" si="744"/>
        <v>37.337604695554134</v>
      </c>
      <c r="AK775">
        <f t="shared" si="745"/>
        <v>3.4662031961664908</v>
      </c>
      <c r="AL775">
        <f t="shared" si="746"/>
        <v>0.26336289312671379</v>
      </c>
      <c r="AM775">
        <f t="shared" si="747"/>
        <v>0.31413034598660017</v>
      </c>
      <c r="AN775" s="9">
        <f t="shared" si="768"/>
        <v>41.381301130833933</v>
      </c>
      <c r="AO775">
        <f t="shared" si="748"/>
        <v>0</v>
      </c>
      <c r="AP775">
        <f t="shared" si="769"/>
        <v>0</v>
      </c>
      <c r="AQ775">
        <f t="shared" si="749"/>
        <v>5.9216781596562029</v>
      </c>
      <c r="AR775">
        <f t="shared" si="750"/>
        <v>-0.17442488567012804</v>
      </c>
      <c r="AS775">
        <f t="shared" si="751"/>
        <v>4.8797969518447698E-2</v>
      </c>
      <c r="AT775">
        <f t="shared" si="770"/>
        <v>-5.0321598532664318E-2</v>
      </c>
      <c r="AU775">
        <f t="shared" si="752"/>
        <v>5.7999203094719931</v>
      </c>
      <c r="AV775">
        <f t="shared" si="771"/>
        <v>0.14015799771821025</v>
      </c>
      <c r="AW775">
        <f t="shared" si="772"/>
        <v>0</v>
      </c>
      <c r="AX775">
        <f t="shared" si="753"/>
        <v>3.8926719370605586E-2</v>
      </c>
      <c r="AY775" t="b">
        <f t="shared" si="773"/>
        <v>0</v>
      </c>
      <c r="AZ775">
        <f t="shared" si="754"/>
        <v>37.337604695554134</v>
      </c>
      <c r="BA775">
        <f t="shared" si="755"/>
        <v>3.4662031961664881</v>
      </c>
      <c r="BB775">
        <f t="shared" si="756"/>
        <v>0.21403109682880564</v>
      </c>
      <c r="BC775">
        <f t="shared" si="757"/>
        <v>0.31413034598660033</v>
      </c>
      <c r="BD775">
        <f t="shared" si="758"/>
        <v>4.9331796297907987E-2</v>
      </c>
      <c r="BF775" s="15">
        <f t="shared" si="774"/>
        <v>41.381301130833933</v>
      </c>
      <c r="BG775" s="10">
        <f t="shared" si="775"/>
        <v>0</v>
      </c>
      <c r="BH775">
        <f t="shared" si="776"/>
        <v>5.7999203094719931</v>
      </c>
      <c r="BI775">
        <f t="shared" si="777"/>
        <v>5.9216781596562029</v>
      </c>
      <c r="BJ775">
        <f t="shared" si="778"/>
        <v>-0.1744248856701307</v>
      </c>
      <c r="BK775">
        <f t="shared" si="779"/>
        <v>-5.3382677946045565E-4</v>
      </c>
      <c r="BM775">
        <f t="shared" si="780"/>
        <v>0</v>
      </c>
      <c r="BN775">
        <f t="shared" si="781"/>
        <v>0</v>
      </c>
      <c r="BO775">
        <f t="shared" si="782"/>
        <v>0</v>
      </c>
      <c r="BP775">
        <f t="shared" si="783"/>
        <v>0</v>
      </c>
    </row>
    <row r="776" spans="1:68" x14ac:dyDescent="0.2">
      <c r="A776">
        <f t="shared" si="789"/>
        <v>0.73899999999999999</v>
      </c>
      <c r="B776">
        <f t="shared" si="725"/>
        <v>2.3099173151739634</v>
      </c>
      <c r="C776">
        <f t="shared" si="726"/>
        <v>0.81581653485846362</v>
      </c>
      <c r="D776">
        <f t="shared" si="727"/>
        <v>2.3099173151739634</v>
      </c>
      <c r="E776">
        <f t="shared" si="733"/>
        <v>0.72828539139096393</v>
      </c>
      <c r="F776">
        <f t="shared" si="734"/>
        <v>0.72828539139096382</v>
      </c>
      <c r="G776">
        <f t="shared" si="728"/>
        <v>2.2868181420222236</v>
      </c>
      <c r="H776">
        <f t="shared" si="729"/>
        <v>0.75442292726965587</v>
      </c>
      <c r="I776">
        <f t="shared" si="730"/>
        <v>0.75442292726965576</v>
      </c>
      <c r="J776">
        <f t="shared" si="785"/>
        <v>28.933864272173167</v>
      </c>
      <c r="K776">
        <f t="shared" si="786"/>
        <v>27.976435216420892</v>
      </c>
      <c r="L776">
        <f t="shared" si="735"/>
        <v>2.4743875330773819E+19</v>
      </c>
      <c r="M776">
        <f t="shared" si="731"/>
        <v>3.8948122881194099E-2</v>
      </c>
      <c r="N776" s="17">
        <f t="shared" si="787"/>
        <v>9.6372749693992602E+17</v>
      </c>
      <c r="O776">
        <f t="shared" si="788"/>
        <v>0</v>
      </c>
      <c r="P776" s="18" t="e">
        <f t="shared" si="732"/>
        <v>#N/A</v>
      </c>
      <c r="R776">
        <f t="shared" si="736"/>
        <v>3.3313625564180538</v>
      </c>
      <c r="S776">
        <f t="shared" si="737"/>
        <v>44.655109670901005</v>
      </c>
      <c r="T776">
        <f t="shared" si="759"/>
        <v>-3.2455247008640802</v>
      </c>
      <c r="U776" s="9">
        <f t="shared" si="738"/>
        <v>41.409584970036924</v>
      </c>
      <c r="V776">
        <f t="shared" si="760"/>
        <v>-9.6372749693990592E+17</v>
      </c>
      <c r="W776">
        <f t="shared" si="761"/>
        <v>0</v>
      </c>
      <c r="X776">
        <f t="shared" si="762"/>
        <v>-2.1316282072803006E-14</v>
      </c>
      <c r="Y776">
        <f t="shared" si="739"/>
        <v>0.81581653485846362</v>
      </c>
      <c r="Z776">
        <f t="shared" si="740"/>
        <v>31.415926535897931</v>
      </c>
      <c r="AA776">
        <f t="shared" si="741"/>
        <v>3.8965724455262261</v>
      </c>
      <c r="AB776">
        <f t="shared" si="763"/>
        <v>3.6664467375698115</v>
      </c>
      <c r="AC776">
        <f t="shared" si="742"/>
        <v>35.082373273467745</v>
      </c>
      <c r="AD776">
        <f t="shared" si="764"/>
        <v>0.21536742074073861</v>
      </c>
      <c r="AE776">
        <f t="shared" si="743"/>
        <v>0.31318369940856117</v>
      </c>
      <c r="AF776" s="9">
        <f t="shared" si="765"/>
        <v>35.610924393617047</v>
      </c>
      <c r="AG776" s="9">
        <f t="shared" si="766"/>
        <v>0</v>
      </c>
      <c r="AH776">
        <f t="shared" si="767"/>
        <v>0</v>
      </c>
      <c r="AI776">
        <f t="shared" si="784"/>
        <v>3.1257338500323417E-3</v>
      </c>
      <c r="AJ776">
        <f t="shared" si="744"/>
        <v>37.337604695554134</v>
      </c>
      <c r="AK776">
        <f t="shared" si="745"/>
        <v>3.4907528438848714</v>
      </c>
      <c r="AL776">
        <f t="shared" si="746"/>
        <v>0.26416514413368386</v>
      </c>
      <c r="AM776">
        <f t="shared" si="747"/>
        <v>0.31706228646422868</v>
      </c>
      <c r="AN776" s="9">
        <f t="shared" si="768"/>
        <v>41.409584970036917</v>
      </c>
      <c r="AO776">
        <f t="shared" si="748"/>
        <v>0</v>
      </c>
      <c r="AP776">
        <f t="shared" si="769"/>
        <v>0</v>
      </c>
      <c r="AQ776">
        <f t="shared" si="749"/>
        <v>5.9216781596562029</v>
      </c>
      <c r="AR776">
        <f t="shared" si="750"/>
        <v>-0.17569389368494015</v>
      </c>
      <c r="AS776">
        <f t="shared" si="751"/>
        <v>4.8797723392945247E-2</v>
      </c>
      <c r="AT776">
        <f t="shared" si="770"/>
        <v>-5.0331232700339158E-2</v>
      </c>
      <c r="AU776">
        <f t="shared" si="752"/>
        <v>5.79866057641987</v>
      </c>
      <c r="AV776">
        <f t="shared" si="771"/>
        <v>0.14003184481601677</v>
      </c>
      <c r="AW776">
        <f t="shared" si="772"/>
        <v>0</v>
      </c>
      <c r="AX776">
        <f t="shared" si="753"/>
        <v>3.8957976709105911E-2</v>
      </c>
      <c r="AY776" t="b">
        <f t="shared" si="773"/>
        <v>0</v>
      </c>
      <c r="AZ776">
        <f t="shared" si="754"/>
        <v>37.337604695554134</v>
      </c>
      <c r="BA776">
        <f t="shared" si="755"/>
        <v>3.4907528438848825</v>
      </c>
      <c r="BB776">
        <f t="shared" si="756"/>
        <v>0.21483334783577587</v>
      </c>
      <c r="BC776">
        <f t="shared" si="757"/>
        <v>0.31706228646422879</v>
      </c>
      <c r="BD776">
        <f t="shared" si="758"/>
        <v>4.9331796297907987E-2</v>
      </c>
      <c r="BF776" s="15">
        <f t="shared" si="774"/>
        <v>41.409584970036931</v>
      </c>
      <c r="BG776" s="10">
        <f t="shared" si="775"/>
        <v>0</v>
      </c>
      <c r="BH776">
        <f t="shared" si="776"/>
        <v>5.7986605764198842</v>
      </c>
      <c r="BI776">
        <f t="shared" si="777"/>
        <v>5.9216781596562029</v>
      </c>
      <c r="BJ776">
        <f t="shared" si="778"/>
        <v>-0.17569389368492905</v>
      </c>
      <c r="BK776">
        <f t="shared" si="779"/>
        <v>-5.3407290496274018E-4</v>
      </c>
      <c r="BM776">
        <f t="shared" si="780"/>
        <v>0</v>
      </c>
      <c r="BN776">
        <f t="shared" si="781"/>
        <v>1.1102230246251565E-14</v>
      </c>
      <c r="BO776">
        <f t="shared" si="782"/>
        <v>0</v>
      </c>
      <c r="BP776">
        <f t="shared" si="783"/>
        <v>0</v>
      </c>
    </row>
    <row r="777" spans="1:68" x14ac:dyDescent="0.2">
      <c r="A777">
        <f t="shared" si="789"/>
        <v>0.74</v>
      </c>
      <c r="B777">
        <f t="shared" si="725"/>
        <v>2.3130430490239959</v>
      </c>
      <c r="C777">
        <f t="shared" si="726"/>
        <v>0.81269080100843105</v>
      </c>
      <c r="D777">
        <f t="shared" si="727"/>
        <v>2.3130430490239959</v>
      </c>
      <c r="E777">
        <f t="shared" si="733"/>
        <v>0.72613985314349017</v>
      </c>
      <c r="F777">
        <f t="shared" si="734"/>
        <v>0.72613985314349005</v>
      </c>
      <c r="G777">
        <f t="shared" si="728"/>
        <v>2.2899126185337559</v>
      </c>
      <c r="H777">
        <f t="shared" si="729"/>
        <v>0.75238813918926961</v>
      </c>
      <c r="I777">
        <f t="shared" si="730"/>
        <v>0.75238813918926961</v>
      </c>
      <c r="J777">
        <f t="shared" si="785"/>
        <v>29.012114152884966</v>
      </c>
      <c r="K777">
        <f t="shared" si="786"/>
        <v>28.051338170667524</v>
      </c>
      <c r="L777">
        <f t="shared" si="735"/>
        <v>2.5437793466956939E+19</v>
      </c>
      <c r="M777">
        <f t="shared" si="731"/>
        <v>3.8979356483657031E-2</v>
      </c>
      <c r="N777" s="17">
        <f t="shared" si="787"/>
        <v>9.9154881970615642E+17</v>
      </c>
      <c r="O777">
        <f t="shared" si="788"/>
        <v>0</v>
      </c>
      <c r="P777" s="18" t="e">
        <f t="shared" si="732"/>
        <v>#N/A</v>
      </c>
      <c r="R777">
        <f t="shared" si="736"/>
        <v>3.3340363374499438</v>
      </c>
      <c r="S777">
        <f t="shared" si="737"/>
        <v>44.682767673813608</v>
      </c>
      <c r="T777">
        <f t="shared" si="759"/>
        <v>-3.2447230939241409</v>
      </c>
      <c r="U777" s="9">
        <f t="shared" si="738"/>
        <v>41.438044579889464</v>
      </c>
      <c r="V777">
        <f t="shared" si="760"/>
        <v>-9.9154881970612582E+17</v>
      </c>
      <c r="W777">
        <f t="shared" si="761"/>
        <v>0</v>
      </c>
      <c r="X777">
        <f t="shared" si="762"/>
        <v>-2.8421709430404007E-14</v>
      </c>
      <c r="Y777">
        <f t="shared" si="739"/>
        <v>0.81269080100843105</v>
      </c>
      <c r="Z777">
        <f t="shared" si="740"/>
        <v>31.415926535897931</v>
      </c>
      <c r="AA777">
        <f t="shared" si="741"/>
        <v>3.8996981793762586</v>
      </c>
      <c r="AB777">
        <f t="shared" si="763"/>
        <v>3.6924373121089458</v>
      </c>
      <c r="AC777">
        <f t="shared" si="742"/>
        <v>35.108363848006874</v>
      </c>
      <c r="AD777">
        <f t="shared" si="764"/>
        <v>0.2161692743879241</v>
      </c>
      <c r="AE777">
        <f t="shared" si="743"/>
        <v>0.31612458298674195</v>
      </c>
      <c r="AF777" s="9">
        <f t="shared" si="765"/>
        <v>35.640657705381543</v>
      </c>
      <c r="AG777" s="9">
        <f t="shared" si="766"/>
        <v>0</v>
      </c>
      <c r="AH777">
        <f t="shared" si="767"/>
        <v>0</v>
      </c>
      <c r="AI777">
        <f t="shared" si="784"/>
        <v>3.1257338500323417E-3</v>
      </c>
      <c r="AJ777">
        <f t="shared" si="744"/>
        <v>37.337604695554134</v>
      </c>
      <c r="AK777">
        <f t="shared" si="745"/>
        <v>3.5154604857364751</v>
      </c>
      <c r="AL777">
        <f t="shared" si="746"/>
        <v>0.26496675107362311</v>
      </c>
      <c r="AM777">
        <f t="shared" si="747"/>
        <v>0.32001264752524478</v>
      </c>
      <c r="AN777" s="9">
        <f t="shared" si="768"/>
        <v>41.438044579889478</v>
      </c>
      <c r="AO777">
        <f t="shared" si="748"/>
        <v>0</v>
      </c>
      <c r="AP777">
        <f t="shared" si="769"/>
        <v>0</v>
      </c>
      <c r="AQ777">
        <f t="shared" si="749"/>
        <v>5.9216781596562029</v>
      </c>
      <c r="AR777">
        <f t="shared" si="750"/>
        <v>-0.1769768263724707</v>
      </c>
      <c r="AS777">
        <f t="shared" si="751"/>
        <v>4.8797476685699004E-2</v>
      </c>
      <c r="AT777">
        <f t="shared" si="770"/>
        <v>-5.0342430839581676E-2</v>
      </c>
      <c r="AU777">
        <f t="shared" si="752"/>
        <v>5.7973868745079358</v>
      </c>
      <c r="AV777">
        <f t="shared" si="771"/>
        <v>0.13990493357694531</v>
      </c>
      <c r="AW777">
        <f t="shared" si="772"/>
        <v>0</v>
      </c>
      <c r="AX777">
        <f t="shared" si="753"/>
        <v>3.8989234047606236E-2</v>
      </c>
      <c r="AY777" t="b">
        <f t="shared" si="773"/>
        <v>0</v>
      </c>
      <c r="AZ777">
        <f t="shared" si="754"/>
        <v>37.337604695554134</v>
      </c>
      <c r="BA777">
        <f t="shared" si="755"/>
        <v>3.5154604857364968</v>
      </c>
      <c r="BB777">
        <f t="shared" si="756"/>
        <v>0.21563495477571529</v>
      </c>
      <c r="BC777">
        <f t="shared" si="757"/>
        <v>0.32001264752524494</v>
      </c>
      <c r="BD777">
        <f t="shared" si="758"/>
        <v>4.9331796297907987E-2</v>
      </c>
      <c r="BF777" s="15">
        <f t="shared" si="774"/>
        <v>41.4380445798895</v>
      </c>
      <c r="BG777" s="10">
        <f t="shared" si="775"/>
        <v>0</v>
      </c>
      <c r="BH777">
        <f t="shared" si="776"/>
        <v>5.7973868745079571</v>
      </c>
      <c r="BI777">
        <f t="shared" si="777"/>
        <v>5.9216781596562029</v>
      </c>
      <c r="BJ777">
        <f t="shared" si="778"/>
        <v>-0.17697682637244894</v>
      </c>
      <c r="BK777">
        <f t="shared" si="779"/>
        <v>-5.3431961220881674E-4</v>
      </c>
      <c r="BM777">
        <f t="shared" si="780"/>
        <v>0</v>
      </c>
      <c r="BN777">
        <f t="shared" si="781"/>
        <v>2.1760371282653068E-14</v>
      </c>
      <c r="BO777">
        <f t="shared" si="782"/>
        <v>0</v>
      </c>
      <c r="BP777">
        <f t="shared" si="783"/>
        <v>0</v>
      </c>
    </row>
    <row r="778" spans="1:68" x14ac:dyDescent="0.2">
      <c r="A778">
        <f t="shared" si="789"/>
        <v>0.74099999999999999</v>
      </c>
      <c r="B778">
        <f t="shared" si="725"/>
        <v>2.3161687828740285</v>
      </c>
      <c r="C778">
        <f t="shared" si="726"/>
        <v>0.80956506715839849</v>
      </c>
      <c r="D778">
        <f t="shared" si="727"/>
        <v>2.3161687828740285</v>
      </c>
      <c r="E778">
        <f t="shared" si="733"/>
        <v>0.72398722036141228</v>
      </c>
      <c r="F778">
        <f t="shared" si="734"/>
        <v>0.72398722036141216</v>
      </c>
      <c r="G778">
        <f t="shared" si="728"/>
        <v>2.2930070950452883</v>
      </c>
      <c r="H778">
        <f t="shared" si="729"/>
        <v>0.75034614640766517</v>
      </c>
      <c r="I778">
        <f t="shared" si="730"/>
        <v>0.75034614640766528</v>
      </c>
      <c r="J778">
        <f t="shared" si="785"/>
        <v>29.091067750451771</v>
      </c>
      <c r="K778">
        <f t="shared" si="786"/>
        <v>28.126912694655015</v>
      </c>
      <c r="L778">
        <f t="shared" si="735"/>
        <v>2.6155834904774197E+19</v>
      </c>
      <c r="M778">
        <f t="shared" si="731"/>
        <v>3.9010590048036309E-2</v>
      </c>
      <c r="N778" s="17">
        <f t="shared" si="787"/>
        <v>1.020354552834265E+18</v>
      </c>
      <c r="O778">
        <f t="shared" si="788"/>
        <v>0</v>
      </c>
      <c r="P778" s="18" t="e">
        <f t="shared" si="732"/>
        <v>#N/A</v>
      </c>
      <c r="R778">
        <f t="shared" si="736"/>
        <v>3.3367268651332855</v>
      </c>
      <c r="S778">
        <f t="shared" si="737"/>
        <v>44.710603971627229</v>
      </c>
      <c r="T778">
        <f t="shared" si="759"/>
        <v>-3.2439221300194818</v>
      </c>
      <c r="U778" s="9">
        <f t="shared" si="738"/>
        <v>41.466681841607745</v>
      </c>
      <c r="V778">
        <f t="shared" si="760"/>
        <v>-1.0203545528342691E+18</v>
      </c>
      <c r="W778">
        <f t="shared" si="761"/>
        <v>0</v>
      </c>
      <c r="X778">
        <f t="shared" si="762"/>
        <v>7.1054273576010019E-15</v>
      </c>
      <c r="Y778">
        <f t="shared" si="739"/>
        <v>0.80956506715839849</v>
      </c>
      <c r="Z778">
        <f t="shared" si="740"/>
        <v>31.415926535897931</v>
      </c>
      <c r="AA778">
        <f t="shared" si="741"/>
        <v>3.9028239132262912</v>
      </c>
      <c r="AB778">
        <f t="shared" si="763"/>
        <v>3.7186017861156953</v>
      </c>
      <c r="AC778">
        <f t="shared" si="742"/>
        <v>35.13452832201363</v>
      </c>
      <c r="AD778">
        <f t="shared" si="764"/>
        <v>0.21697048558095788</v>
      </c>
      <c r="AE778">
        <f t="shared" si="743"/>
        <v>0.31908403967675325</v>
      </c>
      <c r="AF778" s="9">
        <f t="shared" si="765"/>
        <v>35.670582847271341</v>
      </c>
      <c r="AG778" s="9">
        <f t="shared" si="766"/>
        <v>0</v>
      </c>
      <c r="AH778">
        <f t="shared" si="767"/>
        <v>0</v>
      </c>
      <c r="AI778">
        <f t="shared" si="784"/>
        <v>3.1257338500325638E-3</v>
      </c>
      <c r="AJ778">
        <f t="shared" si="744"/>
        <v>37.337604695554134</v>
      </c>
      <c r="AK778">
        <f t="shared" si="745"/>
        <v>3.5403278928886088</v>
      </c>
      <c r="AL778">
        <f t="shared" si="746"/>
        <v>0.26576771497828222</v>
      </c>
      <c r="AM778">
        <f t="shared" si="747"/>
        <v>0.32298153818672254</v>
      </c>
      <c r="AN778" s="9">
        <f t="shared" si="768"/>
        <v>41.466681841607752</v>
      </c>
      <c r="AO778">
        <f t="shared" si="748"/>
        <v>0</v>
      </c>
      <c r="AP778">
        <f t="shared" si="769"/>
        <v>0</v>
      </c>
      <c r="AQ778">
        <f t="shared" si="749"/>
        <v>5.9216781596562029</v>
      </c>
      <c r="AR778">
        <f t="shared" si="750"/>
        <v>-0.17827389322708642</v>
      </c>
      <c r="AS778">
        <f t="shared" si="751"/>
        <v>4.8797229397324338E-2</v>
      </c>
      <c r="AT778">
        <f t="shared" si="770"/>
        <v>-5.0355192688559126E-2</v>
      </c>
      <c r="AU778">
        <f t="shared" si="752"/>
        <v>5.7960989943364112</v>
      </c>
      <c r="AV778">
        <f t="shared" si="771"/>
        <v>0.13977725578516373</v>
      </c>
      <c r="AW778">
        <f t="shared" si="772"/>
        <v>0</v>
      </c>
      <c r="AX778">
        <f t="shared" si="753"/>
        <v>3.9020491386106561E-2</v>
      </c>
      <c r="AY778" t="b">
        <f t="shared" si="773"/>
        <v>0</v>
      </c>
      <c r="AZ778">
        <f t="shared" si="754"/>
        <v>37.337604695554134</v>
      </c>
      <c r="BA778">
        <f t="shared" si="755"/>
        <v>3.5403278928886195</v>
      </c>
      <c r="BB778">
        <f t="shared" si="756"/>
        <v>0.21643591868037418</v>
      </c>
      <c r="BC778">
        <f t="shared" si="757"/>
        <v>0.32298153818672265</v>
      </c>
      <c r="BD778">
        <f t="shared" si="758"/>
        <v>4.9331796297907987E-2</v>
      </c>
      <c r="BF778" s="15">
        <f t="shared" si="774"/>
        <v>41.466681841607759</v>
      </c>
      <c r="BG778" s="10">
        <f t="shared" si="775"/>
        <v>0</v>
      </c>
      <c r="BH778">
        <f t="shared" si="776"/>
        <v>5.7960989943364183</v>
      </c>
      <c r="BI778">
        <f t="shared" si="777"/>
        <v>5.9216781596562029</v>
      </c>
      <c r="BJ778">
        <f t="shared" si="778"/>
        <v>-0.17827389322707576</v>
      </c>
      <c r="BK778">
        <f t="shared" si="779"/>
        <v>-5.3456690058370504E-4</v>
      </c>
      <c r="BM778">
        <f t="shared" si="780"/>
        <v>0</v>
      </c>
      <c r="BN778">
        <f t="shared" si="781"/>
        <v>1.0658141036401503E-14</v>
      </c>
      <c r="BO778">
        <f t="shared" si="782"/>
        <v>0</v>
      </c>
      <c r="BP778">
        <f t="shared" si="783"/>
        <v>0</v>
      </c>
    </row>
    <row r="779" spans="1:68" x14ac:dyDescent="0.2">
      <c r="A779">
        <f t="shared" si="789"/>
        <v>0.74199999999999999</v>
      </c>
      <c r="B779">
        <f t="shared" si="725"/>
        <v>2.3192945167240606</v>
      </c>
      <c r="C779">
        <f t="shared" si="726"/>
        <v>0.80643933330836637</v>
      </c>
      <c r="D779">
        <f t="shared" si="727"/>
        <v>2.3192945167240606</v>
      </c>
      <c r="E779">
        <f t="shared" si="733"/>
        <v>0.72182751407639223</v>
      </c>
      <c r="F779">
        <f t="shared" si="734"/>
        <v>0.72182751407639223</v>
      </c>
      <c r="G779">
        <f t="shared" si="728"/>
        <v>2.2961015715568198</v>
      </c>
      <c r="H779">
        <f t="shared" si="729"/>
        <v>0.74829696847851113</v>
      </c>
      <c r="I779">
        <f t="shared" si="730"/>
        <v>0.74829696847851102</v>
      </c>
      <c r="J779">
        <f t="shared" si="785"/>
        <v>29.170732344163756</v>
      </c>
      <c r="K779">
        <f t="shared" si="786"/>
        <v>28.203165706566509</v>
      </c>
      <c r="L779">
        <f t="shared" si="735"/>
        <v>2.6898991586169737E+19</v>
      </c>
      <c r="M779">
        <f t="shared" si="731"/>
        <v>3.9041823574301415E-2</v>
      </c>
      <c r="N779" s="17">
        <f t="shared" si="787"/>
        <v>1.050185683833857E+18</v>
      </c>
      <c r="O779">
        <f t="shared" si="788"/>
        <v>0</v>
      </c>
      <c r="P779" s="18" t="e">
        <f t="shared" si="732"/>
        <v>#N/A</v>
      </c>
      <c r="R779">
        <f t="shared" si="736"/>
        <v>3.3394342307415901</v>
      </c>
      <c r="S779">
        <f t="shared" si="737"/>
        <v>44.738620472294954</v>
      </c>
      <c r="T779">
        <f t="shared" si="759"/>
        <v>-3.2431218081208315</v>
      </c>
      <c r="U779" s="9">
        <f t="shared" si="738"/>
        <v>41.495498664174121</v>
      </c>
      <c r="V779">
        <f t="shared" si="760"/>
        <v>-1.0501856838338519E+18</v>
      </c>
      <c r="W779">
        <f t="shared" si="761"/>
        <v>0</v>
      </c>
      <c r="X779">
        <f t="shared" si="762"/>
        <v>-7.1054273576010019E-15</v>
      </c>
      <c r="Y779">
        <f t="shared" si="739"/>
        <v>0.80643933330836637</v>
      </c>
      <c r="Z779">
        <f t="shared" si="740"/>
        <v>31.415926535897931</v>
      </c>
      <c r="AA779">
        <f t="shared" si="741"/>
        <v>3.9059496470763233</v>
      </c>
      <c r="AB779">
        <f t="shared" si="763"/>
        <v>3.7449421706763064</v>
      </c>
      <c r="AC779">
        <f t="shared" si="742"/>
        <v>35.160868706574234</v>
      </c>
      <c r="AD779">
        <f t="shared" si="764"/>
        <v>0.2177710553484988</v>
      </c>
      <c r="AE779">
        <f t="shared" si="743"/>
        <v>0.32206217973824924</v>
      </c>
      <c r="AF779" s="9">
        <f t="shared" si="765"/>
        <v>35.700701941660981</v>
      </c>
      <c r="AG779" s="9">
        <f t="shared" si="766"/>
        <v>0</v>
      </c>
      <c r="AH779">
        <f t="shared" si="767"/>
        <v>0</v>
      </c>
      <c r="AI779">
        <f t="shared" si="784"/>
        <v>3.1257338500323417E-3</v>
      </c>
      <c r="AJ779">
        <f t="shared" si="744"/>
        <v>37.337604695554134</v>
      </c>
      <c r="AK779">
        <f t="shared" si="745"/>
        <v>3.5653568629413352</v>
      </c>
      <c r="AL779">
        <f t="shared" si="746"/>
        <v>0.26656803687693253</v>
      </c>
      <c r="AM779">
        <f t="shared" si="747"/>
        <v>0.3259690688017044</v>
      </c>
      <c r="AN779" s="9">
        <f t="shared" si="768"/>
        <v>41.495498664174107</v>
      </c>
      <c r="AO779">
        <f t="shared" si="748"/>
        <v>0</v>
      </c>
      <c r="AP779">
        <f t="shared" si="769"/>
        <v>0</v>
      </c>
      <c r="AQ779">
        <f t="shared" si="749"/>
        <v>5.9216781596562029</v>
      </c>
      <c r="AR779">
        <f t="shared" si="750"/>
        <v>-0.17958530773497117</v>
      </c>
      <c r="AS779">
        <f t="shared" si="751"/>
        <v>4.879698152843373E-2</v>
      </c>
      <c r="AT779">
        <f t="shared" si="770"/>
        <v>-5.0369518294675703E-2</v>
      </c>
      <c r="AU779">
        <f t="shared" si="752"/>
        <v>5.7947967225131265</v>
      </c>
      <c r="AV779">
        <f t="shared" si="771"/>
        <v>0.13964880310056785</v>
      </c>
      <c r="AW779">
        <f t="shared" si="772"/>
        <v>0</v>
      </c>
      <c r="AX779">
        <f t="shared" si="753"/>
        <v>3.9051748724606886E-2</v>
      </c>
      <c r="AY779" t="b">
        <f t="shared" si="773"/>
        <v>0</v>
      </c>
      <c r="AZ779">
        <f t="shared" si="754"/>
        <v>37.337604695554134</v>
      </c>
      <c r="BA779">
        <f t="shared" si="755"/>
        <v>3.5653568629413384</v>
      </c>
      <c r="BB779">
        <f t="shared" si="756"/>
        <v>0.21723624057902455</v>
      </c>
      <c r="BC779">
        <f t="shared" si="757"/>
        <v>0.3259690688017044</v>
      </c>
      <c r="BD779">
        <f t="shared" si="758"/>
        <v>4.9331796297907987E-2</v>
      </c>
      <c r="BF779" s="15">
        <f t="shared" si="774"/>
        <v>41.495498664174107</v>
      </c>
      <c r="BG779" s="10">
        <f t="shared" si="775"/>
        <v>0</v>
      </c>
      <c r="BH779">
        <f t="shared" si="776"/>
        <v>5.7947967225131265</v>
      </c>
      <c r="BI779">
        <f t="shared" si="777"/>
        <v>5.9216781596562029</v>
      </c>
      <c r="BJ779">
        <f t="shared" si="778"/>
        <v>-0.17958530773496806</v>
      </c>
      <c r="BK779">
        <f t="shared" si="779"/>
        <v>-5.3481476947425666E-4</v>
      </c>
      <c r="BM779">
        <f t="shared" si="780"/>
        <v>0</v>
      </c>
      <c r="BN779">
        <f t="shared" si="781"/>
        <v>0</v>
      </c>
      <c r="BO779">
        <f t="shared" si="782"/>
        <v>0</v>
      </c>
      <c r="BP779">
        <f t="shared" si="783"/>
        <v>0</v>
      </c>
    </row>
    <row r="780" spans="1:68" x14ac:dyDescent="0.2">
      <c r="A780">
        <f t="shared" si="789"/>
        <v>0.74299999999999999</v>
      </c>
      <c r="B780">
        <f t="shared" si="725"/>
        <v>2.3224202505740932</v>
      </c>
      <c r="C780">
        <f t="shared" si="726"/>
        <v>0.8033135994583338</v>
      </c>
      <c r="D780">
        <f t="shared" si="727"/>
        <v>2.3224202505740932</v>
      </c>
      <c r="E780">
        <f t="shared" si="733"/>
        <v>0.71966075538920093</v>
      </c>
      <c r="F780">
        <f t="shared" si="734"/>
        <v>0.71966075538920082</v>
      </c>
      <c r="G780">
        <f t="shared" si="728"/>
        <v>2.2991960480683522</v>
      </c>
      <c r="H780">
        <f t="shared" si="729"/>
        <v>0.74624062502427757</v>
      </c>
      <c r="I780">
        <f t="shared" si="730"/>
        <v>0.74624062502427757</v>
      </c>
      <c r="J780">
        <f t="shared" si="785"/>
        <v>29.251115323191691</v>
      </c>
      <c r="K780">
        <f t="shared" si="786"/>
        <v>28.280104228772341</v>
      </c>
      <c r="L780">
        <f t="shared" si="735"/>
        <v>2.7668302341761343E+19</v>
      </c>
      <c r="M780">
        <f t="shared" si="731"/>
        <v>3.9073057062421819E-2</v>
      </c>
      <c r="N780" s="17">
        <f t="shared" si="787"/>
        <v>1.0810851562199802E+18</v>
      </c>
      <c r="O780">
        <f t="shared" si="788"/>
        <v>0</v>
      </c>
      <c r="P780" s="18" t="e">
        <f t="shared" si="732"/>
        <v>#N/A</v>
      </c>
      <c r="R780">
        <f t="shared" si="736"/>
        <v>3.3421585266217337</v>
      </c>
      <c r="S780">
        <f t="shared" si="737"/>
        <v>44.766819112060261</v>
      </c>
      <c r="T780">
        <f t="shared" si="759"/>
        <v>-3.2423221272013891</v>
      </c>
      <c r="U780" s="9">
        <f t="shared" si="738"/>
        <v>41.524496984858871</v>
      </c>
      <c r="V780">
        <f t="shared" si="760"/>
        <v>-1.0810851562199366E+18</v>
      </c>
      <c r="W780">
        <f t="shared" si="761"/>
        <v>0</v>
      </c>
      <c r="X780">
        <f t="shared" si="762"/>
        <v>-4.2632564145606011E-14</v>
      </c>
      <c r="Y780">
        <f t="shared" si="739"/>
        <v>0.8033135994583338</v>
      </c>
      <c r="Z780">
        <f t="shared" si="740"/>
        <v>31.415926535897931</v>
      </c>
      <c r="AA780">
        <f t="shared" si="741"/>
        <v>3.9090753809263559</v>
      </c>
      <c r="AB780">
        <f t="shared" si="763"/>
        <v>3.7714605078945516</v>
      </c>
      <c r="AC780">
        <f t="shared" si="742"/>
        <v>35.187387043792484</v>
      </c>
      <c r="AD780">
        <f t="shared" si="764"/>
        <v>0.21857098471673719</v>
      </c>
      <c r="AE780">
        <f t="shared" si="743"/>
        <v>0.32505911478775029</v>
      </c>
      <c r="AF780" s="9">
        <f t="shared" si="765"/>
        <v>35.731017143296967</v>
      </c>
      <c r="AG780" s="9">
        <f t="shared" si="766"/>
        <v>0</v>
      </c>
      <c r="AH780">
        <f t="shared" si="767"/>
        <v>0</v>
      </c>
      <c r="AI780">
        <f t="shared" si="784"/>
        <v>3.1257338500323417E-3</v>
      </c>
      <c r="AJ780">
        <f t="shared" si="744"/>
        <v>37.337604695554134</v>
      </c>
      <c r="AK780">
        <f t="shared" si="745"/>
        <v>3.590549220428894</v>
      </c>
      <c r="AL780">
        <f t="shared" si="746"/>
        <v>0.26736771779637492</v>
      </c>
      <c r="AM780">
        <f t="shared" si="747"/>
        <v>0.32897535107950132</v>
      </c>
      <c r="AN780" s="9">
        <f t="shared" si="768"/>
        <v>41.524496984858907</v>
      </c>
      <c r="AO780">
        <f t="shared" si="748"/>
        <v>0</v>
      </c>
      <c r="AP780">
        <f t="shared" si="769"/>
        <v>0</v>
      </c>
      <c r="AQ780">
        <f t="shared" si="749"/>
        <v>5.9216781596562029</v>
      </c>
      <c r="AR780">
        <f t="shared" si="750"/>
        <v>-0.18091128746565754</v>
      </c>
      <c r="AS780">
        <f t="shared" si="751"/>
        <v>4.8796733079637722E-2</v>
      </c>
      <c r="AT780">
        <f t="shared" si="770"/>
        <v>-5.0385408013999468E-2</v>
      </c>
      <c r="AU780">
        <f t="shared" si="752"/>
        <v>5.7934798415619397</v>
      </c>
      <c r="AV780">
        <f t="shared" si="771"/>
        <v>0.13951956705639129</v>
      </c>
      <c r="AW780">
        <f t="shared" si="772"/>
        <v>0</v>
      </c>
      <c r="AX780">
        <f t="shared" si="753"/>
        <v>3.908300606310721E-2</v>
      </c>
      <c r="AY780" t="b">
        <f t="shared" si="773"/>
        <v>0</v>
      </c>
      <c r="AZ780">
        <f t="shared" si="754"/>
        <v>37.337604695554134</v>
      </c>
      <c r="BA780">
        <f t="shared" si="755"/>
        <v>3.5905492204288976</v>
      </c>
      <c r="BB780">
        <f t="shared" si="756"/>
        <v>0.21803592149846734</v>
      </c>
      <c r="BC780">
        <f t="shared" si="757"/>
        <v>0.32897535107950143</v>
      </c>
      <c r="BD780">
        <f t="shared" si="758"/>
        <v>4.9331796297907987E-2</v>
      </c>
      <c r="BF780" s="15">
        <f t="shared" si="774"/>
        <v>41.524496984858907</v>
      </c>
      <c r="BG780" s="10">
        <f t="shared" si="775"/>
        <v>0</v>
      </c>
      <c r="BH780">
        <f t="shared" si="776"/>
        <v>5.7934798415619397</v>
      </c>
      <c r="BI780">
        <f t="shared" si="777"/>
        <v>5.9216781596562029</v>
      </c>
      <c r="BJ780">
        <f t="shared" si="778"/>
        <v>-0.18091128746565399</v>
      </c>
      <c r="BK780">
        <f t="shared" si="779"/>
        <v>-5.3506321826984893E-4</v>
      </c>
      <c r="BM780">
        <f t="shared" si="780"/>
        <v>0</v>
      </c>
      <c r="BN780">
        <f t="shared" si="781"/>
        <v>3.5527136788005009E-15</v>
      </c>
      <c r="BO780">
        <f t="shared" si="782"/>
        <v>4.4408920985006262E-16</v>
      </c>
      <c r="BP780">
        <f t="shared" si="783"/>
        <v>0</v>
      </c>
    </row>
    <row r="781" spans="1:68" x14ac:dyDescent="0.2">
      <c r="A781">
        <f t="shared" si="789"/>
        <v>0.74399999999999999</v>
      </c>
      <c r="B781">
        <f t="shared" si="725"/>
        <v>2.3255459844241257</v>
      </c>
      <c r="C781">
        <f t="shared" si="726"/>
        <v>0.80018786560830124</v>
      </c>
      <c r="D781">
        <f t="shared" si="727"/>
        <v>2.3255459844241257</v>
      </c>
      <c r="E781">
        <f t="shared" si="733"/>
        <v>0.71748696546951318</v>
      </c>
      <c r="F781">
        <f t="shared" si="734"/>
        <v>0.71748696546951307</v>
      </c>
      <c r="G781">
        <f t="shared" si="728"/>
        <v>2.3022905245798846</v>
      </c>
      <c r="H781">
        <f t="shared" si="729"/>
        <v>0.74417713573605193</v>
      </c>
      <c r="I781">
        <f t="shared" si="730"/>
        <v>0.74417713573605204</v>
      </c>
      <c r="J781">
        <f t="shared" si="785"/>
        <v>29.332224188594228</v>
      </c>
      <c r="K781">
        <f t="shared" si="786"/>
        <v>28.357735389729228</v>
      </c>
      <c r="L781">
        <f t="shared" si="735"/>
        <v>2.8464855389477814E+19</v>
      </c>
      <c r="M781">
        <f t="shared" si="731"/>
        <v>3.9104290512367038E-2</v>
      </c>
      <c r="N781" s="17">
        <f t="shared" si="787"/>
        <v>1.113097974542657E+18</v>
      </c>
      <c r="O781">
        <f t="shared" si="788"/>
        <v>0</v>
      </c>
      <c r="P781" s="18" t="e">
        <f t="shared" si="732"/>
        <v>#N/A</v>
      </c>
      <c r="R781">
        <f t="shared" si="736"/>
        <v>3.3448998462093176</v>
      </c>
      <c r="S781">
        <f t="shared" si="737"/>
        <v>44.795201855990598</v>
      </c>
      <c r="T781">
        <f t="shared" si="759"/>
        <v>-3.2415230862368145</v>
      </c>
      <c r="U781" s="9">
        <f t="shared" si="738"/>
        <v>41.55367876975378</v>
      </c>
      <c r="V781">
        <f t="shared" si="760"/>
        <v>-1.1130979745426546E+18</v>
      </c>
      <c r="W781">
        <f t="shared" si="761"/>
        <v>0</v>
      </c>
      <c r="X781">
        <f t="shared" si="762"/>
        <v>0</v>
      </c>
      <c r="Y781">
        <f t="shared" si="739"/>
        <v>0.80018786560830124</v>
      </c>
      <c r="Z781">
        <f t="shared" si="740"/>
        <v>31.415926535897931</v>
      </c>
      <c r="AA781">
        <f t="shared" si="741"/>
        <v>3.9122011147763884</v>
      </c>
      <c r="AB781">
        <f t="shared" si="763"/>
        <v>3.7981588714985421</v>
      </c>
      <c r="AC781">
        <f t="shared" si="742"/>
        <v>35.214085407396475</v>
      </c>
      <c r="AD781">
        <f t="shared" si="764"/>
        <v>0.21937027470940282</v>
      </c>
      <c r="AE781">
        <f t="shared" si="743"/>
        <v>0.32807495781933471</v>
      </c>
      <c r="AF781" s="9">
        <f t="shared" si="765"/>
        <v>35.761530639925212</v>
      </c>
      <c r="AG781" s="9">
        <f t="shared" si="766"/>
        <v>0</v>
      </c>
      <c r="AH781">
        <f t="shared" si="767"/>
        <v>0</v>
      </c>
      <c r="AI781">
        <f t="shared" si="784"/>
        <v>3.1257338500325638E-3</v>
      </c>
      <c r="AJ781">
        <f t="shared" si="744"/>
        <v>37.337604695554134</v>
      </c>
      <c r="AK781">
        <f t="shared" si="745"/>
        <v>3.615906817332367</v>
      </c>
      <c r="AL781">
        <f t="shared" si="746"/>
        <v>0.26816675876094953</v>
      </c>
      <c r="AM781">
        <f t="shared" si="747"/>
        <v>0.33200049810638843</v>
      </c>
      <c r="AN781" s="9">
        <f t="shared" si="768"/>
        <v>41.553678769753837</v>
      </c>
      <c r="AO781">
        <f t="shared" si="748"/>
        <v>5.6843418860808015E-14</v>
      </c>
      <c r="AP781">
        <f t="shared" si="769"/>
        <v>1.3679515398810682E-15</v>
      </c>
      <c r="AQ781">
        <f t="shared" si="749"/>
        <v>5.9216781596562029</v>
      </c>
      <c r="AR781">
        <f t="shared" si="750"/>
        <v>-0.18225205416617518</v>
      </c>
      <c r="AS781">
        <f t="shared" si="751"/>
        <v>4.8796484051546712E-2</v>
      </c>
      <c r="AT781">
        <f t="shared" si="770"/>
        <v>-5.0402862510885035E-2</v>
      </c>
      <c r="AU781">
        <f t="shared" si="752"/>
        <v>5.7921481298286253</v>
      </c>
      <c r="AV781">
        <f t="shared" si="771"/>
        <v>0.13938953905675913</v>
      </c>
      <c r="AW781">
        <f t="shared" si="772"/>
        <v>0</v>
      </c>
      <c r="AX781">
        <f t="shared" si="753"/>
        <v>3.9114263401607535E-2</v>
      </c>
      <c r="AY781" t="b">
        <f t="shared" si="773"/>
        <v>0</v>
      </c>
      <c r="AZ781">
        <f t="shared" si="754"/>
        <v>37.337604695554134</v>
      </c>
      <c r="BA781">
        <f t="shared" si="755"/>
        <v>3.6159068173323505</v>
      </c>
      <c r="BB781">
        <f t="shared" si="756"/>
        <v>0.21883496246304143</v>
      </c>
      <c r="BC781">
        <f t="shared" si="757"/>
        <v>0.33200049810638854</v>
      </c>
      <c r="BD781">
        <f t="shared" si="758"/>
        <v>4.9331796297907987E-2</v>
      </c>
      <c r="BF781" s="15">
        <f t="shared" si="774"/>
        <v>41.553678769753823</v>
      </c>
      <c r="BG781" s="10">
        <f t="shared" si="775"/>
        <v>0</v>
      </c>
      <c r="BH781">
        <f t="shared" si="776"/>
        <v>5.792148129828611</v>
      </c>
      <c r="BI781">
        <f t="shared" si="777"/>
        <v>5.9216781596562029</v>
      </c>
      <c r="BJ781">
        <f t="shared" si="778"/>
        <v>-0.18225205416619161</v>
      </c>
      <c r="BK781">
        <f t="shared" si="779"/>
        <v>-5.3531224636138575E-4</v>
      </c>
      <c r="BM781">
        <f t="shared" si="780"/>
        <v>0</v>
      </c>
      <c r="BN781">
        <f t="shared" si="781"/>
        <v>-1.6431300764452317E-14</v>
      </c>
      <c r="BO781">
        <f t="shared" si="782"/>
        <v>0</v>
      </c>
      <c r="BP781">
        <f t="shared" si="783"/>
        <v>0</v>
      </c>
    </row>
    <row r="782" spans="1:68" x14ac:dyDescent="0.2">
      <c r="A782">
        <f t="shared" si="789"/>
        <v>0.745</v>
      </c>
      <c r="B782">
        <f t="shared" si="725"/>
        <v>2.3286717182741583</v>
      </c>
      <c r="C782">
        <f t="shared" si="726"/>
        <v>0.79706213175826868</v>
      </c>
      <c r="D782">
        <f t="shared" si="727"/>
        <v>2.3286717182741583</v>
      </c>
      <c r="E782">
        <f t="shared" si="733"/>
        <v>0.71530616555570037</v>
      </c>
      <c r="F782">
        <f t="shared" si="734"/>
        <v>0.71530616555570026</v>
      </c>
      <c r="G782">
        <f t="shared" si="728"/>
        <v>2.3053850010914165</v>
      </c>
      <c r="H782">
        <f t="shared" si="729"/>
        <v>0.74210652037334845</v>
      </c>
      <c r="I782">
        <f t="shared" si="730"/>
        <v>0.74210652037334823</v>
      </c>
      <c r="J782">
        <f t="shared" si="785"/>
        <v>29.414066555370106</v>
      </c>
      <c r="K782">
        <f t="shared" si="786"/>
        <v>28.436066425921865</v>
      </c>
      <c r="L782">
        <f t="shared" si="735"/>
        <v>2.9289790981165089E+19</v>
      </c>
      <c r="M782">
        <f t="shared" si="731"/>
        <v>3.9135523924106519E-2</v>
      </c>
      <c r="N782" s="17">
        <f t="shared" si="787"/>
        <v>1.1462713156754657E+18</v>
      </c>
      <c r="O782">
        <f t="shared" si="788"/>
        <v>0</v>
      </c>
      <c r="P782" s="18" t="e">
        <f t="shared" si="732"/>
        <v>#N/A</v>
      </c>
      <c r="R782">
        <f t="shared" si="736"/>
        <v>3.3476582840443179</v>
      </c>
      <c r="S782">
        <f t="shared" si="737"/>
        <v>44.823770698522793</v>
      </c>
      <c r="T782">
        <f t="shared" si="759"/>
        <v>-3.2407246842052255</v>
      </c>
      <c r="U782" s="9">
        <f t="shared" si="738"/>
        <v>41.583046014317567</v>
      </c>
      <c r="V782">
        <f t="shared" si="760"/>
        <v>-1.1462713156754433E+18</v>
      </c>
      <c r="W782">
        <f t="shared" si="761"/>
        <v>0</v>
      </c>
      <c r="X782">
        <f t="shared" si="762"/>
        <v>-2.1316282072803006E-14</v>
      </c>
      <c r="Y782">
        <f t="shared" si="739"/>
        <v>0.79706213175826868</v>
      </c>
      <c r="Z782">
        <f t="shared" si="740"/>
        <v>31.415926535897931</v>
      </c>
      <c r="AA782">
        <f t="shared" si="741"/>
        <v>3.915326848626421</v>
      </c>
      <c r="AB782">
        <f t="shared" si="763"/>
        <v>3.825039367461835</v>
      </c>
      <c r="AC782">
        <f t="shared" si="742"/>
        <v>35.240965903359765</v>
      </c>
      <c r="AD782">
        <f t="shared" si="764"/>
        <v>0.22016892634777213</v>
      </c>
      <c r="AE782">
        <f t="shared" si="743"/>
        <v>0.33110982322574367</v>
      </c>
      <c r="AF782" s="9">
        <f t="shared" si="765"/>
        <v>35.792244652933284</v>
      </c>
      <c r="AG782" s="9">
        <f t="shared" si="766"/>
        <v>0</v>
      </c>
      <c r="AH782">
        <f t="shared" si="767"/>
        <v>0</v>
      </c>
      <c r="AI782">
        <f t="shared" si="784"/>
        <v>3.1257338500325638E-3</v>
      </c>
      <c r="AJ782">
        <f t="shared" si="744"/>
        <v>37.337604695554134</v>
      </c>
      <c r="AK782">
        <f t="shared" si="745"/>
        <v>3.6414315336041883</v>
      </c>
      <c r="AL782">
        <f t="shared" si="746"/>
        <v>0.26896516079253852</v>
      </c>
      <c r="AM782">
        <f t="shared" si="747"/>
        <v>0.33504462436671067</v>
      </c>
      <c r="AN782" s="9">
        <f t="shared" si="768"/>
        <v>41.583046014317574</v>
      </c>
      <c r="AO782">
        <f t="shared" si="748"/>
        <v>0</v>
      </c>
      <c r="AP782">
        <f t="shared" si="769"/>
        <v>0</v>
      </c>
      <c r="AQ782">
        <f t="shared" si="749"/>
        <v>5.9216781596562029</v>
      </c>
      <c r="AR782">
        <f t="shared" si="750"/>
        <v>-0.18360783385764678</v>
      </c>
      <c r="AS782">
        <f t="shared" si="751"/>
        <v>4.8796234444766384E-2</v>
      </c>
      <c r="AT782">
        <f t="shared" si="770"/>
        <v>-5.0421882757717765E-2</v>
      </c>
      <c r="AU782">
        <f t="shared" si="752"/>
        <v>5.7908013613842897</v>
      </c>
      <c r="AV782">
        <f t="shared" si="771"/>
        <v>0.13925871037418575</v>
      </c>
      <c r="AW782">
        <f t="shared" si="772"/>
        <v>0</v>
      </c>
      <c r="AX782">
        <f t="shared" si="753"/>
        <v>3.914552074010786E-2</v>
      </c>
      <c r="AY782" t="b">
        <f t="shared" si="773"/>
        <v>0</v>
      </c>
      <c r="AZ782">
        <f t="shared" si="754"/>
        <v>37.337604695554134</v>
      </c>
      <c r="BA782">
        <f t="shared" si="755"/>
        <v>3.6414315336041922</v>
      </c>
      <c r="BB782">
        <f t="shared" si="756"/>
        <v>0.21963336449463058</v>
      </c>
      <c r="BC782">
        <f t="shared" si="757"/>
        <v>0.33504462436671084</v>
      </c>
      <c r="BD782">
        <f t="shared" si="758"/>
        <v>4.9331796297907987E-2</v>
      </c>
      <c r="BF782" s="15">
        <f t="shared" si="774"/>
        <v>41.583046014317574</v>
      </c>
      <c r="BG782" s="10">
        <f t="shared" si="775"/>
        <v>0</v>
      </c>
      <c r="BH782">
        <f t="shared" si="776"/>
        <v>5.7908013613842897</v>
      </c>
      <c r="BI782">
        <f t="shared" si="777"/>
        <v>5.9216781596562029</v>
      </c>
      <c r="BJ782">
        <f t="shared" si="778"/>
        <v>-0.18360783385764279</v>
      </c>
      <c r="BK782">
        <f t="shared" si="779"/>
        <v>-5.3556185314154736E-4</v>
      </c>
      <c r="BM782">
        <f t="shared" si="780"/>
        <v>0</v>
      </c>
      <c r="BN782">
        <f t="shared" si="781"/>
        <v>3.9968028886505635E-15</v>
      </c>
      <c r="BO782">
        <f t="shared" si="782"/>
        <v>0</v>
      </c>
      <c r="BP782">
        <f t="shared" si="783"/>
        <v>0</v>
      </c>
    </row>
    <row r="783" spans="1:68" x14ac:dyDescent="0.2">
      <c r="A783">
        <f t="shared" si="789"/>
        <v>0.746</v>
      </c>
      <c r="B783">
        <f t="shared" si="725"/>
        <v>2.3317974521241904</v>
      </c>
      <c r="C783">
        <f t="shared" si="726"/>
        <v>0.79393639790823656</v>
      </c>
      <c r="D783">
        <f t="shared" si="727"/>
        <v>2.3317974521241904</v>
      </c>
      <c r="E783">
        <f t="shared" si="733"/>
        <v>0.7131183769546231</v>
      </c>
      <c r="F783">
        <f t="shared" si="734"/>
        <v>0.7131183769546231</v>
      </c>
      <c r="G783">
        <f t="shared" si="728"/>
        <v>2.3084794776029485</v>
      </c>
      <c r="H783">
        <f t="shared" si="729"/>
        <v>0.74002879876391814</v>
      </c>
      <c r="I783">
        <f t="shared" si="730"/>
        <v>0.74002879876391814</v>
      </c>
      <c r="J783">
        <f t="shared" si="785"/>
        <v>29.496650154556235</v>
      </c>
      <c r="K783">
        <f t="shared" si="786"/>
        <v>28.515104683847873</v>
      </c>
      <c r="L783">
        <f t="shared" si="735"/>
        <v>3.0144304206772912E+19</v>
      </c>
      <c r="M783">
        <f t="shared" si="731"/>
        <v>3.9166757297609774E-2</v>
      </c>
      <c r="N783" s="17">
        <f t="shared" si="787"/>
        <v>1.1806546467719921E+18</v>
      </c>
      <c r="O783">
        <f t="shared" si="788"/>
        <v>0</v>
      </c>
      <c r="P783" s="18" t="e">
        <f t="shared" si="732"/>
        <v>#N/A</v>
      </c>
      <c r="R783">
        <f t="shared" si="736"/>
        <v>3.3504339357870299</v>
      </c>
      <c r="S783">
        <f t="shared" si="737"/>
        <v>44.852527664021032</v>
      </c>
      <c r="T783">
        <f t="shared" si="759"/>
        <v>-3.2399269200871843</v>
      </c>
      <c r="U783" s="9">
        <f t="shared" si="738"/>
        <v>41.612600743933847</v>
      </c>
      <c r="V783">
        <f t="shared" si="760"/>
        <v>-1.1806546467719716E+18</v>
      </c>
      <c r="W783">
        <f t="shared" si="761"/>
        <v>0</v>
      </c>
      <c r="X783">
        <f t="shared" si="762"/>
        <v>-1.4210854715202004E-14</v>
      </c>
      <c r="Y783">
        <f t="shared" si="739"/>
        <v>0.79393639790823656</v>
      </c>
      <c r="Z783">
        <f t="shared" si="740"/>
        <v>31.415926535897931</v>
      </c>
      <c r="AA783">
        <f t="shared" si="741"/>
        <v>3.9184525824764531</v>
      </c>
      <c r="AB783">
        <f t="shared" si="763"/>
        <v>3.8521041346391836</v>
      </c>
      <c r="AC783">
        <f t="shared" si="742"/>
        <v>35.268030670537115</v>
      </c>
      <c r="AD783">
        <f t="shared" si="764"/>
        <v>0.22096694065067712</v>
      </c>
      <c r="AE783">
        <f t="shared" si="743"/>
        <v>0.33416382681989687</v>
      </c>
      <c r="AF783" s="9">
        <f t="shared" si="765"/>
        <v>35.823161438007688</v>
      </c>
      <c r="AG783" s="9">
        <f t="shared" si="766"/>
        <v>0</v>
      </c>
      <c r="AH783">
        <f t="shared" si="767"/>
        <v>0</v>
      </c>
      <c r="AI783">
        <f t="shared" si="784"/>
        <v>3.1257338500323417E-3</v>
      </c>
      <c r="AJ783">
        <f t="shared" si="744"/>
        <v>37.337604695554134</v>
      </c>
      <c r="AK783">
        <f t="shared" si="745"/>
        <v>3.6671252777047276</v>
      </c>
      <c r="AL783">
        <f t="shared" si="746"/>
        <v>0.26976292491057974</v>
      </c>
      <c r="AM783">
        <f t="shared" si="747"/>
        <v>0.33810784576440506</v>
      </c>
      <c r="AN783" s="9">
        <f t="shared" si="768"/>
        <v>41.612600743933847</v>
      </c>
      <c r="AO783">
        <f t="shared" si="748"/>
        <v>0</v>
      </c>
      <c r="AP783">
        <f t="shared" si="769"/>
        <v>0</v>
      </c>
      <c r="AQ783">
        <f t="shared" si="749"/>
        <v>5.9216781596562029</v>
      </c>
      <c r="AR783">
        <f t="shared" si="750"/>
        <v>-0.18497885693445593</v>
      </c>
      <c r="AS783">
        <f t="shared" si="751"/>
        <v>4.8795984259902614E-2</v>
      </c>
      <c r="AT783">
        <f t="shared" si="770"/>
        <v>-5.0442470034793886E-2</v>
      </c>
      <c r="AU783">
        <f t="shared" si="752"/>
        <v>5.7894393059261589</v>
      </c>
      <c r="AV783">
        <f t="shared" si="771"/>
        <v>0.13912707214701367</v>
      </c>
      <c r="AW783">
        <f t="shared" si="772"/>
        <v>0</v>
      </c>
      <c r="AX783">
        <f t="shared" si="753"/>
        <v>3.9176778078608185E-2</v>
      </c>
      <c r="AY783" t="b">
        <f t="shared" si="773"/>
        <v>0</v>
      </c>
      <c r="AZ783">
        <f t="shared" si="754"/>
        <v>37.337604695554134</v>
      </c>
      <c r="BA783">
        <f t="shared" si="755"/>
        <v>3.6671252777047352</v>
      </c>
      <c r="BB783">
        <f t="shared" si="756"/>
        <v>0.22043112861267197</v>
      </c>
      <c r="BC783">
        <f t="shared" si="757"/>
        <v>0.33810784576440506</v>
      </c>
      <c r="BD783">
        <f t="shared" si="758"/>
        <v>4.9331796297907987E-2</v>
      </c>
      <c r="BF783" s="15">
        <f t="shared" si="774"/>
        <v>41.612600743933854</v>
      </c>
      <c r="BG783" s="10">
        <f t="shared" si="775"/>
        <v>0</v>
      </c>
      <c r="BH783">
        <f t="shared" si="776"/>
        <v>5.789439305926166</v>
      </c>
      <c r="BI783">
        <f t="shared" si="777"/>
        <v>5.9216781596562029</v>
      </c>
      <c r="BJ783">
        <f t="shared" si="778"/>
        <v>-0.18497885693444838</v>
      </c>
      <c r="BK783">
        <f t="shared" si="779"/>
        <v>-5.358120380051512E-4</v>
      </c>
      <c r="BM783">
        <f t="shared" si="780"/>
        <v>0</v>
      </c>
      <c r="BN783">
        <f t="shared" si="781"/>
        <v>7.5495165674510645E-15</v>
      </c>
      <c r="BO783">
        <f t="shared" si="782"/>
        <v>0</v>
      </c>
      <c r="BP783">
        <f t="shared" si="783"/>
        <v>0</v>
      </c>
    </row>
    <row r="784" spans="1:68" x14ac:dyDescent="0.2">
      <c r="A784">
        <f t="shared" si="789"/>
        <v>0.747</v>
      </c>
      <c r="B784">
        <f t="shared" si="725"/>
        <v>2.334923185974223</v>
      </c>
      <c r="C784">
        <f t="shared" si="726"/>
        <v>0.79081066405820399</v>
      </c>
      <c r="D784">
        <f t="shared" si="727"/>
        <v>2.334923185974223</v>
      </c>
      <c r="E784">
        <f t="shared" si="733"/>
        <v>0.71092362104142215</v>
      </c>
      <c r="F784">
        <f t="shared" si="734"/>
        <v>0.71092362104142204</v>
      </c>
      <c r="G784">
        <f t="shared" si="728"/>
        <v>2.3115739541144809</v>
      </c>
      <c r="H784">
        <f t="shared" si="729"/>
        <v>0.73794399080355999</v>
      </c>
      <c r="I784">
        <f t="shared" si="730"/>
        <v>0.7379439908035601</v>
      </c>
      <c r="J784">
        <f t="shared" si="785"/>
        <v>29.579982835372778</v>
      </c>
      <c r="K784">
        <f t="shared" si="786"/>
        <v>28.594857622047115</v>
      </c>
      <c r="L784">
        <f t="shared" si="735"/>
        <v>3.1029647966485185E+19</v>
      </c>
      <c r="M784">
        <f t="shared" si="731"/>
        <v>3.9197990632846264E-2</v>
      </c>
      <c r="N784" s="17">
        <f t="shared" si="787"/>
        <v>1.2162998503308035E+18</v>
      </c>
      <c r="O784">
        <f t="shared" si="788"/>
        <v>0</v>
      </c>
      <c r="P784" s="18" t="e">
        <f t="shared" si="732"/>
        <v>#N/A</v>
      </c>
      <c r="R784">
        <f t="shared" si="736"/>
        <v>3.3532268982343072</v>
      </c>
      <c r="S784">
        <f t="shared" si="737"/>
        <v>44.881474807347878</v>
      </c>
      <c r="T784">
        <f t="shared" si="759"/>
        <v>-3.2391297928656932</v>
      </c>
      <c r="U784" s="9">
        <f t="shared" si="738"/>
        <v>41.642345014482189</v>
      </c>
      <c r="V784">
        <f t="shared" si="760"/>
        <v>-1.2162998503307822E+18</v>
      </c>
      <c r="W784">
        <f t="shared" si="761"/>
        <v>0</v>
      </c>
      <c r="X784">
        <f t="shared" si="762"/>
        <v>-1.4210854715202004E-14</v>
      </c>
      <c r="Y784">
        <f t="shared" si="739"/>
        <v>0.79081066405820399</v>
      </c>
      <c r="Z784">
        <f t="shared" si="740"/>
        <v>31.415926535897931</v>
      </c>
      <c r="AA784">
        <f t="shared" si="741"/>
        <v>3.9215783163264857</v>
      </c>
      <c r="AB784">
        <f t="shared" si="763"/>
        <v>3.8793553454173693</v>
      </c>
      <c r="AC784">
        <f t="shared" si="742"/>
        <v>35.295281881315297</v>
      </c>
      <c r="AD784">
        <f t="shared" si="764"/>
        <v>0.22176431863451246</v>
      </c>
      <c r="AE784">
        <f t="shared" si="743"/>
        <v>0.33723708585684192</v>
      </c>
      <c r="AF784" s="9">
        <f t="shared" si="765"/>
        <v>35.854283285806652</v>
      </c>
      <c r="AG784" s="9">
        <f t="shared" si="766"/>
        <v>0</v>
      </c>
      <c r="AH784">
        <f t="shared" si="767"/>
        <v>0</v>
      </c>
      <c r="AI784">
        <f t="shared" si="784"/>
        <v>3.1257338500323417E-3</v>
      </c>
      <c r="AJ784">
        <f t="shared" si="744"/>
        <v>37.337604695554134</v>
      </c>
      <c r="AK784">
        <f t="shared" si="745"/>
        <v>3.6929899871510501</v>
      </c>
      <c r="AL784">
        <f t="shared" si="746"/>
        <v>0.27056005213207079</v>
      </c>
      <c r="AM784">
        <f t="shared" si="747"/>
        <v>0.34119027964495086</v>
      </c>
      <c r="AN784" s="9">
        <f t="shared" si="768"/>
        <v>41.642345014482203</v>
      </c>
      <c r="AO784">
        <f t="shared" si="748"/>
        <v>0</v>
      </c>
      <c r="AP784">
        <f t="shared" si="769"/>
        <v>0</v>
      </c>
      <c r="AQ784">
        <f t="shared" si="749"/>
        <v>5.9216781596562029</v>
      </c>
      <c r="AR784">
        <f t="shared" si="750"/>
        <v>-0.18636535826631917</v>
      </c>
      <c r="AS784">
        <f t="shared" si="751"/>
        <v>4.8795733497558336E-2</v>
      </c>
      <c r="AT784">
        <f t="shared" si="770"/>
        <v>-5.0464625930407778E-2</v>
      </c>
      <c r="AU784">
        <f t="shared" si="752"/>
        <v>5.7880617286755509</v>
      </c>
      <c r="AV784">
        <f t="shared" si="771"/>
        <v>0.1389946153767902</v>
      </c>
      <c r="AW784">
        <f t="shared" si="772"/>
        <v>0</v>
      </c>
      <c r="AX784">
        <f t="shared" si="753"/>
        <v>3.9208035417108503E-2</v>
      </c>
      <c r="AY784" t="b">
        <f t="shared" si="773"/>
        <v>0</v>
      </c>
      <c r="AZ784">
        <f t="shared" si="754"/>
        <v>37.337604695554134</v>
      </c>
      <c r="BA784">
        <f t="shared" si="755"/>
        <v>3.6929899871510563</v>
      </c>
      <c r="BB784">
        <f t="shared" si="756"/>
        <v>0.22122825583416295</v>
      </c>
      <c r="BC784">
        <f t="shared" si="757"/>
        <v>0.34119027964495102</v>
      </c>
      <c r="BD784">
        <f t="shared" si="758"/>
        <v>4.9331796297907987E-2</v>
      </c>
      <c r="BF784" s="15">
        <f t="shared" si="774"/>
        <v>41.64234501448221</v>
      </c>
      <c r="BG784" s="10">
        <f t="shared" si="775"/>
        <v>0</v>
      </c>
      <c r="BH784">
        <f t="shared" si="776"/>
        <v>5.788061728675558</v>
      </c>
      <c r="BI784">
        <f t="shared" si="777"/>
        <v>5.9216781596562029</v>
      </c>
      <c r="BJ784">
        <f t="shared" si="778"/>
        <v>-0.18636535826631295</v>
      </c>
      <c r="BK784">
        <f t="shared" si="779"/>
        <v>-5.360628003495127E-4</v>
      </c>
      <c r="BM784">
        <f t="shared" si="780"/>
        <v>0</v>
      </c>
      <c r="BN784">
        <f t="shared" si="781"/>
        <v>6.2172489379008766E-15</v>
      </c>
      <c r="BO784">
        <f t="shared" si="782"/>
        <v>0</v>
      </c>
      <c r="BP784">
        <f t="shared" si="783"/>
        <v>0</v>
      </c>
    </row>
    <row r="785" spans="1:68" x14ac:dyDescent="0.2">
      <c r="A785">
        <f t="shared" si="789"/>
        <v>0.748</v>
      </c>
      <c r="B785">
        <f t="shared" si="725"/>
        <v>2.3380489198242556</v>
      </c>
      <c r="C785">
        <f t="shared" si="726"/>
        <v>0.78768493020817143</v>
      </c>
      <c r="D785">
        <f t="shared" si="727"/>
        <v>2.3380489198242556</v>
      </c>
      <c r="E785">
        <f t="shared" si="733"/>
        <v>0.70872191925931105</v>
      </c>
      <c r="F785">
        <f t="shared" si="734"/>
        <v>0.70872191925931094</v>
      </c>
      <c r="G785">
        <f t="shared" si="728"/>
        <v>2.3146684306260128</v>
      </c>
      <c r="H785">
        <f t="shared" si="729"/>
        <v>0.73585211645593129</v>
      </c>
      <c r="I785">
        <f t="shared" si="730"/>
        <v>0.73585211645593118</v>
      </c>
      <c r="J785">
        <f t="shared" si="785"/>
        <v>29.66407256741654</v>
      </c>
      <c r="K785">
        <f t="shared" si="786"/>
        <v>28.675332813176663</v>
      </c>
      <c r="L785">
        <f t="shared" si="735"/>
        <v>3.1947136121795052E+19</v>
      </c>
      <c r="M785">
        <f t="shared" si="731"/>
        <v>3.9229223929785499E-2</v>
      </c>
      <c r="N785" s="17">
        <f t="shared" si="787"/>
        <v>1.2532613568372372E+18</v>
      </c>
      <c r="O785">
        <f t="shared" si="788"/>
        <v>0</v>
      </c>
      <c r="P785" s="18" t="e">
        <f t="shared" si="732"/>
        <v>#N/A</v>
      </c>
      <c r="R785">
        <f t="shared" si="736"/>
        <v>3.3560372693361074</v>
      </c>
      <c r="S785">
        <f t="shared" si="737"/>
        <v>44.910614214448238</v>
      </c>
      <c r="T785">
        <f t="shared" si="759"/>
        <v>-3.2383333015261853</v>
      </c>
      <c r="U785" s="9">
        <f t="shared" si="738"/>
        <v>41.672280912922055</v>
      </c>
      <c r="V785">
        <f t="shared" si="760"/>
        <v>-1.2532613568372234E+18</v>
      </c>
      <c r="W785">
        <f t="shared" si="761"/>
        <v>0</v>
      </c>
      <c r="X785">
        <f t="shared" si="762"/>
        <v>-1.4210854715202004E-14</v>
      </c>
      <c r="Y785">
        <f t="shared" si="739"/>
        <v>0.78768493020817143</v>
      </c>
      <c r="Z785">
        <f t="shared" si="740"/>
        <v>31.415926535897931</v>
      </c>
      <c r="AA785">
        <f t="shared" si="741"/>
        <v>3.9247040501765182</v>
      </c>
      <c r="AB785">
        <f t="shared" si="763"/>
        <v>3.9067952063814868</v>
      </c>
      <c r="AC785">
        <f t="shared" si="742"/>
        <v>35.32272174227942</v>
      </c>
      <c r="AD785">
        <f t="shared" si="764"/>
        <v>0.22256106131324355</v>
      </c>
      <c r="AE785">
        <f t="shared" si="743"/>
        <v>0.34032971905613363</v>
      </c>
      <c r="AF785" s="9">
        <f t="shared" si="765"/>
        <v>35.885612522648799</v>
      </c>
      <c r="AG785" s="9">
        <f t="shared" si="766"/>
        <v>0</v>
      </c>
      <c r="AH785">
        <f t="shared" si="767"/>
        <v>0</v>
      </c>
      <c r="AI785">
        <f t="shared" si="784"/>
        <v>3.1257338500325638E-3</v>
      </c>
      <c r="AJ785">
        <f t="shared" si="744"/>
        <v>37.337604695554134</v>
      </c>
      <c r="AK785">
        <f t="shared" si="745"/>
        <v>3.7190276290785627</v>
      </c>
      <c r="AL785">
        <f t="shared" si="746"/>
        <v>0.27135654347157878</v>
      </c>
      <c r="AM785">
        <f t="shared" si="747"/>
        <v>0.34429204481775466</v>
      </c>
      <c r="AN785" s="9">
        <f t="shared" si="768"/>
        <v>41.672280912922027</v>
      </c>
      <c r="AO785">
        <f t="shared" si="748"/>
        <v>0</v>
      </c>
      <c r="AP785">
        <f t="shared" si="769"/>
        <v>0</v>
      </c>
      <c r="AQ785">
        <f t="shared" si="749"/>
        <v>5.9216781596562029</v>
      </c>
      <c r="AR785">
        <f t="shared" si="750"/>
        <v>-0.18776757730292415</v>
      </c>
      <c r="AS785">
        <f t="shared" si="751"/>
        <v>4.8795482158335235E-2</v>
      </c>
      <c r="AT785">
        <f t="shared" si="770"/>
        <v>-5.0488352341024688E-2</v>
      </c>
      <c r="AU785">
        <f t="shared" si="752"/>
        <v>5.7866683902732277</v>
      </c>
      <c r="AV785">
        <f t="shared" si="771"/>
        <v>0.13886133092558556</v>
      </c>
      <c r="AW785">
        <f t="shared" si="772"/>
        <v>0</v>
      </c>
      <c r="AX785">
        <f t="shared" si="753"/>
        <v>3.9239292755608834E-2</v>
      </c>
      <c r="AY785" t="b">
        <f t="shared" si="773"/>
        <v>0</v>
      </c>
      <c r="AZ785">
        <f t="shared" si="754"/>
        <v>37.337604695554134</v>
      </c>
      <c r="BA785">
        <f t="shared" si="755"/>
        <v>3.7190276290785702</v>
      </c>
      <c r="BB785">
        <f t="shared" si="756"/>
        <v>0.22202474717367079</v>
      </c>
      <c r="BC785">
        <f t="shared" si="757"/>
        <v>0.34429204481775483</v>
      </c>
      <c r="BD785">
        <f t="shared" si="758"/>
        <v>4.9331796297907987E-2</v>
      </c>
      <c r="BF785" s="15">
        <f t="shared" si="774"/>
        <v>41.672280912922034</v>
      </c>
      <c r="BG785" s="10">
        <f t="shared" si="775"/>
        <v>0</v>
      </c>
      <c r="BH785">
        <f t="shared" si="776"/>
        <v>5.7866683902732348</v>
      </c>
      <c r="BI785">
        <f t="shared" si="777"/>
        <v>5.9216781596562029</v>
      </c>
      <c r="BJ785">
        <f t="shared" si="778"/>
        <v>-0.1877675773029166</v>
      </c>
      <c r="BK785">
        <f t="shared" si="779"/>
        <v>-5.363141395727522E-4</v>
      </c>
      <c r="BM785">
        <f t="shared" si="780"/>
        <v>0</v>
      </c>
      <c r="BN785">
        <f t="shared" si="781"/>
        <v>7.5495165674510645E-15</v>
      </c>
      <c r="BO785">
        <f t="shared" si="782"/>
        <v>0</v>
      </c>
      <c r="BP785">
        <f t="shared" si="783"/>
        <v>0</v>
      </c>
    </row>
    <row r="786" spans="1:68" x14ac:dyDescent="0.2">
      <c r="A786">
        <f t="shared" si="789"/>
        <v>0.749</v>
      </c>
      <c r="B786">
        <f t="shared" si="725"/>
        <v>2.3411746536742877</v>
      </c>
      <c r="C786">
        <f t="shared" si="726"/>
        <v>0.78455919635813931</v>
      </c>
      <c r="D786">
        <f t="shared" si="727"/>
        <v>2.3411746536742877</v>
      </c>
      <c r="E786">
        <f t="shared" si="733"/>
        <v>0.70651329311936595</v>
      </c>
      <c r="F786">
        <f t="shared" si="734"/>
        <v>0.70651329311936584</v>
      </c>
      <c r="G786">
        <f t="shared" si="728"/>
        <v>2.3177629071375447</v>
      </c>
      <c r="H786">
        <f t="shared" si="729"/>
        <v>0.73375319575235443</v>
      </c>
      <c r="I786">
        <f t="shared" si="730"/>
        <v>0.73375319575235443</v>
      </c>
      <c r="J786">
        <f t="shared" si="785"/>
        <v>29.748927442904087</v>
      </c>
      <c r="K786">
        <f t="shared" si="786"/>
        <v>28.756537946132717</v>
      </c>
      <c r="L786">
        <f t="shared" si="735"/>
        <v>3.2898146837384831E+19</v>
      </c>
      <c r="M786">
        <f t="shared" si="731"/>
        <v>3.9260457188396936E-2</v>
      </c>
      <c r="N786" s="17">
        <f t="shared" si="787"/>
        <v>1.2915962854867433E+18</v>
      </c>
      <c r="O786">
        <f t="shared" si="788"/>
        <v>0</v>
      </c>
      <c r="P786" s="18" t="e">
        <f t="shared" si="732"/>
        <v>#N/A</v>
      </c>
      <c r="R786">
        <f t="shared" si="736"/>
        <v>3.358865148212355</v>
      </c>
      <c r="S786">
        <f t="shared" si="737"/>
        <v>44.939948002946515</v>
      </c>
      <c r="T786">
        <f t="shared" si="759"/>
        <v>-3.2375374450565184</v>
      </c>
      <c r="U786" s="9">
        <f t="shared" si="738"/>
        <v>41.702410557889998</v>
      </c>
      <c r="V786">
        <f t="shared" si="760"/>
        <v>-1.2915962854866916E+18</v>
      </c>
      <c r="W786">
        <f t="shared" si="761"/>
        <v>0</v>
      </c>
      <c r="X786">
        <f t="shared" si="762"/>
        <v>-4.2632564145606011E-14</v>
      </c>
      <c r="Y786">
        <f t="shared" si="739"/>
        <v>0.78455919635813931</v>
      </c>
      <c r="Z786">
        <f t="shared" si="740"/>
        <v>31.415926535897931</v>
      </c>
      <c r="AA786">
        <f t="shared" si="741"/>
        <v>3.9278297840265504</v>
      </c>
      <c r="AB786">
        <f t="shared" si="763"/>
        <v>3.934425958997172</v>
      </c>
      <c r="AC786">
        <f t="shared" si="742"/>
        <v>35.350352494895105</v>
      </c>
      <c r="AD786">
        <f t="shared" si="764"/>
        <v>0.22335716969841357</v>
      </c>
      <c r="AE786">
        <f t="shared" si="743"/>
        <v>0.34344184662466903</v>
      </c>
      <c r="AF786" s="9">
        <f t="shared" si="765"/>
        <v>35.917151511218194</v>
      </c>
      <c r="AG786" s="9">
        <f t="shared" si="766"/>
        <v>0</v>
      </c>
      <c r="AH786">
        <f t="shared" si="767"/>
        <v>0</v>
      </c>
      <c r="AI786">
        <f t="shared" si="784"/>
        <v>3.1257338500323417E-3</v>
      </c>
      <c r="AJ786">
        <f t="shared" si="744"/>
        <v>37.337604695554134</v>
      </c>
      <c r="AK786">
        <f t="shared" si="745"/>
        <v>3.7452402008156356</v>
      </c>
      <c r="AL786">
        <f t="shared" si="746"/>
        <v>0.27215239994124563</v>
      </c>
      <c r="AM786">
        <f t="shared" si="747"/>
        <v>0.34741326157898528</v>
      </c>
      <c r="AN786" s="9">
        <f t="shared" si="768"/>
        <v>41.702410557890005</v>
      </c>
      <c r="AO786">
        <f t="shared" si="748"/>
        <v>0</v>
      </c>
      <c r="AP786">
        <f t="shared" si="769"/>
        <v>0</v>
      </c>
      <c r="AQ786">
        <f t="shared" si="749"/>
        <v>5.9216781596562029</v>
      </c>
      <c r="AR786">
        <f t="shared" si="750"/>
        <v>-0.18918575818153638</v>
      </c>
      <c r="AS786">
        <f t="shared" si="751"/>
        <v>4.8795230242832055E-2</v>
      </c>
      <c r="AT786">
        <f t="shared" si="770"/>
        <v>-5.0513651471629416E-2</v>
      </c>
      <c r="AU786">
        <f t="shared" si="752"/>
        <v>5.7852590466718112</v>
      </c>
      <c r="AV786">
        <f t="shared" si="771"/>
        <v>0.13872720951324605</v>
      </c>
      <c r="AW786">
        <f t="shared" si="772"/>
        <v>0</v>
      </c>
      <c r="AX786">
        <f t="shared" si="753"/>
        <v>3.9270550094109152E-2</v>
      </c>
      <c r="AY786" t="b">
        <f t="shared" si="773"/>
        <v>0</v>
      </c>
      <c r="AZ786">
        <f t="shared" si="754"/>
        <v>37.337604695554134</v>
      </c>
      <c r="BA786">
        <f t="shared" si="755"/>
        <v>3.7452402008156409</v>
      </c>
      <c r="BB786">
        <f t="shared" si="756"/>
        <v>0.22282060364333775</v>
      </c>
      <c r="BC786">
        <f t="shared" si="757"/>
        <v>0.34741326157898539</v>
      </c>
      <c r="BD786">
        <f t="shared" si="758"/>
        <v>4.9331796297907987E-2</v>
      </c>
      <c r="BF786" s="15">
        <f t="shared" si="774"/>
        <v>41.702410557890005</v>
      </c>
      <c r="BG786" s="10">
        <f t="shared" si="775"/>
        <v>0</v>
      </c>
      <c r="BH786">
        <f t="shared" si="776"/>
        <v>5.7852590466718112</v>
      </c>
      <c r="BI786">
        <f t="shared" si="777"/>
        <v>5.9216781596562029</v>
      </c>
      <c r="BJ786">
        <f t="shared" si="778"/>
        <v>-0.18918575818153105</v>
      </c>
      <c r="BK786">
        <f t="shared" si="779"/>
        <v>-5.3656605507582111E-4</v>
      </c>
      <c r="BM786">
        <f t="shared" si="780"/>
        <v>0</v>
      </c>
      <c r="BN786">
        <f t="shared" si="781"/>
        <v>5.3290705182007514E-15</v>
      </c>
      <c r="BO786">
        <f t="shared" si="782"/>
        <v>0</v>
      </c>
      <c r="BP786">
        <f t="shared" si="783"/>
        <v>0</v>
      </c>
    </row>
    <row r="787" spans="1:68" x14ac:dyDescent="0.2">
      <c r="A787">
        <f t="shared" si="789"/>
        <v>0.75</v>
      </c>
      <c r="B787">
        <f t="shared" si="725"/>
        <v>2.3443003875243202</v>
      </c>
      <c r="C787">
        <f t="shared" si="726"/>
        <v>0.78143346250810675</v>
      </c>
      <c r="D787">
        <f t="shared" si="727"/>
        <v>2.3443003875243202</v>
      </c>
      <c r="E787">
        <f t="shared" si="733"/>
        <v>0.70429776420031465</v>
      </c>
      <c r="F787">
        <f t="shared" si="734"/>
        <v>0.70429776420031454</v>
      </c>
      <c r="G787">
        <f t="shared" si="728"/>
        <v>2.3208573836490771</v>
      </c>
      <c r="H787">
        <f t="shared" si="729"/>
        <v>0.73164724879162635</v>
      </c>
      <c r="I787">
        <f t="shared" si="730"/>
        <v>0.73164724879162635</v>
      </c>
      <c r="J787">
        <f t="shared" si="785"/>
        <v>29.834555678965625</v>
      </c>
      <c r="K787">
        <f t="shared" si="786"/>
        <v>28.838480828220458</v>
      </c>
      <c r="L787">
        <f t="shared" si="735"/>
        <v>3.3884126126520472E+19</v>
      </c>
      <c r="M787">
        <f t="shared" si="731"/>
        <v>3.9291690408650083E-2</v>
      </c>
      <c r="N787" s="17">
        <f t="shared" si="787"/>
        <v>1.3313645935308941E+18</v>
      </c>
      <c r="O787">
        <f t="shared" si="788"/>
        <v>0</v>
      </c>
      <c r="P787" s="18" t="e">
        <f t="shared" si="732"/>
        <v>#N/A</v>
      </c>
      <c r="R787">
        <f t="shared" si="736"/>
        <v>3.3617106351701191</v>
      </c>
      <c r="S787">
        <f t="shared" si="737"/>
        <v>44.969478322758327</v>
      </c>
      <c r="T787">
        <f t="shared" si="759"/>
        <v>-3.2367422224469649</v>
      </c>
      <c r="U787" s="9">
        <f t="shared" si="738"/>
        <v>41.732736100311364</v>
      </c>
      <c r="V787">
        <f t="shared" si="760"/>
        <v>-1.3313645935308454E+18</v>
      </c>
      <c r="W787">
        <f t="shared" si="761"/>
        <v>0</v>
      </c>
      <c r="X787">
        <f t="shared" si="762"/>
        <v>-3.5527136788005009E-14</v>
      </c>
      <c r="Y787">
        <f t="shared" si="739"/>
        <v>0.78143346250810675</v>
      </c>
      <c r="Z787">
        <f t="shared" si="740"/>
        <v>31.415926535897931</v>
      </c>
      <c r="AA787">
        <f t="shared" si="741"/>
        <v>3.9309555178765829</v>
      </c>
      <c r="AB787">
        <f t="shared" si="763"/>
        <v>3.962249880309193</v>
      </c>
      <c r="AC787">
        <f t="shared" si="742"/>
        <v>35.378176416207125</v>
      </c>
      <c r="AD787">
        <f t="shared" si="764"/>
        <v>0.22415264479915226</v>
      </c>
      <c r="AE787">
        <f t="shared" si="743"/>
        <v>0.34657359027997259</v>
      </c>
      <c r="AF787" s="9">
        <f t="shared" si="765"/>
        <v>35.948902651286254</v>
      </c>
      <c r="AG787" s="9">
        <f t="shared" si="766"/>
        <v>0</v>
      </c>
      <c r="AH787">
        <f t="shared" si="767"/>
        <v>0</v>
      </c>
      <c r="AI787">
        <f t="shared" si="784"/>
        <v>3.1257338500323417E-3</v>
      </c>
      <c r="AJ787">
        <f t="shared" si="744"/>
        <v>37.337604695554134</v>
      </c>
      <c r="AK787">
        <f t="shared" si="745"/>
        <v>3.7716297304716146</v>
      </c>
      <c r="AL787">
        <f t="shared" si="746"/>
        <v>0.27294762255079918</v>
      </c>
      <c r="AM787">
        <f t="shared" si="747"/>
        <v>0.35055405173486742</v>
      </c>
      <c r="AN787" s="9">
        <f t="shared" si="768"/>
        <v>41.732736100311421</v>
      </c>
      <c r="AO787">
        <f t="shared" si="748"/>
        <v>5.6843418860808015E-14</v>
      </c>
      <c r="AP787">
        <f t="shared" si="769"/>
        <v>1.3620822445999134E-15</v>
      </c>
      <c r="AQ787">
        <f t="shared" si="749"/>
        <v>5.9216781596562029</v>
      </c>
      <c r="AR787">
        <f t="shared" si="750"/>
        <v>-0.19062014983757836</v>
      </c>
      <c r="AS787">
        <f t="shared" si="751"/>
        <v>4.8794977751646929E-2</v>
      </c>
      <c r="AT787">
        <f t="shared" si="770"/>
        <v>-5.0540525836225897E-2</v>
      </c>
      <c r="AU787">
        <f t="shared" si="752"/>
        <v>5.7838334490251668</v>
      </c>
      <c r="AV787">
        <f t="shared" si="771"/>
        <v>0.13859224171458068</v>
      </c>
      <c r="AW787">
        <f t="shared" si="772"/>
        <v>0</v>
      </c>
      <c r="AX787">
        <f t="shared" si="753"/>
        <v>3.9301807432609477E-2</v>
      </c>
      <c r="AY787" t="b">
        <f t="shared" si="773"/>
        <v>0</v>
      </c>
      <c r="AZ787">
        <f t="shared" si="754"/>
        <v>37.337604695554134</v>
      </c>
      <c r="BA787">
        <f t="shared" si="755"/>
        <v>3.7716297304716009</v>
      </c>
      <c r="BB787">
        <f t="shared" si="756"/>
        <v>0.22361582625289145</v>
      </c>
      <c r="BC787">
        <f t="shared" si="757"/>
        <v>0.35055405173486759</v>
      </c>
      <c r="BD787">
        <f t="shared" si="758"/>
        <v>4.9331796297907987E-2</v>
      </c>
      <c r="BF787" s="15">
        <f t="shared" si="774"/>
        <v>41.732736100311399</v>
      </c>
      <c r="BG787" s="10">
        <f t="shared" si="775"/>
        <v>0</v>
      </c>
      <c r="BH787">
        <f t="shared" si="776"/>
        <v>5.7838334490251455</v>
      </c>
      <c r="BI787">
        <f t="shared" si="777"/>
        <v>5.9216781596562029</v>
      </c>
      <c r="BJ787">
        <f t="shared" si="778"/>
        <v>-0.19062014983759212</v>
      </c>
      <c r="BK787">
        <f t="shared" si="779"/>
        <v>-5.3681854626080883E-4</v>
      </c>
      <c r="BM787">
        <f t="shared" si="780"/>
        <v>0</v>
      </c>
      <c r="BN787">
        <f t="shared" si="781"/>
        <v>-1.3766765505351941E-14</v>
      </c>
      <c r="BO787">
        <f t="shared" si="782"/>
        <v>0</v>
      </c>
      <c r="BP787">
        <f t="shared" si="783"/>
        <v>0</v>
      </c>
    </row>
    <row r="788" spans="1:68" x14ac:dyDescent="0.2">
      <c r="A788">
        <f t="shared" si="789"/>
        <v>0.751</v>
      </c>
      <c r="B788">
        <f t="shared" si="725"/>
        <v>2.3474261213743528</v>
      </c>
      <c r="C788">
        <f t="shared" si="726"/>
        <v>0.77830772865807418</v>
      </c>
      <c r="D788">
        <f t="shared" si="727"/>
        <v>2.3474261213743528</v>
      </c>
      <c r="E788">
        <f t="shared" si="733"/>
        <v>0.70207535414832711</v>
      </c>
      <c r="F788">
        <f t="shared" si="734"/>
        <v>0.702075354148327</v>
      </c>
      <c r="G788">
        <f t="shared" si="728"/>
        <v>2.3239518601606091</v>
      </c>
      <c r="H788">
        <f t="shared" si="729"/>
        <v>0.72953429573982642</v>
      </c>
      <c r="I788">
        <f t="shared" si="730"/>
        <v>0.72953429573982631</v>
      </c>
      <c r="J788">
        <f t="shared" si="785"/>
        <v>29.920965619991136</v>
      </c>
      <c r="K788">
        <f t="shared" si="786"/>
        <v>28.921169387373226</v>
      </c>
      <c r="L788">
        <f t="shared" si="735"/>
        <v>3.4906591613558551E+19</v>
      </c>
      <c r="M788">
        <f t="shared" si="731"/>
        <v>3.9322923590514411E-2</v>
      </c>
      <c r="N788" s="17">
        <f t="shared" si="787"/>
        <v>1.3726292348252541E+18</v>
      </c>
      <c r="O788">
        <f t="shared" si="788"/>
        <v>0</v>
      </c>
      <c r="P788" s="18" t="e">
        <f t="shared" si="732"/>
        <v>#N/A</v>
      </c>
      <c r="R788">
        <f t="shared" si="736"/>
        <v>3.3645738317211182</v>
      </c>
      <c r="S788">
        <f t="shared" si="737"/>
        <v>44.9992073567159</v>
      </c>
      <c r="T788">
        <f t="shared" si="759"/>
        <v>-3.2359476326902059</v>
      </c>
      <c r="U788" s="9">
        <f t="shared" si="738"/>
        <v>41.763259724025694</v>
      </c>
      <c r="V788">
        <f t="shared" si="760"/>
        <v>-1.3726292348252454E+18</v>
      </c>
      <c r="W788">
        <f t="shared" si="761"/>
        <v>0</v>
      </c>
      <c r="X788">
        <f t="shared" si="762"/>
        <v>-7.1054273576010019E-15</v>
      </c>
      <c r="Y788">
        <f t="shared" si="739"/>
        <v>0.77830772865807418</v>
      </c>
      <c r="Z788">
        <f t="shared" si="740"/>
        <v>31.415926535897931</v>
      </c>
      <c r="AA788">
        <f t="shared" si="741"/>
        <v>3.9340812517266155</v>
      </c>
      <c r="AB788">
        <f t="shared" si="763"/>
        <v>3.9902692836568305</v>
      </c>
      <c r="AC788">
        <f t="shared" si="742"/>
        <v>35.40619581955476</v>
      </c>
      <c r="AD788">
        <f t="shared" si="764"/>
        <v>0.22494748762218292</v>
      </c>
      <c r="AE788">
        <f t="shared" si="743"/>
        <v>0.34972507327395852</v>
      </c>
      <c r="AF788" s="9">
        <f t="shared" si="765"/>
        <v>35.9808683804509</v>
      </c>
      <c r="AG788" s="9">
        <f t="shared" si="766"/>
        <v>0</v>
      </c>
      <c r="AH788">
        <f t="shared" si="767"/>
        <v>0</v>
      </c>
      <c r="AI788">
        <f t="shared" si="784"/>
        <v>3.1257338500325638E-3</v>
      </c>
      <c r="AJ788">
        <f t="shared" si="744"/>
        <v>37.337604695554134</v>
      </c>
      <c r="AK788">
        <f t="shared" si="745"/>
        <v>3.7981982775385688</v>
      </c>
      <c r="AL788">
        <f t="shared" si="746"/>
        <v>0.27374221230755813</v>
      </c>
      <c r="AM788">
        <f t="shared" si="747"/>
        <v>0.35371453862544194</v>
      </c>
      <c r="AN788" s="9">
        <f t="shared" si="768"/>
        <v>41.763259724025701</v>
      </c>
      <c r="AO788">
        <f t="shared" si="748"/>
        <v>0</v>
      </c>
      <c r="AP788">
        <f t="shared" si="769"/>
        <v>0</v>
      </c>
      <c r="AQ788">
        <f t="shared" si="749"/>
        <v>5.9216781596562029</v>
      </c>
      <c r="AR788">
        <f t="shared" si="750"/>
        <v>-0.19207100611826178</v>
      </c>
      <c r="AS788">
        <f t="shared" si="751"/>
        <v>4.8794724685375213E-2</v>
      </c>
      <c r="AT788">
        <f t="shared" si="770"/>
        <v>-5.0568978258484665E-2</v>
      </c>
      <c r="AU788">
        <f t="shared" si="752"/>
        <v>5.7823913435748011</v>
      </c>
      <c r="AV788">
        <f t="shared" si="771"/>
        <v>0.1384564179564817</v>
      </c>
      <c r="AW788">
        <f t="shared" si="772"/>
        <v>0</v>
      </c>
      <c r="AX788">
        <f t="shared" si="753"/>
        <v>3.9333064771109802E-2</v>
      </c>
      <c r="AY788" t="b">
        <f t="shared" si="773"/>
        <v>0</v>
      </c>
      <c r="AZ788">
        <f t="shared" si="754"/>
        <v>37.337604695554134</v>
      </c>
      <c r="BA788">
        <f t="shared" si="755"/>
        <v>3.7981982775385608</v>
      </c>
      <c r="BB788">
        <f t="shared" si="756"/>
        <v>0.22441041600965037</v>
      </c>
      <c r="BC788">
        <f t="shared" si="757"/>
        <v>0.35371453862544211</v>
      </c>
      <c r="BD788">
        <f t="shared" si="758"/>
        <v>4.9331796297907987E-2</v>
      </c>
      <c r="BF788" s="15">
        <f t="shared" si="774"/>
        <v>41.763259724025687</v>
      </c>
      <c r="BG788" s="10">
        <f t="shared" si="775"/>
        <v>0</v>
      </c>
      <c r="BH788">
        <f t="shared" si="776"/>
        <v>5.7823913435747869</v>
      </c>
      <c r="BI788">
        <f t="shared" si="777"/>
        <v>5.9216781596562029</v>
      </c>
      <c r="BJ788">
        <f t="shared" si="778"/>
        <v>-0.19207100611826977</v>
      </c>
      <c r="BK788">
        <f t="shared" si="779"/>
        <v>-5.3707161253255253E-4</v>
      </c>
      <c r="BM788">
        <f t="shared" si="780"/>
        <v>0</v>
      </c>
      <c r="BN788">
        <f t="shared" si="781"/>
        <v>-7.9936057773011271E-15</v>
      </c>
      <c r="BO788">
        <f t="shared" si="782"/>
        <v>0</v>
      </c>
      <c r="BP788">
        <f t="shared" si="783"/>
        <v>0</v>
      </c>
    </row>
    <row r="789" spans="1:68" x14ac:dyDescent="0.2">
      <c r="A789">
        <f t="shared" si="789"/>
        <v>0.752</v>
      </c>
      <c r="B789">
        <f t="shared" si="725"/>
        <v>2.3505518552243849</v>
      </c>
      <c r="C789">
        <f t="shared" si="726"/>
        <v>0.77518199480804206</v>
      </c>
      <c r="D789">
        <f t="shared" si="727"/>
        <v>2.3505518552243849</v>
      </c>
      <c r="E789">
        <f t="shared" si="733"/>
        <v>0.69984608467680365</v>
      </c>
      <c r="F789">
        <f t="shared" si="734"/>
        <v>0.69984608467680354</v>
      </c>
      <c r="G789">
        <f t="shared" si="728"/>
        <v>2.327046336672141</v>
      </c>
      <c r="H789">
        <f t="shared" si="729"/>
        <v>0.72741435683012223</v>
      </c>
      <c r="I789">
        <f t="shared" si="730"/>
        <v>0.72741435683012223</v>
      </c>
      <c r="J789">
        <f t="shared" si="785"/>
        <v>30.008165740030218</v>
      </c>
      <c r="K789">
        <f t="shared" si="786"/>
        <v>29.00461167442247</v>
      </c>
      <c r="L789">
        <f t="shared" si="735"/>
        <v>3.5967136528170582E+19</v>
      </c>
      <c r="M789">
        <f t="shared" si="731"/>
        <v>3.9354156733959408E-2</v>
      </c>
      <c r="N789" s="17">
        <f t="shared" si="787"/>
        <v>1.4154563282013417E+18</v>
      </c>
      <c r="O789">
        <f t="shared" si="788"/>
        <v>0</v>
      </c>
      <c r="P789" s="18" t="e">
        <f t="shared" si="732"/>
        <v>#N/A</v>
      </c>
      <c r="R789">
        <f t="shared" si="736"/>
        <v>3.3674548405995637</v>
      </c>
      <c r="S789">
        <f t="shared" si="737"/>
        <v>45.02913732120799</v>
      </c>
      <c r="T789">
        <f t="shared" si="759"/>
        <v>-3.2351536747813232</v>
      </c>
      <c r="U789" s="9">
        <f t="shared" si="738"/>
        <v>41.793983646426668</v>
      </c>
      <c r="V789">
        <f t="shared" si="760"/>
        <v>-1.415456328201289E+18</v>
      </c>
      <c r="W789">
        <f t="shared" si="761"/>
        <v>0</v>
      </c>
      <c r="X789">
        <f t="shared" si="762"/>
        <v>-3.5527136788005009E-14</v>
      </c>
      <c r="Y789">
        <f t="shared" si="739"/>
        <v>0.77518199480804206</v>
      </c>
      <c r="Z789">
        <f t="shared" si="740"/>
        <v>31.415926535897931</v>
      </c>
      <c r="AA789">
        <f t="shared" si="741"/>
        <v>3.9372069855766476</v>
      </c>
      <c r="AB789">
        <f t="shared" si="763"/>
        <v>4.0184865194065837</v>
      </c>
      <c r="AC789">
        <f t="shared" si="742"/>
        <v>35.434413055304518</v>
      </c>
      <c r="AD789">
        <f t="shared" si="764"/>
        <v>0.22574169917183018</v>
      </c>
      <c r="AE789">
        <f t="shared" si="743"/>
        <v>0.35289642041716834</v>
      </c>
      <c r="AF789" s="9">
        <f t="shared" si="765"/>
        <v>36.013051174893512</v>
      </c>
      <c r="AG789" s="9">
        <f t="shared" si="766"/>
        <v>0</v>
      </c>
      <c r="AH789">
        <f t="shared" si="767"/>
        <v>0</v>
      </c>
      <c r="AI789">
        <f t="shared" si="784"/>
        <v>3.1257338500323417E-3</v>
      </c>
      <c r="AJ789">
        <f t="shared" si="744"/>
        <v>37.337604695554134</v>
      </c>
      <c r="AK789">
        <f t="shared" si="745"/>
        <v>3.8249479335073087</v>
      </c>
      <c r="AL789">
        <f t="shared" si="746"/>
        <v>0.27453617021644083</v>
      </c>
      <c r="AM789">
        <f t="shared" si="747"/>
        <v>0.3568948471488087</v>
      </c>
      <c r="AN789" s="9">
        <f t="shared" si="768"/>
        <v>41.793983646426696</v>
      </c>
      <c r="AO789">
        <f t="shared" si="748"/>
        <v>0</v>
      </c>
      <c r="AP789">
        <f t="shared" si="769"/>
        <v>0</v>
      </c>
      <c r="AQ789">
        <f t="shared" si="749"/>
        <v>5.9216781596562029</v>
      </c>
      <c r="AR789">
        <f t="shared" si="750"/>
        <v>-0.19353858589927508</v>
      </c>
      <c r="AS789">
        <f t="shared" si="751"/>
        <v>4.8794471044610654E-2</v>
      </c>
      <c r="AT789">
        <f t="shared" si="770"/>
        <v>-5.0599011872511618E-2</v>
      </c>
      <c r="AU789">
        <f t="shared" si="752"/>
        <v>5.780932471533184</v>
      </c>
      <c r="AV789">
        <f t="shared" si="771"/>
        <v>0.13831972851497831</v>
      </c>
      <c r="AW789">
        <f t="shared" si="772"/>
        <v>0</v>
      </c>
      <c r="AX789">
        <f t="shared" si="753"/>
        <v>3.9364322109610127E-2</v>
      </c>
      <c r="AY789" t="b">
        <f t="shared" si="773"/>
        <v>0</v>
      </c>
      <c r="AZ789">
        <f t="shared" si="754"/>
        <v>37.337604695554134</v>
      </c>
      <c r="BA789">
        <f t="shared" si="755"/>
        <v>3.8249479335072931</v>
      </c>
      <c r="BB789">
        <f t="shared" si="756"/>
        <v>0.22520437391853271</v>
      </c>
      <c r="BC789">
        <f t="shared" si="757"/>
        <v>0.35689484714880887</v>
      </c>
      <c r="BD789">
        <f t="shared" si="758"/>
        <v>4.9331796297907987E-2</v>
      </c>
      <c r="BF789" s="15">
        <f t="shared" si="774"/>
        <v>41.793983646426675</v>
      </c>
      <c r="BG789" s="10">
        <f t="shared" si="775"/>
        <v>0</v>
      </c>
      <c r="BH789">
        <f t="shared" si="776"/>
        <v>5.7809324715331627</v>
      </c>
      <c r="BI789">
        <f t="shared" si="777"/>
        <v>5.9216781596562029</v>
      </c>
      <c r="BJ789">
        <f t="shared" si="778"/>
        <v>-0.19353858589929063</v>
      </c>
      <c r="BK789">
        <f t="shared" si="779"/>
        <v>-5.3732525329747149E-4</v>
      </c>
      <c r="BM789">
        <f t="shared" si="780"/>
        <v>0</v>
      </c>
      <c r="BN789">
        <f t="shared" si="781"/>
        <v>-1.5543122344752192E-14</v>
      </c>
      <c r="BO789">
        <f t="shared" si="782"/>
        <v>0</v>
      </c>
      <c r="BP789">
        <f t="shared" si="783"/>
        <v>0</v>
      </c>
    </row>
    <row r="790" spans="1:68" x14ac:dyDescent="0.2">
      <c r="A790">
        <f t="shared" si="789"/>
        <v>0.753</v>
      </c>
      <c r="B790">
        <f t="shared" si="725"/>
        <v>2.3536775890744175</v>
      </c>
      <c r="C790">
        <f t="shared" si="726"/>
        <v>0.7720562609580095</v>
      </c>
      <c r="D790">
        <f t="shared" si="727"/>
        <v>2.3536775890744175</v>
      </c>
      <c r="E790">
        <f t="shared" si="733"/>
        <v>0.6976099775661615</v>
      </c>
      <c r="F790">
        <f t="shared" si="734"/>
        <v>0.69760997756616139</v>
      </c>
      <c r="G790">
        <f t="shared" si="728"/>
        <v>2.3301408131836734</v>
      </c>
      <c r="H790">
        <f t="shared" si="729"/>
        <v>0.72528745236257619</v>
      </c>
      <c r="I790">
        <f t="shared" si="730"/>
        <v>0.7252874523625763</v>
      </c>
      <c r="J790">
        <f t="shared" si="785"/>
        <v>30.096164645246944</v>
      </c>
      <c r="K790">
        <f t="shared" si="786"/>
        <v>29.088815865419658</v>
      </c>
      <c r="L790">
        <f t="shared" si="735"/>
        <v>3.7067433946981499E+19</v>
      </c>
      <c r="M790">
        <f t="shared" si="731"/>
        <v>3.9385389838954565E-2</v>
      </c>
      <c r="N790" s="17">
        <f t="shared" si="787"/>
        <v>1.4599153363315645E+18</v>
      </c>
      <c r="O790">
        <f t="shared" si="788"/>
        <v>0</v>
      </c>
      <c r="P790" s="18" t="e">
        <f t="shared" si="732"/>
        <v>#N/A</v>
      </c>
      <c r="R790">
        <f t="shared" si="736"/>
        <v>3.3703537657803442</v>
      </c>
      <c r="S790">
        <f t="shared" si="737"/>
        <v>45.059270466835422</v>
      </c>
      <c r="T790">
        <f t="shared" si="759"/>
        <v>-3.2343603477177916</v>
      </c>
      <c r="U790" s="9">
        <f t="shared" si="738"/>
        <v>41.824910119117632</v>
      </c>
      <c r="V790">
        <f t="shared" si="760"/>
        <v>-1.4599153363315325E+18</v>
      </c>
      <c r="W790">
        <f t="shared" si="761"/>
        <v>0</v>
      </c>
      <c r="X790">
        <f t="shared" si="762"/>
        <v>-2.1316282072803006E-14</v>
      </c>
      <c r="Y790">
        <f t="shared" si="739"/>
        <v>0.7720562609580095</v>
      </c>
      <c r="Z790">
        <f t="shared" si="740"/>
        <v>31.415926535897931</v>
      </c>
      <c r="AA790">
        <f t="shared" si="741"/>
        <v>3.9403327194266802</v>
      </c>
      <c r="AB790">
        <f t="shared" si="763"/>
        <v>4.0469039757026719</v>
      </c>
      <c r="AC790">
        <f t="shared" si="742"/>
        <v>35.4628305116006</v>
      </c>
      <c r="AD790">
        <f t="shared" si="764"/>
        <v>0.2265352804500276</v>
      </c>
      <c r="AE790">
        <f t="shared" si="743"/>
        <v>0.35608775810350146</v>
      </c>
      <c r="AF790" s="9">
        <f t="shared" si="765"/>
        <v>36.045453550154129</v>
      </c>
      <c r="AG790" s="9">
        <f t="shared" si="766"/>
        <v>0</v>
      </c>
      <c r="AH790">
        <f t="shared" si="767"/>
        <v>0</v>
      </c>
      <c r="AI790">
        <f t="shared" si="784"/>
        <v>3.1257338500323417E-3</v>
      </c>
      <c r="AJ790">
        <f t="shared" si="744"/>
        <v>37.337604695554134</v>
      </c>
      <c r="AK790">
        <f t="shared" si="745"/>
        <v>3.8518808224977352</v>
      </c>
      <c r="AL790">
        <f t="shared" si="746"/>
        <v>0.27532949727997247</v>
      </c>
      <c r="AM790">
        <f t="shared" si="747"/>
        <v>0.36009510378586335</v>
      </c>
      <c r="AN790" s="9">
        <f t="shared" si="768"/>
        <v>41.824910119117703</v>
      </c>
      <c r="AO790">
        <f t="shared" si="748"/>
        <v>7.1054273576010019E-14</v>
      </c>
      <c r="AP790">
        <f t="shared" si="769"/>
        <v>1.6988505982116122E-15</v>
      </c>
      <c r="AQ790">
        <f t="shared" si="749"/>
        <v>5.9216781596562029</v>
      </c>
      <c r="AR790">
        <f t="shared" si="750"/>
        <v>-0.19502315320493668</v>
      </c>
      <c r="AS790">
        <f t="shared" si="751"/>
        <v>4.8794216829944864E-2</v>
      </c>
      <c r="AT790">
        <f t="shared" si="770"/>
        <v>-5.0630630123824752E-2</v>
      </c>
      <c r="AU790">
        <f t="shared" si="752"/>
        <v>5.7794565689635746</v>
      </c>
      <c r="AV790">
        <f t="shared" si="771"/>
        <v>0.13818216351221396</v>
      </c>
      <c r="AW790">
        <f t="shared" si="772"/>
        <v>0</v>
      </c>
      <c r="AX790">
        <f t="shared" si="753"/>
        <v>3.9395579448110452E-2</v>
      </c>
      <c r="AY790" t="b">
        <f t="shared" si="773"/>
        <v>0</v>
      </c>
      <c r="AZ790">
        <f t="shared" si="754"/>
        <v>37.337604695554134</v>
      </c>
      <c r="BA790">
        <f t="shared" si="755"/>
        <v>3.8518808224977392</v>
      </c>
      <c r="BB790">
        <f t="shared" si="756"/>
        <v>0.2259977009820644</v>
      </c>
      <c r="BC790">
        <f t="shared" si="757"/>
        <v>0.36009510378586346</v>
      </c>
      <c r="BD790">
        <f t="shared" si="758"/>
        <v>4.9331796297907987E-2</v>
      </c>
      <c r="BF790" s="15">
        <f t="shared" si="774"/>
        <v>41.82491011911771</v>
      </c>
      <c r="BG790" s="10">
        <f t="shared" si="775"/>
        <v>0</v>
      </c>
      <c r="BH790">
        <f t="shared" si="776"/>
        <v>5.7794565689635817</v>
      </c>
      <c r="BI790">
        <f t="shared" si="777"/>
        <v>5.9216781596562029</v>
      </c>
      <c r="BJ790">
        <f t="shared" si="778"/>
        <v>-0.19502315320493269</v>
      </c>
      <c r="BK790">
        <f t="shared" si="779"/>
        <v>-5.3757946796320621E-4</v>
      </c>
      <c r="BM790">
        <f t="shared" si="780"/>
        <v>0</v>
      </c>
      <c r="BN790">
        <f t="shared" si="781"/>
        <v>3.9968028886505635E-15</v>
      </c>
      <c r="BO790">
        <f t="shared" si="782"/>
        <v>0</v>
      </c>
      <c r="BP790">
        <f t="shared" si="783"/>
        <v>0</v>
      </c>
    </row>
    <row r="791" spans="1:68" x14ac:dyDescent="0.2">
      <c r="A791">
        <f t="shared" si="789"/>
        <v>0.754</v>
      </c>
      <c r="B791">
        <f t="shared" si="725"/>
        <v>2.3568033229244501</v>
      </c>
      <c r="C791">
        <f t="shared" si="726"/>
        <v>0.76893052710797694</v>
      </c>
      <c r="D791">
        <f t="shared" si="727"/>
        <v>2.3568033229244501</v>
      </c>
      <c r="E791">
        <f t="shared" si="733"/>
        <v>0.69536705466362392</v>
      </c>
      <c r="F791">
        <f t="shared" si="734"/>
        <v>0.69536705466362381</v>
      </c>
      <c r="G791">
        <f t="shared" si="728"/>
        <v>2.3332352896952053</v>
      </c>
      <c r="H791">
        <f t="shared" si="729"/>
        <v>0.72315360270395235</v>
      </c>
      <c r="I791">
        <f t="shared" si="730"/>
        <v>0.72315360270395213</v>
      </c>
      <c r="J791">
        <f t="shared" si="785"/>
        <v>30.184971076431161</v>
      </c>
      <c r="K791">
        <f t="shared" si="786"/>
        <v>29.173790264011316</v>
      </c>
      <c r="L791">
        <f t="shared" si="735"/>
        <v>3.8209241299460841E+19</v>
      </c>
      <c r="M791">
        <f t="shared" si="731"/>
        <v>3.9416622905469358E-2</v>
      </c>
      <c r="N791" s="17">
        <f t="shared" si="787"/>
        <v>1.5060792558049339E+18</v>
      </c>
      <c r="O791">
        <f t="shared" si="788"/>
        <v>0</v>
      </c>
      <c r="P791" s="18" t="e">
        <f t="shared" si="732"/>
        <v>#N/A</v>
      </c>
      <c r="R791">
        <f t="shared" si="736"/>
        <v>3.3732707124975514</v>
      </c>
      <c r="S791">
        <f t="shared" si="737"/>
        <v>45.089609079081725</v>
      </c>
      <c r="T791">
        <f t="shared" si="759"/>
        <v>-3.233567650499471</v>
      </c>
      <c r="U791" s="9">
        <f t="shared" si="738"/>
        <v>41.856041428582252</v>
      </c>
      <c r="V791">
        <f t="shared" si="760"/>
        <v>-1.5060792558048742E+18</v>
      </c>
      <c r="W791">
        <f t="shared" si="761"/>
        <v>0</v>
      </c>
      <c r="X791">
        <f t="shared" si="762"/>
        <v>-4.2632564145606011E-14</v>
      </c>
      <c r="Y791">
        <f t="shared" si="739"/>
        <v>0.76893052710797694</v>
      </c>
      <c r="Z791">
        <f t="shared" si="740"/>
        <v>31.415926535897931</v>
      </c>
      <c r="AA791">
        <f t="shared" si="741"/>
        <v>3.9434584532767127</v>
      </c>
      <c r="AB791">
        <f t="shared" si="763"/>
        <v>4.0755240792357768</v>
      </c>
      <c r="AC791">
        <f t="shared" si="742"/>
        <v>35.491450615133708</v>
      </c>
      <c r="AD791">
        <f t="shared" si="764"/>
        <v>0.2273282324563255</v>
      </c>
      <c r="AE791">
        <f t="shared" si="743"/>
        <v>0.35929921433545448</v>
      </c>
      <c r="AF791" s="9">
        <f t="shared" si="765"/>
        <v>36.078078061925488</v>
      </c>
      <c r="AG791" s="9">
        <f t="shared" si="766"/>
        <v>0</v>
      </c>
      <c r="AH791">
        <f t="shared" si="767"/>
        <v>0</v>
      </c>
      <c r="AI791">
        <f t="shared" si="784"/>
        <v>3.1257338500325638E-3</v>
      </c>
      <c r="AJ791">
        <f t="shared" si="744"/>
        <v>37.337604695554134</v>
      </c>
      <c r="AK791">
        <f t="shared" si="745"/>
        <v>3.878999101904316</v>
      </c>
      <c r="AL791">
        <f t="shared" si="746"/>
        <v>0.27612219449829301</v>
      </c>
      <c r="AM791">
        <f t="shared" si="747"/>
        <v>0.36331543662553367</v>
      </c>
      <c r="AN791" s="9">
        <f t="shared" si="768"/>
        <v>41.856041428582273</v>
      </c>
      <c r="AO791">
        <f t="shared" si="748"/>
        <v>0</v>
      </c>
      <c r="AP791">
        <f t="shared" si="769"/>
        <v>0</v>
      </c>
      <c r="AQ791">
        <f t="shared" si="749"/>
        <v>5.9216781596562029</v>
      </c>
      <c r="AR791">
        <f t="shared" si="750"/>
        <v>-0.19652497733146079</v>
      </c>
      <c r="AS791">
        <f t="shared" si="751"/>
        <v>4.8793962041967509E-2</v>
      </c>
      <c r="AT791">
        <f t="shared" si="770"/>
        <v>-5.0663836770413494E-2</v>
      </c>
      <c r="AU791">
        <f t="shared" si="752"/>
        <v>5.7779633666567847</v>
      </c>
      <c r="AV791">
        <f t="shared" si="771"/>
        <v>0.1380437129133569</v>
      </c>
      <c r="AW791">
        <f t="shared" si="772"/>
        <v>0</v>
      </c>
      <c r="AX791">
        <f t="shared" si="753"/>
        <v>3.9426836786610776E-2</v>
      </c>
      <c r="AY791" t="b">
        <f t="shared" si="773"/>
        <v>0</v>
      </c>
      <c r="AZ791">
        <f t="shared" si="754"/>
        <v>37.337604695554134</v>
      </c>
      <c r="BA791">
        <f t="shared" si="755"/>
        <v>3.8789991019043186</v>
      </c>
      <c r="BB791">
        <f t="shared" si="756"/>
        <v>0.22679039820038496</v>
      </c>
      <c r="BC791">
        <f t="shared" si="757"/>
        <v>0.36331543662553384</v>
      </c>
      <c r="BD791">
        <f t="shared" si="758"/>
        <v>4.9331796297907987E-2</v>
      </c>
      <c r="BF791" s="15">
        <f t="shared" si="774"/>
        <v>41.85604142858228</v>
      </c>
      <c r="BG791" s="10">
        <f t="shared" si="775"/>
        <v>0</v>
      </c>
      <c r="BH791">
        <f t="shared" si="776"/>
        <v>5.7779633666567918</v>
      </c>
      <c r="BI791">
        <f t="shared" si="777"/>
        <v>5.9216781596562029</v>
      </c>
      <c r="BJ791">
        <f t="shared" si="778"/>
        <v>-0.19652497733145813</v>
      </c>
      <c r="BK791">
        <f t="shared" si="779"/>
        <v>-5.3783425594053358E-4</v>
      </c>
      <c r="BM791">
        <f t="shared" si="780"/>
        <v>0</v>
      </c>
      <c r="BN791">
        <f t="shared" si="781"/>
        <v>0</v>
      </c>
      <c r="BO791">
        <f t="shared" si="782"/>
        <v>0</v>
      </c>
      <c r="BP791">
        <f t="shared" si="783"/>
        <v>0</v>
      </c>
    </row>
    <row r="792" spans="1:68" x14ac:dyDescent="0.2">
      <c r="A792">
        <f t="shared" si="789"/>
        <v>0.755</v>
      </c>
      <c r="B792">
        <f t="shared" ref="B792:B855" si="790">th_max*A792</f>
        <v>2.3599290567744822</v>
      </c>
      <c r="C792">
        <f t="shared" ref="C792:C855" si="791">th_max-B792</f>
        <v>0.76580479325794482</v>
      </c>
      <c r="D792">
        <f t="shared" ref="D792:D855" si="792">IF(use_th_l,B792,C792)</f>
        <v>2.3599290567744822</v>
      </c>
      <c r="E792">
        <f t="shared" si="733"/>
        <v>0.69311733788300578</v>
      </c>
      <c r="F792">
        <f t="shared" si="734"/>
        <v>0.69311733788300567</v>
      </c>
      <c r="G792">
        <f t="shared" ref="G792:G855" si="793">alpha*B792</f>
        <v>2.3363297662067373</v>
      </c>
      <c r="H792">
        <f t="shared" ref="H792:H855" si="794">SIN(G792)</f>
        <v>0.72101282828751934</v>
      </c>
      <c r="I792">
        <f t="shared" ref="I792:I855" si="795">SIN(alpha*C792+add_r)</f>
        <v>0.72101282828751934</v>
      </c>
      <c r="J792">
        <f t="shared" si="785"/>
        <v>30.274593911568047</v>
      </c>
      <c r="K792">
        <f t="shared" si="786"/>
        <v>29.259543303869354</v>
      </c>
      <c r="L792">
        <f t="shared" si="735"/>
        <v>3.9394405156093714E+19</v>
      </c>
      <c r="M792">
        <f t="shared" ref="M792:M855" si="796">-SIN((alpha_m_1)*B792+add_l)</f>
        <v>3.9447855933473275E-2</v>
      </c>
      <c r="N792" s="17">
        <f t="shared" si="787"/>
        <v>1.5540248191824617E+18</v>
      </c>
      <c r="O792">
        <f t="shared" si="788"/>
        <v>0</v>
      </c>
      <c r="P792" s="18" t="e">
        <f t="shared" ref="P792:P855" si="797">IF($P$19,N792/$N$24,IF($P$20,N792/$N$1044,NA()))</f>
        <v>#N/A</v>
      </c>
      <c r="R792">
        <f t="shared" si="736"/>
        <v>3.3762057872633799</v>
      </c>
      <c r="S792">
        <f t="shared" si="737"/>
        <v>45.120155478999187</v>
      </c>
      <c r="T792">
        <f t="shared" si="759"/>
        <v>-3.2327755821285993</v>
      </c>
      <c r="U792" s="9">
        <f t="shared" si="738"/>
        <v>41.887379896870591</v>
      </c>
      <c r="V792">
        <f t="shared" si="760"/>
        <v>-1.5540248191824082E+18</v>
      </c>
      <c r="W792">
        <f t="shared" si="761"/>
        <v>0</v>
      </c>
      <c r="X792">
        <f t="shared" si="762"/>
        <v>-3.5527136788005009E-14</v>
      </c>
      <c r="Y792">
        <f t="shared" si="739"/>
        <v>0.76580479325794482</v>
      </c>
      <c r="Z792">
        <f t="shared" si="740"/>
        <v>31.415926535897931</v>
      </c>
      <c r="AA792">
        <f t="shared" si="741"/>
        <v>3.9465841871267449</v>
      </c>
      <c r="AB792">
        <f t="shared" si="763"/>
        <v>4.1043492960306551</v>
      </c>
      <c r="AC792">
        <f t="shared" si="742"/>
        <v>35.520275831928586</v>
      </c>
      <c r="AD792">
        <f t="shared" si="764"/>
        <v>0.22812055618789773</v>
      </c>
      <c r="AE792">
        <f t="shared" si="743"/>
        <v>0.36253091874986915</v>
      </c>
      <c r="AF792" s="9">
        <f t="shared" si="765"/>
        <v>36.110927306866351</v>
      </c>
      <c r="AG792" s="9">
        <f t="shared" si="766"/>
        <v>0</v>
      </c>
      <c r="AH792">
        <f t="shared" si="767"/>
        <v>0</v>
      </c>
      <c r="AI792">
        <f t="shared" si="784"/>
        <v>3.1257338500323417E-3</v>
      </c>
      <c r="AJ792">
        <f t="shared" si="744"/>
        <v>37.337604695554134</v>
      </c>
      <c r="AK792">
        <f t="shared" si="745"/>
        <v>3.9063049630567921</v>
      </c>
      <c r="AL792">
        <f t="shared" si="746"/>
        <v>0.27691426286916476</v>
      </c>
      <c r="AM792">
        <f t="shared" si="747"/>
        <v>0.3665559753905368</v>
      </c>
      <c r="AN792" s="9">
        <f t="shared" si="768"/>
        <v>41.887379896870627</v>
      </c>
      <c r="AO792">
        <f t="shared" si="748"/>
        <v>0</v>
      </c>
      <c r="AP792">
        <f t="shared" si="769"/>
        <v>0</v>
      </c>
      <c r="AQ792">
        <f t="shared" si="749"/>
        <v>5.9216781596562029</v>
      </c>
      <c r="AR792">
        <f t="shared" si="750"/>
        <v>-0.19804433297386304</v>
      </c>
      <c r="AS792">
        <f t="shared" si="751"/>
        <v>4.8793706681267035E-2</v>
      </c>
      <c r="AT792">
        <f t="shared" si="770"/>
        <v>-5.0698635883996077E-2</v>
      </c>
      <c r="AU792">
        <f t="shared" si="752"/>
        <v>5.7764525900042756</v>
      </c>
      <c r="AV792">
        <f t="shared" si="771"/>
        <v>0.1379043665234318</v>
      </c>
      <c r="AW792">
        <f t="shared" si="772"/>
        <v>0</v>
      </c>
      <c r="AX792">
        <f t="shared" si="753"/>
        <v>3.9458094125111101E-2</v>
      </c>
      <c r="AY792" t="b">
        <f t="shared" si="773"/>
        <v>0</v>
      </c>
      <c r="AZ792">
        <f t="shared" si="754"/>
        <v>37.337604695554134</v>
      </c>
      <c r="BA792">
        <f t="shared" si="755"/>
        <v>3.9063049630567992</v>
      </c>
      <c r="BB792">
        <f t="shared" si="756"/>
        <v>0.22758246657125689</v>
      </c>
      <c r="BC792">
        <f t="shared" si="757"/>
        <v>0.36655597539053697</v>
      </c>
      <c r="BD792">
        <f t="shared" si="758"/>
        <v>4.9331796297907987E-2</v>
      </c>
      <c r="BF792" s="15">
        <f t="shared" si="774"/>
        <v>41.887379896870634</v>
      </c>
      <c r="BG792" s="10">
        <f t="shared" si="775"/>
        <v>0</v>
      </c>
      <c r="BH792">
        <f t="shared" si="776"/>
        <v>5.7764525900042827</v>
      </c>
      <c r="BI792">
        <f t="shared" si="777"/>
        <v>5.9216781596562029</v>
      </c>
      <c r="BJ792">
        <f t="shared" si="778"/>
        <v>-0.19804433297385593</v>
      </c>
      <c r="BK792">
        <f t="shared" si="779"/>
        <v>-5.380896166408411E-4</v>
      </c>
      <c r="BM792">
        <f t="shared" si="780"/>
        <v>0</v>
      </c>
      <c r="BN792">
        <f t="shared" si="781"/>
        <v>7.1054273576010019E-15</v>
      </c>
      <c r="BO792">
        <f t="shared" si="782"/>
        <v>0</v>
      </c>
      <c r="BP792">
        <f t="shared" si="783"/>
        <v>0</v>
      </c>
    </row>
    <row r="793" spans="1:68" x14ac:dyDescent="0.2">
      <c r="A793">
        <f t="shared" si="789"/>
        <v>0.75600000000000001</v>
      </c>
      <c r="B793">
        <f t="shared" si="790"/>
        <v>2.3630547906245147</v>
      </c>
      <c r="C793">
        <f t="shared" si="791"/>
        <v>0.76267905940791225</v>
      </c>
      <c r="D793">
        <f t="shared" si="792"/>
        <v>2.3630547906245147</v>
      </c>
      <c r="E793">
        <f t="shared" ref="E793:E856" si="798">SIN(B793-add_l)</f>
        <v>0.69086084920449875</v>
      </c>
      <c r="F793">
        <f t="shared" ref="F793:F856" si="799">SIN(C793)</f>
        <v>0.69086084920449864</v>
      </c>
      <c r="G793">
        <f t="shared" si="793"/>
        <v>2.3394242427182697</v>
      </c>
      <c r="H793">
        <f t="shared" si="794"/>
        <v>0.71886514961285575</v>
      </c>
      <c r="I793">
        <f t="shared" si="795"/>
        <v>0.71886514961285575</v>
      </c>
      <c r="J793">
        <f t="shared" si="785"/>
        <v>30.365042168467124</v>
      </c>
      <c r="K793">
        <f t="shared" si="786"/>
        <v>29.34608355117723</v>
      </c>
      <c r="L793">
        <f t="shared" ref="L793:L856" si="800">(cat0*E793*K793)^(1/(alpha_m_1))</f>
        <v>4.062486631835852E+19</v>
      </c>
      <c r="M793">
        <f t="shared" si="796"/>
        <v>3.9479088922935793E-2</v>
      </c>
      <c r="N793" s="17">
        <f t="shared" si="787"/>
        <v>1.6038327098648553E+18</v>
      </c>
      <c r="O793">
        <f t="shared" si="788"/>
        <v>0</v>
      </c>
      <c r="P793" s="18" t="e">
        <f t="shared" si="797"/>
        <v>#N/A</v>
      </c>
      <c r="R793">
        <f t="shared" ref="R793:R856" si="801">alpha*LN(J793)</f>
        <v>3.3791590978873773</v>
      </c>
      <c r="S793">
        <f t="shared" ref="S793:S856" si="802">(LN(cat0)+LN(E793)+R793)/(alpha_m_1)</f>
        <v>45.150912023912284</v>
      </c>
      <c r="T793">
        <f t="shared" si="759"/>
        <v>-3.2319841416097841</v>
      </c>
      <c r="U793" s="9">
        <f t="shared" ref="U793:U856" si="803">IF(ABS(alpha_m_1)&gt;0.00000000000001,S793+T793,NA())</f>
        <v>41.918927882302498</v>
      </c>
      <c r="V793">
        <f t="shared" si="760"/>
        <v>-1.6038327098648445E+18</v>
      </c>
      <c r="W793">
        <f t="shared" si="761"/>
        <v>0</v>
      </c>
      <c r="X793">
        <f t="shared" si="762"/>
        <v>-7.1054273576010019E-15</v>
      </c>
      <c r="Y793">
        <f t="shared" ref="Y793:Y856" si="804">C793</f>
        <v>0.76267905940791225</v>
      </c>
      <c r="Z793">
        <f t="shared" ref="Z793:Z856" si="805">ea</f>
        <v>31.415926535897931</v>
      </c>
      <c r="AA793">
        <f t="shared" ref="AA793:AA856" si="806">p2b+PI()/2-Y793</f>
        <v>3.9497099209767774</v>
      </c>
      <c r="AB793">
        <f t="shared" si="763"/>
        <v>4.1333821322530921</v>
      </c>
      <c r="AC793">
        <f t="shared" ref="AC793:AC856" si="807">$AB$7+AB793</f>
        <v>35.549308668151021</v>
      </c>
      <c r="AD793">
        <f t="shared" si="764"/>
        <v>0.22891225263955031</v>
      </c>
      <c r="AE793">
        <f t="shared" ref="AE793:AE856" si="808">-LN(SIN(A793*PI()))</f>
        <v>0.36578300264421892</v>
      </c>
      <c r="AF793" s="9">
        <f t="shared" si="765"/>
        <v>36.144003923434795</v>
      </c>
      <c r="AG793" s="9">
        <f t="shared" si="766"/>
        <v>0</v>
      </c>
      <c r="AH793">
        <f t="shared" si="767"/>
        <v>0</v>
      </c>
      <c r="AI793">
        <f t="shared" si="784"/>
        <v>3.1257338500323417E-3</v>
      </c>
      <c r="AJ793">
        <f t="shared" ref="AJ793:AJ856" si="809">IF(use_alpha_near_1,$D$18,NA())</f>
        <v>37.337604695554134</v>
      </c>
      <c r="AK793">
        <f t="shared" ref="AK793:AK856" si="810">IF(use_alpha_near_1,alpha/(alpha_m_1)*(log1p(-SIN(add_l)*_xlfn.COT(B793)-2*SIN(add_l/2)^2)-log1p(SIN(alpha_m_1*B793)*_xlfn.COT(B793)-2*SIN(alpha_m_1*B793/2)^2)),NA())</f>
        <v>3.9338006318967262</v>
      </c>
      <c r="AL793">
        <f t="shared" ref="AL793:AL856" si="811">IF(use_alpha_near_1,$D$21+LN(M793),NA())</f>
        <v>0.27770570338797995</v>
      </c>
      <c r="AM793">
        <f t="shared" ref="AM793:AM856" si="812">IF(use_alpha_near_1,-LN(E793),NA())</f>
        <v>0.36981685146366505</v>
      </c>
      <c r="AN793" s="9">
        <f t="shared" si="768"/>
        <v>41.918927882302505</v>
      </c>
      <c r="AO793">
        <f t="shared" ref="AO793:AO856" si="813">AN793-U793</f>
        <v>0</v>
      </c>
      <c r="AP793">
        <f t="shared" si="769"/>
        <v>0</v>
      </c>
      <c r="AQ793">
        <f t="shared" ref="AQ793:AQ856" si="814">AJ793-Z793</f>
        <v>5.9216781596562029</v>
      </c>
      <c r="AR793">
        <f t="shared" ref="AR793:AR856" si="815">AK793-AB793</f>
        <v>-0.1995815003563659</v>
      </c>
      <c r="AS793">
        <f t="shared" ref="AS793:AS856" si="816">AL793-AD793</f>
        <v>4.879345074842964E-2</v>
      </c>
      <c r="AT793">
        <f t="shared" si="770"/>
        <v>-5.0735031851407132E-2</v>
      </c>
      <c r="AU793">
        <f t="shared" ref="AU793:AU856" si="817">AN793-AF793</f>
        <v>5.7749239588677099</v>
      </c>
      <c r="AV793">
        <f t="shared" si="771"/>
        <v>0.13776411398407423</v>
      </c>
      <c r="AW793">
        <f t="shared" si="772"/>
        <v>0</v>
      </c>
      <c r="AX793">
        <f t="shared" ref="AX793:AX856" si="818">alpha_m_1*C793+add_r</f>
        <v>3.9489351463611426E-2</v>
      </c>
      <c r="AY793" t="b">
        <f t="shared" si="773"/>
        <v>0</v>
      </c>
      <c r="AZ793">
        <f t="shared" ref="AZ793:AZ856" si="819">IF(use_alpha_near_1,$D$18,NA())</f>
        <v>37.337604695554134</v>
      </c>
      <c r="BA793">
        <f t="shared" ref="BA793:BA856" si="820">-alpha/alpha_m_1*log1p(_xlfn.COT(C793)*SIN(AX793)-2*SIN(AX793/2)^2)</f>
        <v>3.9338006318967276</v>
      </c>
      <c r="BB793">
        <f t="shared" ref="BB793:BB856" si="821">LN(ABS(zeta)*SIN(AX793))</f>
        <v>0.22837390709007205</v>
      </c>
      <c r="BC793">
        <f t="shared" ref="BC793:BC856" si="822">-LN(SIN(C793))</f>
        <v>0.36981685146366516</v>
      </c>
      <c r="BD793">
        <f t="shared" ref="BD793:BD856" si="823">-log1p(zeta^-2)/(2*alpha_m_1)</f>
        <v>4.9331796297907987E-2</v>
      </c>
      <c r="BF793" s="15">
        <f t="shared" si="774"/>
        <v>41.918927882302512</v>
      </c>
      <c r="BG793" s="10">
        <f t="shared" si="775"/>
        <v>0</v>
      </c>
      <c r="BH793">
        <f t="shared" si="776"/>
        <v>5.774923958867717</v>
      </c>
      <c r="BI793">
        <f t="shared" si="777"/>
        <v>5.9216781596562029</v>
      </c>
      <c r="BJ793">
        <f t="shared" si="778"/>
        <v>-0.19958150035636457</v>
      </c>
      <c r="BK793">
        <f t="shared" si="779"/>
        <v>-5.3834554947826407E-4</v>
      </c>
      <c r="BM793">
        <f t="shared" si="780"/>
        <v>0</v>
      </c>
      <c r="BN793">
        <f t="shared" si="781"/>
        <v>0</v>
      </c>
      <c r="BO793">
        <f t="shared" si="782"/>
        <v>0</v>
      </c>
      <c r="BP793">
        <f t="shared" si="783"/>
        <v>0</v>
      </c>
    </row>
    <row r="794" spans="1:68" x14ac:dyDescent="0.2">
      <c r="A794">
        <f t="shared" si="789"/>
        <v>0.75700000000000001</v>
      </c>
      <c r="B794">
        <f t="shared" si="790"/>
        <v>2.3661805244745473</v>
      </c>
      <c r="C794">
        <f t="shared" si="791"/>
        <v>0.75955332555787969</v>
      </c>
      <c r="D794">
        <f t="shared" si="792"/>
        <v>2.3661805244745473</v>
      </c>
      <c r="E794">
        <f t="shared" si="798"/>
        <v>0.68859761067445824</v>
      </c>
      <c r="F794">
        <f t="shared" si="799"/>
        <v>0.68859761067445813</v>
      </c>
      <c r="G794">
        <f t="shared" si="793"/>
        <v>2.3425187192298016</v>
      </c>
      <c r="H794">
        <f t="shared" si="794"/>
        <v>0.71671058724565473</v>
      </c>
      <c r="I794">
        <f t="shared" si="795"/>
        <v>0.71671058724565462</v>
      </c>
      <c r="J794">
        <f t="shared" si="785"/>
        <v>30.456325007452488</v>
      </c>
      <c r="K794">
        <f t="shared" si="786"/>
        <v>29.433419707174195</v>
      </c>
      <c r="L794">
        <f t="shared" si="800"/>
        <v>4.1902665231294751E+19</v>
      </c>
      <c r="M794">
        <f t="shared" si="796"/>
        <v>3.9510321873826415E-2</v>
      </c>
      <c r="N794" s="17">
        <f t="shared" si="787"/>
        <v>1.6555877906596506E+18</v>
      </c>
      <c r="O794">
        <f t="shared" si="788"/>
        <v>0</v>
      </c>
      <c r="P794" s="18" t="e">
        <f t="shared" si="797"/>
        <v>#N/A</v>
      </c>
      <c r="R794">
        <f t="shared" si="801"/>
        <v>3.3821307534960785</v>
      </c>
      <c r="S794">
        <f t="shared" si="802"/>
        <v>45.181881108136679</v>
      </c>
      <c r="T794">
        <f t="shared" ref="T794:T857" si="824">LN(M794)</f>
        <v>-3.2311933279499963</v>
      </c>
      <c r="U794" s="9">
        <f t="shared" si="803"/>
        <v>41.950687780186684</v>
      </c>
      <c r="V794">
        <f t="shared" ref="V794:V857" si="825">IFERROR(U794-EXP(U794),-1E+300)</f>
        <v>-1.6555877906596122E+18</v>
      </c>
      <c r="W794">
        <f t="shared" ref="W794:W857" si="826">EXP(V794)</f>
        <v>0</v>
      </c>
      <c r="X794">
        <f t="shared" ref="X794:X857" si="827">IFERROR(U794-LN(N794),0)</f>
        <v>-2.1316282072803006E-14</v>
      </c>
      <c r="Y794">
        <f t="shared" si="804"/>
        <v>0.75955332555787969</v>
      </c>
      <c r="Z794">
        <f t="shared" si="805"/>
        <v>31.415926535897931</v>
      </c>
      <c r="AA794">
        <f t="shared" si="806"/>
        <v>3.95283565482681</v>
      </c>
      <c r="AB794">
        <f t="shared" ref="AB794:AB857" si="828">AA794*TAN(PI()/2-Y794)</f>
        <v>4.1626251350367376</v>
      </c>
      <c r="AC794">
        <f t="shared" si="807"/>
        <v>35.578551670934672</v>
      </c>
      <c r="AD794">
        <f t="shared" ref="AD794:AD857" si="829">LN(AA794/$AB$6)</f>
        <v>0.22970332280372824</v>
      </c>
      <c r="AE794">
        <f t="shared" si="808"/>
        <v>0.36905559900342877</v>
      </c>
      <c r="AF794" s="9">
        <f t="shared" ref="AF794:AF857" si="830">AC794+AD794+AE794</f>
        <v>36.177310592741833</v>
      </c>
      <c r="AG794" s="9">
        <f t="shared" ref="AG794:AG857" si="831">IFERROR(EXP(-EXP(AF794)),0)</f>
        <v>0</v>
      </c>
      <c r="AH794">
        <f t="shared" ref="AH794:AH857" si="832">IFERROR(EXP(AF794)*EXP(-EXP(AF794)),0)</f>
        <v>0</v>
      </c>
      <c r="AI794">
        <f t="shared" si="784"/>
        <v>3.1257338500325638E-3</v>
      </c>
      <c r="AJ794">
        <f t="shared" si="809"/>
        <v>37.337604695554134</v>
      </c>
      <c r="AK794">
        <f t="shared" si="810"/>
        <v>3.9614883696701968</v>
      </c>
      <c r="AL794">
        <f t="shared" si="811"/>
        <v>0.27849651704776779</v>
      </c>
      <c r="AM794">
        <f t="shared" si="812"/>
        <v>0.37309819791461035</v>
      </c>
      <c r="AN794" s="9">
        <f t="shared" ref="AN794:AN857" si="833">SUM(AJ794:AM794)</f>
        <v>41.950687780186712</v>
      </c>
      <c r="AO794">
        <f t="shared" si="813"/>
        <v>0</v>
      </c>
      <c r="AP794">
        <f t="shared" ref="AP794:AP857" si="834">AO794/AN794</f>
        <v>0</v>
      </c>
      <c r="AQ794">
        <f t="shared" si="814"/>
        <v>5.9216781596562029</v>
      </c>
      <c r="AR794">
        <f t="shared" si="815"/>
        <v>-0.20113676536654079</v>
      </c>
      <c r="AS794">
        <f t="shared" si="816"/>
        <v>4.8793194244039551E-2</v>
      </c>
      <c r="AT794">
        <f t="shared" ref="AT794:AT857" si="835">AR794/AK794</f>
        <v>-5.0773029376149831E-2</v>
      </c>
      <c r="AU794">
        <f t="shared" si="817"/>
        <v>5.7733771874448792</v>
      </c>
      <c r="AV794">
        <f t="shared" ref="AV794:AV857" si="836">AU794/AN794</f>
        <v>0.13762294477020809</v>
      </c>
      <c r="AW794">
        <f t="shared" ref="AW794:AW857" si="837">IFERROR(EXP(AN794)*EXP(-EXP(AN794)),0)</f>
        <v>0</v>
      </c>
      <c r="AX794">
        <f t="shared" si="818"/>
        <v>3.9520608802111751E-2</v>
      </c>
      <c r="AY794" t="b">
        <f t="shared" ref="AY794:AY857" si="838">(ABS(_xlfn.COT(C794)*SIN(AX794))&lt;0.00000001)</f>
        <v>0</v>
      </c>
      <c r="AZ794">
        <f t="shared" si="819"/>
        <v>37.337604695554134</v>
      </c>
      <c r="BA794">
        <f t="shared" si="820"/>
        <v>3.9614883696702039</v>
      </c>
      <c r="BB794">
        <f t="shared" si="821"/>
        <v>0.22916472074985997</v>
      </c>
      <c r="BC794">
        <f t="shared" si="822"/>
        <v>0.37309819791461052</v>
      </c>
      <c r="BD794">
        <f t="shared" si="823"/>
        <v>4.9331796297907987E-2</v>
      </c>
      <c r="BF794" s="15">
        <f t="shared" ref="BF794:BF857" si="839">SUM(AZ794:BD794)</f>
        <v>41.950687780186712</v>
      </c>
      <c r="BG794" s="10">
        <f t="shared" ref="BG794:BG857" si="840">BF794-AN794</f>
        <v>0</v>
      </c>
      <c r="BH794">
        <f t="shared" ref="BH794:BH857" si="841">BF794-AF794</f>
        <v>5.7733771874448792</v>
      </c>
      <c r="BI794">
        <f t="shared" ref="BI794:BI857" si="842">AZ794-Z794</f>
        <v>5.9216781596562029</v>
      </c>
      <c r="BJ794">
        <f t="shared" ref="BJ794:BJ857" si="843">BA794-AB794</f>
        <v>-0.20113676536653369</v>
      </c>
      <c r="BK794">
        <f t="shared" ref="BK794:BK857" si="844">BB794-AD794</f>
        <v>-5.3860205386827009E-4</v>
      </c>
      <c r="BM794">
        <f t="shared" ref="BM794:BM857" si="845">AZ794-AJ794</f>
        <v>0</v>
      </c>
      <c r="BN794">
        <f t="shared" ref="BN794:BN857" si="846">BA794-AK794</f>
        <v>7.1054273576010019E-15</v>
      </c>
      <c r="BO794">
        <f t="shared" ref="BO794:BO857" si="847">BB794+BD794-AL794</f>
        <v>0</v>
      </c>
      <c r="BP794">
        <f t="shared" ref="BP794:BP857" si="848">BC794-AM794</f>
        <v>0</v>
      </c>
    </row>
    <row r="795" spans="1:68" x14ac:dyDescent="0.2">
      <c r="A795">
        <f t="shared" si="789"/>
        <v>0.75800000000000001</v>
      </c>
      <c r="B795">
        <f t="shared" si="790"/>
        <v>2.3693062583245799</v>
      </c>
      <c r="C795">
        <f t="shared" si="791"/>
        <v>0.75642759170784712</v>
      </c>
      <c r="D795">
        <f t="shared" si="792"/>
        <v>2.3693062583245799</v>
      </c>
      <c r="E795">
        <f t="shared" si="798"/>
        <v>0.68632764440518657</v>
      </c>
      <c r="F795">
        <f t="shared" si="799"/>
        <v>0.68632764440518645</v>
      </c>
      <c r="G795">
        <f t="shared" si="793"/>
        <v>2.345613195741334</v>
      </c>
      <c r="H795">
        <f t="shared" si="794"/>
        <v>0.71454916181752515</v>
      </c>
      <c r="I795">
        <f t="shared" si="795"/>
        <v>0.71454916181752504</v>
      </c>
      <c r="J795">
        <f t="shared" si="785"/>
        <v>30.548451734116114</v>
      </c>
      <c r="K795">
        <f t="shared" si="786"/>
        <v>29.521560610758815</v>
      </c>
      <c r="L795">
        <f t="shared" si="800"/>
        <v>4.3229947741193257E+19</v>
      </c>
      <c r="M795">
        <f t="shared" si="796"/>
        <v>3.954155478611461E-2</v>
      </c>
      <c r="N795" s="17">
        <f t="shared" si="787"/>
        <v>1.7093793470092646E+18</v>
      </c>
      <c r="O795">
        <f t="shared" si="788"/>
        <v>0</v>
      </c>
      <c r="P795" s="18" t="e">
        <f t="shared" si="797"/>
        <v>#N/A</v>
      </c>
      <c r="R795">
        <f t="shared" si="801"/>
        <v>3.3851208645530195</v>
      </c>
      <c r="S795">
        <f t="shared" si="802"/>
        <v>45.2130651637165</v>
      </c>
      <c r="T795">
        <f t="shared" si="824"/>
        <v>-3.2304031401585616</v>
      </c>
      <c r="U795" s="9">
        <f t="shared" si="803"/>
        <v>41.982662023557936</v>
      </c>
      <c r="V795">
        <f t="shared" si="825"/>
        <v>-1.7093793470092355E+18</v>
      </c>
      <c r="W795">
        <f t="shared" si="826"/>
        <v>0</v>
      </c>
      <c r="X795">
        <f t="shared" si="827"/>
        <v>-1.4210854715202004E-14</v>
      </c>
      <c r="Y795">
        <f t="shared" si="804"/>
        <v>0.75642759170784712</v>
      </c>
      <c r="Z795">
        <f t="shared" si="805"/>
        <v>31.415926535897931</v>
      </c>
      <c r="AA795">
        <f t="shared" si="806"/>
        <v>3.9559613886768425</v>
      </c>
      <c r="AB795">
        <f t="shared" si="828"/>
        <v>4.192080893330469</v>
      </c>
      <c r="AC795">
        <f t="shared" si="807"/>
        <v>35.608007429228401</v>
      </c>
      <c r="AD795">
        <f t="shared" si="829"/>
        <v>0.23049376767052321</v>
      </c>
      <c r="AE795">
        <f t="shared" si="808"/>
        <v>0.37234884252725808</v>
      </c>
      <c r="AF795" s="9">
        <f t="shared" si="830"/>
        <v>36.210850039426184</v>
      </c>
      <c r="AG795" s="9">
        <f t="shared" si="831"/>
        <v>0</v>
      </c>
      <c r="AH795">
        <f t="shared" si="832"/>
        <v>0</v>
      </c>
      <c r="AI795">
        <f t="shared" ref="AI795:AI858" si="849">0.5*(C793-C795)</f>
        <v>3.1257338500325638E-3</v>
      </c>
      <c r="AJ795">
        <f t="shared" si="809"/>
        <v>37.337604695554134</v>
      </c>
      <c r="AK795">
        <f t="shared" si="810"/>
        <v>3.9893704736372606</v>
      </c>
      <c r="AL795">
        <f t="shared" si="811"/>
        <v>0.27928670483920248</v>
      </c>
      <c r="AM795">
        <f t="shared" si="812"/>
        <v>0.3764001495273494</v>
      </c>
      <c r="AN795" s="9">
        <f t="shared" si="833"/>
        <v>41.982662023557943</v>
      </c>
      <c r="AO795">
        <f t="shared" si="813"/>
        <v>0</v>
      </c>
      <c r="AP795">
        <f t="shared" si="834"/>
        <v>0</v>
      </c>
      <c r="AQ795">
        <f t="shared" si="814"/>
        <v>5.9216781596562029</v>
      </c>
      <c r="AR795">
        <f t="shared" si="815"/>
        <v>-0.20271041969320835</v>
      </c>
      <c r="AS795">
        <f t="shared" si="816"/>
        <v>4.8792937168679273E-2</v>
      </c>
      <c r="AT795">
        <f t="shared" si="835"/>
        <v>-5.0812633480086286E-2</v>
      </c>
      <c r="AU795">
        <f t="shared" si="817"/>
        <v>5.7718119841317588</v>
      </c>
      <c r="AV795">
        <f t="shared" si="836"/>
        <v>0.13748084818663936</v>
      </c>
      <c r="AW795">
        <f t="shared" si="837"/>
        <v>0</v>
      </c>
      <c r="AX795">
        <f t="shared" si="818"/>
        <v>3.9551866140612076E-2</v>
      </c>
      <c r="AY795" t="b">
        <f t="shared" si="838"/>
        <v>0</v>
      </c>
      <c r="AZ795">
        <f t="shared" si="819"/>
        <v>37.337604695554134</v>
      </c>
      <c r="BA795">
        <f t="shared" si="820"/>
        <v>3.9893704736372602</v>
      </c>
      <c r="BB795">
        <f t="shared" si="821"/>
        <v>0.22995490854129449</v>
      </c>
      <c r="BC795">
        <f t="shared" si="822"/>
        <v>0.37640014952734957</v>
      </c>
      <c r="BD795">
        <f t="shared" si="823"/>
        <v>4.9331796297907987E-2</v>
      </c>
      <c r="BF795" s="15">
        <f t="shared" si="839"/>
        <v>41.982662023557943</v>
      </c>
      <c r="BG795" s="10">
        <f t="shared" si="840"/>
        <v>0</v>
      </c>
      <c r="BH795">
        <f t="shared" si="841"/>
        <v>5.7718119841317588</v>
      </c>
      <c r="BI795">
        <f t="shared" si="842"/>
        <v>5.9216781596562029</v>
      </c>
      <c r="BJ795">
        <f t="shared" si="843"/>
        <v>-0.2027104196932088</v>
      </c>
      <c r="BK795">
        <f t="shared" si="844"/>
        <v>-5.3885912922871371E-4</v>
      </c>
      <c r="BM795">
        <f t="shared" si="845"/>
        <v>0</v>
      </c>
      <c r="BN795">
        <f t="shared" si="846"/>
        <v>0</v>
      </c>
      <c r="BO795">
        <f t="shared" si="847"/>
        <v>0</v>
      </c>
      <c r="BP795">
        <f t="shared" si="848"/>
        <v>0</v>
      </c>
    </row>
    <row r="796" spans="1:68" x14ac:dyDescent="0.2">
      <c r="A796">
        <f t="shared" si="789"/>
        <v>0.75900000000000001</v>
      </c>
      <c r="B796">
        <f t="shared" si="790"/>
        <v>2.372431992174612</v>
      </c>
      <c r="C796">
        <f t="shared" si="791"/>
        <v>0.753301857857815</v>
      </c>
      <c r="D796">
        <f t="shared" si="792"/>
        <v>2.372431992174612</v>
      </c>
      <c r="E796">
        <f t="shared" si="798"/>
        <v>0.68405097257471803</v>
      </c>
      <c r="F796">
        <f t="shared" si="799"/>
        <v>0.68405097257471792</v>
      </c>
      <c r="G796">
        <f t="shared" si="793"/>
        <v>2.3487076722528659</v>
      </c>
      <c r="H796">
        <f t="shared" si="794"/>
        <v>0.71238089402579585</v>
      </c>
      <c r="I796">
        <f t="shared" si="795"/>
        <v>0.71238089402579596</v>
      </c>
      <c r="J796">
        <f t="shared" si="785"/>
        <v>30.641431802135571</v>
      </c>
      <c r="K796">
        <f t="shared" si="786"/>
        <v>29.610515241153518</v>
      </c>
      <c r="L796">
        <f t="shared" si="800"/>
        <v>4.4608971222533095E+19</v>
      </c>
      <c r="M796">
        <f t="shared" si="796"/>
        <v>3.9572787659769869E-2</v>
      </c>
      <c r="N796" s="17">
        <f t="shared" si="787"/>
        <v>1.7653013459100869E+18</v>
      </c>
      <c r="O796">
        <f t="shared" si="788"/>
        <v>0</v>
      </c>
      <c r="P796" s="18" t="e">
        <f t="shared" si="797"/>
        <v>#N/A</v>
      </c>
      <c r="R796">
        <f t="shared" si="801"/>
        <v>3.3881295428791445</v>
      </c>
      <c r="S796">
        <f t="shared" si="802"/>
        <v>45.244466661178471</v>
      </c>
      <c r="T796">
        <f t="shared" si="824"/>
        <v>-3.2296135772471541</v>
      </c>
      <c r="U796" s="9">
        <f t="shared" si="803"/>
        <v>42.014853083931314</v>
      </c>
      <c r="V796">
        <f t="shared" si="825"/>
        <v>-1.7653013459100564E+18</v>
      </c>
      <c r="W796">
        <f t="shared" si="826"/>
        <v>0</v>
      </c>
      <c r="X796">
        <f t="shared" si="827"/>
        <v>-1.4210854715202004E-14</v>
      </c>
      <c r="Y796">
        <f t="shared" si="804"/>
        <v>0.753301857857815</v>
      </c>
      <c r="Z796">
        <f t="shared" si="805"/>
        <v>31.415926535897931</v>
      </c>
      <c r="AA796">
        <f t="shared" si="806"/>
        <v>3.9590871225268747</v>
      </c>
      <c r="AB796">
        <f t="shared" si="828"/>
        <v>4.2217520387668177</v>
      </c>
      <c r="AC796">
        <f t="shared" si="807"/>
        <v>35.637678574664747</v>
      </c>
      <c r="AD796">
        <f t="shared" si="829"/>
        <v>0.23128358822768041</v>
      </c>
      <c r="AE796">
        <f t="shared" si="808"/>
        <v>0.37566286965824702</v>
      </c>
      <c r="AF796" s="9">
        <f t="shared" si="830"/>
        <v>36.24462503255068</v>
      </c>
      <c r="AG796" s="9">
        <f t="shared" si="831"/>
        <v>0</v>
      </c>
      <c r="AH796">
        <f t="shared" si="832"/>
        <v>0</v>
      </c>
      <c r="AI796">
        <f t="shared" si="849"/>
        <v>3.1257338500323417E-3</v>
      </c>
      <c r="AJ796">
        <f t="shared" si="809"/>
        <v>37.337604695554134</v>
      </c>
      <c r="AK796">
        <f t="shared" si="810"/>
        <v>4.0174492777984891</v>
      </c>
      <c r="AL796">
        <f t="shared" si="811"/>
        <v>0.2800762677506099</v>
      </c>
      <c r="AM796">
        <f t="shared" si="812"/>
        <v>0.37972284282809404</v>
      </c>
      <c r="AN796" s="9">
        <f t="shared" si="833"/>
        <v>42.014853083931328</v>
      </c>
      <c r="AO796">
        <f t="shared" si="813"/>
        <v>0</v>
      </c>
      <c r="AP796">
        <f t="shared" si="834"/>
        <v>0</v>
      </c>
      <c r="AQ796">
        <f t="shared" si="814"/>
        <v>5.9216781596562029</v>
      </c>
      <c r="AR796">
        <f t="shared" si="815"/>
        <v>-0.20430276096832856</v>
      </c>
      <c r="AS796">
        <f t="shared" si="816"/>
        <v>4.8792679522929483E-2</v>
      </c>
      <c r="AT796">
        <f t="shared" si="835"/>
        <v>-5.0853849505297019E-2</v>
      </c>
      <c r="AU796">
        <f t="shared" si="817"/>
        <v>5.7702280513806485</v>
      </c>
      <c r="AV796">
        <f t="shared" si="836"/>
        <v>0.13733781336456666</v>
      </c>
      <c r="AW796">
        <f t="shared" si="837"/>
        <v>0</v>
      </c>
      <c r="AX796">
        <f t="shared" si="818"/>
        <v>3.9583123479112393E-2</v>
      </c>
      <c r="AY796" t="b">
        <f t="shared" si="838"/>
        <v>0</v>
      </c>
      <c r="AZ796">
        <f t="shared" si="819"/>
        <v>37.337604695554134</v>
      </c>
      <c r="BA796">
        <f t="shared" si="820"/>
        <v>4.0174492777984705</v>
      </c>
      <c r="BB796">
        <f t="shared" si="821"/>
        <v>0.23074447145270185</v>
      </c>
      <c r="BC796">
        <f t="shared" si="822"/>
        <v>0.37972284282809421</v>
      </c>
      <c r="BD796">
        <f t="shared" si="823"/>
        <v>4.9331796297907987E-2</v>
      </c>
      <c r="BF796" s="15">
        <f t="shared" si="839"/>
        <v>42.014853083931307</v>
      </c>
      <c r="BG796" s="10">
        <f t="shared" si="840"/>
        <v>0</v>
      </c>
      <c r="BH796">
        <f t="shared" si="841"/>
        <v>5.7702280513806272</v>
      </c>
      <c r="BI796">
        <f t="shared" si="842"/>
        <v>5.9216781596562029</v>
      </c>
      <c r="BJ796">
        <f t="shared" si="843"/>
        <v>-0.20430276096834721</v>
      </c>
      <c r="BK796">
        <f t="shared" si="844"/>
        <v>-5.391167749785597E-4</v>
      </c>
      <c r="BM796">
        <f t="shared" si="845"/>
        <v>0</v>
      </c>
      <c r="BN796">
        <f t="shared" si="846"/>
        <v>-1.865174681370263E-14</v>
      </c>
      <c r="BO796">
        <f t="shared" si="847"/>
        <v>0</v>
      </c>
      <c r="BP796">
        <f t="shared" si="848"/>
        <v>0</v>
      </c>
    </row>
    <row r="797" spans="1:68" x14ac:dyDescent="0.2">
      <c r="A797">
        <f t="shared" si="789"/>
        <v>0.76</v>
      </c>
      <c r="B797">
        <f t="shared" si="790"/>
        <v>2.3755577260246445</v>
      </c>
      <c r="C797">
        <f t="shared" si="791"/>
        <v>0.75017612400778244</v>
      </c>
      <c r="D797">
        <f t="shared" si="792"/>
        <v>2.3755577260246445</v>
      </c>
      <c r="E797">
        <f t="shared" si="798"/>
        <v>0.68176761742660053</v>
      </c>
      <c r="F797">
        <f t="shared" si="799"/>
        <v>0.68176761742660041</v>
      </c>
      <c r="G797">
        <f t="shared" si="793"/>
        <v>2.3518021487643979</v>
      </c>
      <c r="H797">
        <f t="shared" si="794"/>
        <v>0.71020580463331595</v>
      </c>
      <c r="I797">
        <f t="shared" si="795"/>
        <v>0.71020580463331584</v>
      </c>
      <c r="J797">
        <f t="shared" si="785"/>
        <v>30.735274816158292</v>
      </c>
      <c r="K797">
        <f t="shared" si="786"/>
        <v>29.700292720631861</v>
      </c>
      <c r="L797">
        <f t="shared" si="800"/>
        <v>4.6042111100187976E+19</v>
      </c>
      <c r="M797">
        <f t="shared" si="796"/>
        <v>3.9604020494761666E-2</v>
      </c>
      <c r="N797" s="17">
        <f t="shared" si="787"/>
        <v>1.8234527116339382E+18</v>
      </c>
      <c r="O797">
        <f t="shared" si="788"/>
        <v>0</v>
      </c>
      <c r="P797" s="18" t="e">
        <f t="shared" si="797"/>
        <v>#N/A</v>
      </c>
      <c r="R797">
        <f t="shared" si="801"/>
        <v>3.3911569016736154</v>
      </c>
      <c r="S797">
        <f t="shared" si="802"/>
        <v>45.276088110304876</v>
      </c>
      <c r="T797">
        <f t="shared" si="824"/>
        <v>-3.228824638229788</v>
      </c>
      <c r="U797" s="9">
        <f t="shared" si="803"/>
        <v>42.047263472075088</v>
      </c>
      <c r="V797">
        <f t="shared" si="825"/>
        <v>-1.8234527116338888E+18</v>
      </c>
      <c r="W797">
        <f t="shared" si="826"/>
        <v>0</v>
      </c>
      <c r="X797">
        <f t="shared" si="827"/>
        <v>-2.8421709430404007E-14</v>
      </c>
      <c r="Y797">
        <f t="shared" si="804"/>
        <v>0.75017612400778244</v>
      </c>
      <c r="Z797">
        <f t="shared" si="805"/>
        <v>31.415926535897931</v>
      </c>
      <c r="AA797">
        <f t="shared" si="806"/>
        <v>3.9622128563769072</v>
      </c>
      <c r="AB797">
        <f t="shared" si="828"/>
        <v>4.2516412465521149</v>
      </c>
      <c r="AC797">
        <f t="shared" si="807"/>
        <v>35.66756778245005</v>
      </c>
      <c r="AD797">
        <f t="shared" si="829"/>
        <v>0.23207278546060706</v>
      </c>
      <c r="AE797">
        <f t="shared" si="808"/>
        <v>0.37899781861025139</v>
      </c>
      <c r="AF797" s="9">
        <f t="shared" si="830"/>
        <v>36.27863838652091</v>
      </c>
      <c r="AG797" s="9">
        <f t="shared" si="831"/>
        <v>0</v>
      </c>
      <c r="AH797">
        <f t="shared" si="832"/>
        <v>0</v>
      </c>
      <c r="AI797">
        <f t="shared" si="849"/>
        <v>3.1257338500323417E-3</v>
      </c>
      <c r="AJ797">
        <f t="shared" si="809"/>
        <v>37.337604695554134</v>
      </c>
      <c r="AK797">
        <f t="shared" si="810"/>
        <v>4.0457271536391737</v>
      </c>
      <c r="AL797">
        <f t="shared" si="811"/>
        <v>0.28086520676797599</v>
      </c>
      <c r="AM797">
        <f t="shared" si="812"/>
        <v>0.38306641611382924</v>
      </c>
      <c r="AN797" s="9">
        <f t="shared" si="833"/>
        <v>42.047263472075116</v>
      </c>
      <c r="AO797">
        <f t="shared" si="813"/>
        <v>0</v>
      </c>
      <c r="AP797">
        <f t="shared" si="834"/>
        <v>0</v>
      </c>
      <c r="AQ797">
        <f t="shared" si="814"/>
        <v>5.9216781596562029</v>
      </c>
      <c r="AR797">
        <f t="shared" si="815"/>
        <v>-0.20591409291294127</v>
      </c>
      <c r="AS797">
        <f t="shared" si="816"/>
        <v>4.8792421307368938E-2</v>
      </c>
      <c r="AT797">
        <f t="shared" si="835"/>
        <v>-5.089668311609185E-2</v>
      </c>
      <c r="AU797">
        <f t="shared" si="817"/>
        <v>5.7686250855542056</v>
      </c>
      <c r="AV797">
        <f t="shared" si="836"/>
        <v>0.13719382925800455</v>
      </c>
      <c r="AW797">
        <f t="shared" si="837"/>
        <v>0</v>
      </c>
      <c r="AX797">
        <f t="shared" si="818"/>
        <v>3.9614380817612718E-2</v>
      </c>
      <c r="AY797" t="b">
        <f t="shared" si="838"/>
        <v>0</v>
      </c>
      <c r="AZ797">
        <f t="shared" si="819"/>
        <v>37.337604695554134</v>
      </c>
      <c r="BA797">
        <f t="shared" si="820"/>
        <v>4.0457271536391772</v>
      </c>
      <c r="BB797">
        <f t="shared" si="821"/>
        <v>0.2315334104700679</v>
      </c>
      <c r="BC797">
        <f t="shared" si="822"/>
        <v>0.38306641611382941</v>
      </c>
      <c r="BD797">
        <f t="shared" si="823"/>
        <v>4.9331796297907987E-2</v>
      </c>
      <c r="BF797" s="15">
        <f t="shared" si="839"/>
        <v>42.047263472075116</v>
      </c>
      <c r="BG797" s="10">
        <f t="shared" si="840"/>
        <v>0</v>
      </c>
      <c r="BH797">
        <f t="shared" si="841"/>
        <v>5.7686250855542056</v>
      </c>
      <c r="BI797">
        <f t="shared" si="842"/>
        <v>5.9216781596562029</v>
      </c>
      <c r="BJ797">
        <f t="shared" si="843"/>
        <v>-0.20591409291293772</v>
      </c>
      <c r="BK797">
        <f t="shared" si="844"/>
        <v>-5.3937499053915983E-4</v>
      </c>
      <c r="BM797">
        <f t="shared" si="845"/>
        <v>0</v>
      </c>
      <c r="BN797">
        <f t="shared" si="846"/>
        <v>0</v>
      </c>
      <c r="BO797">
        <f t="shared" si="847"/>
        <v>0</v>
      </c>
      <c r="BP797">
        <f t="shared" si="848"/>
        <v>0</v>
      </c>
    </row>
    <row r="798" spans="1:68" x14ac:dyDescent="0.2">
      <c r="A798">
        <f t="shared" si="789"/>
        <v>0.76100000000000001</v>
      </c>
      <c r="B798">
        <f t="shared" si="790"/>
        <v>2.3786834598746771</v>
      </c>
      <c r="C798">
        <f t="shared" si="791"/>
        <v>0.74705039015774988</v>
      </c>
      <c r="D798">
        <f t="shared" si="792"/>
        <v>2.3786834598746771</v>
      </c>
      <c r="E798">
        <f t="shared" si="798"/>
        <v>0.67947760126968026</v>
      </c>
      <c r="F798">
        <f t="shared" si="799"/>
        <v>0.67947760126968015</v>
      </c>
      <c r="G798">
        <f t="shared" si="793"/>
        <v>2.3548966252759302</v>
      </c>
      <c r="H798">
        <f t="shared" si="794"/>
        <v>0.70802391446825663</v>
      </c>
      <c r="I798">
        <f t="shared" si="795"/>
        <v>0.70802391446825663</v>
      </c>
      <c r="J798">
        <f t="shared" si="785"/>
        <v>30.82999053475395</v>
      </c>
      <c r="K798">
        <f t="shared" si="786"/>
        <v>29.790902317310081</v>
      </c>
      <c r="L798">
        <f t="shared" si="800"/>
        <v>4.7531867794889384E+19</v>
      </c>
      <c r="M798">
        <f t="shared" si="796"/>
        <v>3.9635253291059512E-2</v>
      </c>
      <c r="N798" s="17">
        <f t="shared" si="787"/>
        <v>1.883937619447595E+18</v>
      </c>
      <c r="O798">
        <f t="shared" si="788"/>
        <v>0</v>
      </c>
      <c r="P798" s="18" t="e">
        <f t="shared" si="797"/>
        <v>#N/A</v>
      </c>
      <c r="R798">
        <f t="shared" si="801"/>
        <v>3.3942030555350295</v>
      </c>
      <c r="S798">
        <f t="shared" si="802"/>
        <v>45.307932060925005</v>
      </c>
      <c r="T798">
        <f t="shared" si="824"/>
        <v>-3.2280363221228101</v>
      </c>
      <c r="U798" s="9">
        <f t="shared" si="803"/>
        <v>42.079895738802193</v>
      </c>
      <c r="V798">
        <f t="shared" si="825"/>
        <v>-1.8839376194475507E+18</v>
      </c>
      <c r="W798">
        <f t="shared" si="826"/>
        <v>0</v>
      </c>
      <c r="X798">
        <f t="shared" si="827"/>
        <v>-2.1316282072803006E-14</v>
      </c>
      <c r="Y798">
        <f t="shared" si="804"/>
        <v>0.74705039015774988</v>
      </c>
      <c r="Z798">
        <f t="shared" si="805"/>
        <v>31.415926535897931</v>
      </c>
      <c r="AA798">
        <f t="shared" si="806"/>
        <v>3.9653385902269398</v>
      </c>
      <c r="AB798">
        <f t="shared" si="828"/>
        <v>4.2817512363789296</v>
      </c>
      <c r="AC798">
        <f t="shared" si="807"/>
        <v>35.697677772276862</v>
      </c>
      <c r="AD798">
        <f t="shared" si="829"/>
        <v>0.23286136035237884</v>
      </c>
      <c r="AE798">
        <f t="shared" si="808"/>
        <v>0.38235382939757284</v>
      </c>
      <c r="AF798" s="9">
        <f t="shared" si="830"/>
        <v>36.312892962026815</v>
      </c>
      <c r="AG798" s="9">
        <f t="shared" si="831"/>
        <v>0</v>
      </c>
      <c r="AH798">
        <f t="shared" si="832"/>
        <v>0</v>
      </c>
      <c r="AI798">
        <f t="shared" si="849"/>
        <v>3.1257338500325638E-3</v>
      </c>
      <c r="AJ798">
        <f t="shared" si="809"/>
        <v>37.337604695554134</v>
      </c>
      <c r="AK798">
        <f t="shared" si="810"/>
        <v>4.0742065108916758</v>
      </c>
      <c r="AL798">
        <f t="shared" si="811"/>
        <v>0.28165352287495393</v>
      </c>
      <c r="AM798">
        <f t="shared" si="812"/>
        <v>0.38643100948144438</v>
      </c>
      <c r="AN798" s="9">
        <f t="shared" si="833"/>
        <v>42.079895738802207</v>
      </c>
      <c r="AO798">
        <f t="shared" si="813"/>
        <v>0</v>
      </c>
      <c r="AP798">
        <f t="shared" si="834"/>
        <v>0</v>
      </c>
      <c r="AQ798">
        <f t="shared" si="814"/>
        <v>5.9216781596562029</v>
      </c>
      <c r="AR798">
        <f t="shared" si="815"/>
        <v>-0.20754472548725378</v>
      </c>
      <c r="AS798">
        <f t="shared" si="816"/>
        <v>4.8792162522575094E-2</v>
      </c>
      <c r="AT798">
        <f t="shared" si="835"/>
        <v>-5.0941140301165241E-2</v>
      </c>
      <c r="AU798">
        <f t="shared" si="817"/>
        <v>5.7670027767753922</v>
      </c>
      <c r="AV798">
        <f t="shared" si="836"/>
        <v>0.13704888464012027</v>
      </c>
      <c r="AW798">
        <f t="shared" si="837"/>
        <v>0</v>
      </c>
      <c r="AX798">
        <f t="shared" si="818"/>
        <v>3.964563815611305E-2</v>
      </c>
      <c r="AY798" t="b">
        <f t="shared" si="838"/>
        <v>0</v>
      </c>
      <c r="AZ798">
        <f t="shared" si="819"/>
        <v>37.337604695554134</v>
      </c>
      <c r="BA798">
        <f t="shared" si="820"/>
        <v>4.0742065108916758</v>
      </c>
      <c r="BB798">
        <f t="shared" si="821"/>
        <v>0.23232172657704586</v>
      </c>
      <c r="BC798">
        <f t="shared" si="822"/>
        <v>0.38643100948144454</v>
      </c>
      <c r="BD798">
        <f t="shared" si="823"/>
        <v>4.9331796297907987E-2</v>
      </c>
      <c r="BF798" s="15">
        <f t="shared" si="839"/>
        <v>42.079895738802207</v>
      </c>
      <c r="BG798" s="10">
        <f t="shared" si="840"/>
        <v>0</v>
      </c>
      <c r="BH798">
        <f t="shared" si="841"/>
        <v>5.7670027767753922</v>
      </c>
      <c r="BI798">
        <f t="shared" si="842"/>
        <v>5.9216781596562029</v>
      </c>
      <c r="BJ798">
        <f t="shared" si="843"/>
        <v>-0.20754472548725378</v>
      </c>
      <c r="BK798">
        <f t="shared" si="844"/>
        <v>-5.3963377533297607E-4</v>
      </c>
      <c r="BM798">
        <f t="shared" si="845"/>
        <v>0</v>
      </c>
      <c r="BN798">
        <f t="shared" si="846"/>
        <v>0</v>
      </c>
      <c r="BO798">
        <f t="shared" si="847"/>
        <v>0</v>
      </c>
      <c r="BP798">
        <f t="shared" si="848"/>
        <v>0</v>
      </c>
    </row>
    <row r="799" spans="1:68" x14ac:dyDescent="0.2">
      <c r="A799">
        <f t="shared" si="789"/>
        <v>0.76200000000000001</v>
      </c>
      <c r="B799">
        <f t="shared" si="790"/>
        <v>2.3818091937247092</v>
      </c>
      <c r="C799">
        <f t="shared" si="791"/>
        <v>0.74392465630771776</v>
      </c>
      <c r="D799">
        <f t="shared" si="792"/>
        <v>2.3818091937247092</v>
      </c>
      <c r="E799">
        <f t="shared" si="798"/>
        <v>0.67718094647788307</v>
      </c>
      <c r="F799">
        <f t="shared" si="799"/>
        <v>0.67718094647788296</v>
      </c>
      <c r="G799">
        <f t="shared" si="793"/>
        <v>2.3579911017874622</v>
      </c>
      <c r="H799">
        <f t="shared" si="794"/>
        <v>0.70583524442391277</v>
      </c>
      <c r="I799">
        <f t="shared" si="795"/>
        <v>0.70583524442391288</v>
      </c>
      <c r="J799">
        <f t="shared" si="785"/>
        <v>30.925588873436929</v>
      </c>
      <c r="K799">
        <f t="shared" si="786"/>
        <v>29.882353448004885</v>
      </c>
      <c r="L799">
        <f t="shared" si="800"/>
        <v>4.908087412210294E+19</v>
      </c>
      <c r="M799">
        <f t="shared" si="796"/>
        <v>3.9666486048632855E-2</v>
      </c>
      <c r="N799" s="17">
        <f t="shared" si="787"/>
        <v>1.9468658086191017E+18</v>
      </c>
      <c r="O799">
        <f t="shared" si="788"/>
        <v>0</v>
      </c>
      <c r="P799" s="18" t="e">
        <f t="shared" si="797"/>
        <v>#N/A</v>
      </c>
      <c r="R799">
        <f t="shared" si="801"/>
        <v>3.397268120483059</v>
      </c>
      <c r="S799">
        <f t="shared" si="802"/>
        <v>45.340001103725712</v>
      </c>
      <c r="T799">
        <f t="shared" si="824"/>
        <v>-3.2272486279448946</v>
      </c>
      <c r="U799" s="9">
        <f t="shared" si="803"/>
        <v>42.112752475780816</v>
      </c>
      <c r="V799">
        <f t="shared" si="825"/>
        <v>-1.946865808619062E+18</v>
      </c>
      <c r="W799">
        <f t="shared" si="826"/>
        <v>0</v>
      </c>
      <c r="X799">
        <f t="shared" si="827"/>
        <v>-2.1316282072803006E-14</v>
      </c>
      <c r="Y799">
        <f t="shared" si="804"/>
        <v>0.74392465630771776</v>
      </c>
      <c r="Z799">
        <f t="shared" si="805"/>
        <v>31.415926535897931</v>
      </c>
      <c r="AA799">
        <f t="shared" si="806"/>
        <v>3.9684643240769719</v>
      </c>
      <c r="AB799">
        <f t="shared" si="828"/>
        <v>4.3120847733615442</v>
      </c>
      <c r="AC799">
        <f t="shared" si="807"/>
        <v>35.728011309259472</v>
      </c>
      <c r="AD799">
        <f t="shared" si="829"/>
        <v>0.23364931388374777</v>
      </c>
      <c r="AE799">
        <f t="shared" si="808"/>
        <v>0.38573104386470153</v>
      </c>
      <c r="AF799" s="9">
        <f t="shared" si="830"/>
        <v>36.347391667007919</v>
      </c>
      <c r="AG799" s="9">
        <f t="shared" si="831"/>
        <v>0</v>
      </c>
      <c r="AH799">
        <f t="shared" si="832"/>
        <v>0</v>
      </c>
      <c r="AI799">
        <f t="shared" si="849"/>
        <v>3.1257338500323417E-3</v>
      </c>
      <c r="AJ799">
        <f t="shared" si="809"/>
        <v>37.337604695554134</v>
      </c>
      <c r="AK799">
        <f t="shared" si="810"/>
        <v>4.1028897983163803</v>
      </c>
      <c r="AL799">
        <f t="shared" si="811"/>
        <v>0.2824412170528694</v>
      </c>
      <c r="AM799">
        <f t="shared" si="812"/>
        <v>0.38981676485748112</v>
      </c>
      <c r="AN799" s="9">
        <f t="shared" si="833"/>
        <v>42.112752475780866</v>
      </c>
      <c r="AO799">
        <f t="shared" si="813"/>
        <v>0</v>
      </c>
      <c r="AP799">
        <f t="shared" si="834"/>
        <v>0</v>
      </c>
      <c r="AQ799">
        <f t="shared" si="814"/>
        <v>5.9216781596562029</v>
      </c>
      <c r="AR799">
        <f t="shared" si="815"/>
        <v>-0.20919497504516382</v>
      </c>
      <c r="AS799">
        <f t="shared" si="816"/>
        <v>4.8791903169121631E-2</v>
      </c>
      <c r="AT799">
        <f t="shared" si="835"/>
        <v>-5.0987227375935598E-2</v>
      </c>
      <c r="AU799">
        <f t="shared" si="817"/>
        <v>5.7653608087729467</v>
      </c>
      <c r="AV799">
        <f t="shared" si="836"/>
        <v>0.13690296809947575</v>
      </c>
      <c r="AW799">
        <f t="shared" si="837"/>
        <v>0</v>
      </c>
      <c r="AX799">
        <f t="shared" si="818"/>
        <v>3.9676895494613368E-2</v>
      </c>
      <c r="AY799" t="b">
        <f t="shared" si="838"/>
        <v>0</v>
      </c>
      <c r="AZ799">
        <f t="shared" si="819"/>
        <v>37.337604695554134</v>
      </c>
      <c r="BA799">
        <f t="shared" si="820"/>
        <v>4.102889798316375</v>
      </c>
      <c r="BB799">
        <f t="shared" si="821"/>
        <v>0.23310942075496169</v>
      </c>
      <c r="BC799">
        <f t="shared" si="822"/>
        <v>0.38981676485748123</v>
      </c>
      <c r="BD799">
        <f t="shared" si="823"/>
        <v>4.9331796297907987E-2</v>
      </c>
      <c r="BF799" s="15">
        <f t="shared" si="839"/>
        <v>42.112752475780859</v>
      </c>
      <c r="BG799" s="10">
        <f t="shared" si="840"/>
        <v>0</v>
      </c>
      <c r="BH799">
        <f t="shared" si="841"/>
        <v>5.7653608087729395</v>
      </c>
      <c r="BI799">
        <f t="shared" si="842"/>
        <v>5.9216781596562029</v>
      </c>
      <c r="BJ799">
        <f t="shared" si="843"/>
        <v>-0.20919497504516915</v>
      </c>
      <c r="BK799">
        <f t="shared" si="844"/>
        <v>-5.3989312878607865E-4</v>
      </c>
      <c r="BM799">
        <f t="shared" si="845"/>
        <v>0</v>
      </c>
      <c r="BN799">
        <f t="shared" si="846"/>
        <v>0</v>
      </c>
      <c r="BO799">
        <f t="shared" si="847"/>
        <v>0</v>
      </c>
      <c r="BP799">
        <f t="shared" si="848"/>
        <v>0</v>
      </c>
    </row>
    <row r="800" spans="1:68" x14ac:dyDescent="0.2">
      <c r="A800">
        <f t="shared" si="789"/>
        <v>0.76300000000000001</v>
      </c>
      <c r="B800">
        <f t="shared" si="790"/>
        <v>2.3849349275747418</v>
      </c>
      <c r="C800">
        <f t="shared" si="791"/>
        <v>0.74079892245768519</v>
      </c>
      <c r="D800">
        <f t="shared" si="792"/>
        <v>2.3849349275747418</v>
      </c>
      <c r="E800">
        <f t="shared" si="798"/>
        <v>0.67487767548999422</v>
      </c>
      <c r="F800">
        <f t="shared" si="799"/>
        <v>0.67487767548999411</v>
      </c>
      <c r="G800">
        <f t="shared" si="793"/>
        <v>2.3610855782989946</v>
      </c>
      <c r="H800">
        <f t="shared" si="794"/>
        <v>0.70363981545850041</v>
      </c>
      <c r="I800">
        <f t="shared" si="795"/>
        <v>0.70363981545850063</v>
      </c>
      <c r="J800">
        <f t="shared" si="785"/>
        <v>31.022079907760983</v>
      </c>
      <c r="K800">
        <f t="shared" si="786"/>
        <v>29.974655681159302</v>
      </c>
      <c r="L800">
        <f t="shared" si="800"/>
        <v>5.0691903176832827E+19</v>
      </c>
      <c r="M800">
        <f t="shared" si="796"/>
        <v>3.9697718767451214E-2</v>
      </c>
      <c r="N800" s="17">
        <f t="shared" si="787"/>
        <v>2.0123529161007764E+18</v>
      </c>
      <c r="O800">
        <f t="shared" si="788"/>
        <v>0</v>
      </c>
      <c r="P800" s="18" t="e">
        <f t="shared" si="797"/>
        <v>#N/A</v>
      </c>
      <c r="R800">
        <f t="shared" si="801"/>
        <v>3.4003522139805242</v>
      </c>
      <c r="S800">
        <f t="shared" si="802"/>
        <v>45.372297871082253</v>
      </c>
      <c r="T800">
        <f t="shared" si="824"/>
        <v>-3.226461554717031</v>
      </c>
      <c r="U800" s="9">
        <f t="shared" si="803"/>
        <v>42.145836316365219</v>
      </c>
      <c r="V800">
        <f t="shared" si="825"/>
        <v>-2.0123529161007416E+18</v>
      </c>
      <c r="W800">
        <f t="shared" si="826"/>
        <v>0</v>
      </c>
      <c r="X800">
        <f t="shared" si="827"/>
        <v>-1.4210854715202004E-14</v>
      </c>
      <c r="Y800">
        <f t="shared" si="804"/>
        <v>0.74079892245768519</v>
      </c>
      <c r="Z800">
        <f t="shared" si="805"/>
        <v>31.415926535897931</v>
      </c>
      <c r="AA800">
        <f t="shared" si="806"/>
        <v>3.9715900579270045</v>
      </c>
      <c r="AB800">
        <f t="shared" si="828"/>
        <v>4.3426446689950895</v>
      </c>
      <c r="AC800">
        <f t="shared" si="807"/>
        <v>35.758571204893023</v>
      </c>
      <c r="AD800">
        <f t="shared" si="829"/>
        <v>0.23443664703314915</v>
      </c>
      <c r="AE800">
        <f t="shared" si="808"/>
        <v>0.38912960571669181</v>
      </c>
      <c r="AF800" s="9">
        <f t="shared" si="830"/>
        <v>36.382137457642862</v>
      </c>
      <c r="AG800" s="9">
        <f t="shared" si="831"/>
        <v>0</v>
      </c>
      <c r="AH800">
        <f t="shared" si="832"/>
        <v>0</v>
      </c>
      <c r="AI800">
        <f t="shared" si="849"/>
        <v>3.1257338500323417E-3</v>
      </c>
      <c r="AJ800">
        <f t="shared" si="809"/>
        <v>37.337604695554134</v>
      </c>
      <c r="AK800">
        <f t="shared" si="810"/>
        <v>4.1317795045018251</v>
      </c>
      <c r="AL800">
        <f t="shared" si="811"/>
        <v>0.28322829028073304</v>
      </c>
      <c r="AM800">
        <f t="shared" si="812"/>
        <v>0.39322382602851158</v>
      </c>
      <c r="AN800" s="9">
        <f t="shared" si="833"/>
        <v>42.145836316365198</v>
      </c>
      <c r="AO800">
        <f t="shared" si="813"/>
        <v>0</v>
      </c>
      <c r="AP800">
        <f t="shared" si="834"/>
        <v>0</v>
      </c>
      <c r="AQ800">
        <f t="shared" si="814"/>
        <v>5.9216781596562029</v>
      </c>
      <c r="AR800">
        <f t="shared" si="815"/>
        <v>-0.21086516449326442</v>
      </c>
      <c r="AS800">
        <f t="shared" si="816"/>
        <v>4.8791643247583893E-2</v>
      </c>
      <c r="AT800">
        <f t="shared" si="835"/>
        <v>-5.1034950985045062E-2</v>
      </c>
      <c r="AU800">
        <f t="shared" si="817"/>
        <v>5.7636988587223357</v>
      </c>
      <c r="AV800">
        <f t="shared" si="836"/>
        <v>0.13675606803617504</v>
      </c>
      <c r="AW800">
        <f t="shared" si="837"/>
        <v>0</v>
      </c>
      <c r="AX800">
        <f t="shared" si="818"/>
        <v>3.9708152833113693E-2</v>
      </c>
      <c r="AY800" t="b">
        <f t="shared" si="838"/>
        <v>0</v>
      </c>
      <c r="AZ800">
        <f t="shared" si="819"/>
        <v>37.337604695554134</v>
      </c>
      <c r="BA800">
        <f t="shared" si="820"/>
        <v>4.1317795045018286</v>
      </c>
      <c r="BB800">
        <f t="shared" si="821"/>
        <v>0.23389649398282517</v>
      </c>
      <c r="BC800">
        <f t="shared" si="822"/>
        <v>0.39322382602851175</v>
      </c>
      <c r="BD800">
        <f t="shared" si="823"/>
        <v>4.9331796297907987E-2</v>
      </c>
      <c r="BF800" s="15">
        <f t="shared" si="839"/>
        <v>42.145836316365205</v>
      </c>
      <c r="BG800" s="10">
        <f t="shared" si="840"/>
        <v>0</v>
      </c>
      <c r="BH800">
        <f t="shared" si="841"/>
        <v>5.7636988587223428</v>
      </c>
      <c r="BI800">
        <f t="shared" si="842"/>
        <v>5.9216781596562029</v>
      </c>
      <c r="BJ800">
        <f t="shared" si="843"/>
        <v>-0.21086516449326087</v>
      </c>
      <c r="BK800">
        <f t="shared" si="844"/>
        <v>-5.4015305032398264E-4</v>
      </c>
      <c r="BM800">
        <f t="shared" si="845"/>
        <v>0</v>
      </c>
      <c r="BN800">
        <f t="shared" si="846"/>
        <v>0</v>
      </c>
      <c r="BO800">
        <f t="shared" si="847"/>
        <v>0</v>
      </c>
      <c r="BP800">
        <f t="shared" si="848"/>
        <v>0</v>
      </c>
    </row>
    <row r="801" spans="1:68" x14ac:dyDescent="0.2">
      <c r="A801">
        <f t="shared" si="789"/>
        <v>0.76400000000000001</v>
      </c>
      <c r="B801">
        <f t="shared" si="790"/>
        <v>2.3880606614247744</v>
      </c>
      <c r="C801">
        <f t="shared" si="791"/>
        <v>0.73767318860765263</v>
      </c>
      <c r="D801">
        <f t="shared" si="792"/>
        <v>2.3880606614247744</v>
      </c>
      <c r="E801">
        <f t="shared" si="798"/>
        <v>0.67256781080944195</v>
      </c>
      <c r="F801">
        <f t="shared" si="799"/>
        <v>0.67256781080944195</v>
      </c>
      <c r="G801">
        <f t="shared" si="793"/>
        <v>2.3641800548105265</v>
      </c>
      <c r="H801">
        <f t="shared" si="794"/>
        <v>0.70143764859495905</v>
      </c>
      <c r="I801">
        <f t="shared" si="795"/>
        <v>0.70143764859495894</v>
      </c>
      <c r="J801">
        <f t="shared" si="785"/>
        <v>31.119473876487707</v>
      </c>
      <c r="K801">
        <f t="shared" si="786"/>
        <v>30.067818739838302</v>
      </c>
      <c r="L801">
        <f t="shared" si="800"/>
        <v>5.2367876739341664E+19</v>
      </c>
      <c r="M801">
        <f t="shared" si="796"/>
        <v>3.9728951447484055E-2</v>
      </c>
      <c r="N801" s="17">
        <f t="shared" si="787"/>
        <v>2.0805208323851346E+18</v>
      </c>
      <c r="O801">
        <f t="shared" si="788"/>
        <v>0</v>
      </c>
      <c r="P801" s="18" t="e">
        <f t="shared" si="797"/>
        <v>#N/A</v>
      </c>
      <c r="R801">
        <f t="shared" si="801"/>
        <v>3.403455454955902</v>
      </c>
      <c r="S801">
        <f t="shared" si="802"/>
        <v>45.404825037908793</v>
      </c>
      <c r="T801">
        <f t="shared" si="824"/>
        <v>-3.2256751014625227</v>
      </c>
      <c r="U801" s="9">
        <f t="shared" si="803"/>
        <v>42.179149936446272</v>
      </c>
      <c r="V801">
        <f t="shared" si="825"/>
        <v>-2.080520832385044E+18</v>
      </c>
      <c r="W801">
        <f t="shared" si="826"/>
        <v>0</v>
      </c>
      <c r="X801">
        <f t="shared" si="827"/>
        <v>-4.2632564145606011E-14</v>
      </c>
      <c r="Y801">
        <f t="shared" si="804"/>
        <v>0.73767318860765263</v>
      </c>
      <c r="Z801">
        <f t="shared" si="805"/>
        <v>31.415926535897931</v>
      </c>
      <c r="AA801">
        <f t="shared" si="806"/>
        <v>3.974715791777037</v>
      </c>
      <c r="AB801">
        <f t="shared" si="828"/>
        <v>4.3734337821390232</v>
      </c>
      <c r="AC801">
        <f t="shared" si="807"/>
        <v>35.789360318036955</v>
      </c>
      <c r="AD801">
        <f t="shared" si="829"/>
        <v>0.23522336077670938</v>
      </c>
      <c r="AE801">
        <f t="shared" si="808"/>
        <v>0.39254966055017626</v>
      </c>
      <c r="AF801" s="9">
        <f t="shared" si="830"/>
        <v>36.417133339363836</v>
      </c>
      <c r="AG801" s="9">
        <f t="shared" si="831"/>
        <v>0</v>
      </c>
      <c r="AH801">
        <f t="shared" si="832"/>
        <v>0</v>
      </c>
      <c r="AI801">
        <f t="shared" si="849"/>
        <v>3.1257338500325638E-3</v>
      </c>
      <c r="AJ801">
        <f t="shared" si="809"/>
        <v>37.337604695554134</v>
      </c>
      <c r="AK801">
        <f t="shared" si="810"/>
        <v>4.1608781586847705</v>
      </c>
      <c r="AL801">
        <f t="shared" si="811"/>
        <v>0.28401474353524137</v>
      </c>
      <c r="AM801">
        <f t="shared" si="812"/>
        <v>0.39665233867215482</v>
      </c>
      <c r="AN801" s="9">
        <f t="shared" si="833"/>
        <v>42.179149936446294</v>
      </c>
      <c r="AO801">
        <f t="shared" si="813"/>
        <v>0</v>
      </c>
      <c r="AP801">
        <f t="shared" si="834"/>
        <v>0</v>
      </c>
      <c r="AQ801">
        <f t="shared" si="814"/>
        <v>5.9216781596562029</v>
      </c>
      <c r="AR801">
        <f t="shared" si="815"/>
        <v>-0.21255562345425272</v>
      </c>
      <c r="AS801">
        <f t="shared" si="816"/>
        <v>4.8791382758531981E-2</v>
      </c>
      <c r="AT801">
        <f t="shared" si="835"/>
        <v>-5.1084318104964728E-2</v>
      </c>
      <c r="AU801">
        <f t="shared" si="817"/>
        <v>5.7620165970824573</v>
      </c>
      <c r="AV801">
        <f t="shared" si="836"/>
        <v>0.13660817265792252</v>
      </c>
      <c r="AW801">
        <f t="shared" si="837"/>
        <v>0</v>
      </c>
      <c r="AX801">
        <f t="shared" si="818"/>
        <v>3.9739410171614017E-2</v>
      </c>
      <c r="AY801" t="b">
        <f t="shared" si="838"/>
        <v>0</v>
      </c>
      <c r="AZ801">
        <f t="shared" si="819"/>
        <v>37.337604695554134</v>
      </c>
      <c r="BA801">
        <f t="shared" si="820"/>
        <v>4.1608781586847527</v>
      </c>
      <c r="BB801">
        <f t="shared" si="821"/>
        <v>0.23468294723733346</v>
      </c>
      <c r="BC801">
        <f t="shared" si="822"/>
        <v>0.39665233867215482</v>
      </c>
      <c r="BD801">
        <f t="shared" si="823"/>
        <v>4.9331796297907987E-2</v>
      </c>
      <c r="BF801" s="15">
        <f t="shared" si="839"/>
        <v>42.179149936446279</v>
      </c>
      <c r="BG801" s="10">
        <f t="shared" si="840"/>
        <v>0</v>
      </c>
      <c r="BH801">
        <f t="shared" si="841"/>
        <v>5.7620165970824431</v>
      </c>
      <c r="BI801">
        <f t="shared" si="842"/>
        <v>5.9216781596562029</v>
      </c>
      <c r="BJ801">
        <f t="shared" si="843"/>
        <v>-0.21255562345427048</v>
      </c>
      <c r="BK801">
        <f t="shared" si="844"/>
        <v>-5.404135393759224E-4</v>
      </c>
      <c r="BM801">
        <f t="shared" si="845"/>
        <v>0</v>
      </c>
      <c r="BN801">
        <f t="shared" si="846"/>
        <v>-1.7763568394002505E-14</v>
      </c>
      <c r="BO801">
        <f t="shared" si="847"/>
        <v>0</v>
      </c>
      <c r="BP801">
        <f t="shared" si="848"/>
        <v>0</v>
      </c>
    </row>
    <row r="802" spans="1:68" x14ac:dyDescent="0.2">
      <c r="A802">
        <f t="shared" si="789"/>
        <v>0.76500000000000001</v>
      </c>
      <c r="B802">
        <f t="shared" si="790"/>
        <v>2.3911863952748065</v>
      </c>
      <c r="C802">
        <f t="shared" si="791"/>
        <v>0.73454745475762051</v>
      </c>
      <c r="D802">
        <f t="shared" si="792"/>
        <v>2.3911863952748065</v>
      </c>
      <c r="E802">
        <f t="shared" si="798"/>
        <v>0.67025137500407606</v>
      </c>
      <c r="F802">
        <f t="shared" si="799"/>
        <v>0.67025137500407606</v>
      </c>
      <c r="G802">
        <f t="shared" si="793"/>
        <v>2.3672745313220585</v>
      </c>
      <c r="H802">
        <f t="shared" si="794"/>
        <v>0.69922876492074748</v>
      </c>
      <c r="I802">
        <f t="shared" si="795"/>
        <v>0.69922876492074759</v>
      </c>
      <c r="J802">
        <f t="shared" si="785"/>
        <v>31.217781184831374</v>
      </c>
      <c r="K802">
        <f t="shared" si="786"/>
        <v>30.16185250479629</v>
      </c>
      <c r="L802">
        <f t="shared" si="800"/>
        <v>5.4111874239627739E+19</v>
      </c>
      <c r="M802">
        <f t="shared" si="796"/>
        <v>3.9760184088700863E-2</v>
      </c>
      <c r="N802" s="17">
        <f t="shared" si="787"/>
        <v>2.1514980811522289E+18</v>
      </c>
      <c r="O802">
        <f t="shared" si="788"/>
        <v>0</v>
      </c>
      <c r="P802" s="18" t="e">
        <f t="shared" si="797"/>
        <v>#N/A</v>
      </c>
      <c r="R802">
        <f t="shared" si="801"/>
        <v>3.4065779638262876</v>
      </c>
      <c r="S802">
        <f t="shared" si="802"/>
        <v>45.437585322530794</v>
      </c>
      <c r="T802">
        <f t="shared" si="824"/>
        <v>-3.2248892672069758</v>
      </c>
      <c r="U802" s="9">
        <f t="shared" si="803"/>
        <v>42.212696055323818</v>
      </c>
      <c r="V802">
        <f t="shared" si="825"/>
        <v>-2.1514980811521853E+18</v>
      </c>
      <c r="W802">
        <f t="shared" si="826"/>
        <v>0</v>
      </c>
      <c r="X802">
        <f t="shared" si="827"/>
        <v>-2.1316282072803006E-14</v>
      </c>
      <c r="Y802">
        <f t="shared" si="804"/>
        <v>0.73454745475762051</v>
      </c>
      <c r="Z802">
        <f t="shared" si="805"/>
        <v>31.415926535897931</v>
      </c>
      <c r="AA802">
        <f t="shared" si="806"/>
        <v>3.9778415256270692</v>
      </c>
      <c r="AB802">
        <f t="shared" si="828"/>
        <v>4.4044550200257406</v>
      </c>
      <c r="AC802">
        <f t="shared" si="807"/>
        <v>35.820381555923674</v>
      </c>
      <c r="AD802">
        <f t="shared" si="829"/>
        <v>0.23600945608825219</v>
      </c>
      <c r="AE802">
        <f t="shared" si="808"/>
        <v>0.39599135588504819</v>
      </c>
      <c r="AF802" s="9">
        <f t="shared" si="830"/>
        <v>36.45238236789698</v>
      </c>
      <c r="AG802" s="9">
        <f t="shared" si="831"/>
        <v>0</v>
      </c>
      <c r="AH802">
        <f t="shared" si="832"/>
        <v>0</v>
      </c>
      <c r="AI802">
        <f t="shared" si="849"/>
        <v>3.1257338500323417E-3</v>
      </c>
      <c r="AJ802">
        <f t="shared" si="809"/>
        <v>37.337604695554134</v>
      </c>
      <c r="AK802">
        <f t="shared" si="810"/>
        <v>4.1901883315901767</v>
      </c>
      <c r="AL802">
        <f t="shared" si="811"/>
        <v>0.28480057779078827</v>
      </c>
      <c r="AM802">
        <f t="shared" si="812"/>
        <v>0.40010245038876041</v>
      </c>
      <c r="AN802" s="9">
        <f t="shared" si="833"/>
        <v>42.21269605532386</v>
      </c>
      <c r="AO802">
        <f t="shared" si="813"/>
        <v>0</v>
      </c>
      <c r="AP802">
        <f t="shared" si="834"/>
        <v>0</v>
      </c>
      <c r="AQ802">
        <f t="shared" si="814"/>
        <v>5.9216781596562029</v>
      </c>
      <c r="AR802">
        <f t="shared" si="815"/>
        <v>-0.21426668843556396</v>
      </c>
      <c r="AS802">
        <f t="shared" si="816"/>
        <v>4.8791121702536078E-2</v>
      </c>
      <c r="AT802">
        <f t="shared" si="835"/>
        <v>-5.1135336046876381E-2</v>
      </c>
      <c r="AU802">
        <f t="shared" si="817"/>
        <v>5.7603136874268799</v>
      </c>
      <c r="AV802">
        <f t="shared" si="836"/>
        <v>0.13645926997596711</v>
      </c>
      <c r="AW802">
        <f t="shared" si="837"/>
        <v>0</v>
      </c>
      <c r="AX802">
        <f t="shared" si="818"/>
        <v>3.9770667510114342E-2</v>
      </c>
      <c r="AY802" t="b">
        <f t="shared" si="838"/>
        <v>0</v>
      </c>
      <c r="AZ802">
        <f t="shared" si="819"/>
        <v>37.337604695554134</v>
      </c>
      <c r="BA802">
        <f t="shared" si="820"/>
        <v>4.1901883315901589</v>
      </c>
      <c r="BB802">
        <f t="shared" si="821"/>
        <v>0.23546878149288056</v>
      </c>
      <c r="BC802">
        <f t="shared" si="822"/>
        <v>0.40010245038876041</v>
      </c>
      <c r="BD802">
        <f t="shared" si="823"/>
        <v>4.9331796297907987E-2</v>
      </c>
      <c r="BF802" s="15">
        <f t="shared" si="839"/>
        <v>42.212696055323839</v>
      </c>
      <c r="BG802" s="10">
        <f t="shared" si="840"/>
        <v>0</v>
      </c>
      <c r="BH802">
        <f t="shared" si="841"/>
        <v>5.7603136874268586</v>
      </c>
      <c r="BI802">
        <f t="shared" si="842"/>
        <v>5.9216781596562029</v>
      </c>
      <c r="BJ802">
        <f t="shared" si="843"/>
        <v>-0.21426668843558172</v>
      </c>
      <c r="BK802">
        <f t="shared" si="844"/>
        <v>-5.4067459537163187E-4</v>
      </c>
      <c r="BM802">
        <f t="shared" si="845"/>
        <v>0</v>
      </c>
      <c r="BN802">
        <f t="shared" si="846"/>
        <v>-1.7763568394002505E-14</v>
      </c>
      <c r="BO802">
        <f t="shared" si="847"/>
        <v>0</v>
      </c>
      <c r="BP802">
        <f t="shared" si="848"/>
        <v>0</v>
      </c>
    </row>
    <row r="803" spans="1:68" x14ac:dyDescent="0.2">
      <c r="A803">
        <f t="shared" si="789"/>
        <v>0.76600000000000001</v>
      </c>
      <c r="B803">
        <f t="shared" si="790"/>
        <v>2.394312129124839</v>
      </c>
      <c r="C803">
        <f t="shared" si="791"/>
        <v>0.73142172090758795</v>
      </c>
      <c r="D803">
        <f t="shared" si="792"/>
        <v>2.394312129124839</v>
      </c>
      <c r="E803">
        <f t="shared" si="798"/>
        <v>0.66792839070594667</v>
      </c>
      <c r="F803">
        <f t="shared" si="799"/>
        <v>0.66792839070594656</v>
      </c>
      <c r="G803">
        <f t="shared" si="793"/>
        <v>2.3703690078335908</v>
      </c>
      <c r="H803">
        <f t="shared" si="794"/>
        <v>0.69701318558764358</v>
      </c>
      <c r="I803">
        <f t="shared" si="795"/>
        <v>0.6970131855876438</v>
      </c>
      <c r="J803">
        <f t="shared" si="785"/>
        <v>31.317012407781856</v>
      </c>
      <c r="K803">
        <f t="shared" si="786"/>
        <v>30.256767017618564</v>
      </c>
      <c r="L803">
        <f t="shared" si="800"/>
        <v>5.5927142321372299E+19</v>
      </c>
      <c r="M803">
        <f t="shared" si="796"/>
        <v>3.9791416691071134E-2</v>
      </c>
      <c r="N803" s="17">
        <f t="shared" si="787"/>
        <v>2.2254202244505646E+18</v>
      </c>
      <c r="O803">
        <f t="shared" si="788"/>
        <v>0</v>
      </c>
      <c r="P803" s="18" t="e">
        <f t="shared" si="797"/>
        <v>#N/A</v>
      </c>
      <c r="R803">
        <f t="shared" si="801"/>
        <v>3.4097198625208223</v>
      </c>
      <c r="S803">
        <f t="shared" si="802"/>
        <v>45.470581487578166</v>
      </c>
      <c r="T803">
        <f t="shared" si="824"/>
        <v>-3.2241040509782919</v>
      </c>
      <c r="U803" s="9">
        <f t="shared" si="803"/>
        <v>42.246477436599875</v>
      </c>
      <c r="V803">
        <f t="shared" si="825"/>
        <v>-2.2254202244505226E+18</v>
      </c>
      <c r="W803">
        <f t="shared" si="826"/>
        <v>0</v>
      </c>
      <c r="X803">
        <f t="shared" si="827"/>
        <v>-2.1316282072803006E-14</v>
      </c>
      <c r="Y803">
        <f t="shared" si="804"/>
        <v>0.73142172090758795</v>
      </c>
      <c r="Z803">
        <f t="shared" si="805"/>
        <v>31.415926535897931</v>
      </c>
      <c r="AA803">
        <f t="shared" si="806"/>
        <v>3.9809672594771017</v>
      </c>
      <c r="AB803">
        <f t="shared" si="828"/>
        <v>4.4357113392950405</v>
      </c>
      <c r="AC803">
        <f t="shared" si="807"/>
        <v>35.851637875192971</v>
      </c>
      <c r="AD803">
        <f t="shared" si="829"/>
        <v>0.2367949339393072</v>
      </c>
      <c r="AE803">
        <f t="shared" si="808"/>
        <v>0.39945484119681385</v>
      </c>
      <c r="AF803" s="9">
        <f t="shared" si="830"/>
        <v>36.487887650329093</v>
      </c>
      <c r="AG803" s="9">
        <f t="shared" si="831"/>
        <v>0</v>
      </c>
      <c r="AH803">
        <f t="shared" si="832"/>
        <v>0</v>
      </c>
      <c r="AI803">
        <f t="shared" si="849"/>
        <v>3.1257338500323417E-3</v>
      </c>
      <c r="AJ803">
        <f t="shared" si="809"/>
        <v>37.337604695554134</v>
      </c>
      <c r="AK803">
        <f t="shared" si="810"/>
        <v>4.2197126362925435</v>
      </c>
      <c r="AL803">
        <f t="shared" si="811"/>
        <v>0.28558579401947215</v>
      </c>
      <c r="AM803">
        <f t="shared" si="812"/>
        <v>0.40357431073376887</v>
      </c>
      <c r="AN803" s="9">
        <f t="shared" si="833"/>
        <v>42.246477436599918</v>
      </c>
      <c r="AO803">
        <f t="shared" si="813"/>
        <v>0</v>
      </c>
      <c r="AP803">
        <f t="shared" si="834"/>
        <v>0</v>
      </c>
      <c r="AQ803">
        <f t="shared" si="814"/>
        <v>5.9216781596562029</v>
      </c>
      <c r="AR803">
        <f t="shared" si="815"/>
        <v>-0.21599870300249702</v>
      </c>
      <c r="AS803">
        <f t="shared" si="816"/>
        <v>4.8790860080164949E-2</v>
      </c>
      <c r="AT803">
        <f t="shared" si="835"/>
        <v>-5.1188012459605386E-2</v>
      </c>
      <c r="AU803">
        <f t="shared" si="817"/>
        <v>5.7585897862708251</v>
      </c>
      <c r="AV803">
        <f t="shared" si="836"/>
        <v>0.13630934780095805</v>
      </c>
      <c r="AW803">
        <f t="shared" si="837"/>
        <v>0</v>
      </c>
      <c r="AX803">
        <f t="shared" si="818"/>
        <v>3.9801924848614667E-2</v>
      </c>
      <c r="AY803" t="b">
        <f t="shared" si="838"/>
        <v>0</v>
      </c>
      <c r="AZ803">
        <f t="shared" si="819"/>
        <v>37.337604695554134</v>
      </c>
      <c r="BA803">
        <f t="shared" si="820"/>
        <v>4.2197126362925284</v>
      </c>
      <c r="BB803">
        <f t="shared" si="821"/>
        <v>0.23625399772156414</v>
      </c>
      <c r="BC803">
        <f t="shared" si="822"/>
        <v>0.40357431073376904</v>
      </c>
      <c r="BD803">
        <f t="shared" si="823"/>
        <v>4.9331796297907987E-2</v>
      </c>
      <c r="BF803" s="15">
        <f t="shared" si="839"/>
        <v>42.246477436599896</v>
      </c>
      <c r="BG803" s="10">
        <f t="shared" si="840"/>
        <v>0</v>
      </c>
      <c r="BH803">
        <f t="shared" si="841"/>
        <v>5.7585897862708038</v>
      </c>
      <c r="BI803">
        <f t="shared" si="842"/>
        <v>5.9216781596562029</v>
      </c>
      <c r="BJ803">
        <f t="shared" si="843"/>
        <v>-0.21599870300251212</v>
      </c>
      <c r="BK803">
        <f t="shared" si="844"/>
        <v>-5.4093621774306544E-4</v>
      </c>
      <c r="BM803">
        <f t="shared" si="845"/>
        <v>0</v>
      </c>
      <c r="BN803">
        <f t="shared" si="846"/>
        <v>-1.5099033134902129E-14</v>
      </c>
      <c r="BO803">
        <f t="shared" si="847"/>
        <v>0</v>
      </c>
      <c r="BP803">
        <f t="shared" si="848"/>
        <v>0</v>
      </c>
    </row>
    <row r="804" spans="1:68" x14ac:dyDescent="0.2">
      <c r="A804">
        <f t="shared" si="789"/>
        <v>0.76700000000000002</v>
      </c>
      <c r="B804">
        <f t="shared" si="790"/>
        <v>2.3974378629748716</v>
      </c>
      <c r="C804">
        <f t="shared" si="791"/>
        <v>0.72829598705755538</v>
      </c>
      <c r="D804">
        <f t="shared" si="792"/>
        <v>2.3974378629748716</v>
      </c>
      <c r="E804">
        <f t="shared" si="798"/>
        <v>0.66559888061108474</v>
      </c>
      <c r="F804">
        <f t="shared" si="799"/>
        <v>0.66559888061108463</v>
      </c>
      <c r="G804">
        <f t="shared" si="793"/>
        <v>2.3734634843451228</v>
      </c>
      <c r="H804">
        <f t="shared" si="794"/>
        <v>0.69479093181154206</v>
      </c>
      <c r="I804">
        <f t="shared" si="795"/>
        <v>0.69479093181154206</v>
      </c>
      <c r="J804">
        <f t="shared" si="785"/>
        <v>31.417178293508023</v>
      </c>
      <c r="K804">
        <f t="shared" si="786"/>
        <v>30.35257248393857</v>
      </c>
      <c r="L804">
        <f t="shared" si="800"/>
        <v>5.7817105049365971E+19</v>
      </c>
      <c r="M804">
        <f t="shared" si="796"/>
        <v>3.982264925456435E-2</v>
      </c>
      <c r="N804" s="17">
        <f t="shared" si="787"/>
        <v>2.3024302952952026E+18</v>
      </c>
      <c r="O804">
        <f t="shared" si="788"/>
        <v>0</v>
      </c>
      <c r="P804" s="18" t="e">
        <f t="shared" si="797"/>
        <v>#N/A</v>
      </c>
      <c r="R804">
        <f t="shared" si="801"/>
        <v>3.412881274504588</v>
      </c>
      <c r="S804">
        <f t="shared" si="802"/>
        <v>45.503816340901125</v>
      </c>
      <c r="T804">
        <f t="shared" si="824"/>
        <v>-3.2233194518066641</v>
      </c>
      <c r="U804" s="9">
        <f t="shared" si="803"/>
        <v>42.280496889094458</v>
      </c>
      <c r="V804">
        <f t="shared" si="825"/>
        <v>-2.3024302952951741E+18</v>
      </c>
      <c r="W804">
        <f t="shared" si="826"/>
        <v>0</v>
      </c>
      <c r="X804">
        <f t="shared" si="827"/>
        <v>-1.4210854715202004E-14</v>
      </c>
      <c r="Y804">
        <f t="shared" si="804"/>
        <v>0.72829598705755538</v>
      </c>
      <c r="Z804">
        <f t="shared" si="805"/>
        <v>31.415926535897931</v>
      </c>
      <c r="AA804">
        <f t="shared" si="806"/>
        <v>3.9840929933271343</v>
      </c>
      <c r="AB804">
        <f t="shared" si="828"/>
        <v>4.4672057470551714</v>
      </c>
      <c r="AC804">
        <f t="shared" si="807"/>
        <v>35.883132282953099</v>
      </c>
      <c r="AD804">
        <f t="shared" si="829"/>
        <v>0.23757979529911627</v>
      </c>
      <c r="AE804">
        <f t="shared" si="808"/>
        <v>0.40294026794964816</v>
      </c>
      <c r="AF804" s="9">
        <f t="shared" si="830"/>
        <v>36.523652346201864</v>
      </c>
      <c r="AG804" s="9">
        <f t="shared" si="831"/>
        <v>0</v>
      </c>
      <c r="AH804">
        <f t="shared" si="832"/>
        <v>0</v>
      </c>
      <c r="AI804">
        <f t="shared" si="849"/>
        <v>3.1257338500325638E-3</v>
      </c>
      <c r="AJ804">
        <f t="shared" si="809"/>
        <v>37.337604695554134</v>
      </c>
      <c r="AK804">
        <f t="shared" si="810"/>
        <v>4.24945372909845</v>
      </c>
      <c r="AL804">
        <f t="shared" si="811"/>
        <v>0.28637039319109991</v>
      </c>
      <c r="AM804">
        <f t="shared" si="812"/>
        <v>0.40706807125076405</v>
      </c>
      <c r="AN804" s="9">
        <f t="shared" si="833"/>
        <v>42.280496889094444</v>
      </c>
      <c r="AO804">
        <f t="shared" si="813"/>
        <v>0</v>
      </c>
      <c r="AP804">
        <f t="shared" si="834"/>
        <v>0</v>
      </c>
      <c r="AQ804">
        <f t="shared" si="814"/>
        <v>5.9216781596562029</v>
      </c>
      <c r="AR804">
        <f t="shared" si="815"/>
        <v>-0.21775201795672139</v>
      </c>
      <c r="AS804">
        <f t="shared" si="816"/>
        <v>4.8790597891983645E-2</v>
      </c>
      <c r="AT804">
        <f t="shared" si="835"/>
        <v>-5.1242355332792137E-2</v>
      </c>
      <c r="AU804">
        <f t="shared" si="817"/>
        <v>5.7568445428925799</v>
      </c>
      <c r="AV804">
        <f t="shared" si="836"/>
        <v>0.1361583937386853</v>
      </c>
      <c r="AW804">
        <f t="shared" si="837"/>
        <v>0</v>
      </c>
      <c r="AX804">
        <f t="shared" si="818"/>
        <v>3.9833182187114992E-2</v>
      </c>
      <c r="AY804" t="b">
        <f t="shared" si="838"/>
        <v>0</v>
      </c>
      <c r="AZ804">
        <f t="shared" si="819"/>
        <v>37.337604695554134</v>
      </c>
      <c r="BA804">
        <f t="shared" si="820"/>
        <v>4.2494537290984447</v>
      </c>
      <c r="BB804">
        <f t="shared" si="821"/>
        <v>0.2370385968931919</v>
      </c>
      <c r="BC804">
        <f t="shared" si="822"/>
        <v>0.40706807125076422</v>
      </c>
      <c r="BD804">
        <f t="shared" si="823"/>
        <v>4.9331796297907987E-2</v>
      </c>
      <c r="BF804" s="15">
        <f t="shared" si="839"/>
        <v>42.280496889094444</v>
      </c>
      <c r="BG804" s="10">
        <f t="shared" si="840"/>
        <v>0</v>
      </c>
      <c r="BH804">
        <f t="shared" si="841"/>
        <v>5.7568445428925799</v>
      </c>
      <c r="BI804">
        <f t="shared" si="842"/>
        <v>5.9216781596562029</v>
      </c>
      <c r="BJ804">
        <f t="shared" si="843"/>
        <v>-0.21775201795672672</v>
      </c>
      <c r="BK804">
        <f t="shared" si="844"/>
        <v>-5.4119840592437019E-4</v>
      </c>
      <c r="BM804">
        <f t="shared" si="845"/>
        <v>0</v>
      </c>
      <c r="BN804">
        <f t="shared" si="846"/>
        <v>0</v>
      </c>
      <c r="BO804">
        <f t="shared" si="847"/>
        <v>0</v>
      </c>
      <c r="BP804">
        <f t="shared" si="848"/>
        <v>0</v>
      </c>
    </row>
    <row r="805" spans="1:68" x14ac:dyDescent="0.2">
      <c r="A805">
        <f t="shared" si="789"/>
        <v>0.76800000000000002</v>
      </c>
      <c r="B805">
        <f t="shared" si="790"/>
        <v>2.4005635968249042</v>
      </c>
      <c r="C805">
        <f t="shared" si="791"/>
        <v>0.72517025320752282</v>
      </c>
      <c r="D805">
        <f t="shared" si="792"/>
        <v>2.4005635968249042</v>
      </c>
      <c r="E805">
        <f t="shared" si="798"/>
        <v>0.66326286747927965</v>
      </c>
      <c r="F805">
        <f t="shared" si="799"/>
        <v>0.66326286747927954</v>
      </c>
      <c r="G805">
        <f t="shared" si="793"/>
        <v>2.3765579608566552</v>
      </c>
      <c r="H805">
        <f t="shared" si="794"/>
        <v>0.69256202487224949</v>
      </c>
      <c r="I805">
        <f t="shared" si="795"/>
        <v>0.6925620248722496</v>
      </c>
      <c r="J805">
        <f t="shared" ref="J805:J868" si="850">x_m_zeta/H805</f>
        <v>31.518289766844017</v>
      </c>
      <c r="K805">
        <f t="shared" ref="K805:K868" si="851">(J805)^alpha</f>
        <v>30.449279276733336</v>
      </c>
      <c r="L805">
        <f t="shared" si="800"/>
        <v>5.9785374807932699E+19</v>
      </c>
      <c r="M805">
        <f t="shared" si="796"/>
        <v>3.9853881779149988E-2</v>
      </c>
      <c r="N805" s="17">
        <f t="shared" si="787"/>
        <v>2.3826792597175219E+18</v>
      </c>
      <c r="O805">
        <f t="shared" si="788"/>
        <v>0</v>
      </c>
      <c r="P805" s="18" t="e">
        <f t="shared" si="797"/>
        <v>#N/A</v>
      </c>
      <c r="R805">
        <f t="shared" si="801"/>
        <v>3.4160623248029922</v>
      </c>
      <c r="S805">
        <f t="shared" si="802"/>
        <v>45.537292736508441</v>
      </c>
      <c r="T805">
        <f t="shared" si="824"/>
        <v>-3.2225354687245664</v>
      </c>
      <c r="U805" s="9">
        <f t="shared" si="803"/>
        <v>42.314757267783875</v>
      </c>
      <c r="V805">
        <f t="shared" si="825"/>
        <v>-2.3826792597174922E+18</v>
      </c>
      <c r="W805">
        <f t="shared" si="826"/>
        <v>0</v>
      </c>
      <c r="X805">
        <f t="shared" si="827"/>
        <v>-1.4210854715202004E-14</v>
      </c>
      <c r="Y805">
        <f t="shared" si="804"/>
        <v>0.72517025320752282</v>
      </c>
      <c r="Z805">
        <f t="shared" si="805"/>
        <v>31.415926535897931</v>
      </c>
      <c r="AA805">
        <f t="shared" si="806"/>
        <v>3.9872187271771669</v>
      </c>
      <c r="AB805">
        <f t="shared" si="828"/>
        <v>4.4989413019713629</v>
      </c>
      <c r="AC805">
        <f t="shared" si="807"/>
        <v>35.914867837869295</v>
      </c>
      <c r="AD805">
        <f t="shared" si="829"/>
        <v>0.23836404113464105</v>
      </c>
      <c r="AE805">
        <f t="shared" si="808"/>
        <v>0.40644778963015604</v>
      </c>
      <c r="AF805" s="9">
        <f t="shared" si="830"/>
        <v>36.559679668634089</v>
      </c>
      <c r="AG805" s="9">
        <f t="shared" si="831"/>
        <v>0</v>
      </c>
      <c r="AH805">
        <f t="shared" si="832"/>
        <v>0</v>
      </c>
      <c r="AI805">
        <f t="shared" si="849"/>
        <v>3.1257338500325638E-3</v>
      </c>
      <c r="AJ805">
        <f t="shared" si="809"/>
        <v>37.337604695554134</v>
      </c>
      <c r="AK805">
        <f t="shared" si="810"/>
        <v>4.2794143104513394</v>
      </c>
      <c r="AL805">
        <f t="shared" si="811"/>
        <v>0.28715437627319762</v>
      </c>
      <c r="AM805">
        <f t="shared" si="812"/>
        <v>0.41058388550524155</v>
      </c>
      <c r="AN805" s="9">
        <f t="shared" si="833"/>
        <v>42.314757267783911</v>
      </c>
      <c r="AO805">
        <f t="shared" si="813"/>
        <v>0</v>
      </c>
      <c r="AP805">
        <f t="shared" si="834"/>
        <v>0</v>
      </c>
      <c r="AQ805">
        <f t="shared" si="814"/>
        <v>5.9216781596562029</v>
      </c>
      <c r="AR805">
        <f t="shared" si="815"/>
        <v>-0.21952699152002353</v>
      </c>
      <c r="AS805">
        <f t="shared" si="816"/>
        <v>4.8790335138556573E-2</v>
      </c>
      <c r="AT805">
        <f t="shared" si="835"/>
        <v>-5.1298373000222677E-2</v>
      </c>
      <c r="AU805">
        <f t="shared" si="817"/>
        <v>5.7550775991498213</v>
      </c>
      <c r="AV805">
        <f t="shared" si="836"/>
        <v>0.13600639518571492</v>
      </c>
      <c r="AW805">
        <f t="shared" si="837"/>
        <v>0</v>
      </c>
      <c r="AX805">
        <f t="shared" si="818"/>
        <v>3.9864439525615317E-2</v>
      </c>
      <c r="AY805" t="b">
        <f t="shared" si="838"/>
        <v>0</v>
      </c>
      <c r="AZ805">
        <f t="shared" si="819"/>
        <v>37.337604695554134</v>
      </c>
      <c r="BA805">
        <f t="shared" si="820"/>
        <v>4.279414310451334</v>
      </c>
      <c r="BB805">
        <f t="shared" si="821"/>
        <v>0.23782257997528977</v>
      </c>
      <c r="BC805">
        <f t="shared" si="822"/>
        <v>0.41058388550524172</v>
      </c>
      <c r="BD805">
        <f t="shared" si="823"/>
        <v>4.9331796297907987E-2</v>
      </c>
      <c r="BF805" s="15">
        <f t="shared" si="839"/>
        <v>42.314757267783904</v>
      </c>
      <c r="BG805" s="10">
        <f t="shared" si="840"/>
        <v>0</v>
      </c>
      <c r="BH805">
        <f t="shared" si="841"/>
        <v>5.7550775991498142</v>
      </c>
      <c r="BI805">
        <f t="shared" si="842"/>
        <v>5.9216781596562029</v>
      </c>
      <c r="BJ805">
        <f t="shared" si="843"/>
        <v>-0.21952699152002886</v>
      </c>
      <c r="BK805">
        <f t="shared" si="844"/>
        <v>-5.4146115935127526E-4</v>
      </c>
      <c r="BM805">
        <f t="shared" si="845"/>
        <v>0</v>
      </c>
      <c r="BN805">
        <f t="shared" si="846"/>
        <v>0</v>
      </c>
      <c r="BO805">
        <f t="shared" si="847"/>
        <v>0</v>
      </c>
      <c r="BP805">
        <f t="shared" si="848"/>
        <v>0</v>
      </c>
    </row>
    <row r="806" spans="1:68" x14ac:dyDescent="0.2">
      <c r="A806">
        <f t="shared" si="789"/>
        <v>0.76900000000000002</v>
      </c>
      <c r="B806">
        <f t="shared" si="790"/>
        <v>2.4036893306749363</v>
      </c>
      <c r="C806">
        <f t="shared" si="791"/>
        <v>0.7220445193574907</v>
      </c>
      <c r="D806">
        <f t="shared" si="792"/>
        <v>2.4036893306749363</v>
      </c>
      <c r="E806">
        <f t="shared" si="798"/>
        <v>0.66092037413385674</v>
      </c>
      <c r="F806">
        <f t="shared" si="799"/>
        <v>0.66092037413385663</v>
      </c>
      <c r="G806">
        <f t="shared" si="793"/>
        <v>2.3796524373681871</v>
      </c>
      <c r="H806">
        <f t="shared" si="794"/>
        <v>0.69032648611328273</v>
      </c>
      <c r="I806">
        <f t="shared" si="795"/>
        <v>0.69032648611328296</v>
      </c>
      <c r="J806">
        <f t="shared" si="850"/>
        <v>31.620357932860411</v>
      </c>
      <c r="K806">
        <f t="shared" si="851"/>
        <v>30.5468979396991</v>
      </c>
      <c r="L806">
        <f t="shared" si="800"/>
        <v>6.1835763941714149E+19</v>
      </c>
      <c r="M806">
        <f t="shared" si="796"/>
        <v>3.988511426479753E-2</v>
      </c>
      <c r="N806" s="17">
        <f t="shared" ref="N806:N869" si="852">L806*M806</f>
        <v>2.4663265104663158E+18</v>
      </c>
      <c r="O806">
        <f t="shared" ref="O806:O869" si="853">N806*EXP(-N806)</f>
        <v>0</v>
      </c>
      <c r="P806" s="18" t="e">
        <f t="shared" si="797"/>
        <v>#N/A</v>
      </c>
      <c r="R806">
        <f t="shared" si="801"/>
        <v>3.419263140026644</v>
      </c>
      <c r="S806">
        <f t="shared" si="802"/>
        <v>45.571013575530017</v>
      </c>
      <c r="T806">
        <f t="shared" si="824"/>
        <v>-3.2217521007667473</v>
      </c>
      <c r="U806" s="9">
        <f t="shared" si="803"/>
        <v>42.349261474763267</v>
      </c>
      <c r="V806">
        <f t="shared" si="825"/>
        <v>-2.4663265104662528E+18</v>
      </c>
      <c r="W806">
        <f t="shared" si="826"/>
        <v>0</v>
      </c>
      <c r="X806">
        <f t="shared" si="827"/>
        <v>-2.8421709430404007E-14</v>
      </c>
      <c r="Y806">
        <f t="shared" si="804"/>
        <v>0.7220445193574907</v>
      </c>
      <c r="Z806">
        <f t="shared" si="805"/>
        <v>31.415926535897931</v>
      </c>
      <c r="AA806">
        <f t="shared" si="806"/>
        <v>3.990344461027199</v>
      </c>
      <c r="AB806">
        <f t="shared" si="828"/>
        <v>4.5309211153825748</v>
      </c>
      <c r="AC806">
        <f t="shared" si="807"/>
        <v>35.946847651280507</v>
      </c>
      <c r="AD806">
        <f t="shared" si="829"/>
        <v>0.23914767241056928</v>
      </c>
      <c r="AE806">
        <f t="shared" si="808"/>
        <v>0.40997756178187256</v>
      </c>
      <c r="AF806" s="9">
        <f t="shared" si="830"/>
        <v>36.595972885472946</v>
      </c>
      <c r="AG806" s="9">
        <f t="shared" si="831"/>
        <v>0</v>
      </c>
      <c r="AH806">
        <f t="shared" si="832"/>
        <v>0</v>
      </c>
      <c r="AI806">
        <f t="shared" si="849"/>
        <v>3.1257338500323417E-3</v>
      </c>
      <c r="AJ806">
        <f t="shared" si="809"/>
        <v>37.337604695554134</v>
      </c>
      <c r="AK806">
        <f t="shared" si="810"/>
        <v>4.3095971258590673</v>
      </c>
      <c r="AL806">
        <f t="shared" si="811"/>
        <v>0.2879377442310167</v>
      </c>
      <c r="AM806">
        <f t="shared" si="812"/>
        <v>0.41412190911910912</v>
      </c>
      <c r="AN806" s="9">
        <f t="shared" si="833"/>
        <v>42.349261474763331</v>
      </c>
      <c r="AO806">
        <f t="shared" si="813"/>
        <v>6.3948846218409017E-14</v>
      </c>
      <c r="AP806">
        <f t="shared" si="834"/>
        <v>1.5100345080755955E-15</v>
      </c>
      <c r="AQ806">
        <f t="shared" si="814"/>
        <v>5.9216781596562029</v>
      </c>
      <c r="AR806">
        <f t="shared" si="815"/>
        <v>-0.22132398952350751</v>
      </c>
      <c r="AS806">
        <f t="shared" si="816"/>
        <v>4.8790071820447423E-2</v>
      </c>
      <c r="AT806">
        <f t="shared" si="835"/>
        <v>-5.1356074143331716E-2</v>
      </c>
      <c r="AU806">
        <f t="shared" si="817"/>
        <v>5.7532885892903849</v>
      </c>
      <c r="AV806">
        <f t="shared" si="836"/>
        <v>0.13585333932491056</v>
      </c>
      <c r="AW806">
        <f t="shared" si="837"/>
        <v>0</v>
      </c>
      <c r="AX806">
        <f t="shared" si="818"/>
        <v>3.9895696864115641E-2</v>
      </c>
      <c r="AY806" t="b">
        <f t="shared" si="838"/>
        <v>0</v>
      </c>
      <c r="AZ806">
        <f t="shared" si="819"/>
        <v>37.337604695554134</v>
      </c>
      <c r="BA806">
        <f t="shared" si="820"/>
        <v>4.3095971258590575</v>
      </c>
      <c r="BB806">
        <f t="shared" si="821"/>
        <v>0.23860594793310885</v>
      </c>
      <c r="BC806">
        <f t="shared" si="822"/>
        <v>0.41412190911910929</v>
      </c>
      <c r="BD806">
        <f t="shared" si="823"/>
        <v>4.9331796297907987E-2</v>
      </c>
      <c r="BF806" s="15">
        <f t="shared" si="839"/>
        <v>42.349261474763317</v>
      </c>
      <c r="BG806" s="10">
        <f t="shared" si="840"/>
        <v>0</v>
      </c>
      <c r="BH806">
        <f t="shared" si="841"/>
        <v>5.7532885892903707</v>
      </c>
      <c r="BI806">
        <f t="shared" si="842"/>
        <v>5.9216781596562029</v>
      </c>
      <c r="BJ806">
        <f t="shared" si="843"/>
        <v>-0.22132398952351728</v>
      </c>
      <c r="BK806">
        <f t="shared" si="844"/>
        <v>-5.4172447746042574E-4</v>
      </c>
      <c r="BM806">
        <f t="shared" si="845"/>
        <v>0</v>
      </c>
      <c r="BN806">
        <f t="shared" si="846"/>
        <v>-9.7699626167013776E-15</v>
      </c>
      <c r="BO806">
        <f t="shared" si="847"/>
        <v>0</v>
      </c>
      <c r="BP806">
        <f t="shared" si="848"/>
        <v>0</v>
      </c>
    </row>
    <row r="807" spans="1:68" x14ac:dyDescent="0.2">
      <c r="A807">
        <f t="shared" ref="A807:A870" si="854">ROUND(A806+1/1000,3)</f>
        <v>0.77</v>
      </c>
      <c r="B807">
        <f t="shared" si="790"/>
        <v>2.4068150645249689</v>
      </c>
      <c r="C807">
        <f t="shared" si="791"/>
        <v>0.71891878550745814</v>
      </c>
      <c r="D807">
        <f t="shared" si="792"/>
        <v>2.4068150645249689</v>
      </c>
      <c r="E807">
        <f t="shared" si="798"/>
        <v>0.6585714234614537</v>
      </c>
      <c r="F807">
        <f t="shared" si="799"/>
        <v>0.65857142346145359</v>
      </c>
      <c r="G807">
        <f t="shared" si="793"/>
        <v>2.382746913879719</v>
      </c>
      <c r="H807">
        <f t="shared" si="794"/>
        <v>0.68808433694166271</v>
      </c>
      <c r="I807">
        <f t="shared" si="795"/>
        <v>0.68808433694166271</v>
      </c>
      <c r="J807">
        <f t="shared" si="850"/>
        <v>31.723394080523079</v>
      </c>
      <c r="K807">
        <f t="shared" si="851"/>
        <v>30.645439190709673</v>
      </c>
      <c r="L807">
        <f t="shared" si="800"/>
        <v>6.3972297194219741E+19</v>
      </c>
      <c r="M807">
        <f t="shared" si="796"/>
        <v>3.9916346711476487E-2</v>
      </c>
      <c r="N807" s="17">
        <f t="shared" si="852"/>
        <v>2.5535403947340897E+18</v>
      </c>
      <c r="O807">
        <f t="shared" si="853"/>
        <v>0</v>
      </c>
      <c r="P807" s="18" t="e">
        <f t="shared" si="797"/>
        <v>#N/A</v>
      </c>
      <c r="R807">
        <f t="shared" si="801"/>
        <v>3.4224838483967441</v>
      </c>
      <c r="S807">
        <f t="shared" si="802"/>
        <v>45.604981807202805</v>
      </c>
      <c r="T807">
        <f t="shared" si="824"/>
        <v>-3.2209693469702243</v>
      </c>
      <c r="U807" s="9">
        <f t="shared" si="803"/>
        <v>42.384012460232583</v>
      </c>
      <c r="V807">
        <f t="shared" si="825"/>
        <v>-2.5535403947340334E+18</v>
      </c>
      <c r="W807">
        <f t="shared" si="826"/>
        <v>0</v>
      </c>
      <c r="X807">
        <f t="shared" si="827"/>
        <v>-2.1316282072803006E-14</v>
      </c>
      <c r="Y807">
        <f t="shared" si="804"/>
        <v>0.71891878550745814</v>
      </c>
      <c r="Z807">
        <f t="shared" si="805"/>
        <v>31.415926535897931</v>
      </c>
      <c r="AA807">
        <f t="shared" si="806"/>
        <v>3.9934701948772315</v>
      </c>
      <c r="AB807">
        <f t="shared" si="828"/>
        <v>4.5631483524474135</v>
      </c>
      <c r="AC807">
        <f t="shared" si="807"/>
        <v>35.979074888345345</v>
      </c>
      <c r="AD807">
        <f t="shared" si="829"/>
        <v>0.2399306900893238</v>
      </c>
      <c r="AE807">
        <f t="shared" si="808"/>
        <v>0.41352974204050907</v>
      </c>
      <c r="AF807" s="9">
        <f t="shared" si="830"/>
        <v>36.632535320475178</v>
      </c>
      <c r="AG807" s="9">
        <f t="shared" si="831"/>
        <v>0</v>
      </c>
      <c r="AH807">
        <f t="shared" si="832"/>
        <v>0</v>
      </c>
      <c r="AI807">
        <f t="shared" si="849"/>
        <v>3.1257338500323417E-3</v>
      </c>
      <c r="AJ807">
        <f t="shared" si="809"/>
        <v>37.337604695554134</v>
      </c>
      <c r="AK807">
        <f t="shared" si="810"/>
        <v>4.3400049668450063</v>
      </c>
      <c r="AL807">
        <f t="shared" si="811"/>
        <v>0.28872049802753974</v>
      </c>
      <c r="AM807">
        <f t="shared" si="812"/>
        <v>0.41768229980593713</v>
      </c>
      <c r="AN807" s="9">
        <f t="shared" si="833"/>
        <v>42.384012460232618</v>
      </c>
      <c r="AO807">
        <f t="shared" si="813"/>
        <v>0</v>
      </c>
      <c r="AP807">
        <f t="shared" si="834"/>
        <v>0</v>
      </c>
      <c r="AQ807">
        <f t="shared" si="814"/>
        <v>5.9216781596562029</v>
      </c>
      <c r="AR807">
        <f t="shared" si="815"/>
        <v>-0.22314338560240721</v>
      </c>
      <c r="AS807">
        <f t="shared" si="816"/>
        <v>4.878980793821594E-2</v>
      </c>
      <c r="AT807">
        <f t="shared" si="835"/>
        <v>-5.141546779487275E-2</v>
      </c>
      <c r="AU807">
        <f t="shared" si="817"/>
        <v>5.7514771397574407</v>
      </c>
      <c r="AV807">
        <f t="shared" si="836"/>
        <v>0.13569921312083991</v>
      </c>
      <c r="AW807">
        <f t="shared" si="837"/>
        <v>0</v>
      </c>
      <c r="AX807">
        <f t="shared" si="818"/>
        <v>3.9926954202615966E-2</v>
      </c>
      <c r="AY807" t="b">
        <f t="shared" si="838"/>
        <v>0</v>
      </c>
      <c r="AZ807">
        <f t="shared" si="819"/>
        <v>37.337604695554134</v>
      </c>
      <c r="BA807">
        <f t="shared" si="820"/>
        <v>4.3400049668450142</v>
      </c>
      <c r="BB807">
        <f t="shared" si="821"/>
        <v>0.23938870172963195</v>
      </c>
      <c r="BC807">
        <f t="shared" si="822"/>
        <v>0.4176822998059373</v>
      </c>
      <c r="BD807">
        <f t="shared" si="823"/>
        <v>4.9331796297907987E-2</v>
      </c>
      <c r="BF807" s="15">
        <f t="shared" si="839"/>
        <v>42.384012460232626</v>
      </c>
      <c r="BG807" s="10">
        <f t="shared" si="840"/>
        <v>0</v>
      </c>
      <c r="BH807">
        <f t="shared" si="841"/>
        <v>5.7514771397574478</v>
      </c>
      <c r="BI807">
        <f t="shared" si="842"/>
        <v>5.9216781596562029</v>
      </c>
      <c r="BJ807">
        <f t="shared" si="843"/>
        <v>-0.22314338560239921</v>
      </c>
      <c r="BK807">
        <f t="shared" si="844"/>
        <v>-5.4198835969185288E-4</v>
      </c>
      <c r="BM807">
        <f t="shared" si="845"/>
        <v>0</v>
      </c>
      <c r="BN807">
        <f t="shared" si="846"/>
        <v>7.9936057773011271E-15</v>
      </c>
      <c r="BO807">
        <f t="shared" si="847"/>
        <v>0</v>
      </c>
      <c r="BP807">
        <f t="shared" si="848"/>
        <v>0</v>
      </c>
    </row>
    <row r="808" spans="1:68" x14ac:dyDescent="0.2">
      <c r="A808">
        <f t="shared" si="854"/>
        <v>0.77100000000000002</v>
      </c>
      <c r="B808">
        <f t="shared" si="790"/>
        <v>2.4099407983750014</v>
      </c>
      <c r="C808">
        <f t="shared" si="791"/>
        <v>0.71579305165742557</v>
      </c>
      <c r="D808">
        <f t="shared" si="792"/>
        <v>2.4099407983750014</v>
      </c>
      <c r="E808">
        <f t="shared" si="798"/>
        <v>0.65621603841179832</v>
      </c>
      <c r="F808">
        <f t="shared" si="799"/>
        <v>0.65621603841179832</v>
      </c>
      <c r="G808">
        <f t="shared" si="793"/>
        <v>2.3858413903912514</v>
      </c>
      <c r="H808">
        <f t="shared" si="794"/>
        <v>0.68583559882771017</v>
      </c>
      <c r="I808">
        <f t="shared" si="795"/>
        <v>0.68583559882771017</v>
      </c>
      <c r="J808">
        <f t="shared" si="850"/>
        <v>31.827409686441971</v>
      </c>
      <c r="K808">
        <f t="shared" si="851"/>
        <v>30.744913925359622</v>
      </c>
      <c r="L808">
        <f t="shared" si="800"/>
        <v>6.619922500419779E+19</v>
      </c>
      <c r="M808">
        <f t="shared" si="796"/>
        <v>3.9947579119156321E-2</v>
      </c>
      <c r="N808" s="17">
        <f t="shared" si="852"/>
        <v>2.6444987784820224E+18</v>
      </c>
      <c r="O808">
        <f t="shared" si="853"/>
        <v>0</v>
      </c>
      <c r="P808" s="18" t="e">
        <f t="shared" si="797"/>
        <v>#N/A</v>
      </c>
      <c r="R808">
        <f t="shared" si="801"/>
        <v>3.4257245797709928</v>
      </c>
      <c r="S808">
        <f t="shared" si="802"/>
        <v>45.63920042988201</v>
      </c>
      <c r="T808">
        <f t="shared" si="824"/>
        <v>-3.2201872063742747</v>
      </c>
      <c r="U808" s="9">
        <f t="shared" si="803"/>
        <v>42.419013223507733</v>
      </c>
      <c r="V808">
        <f t="shared" si="825"/>
        <v>-2.6444987784819661E+18</v>
      </c>
      <c r="W808">
        <f t="shared" si="826"/>
        <v>0</v>
      </c>
      <c r="X808">
        <f t="shared" si="827"/>
        <v>-2.1316282072803006E-14</v>
      </c>
      <c r="Y808">
        <f t="shared" si="804"/>
        <v>0.71579305165742557</v>
      </c>
      <c r="Z808">
        <f t="shared" si="805"/>
        <v>31.415926535897931</v>
      </c>
      <c r="AA808">
        <f t="shared" si="806"/>
        <v>3.9965959287272641</v>
      </c>
      <c r="AB808">
        <f t="shared" si="828"/>
        <v>4.5956262333200026</v>
      </c>
      <c r="AC808">
        <f t="shared" si="807"/>
        <v>36.011552769217936</v>
      </c>
      <c r="AD808">
        <f t="shared" si="829"/>
        <v>0.24071309513106723</v>
      </c>
      <c r="AE808">
        <f t="shared" si="808"/>
        <v>0.41710449016996881</v>
      </c>
      <c r="AF808" s="9">
        <f t="shared" si="830"/>
        <v>36.669370354518975</v>
      </c>
      <c r="AG808" s="9">
        <f t="shared" si="831"/>
        <v>0</v>
      </c>
      <c r="AH808">
        <f t="shared" si="832"/>
        <v>0</v>
      </c>
      <c r="AI808">
        <f t="shared" si="849"/>
        <v>3.1257338500325638E-3</v>
      </c>
      <c r="AJ808">
        <f t="shared" si="809"/>
        <v>37.337604695554134</v>
      </c>
      <c r="AK808">
        <f t="shared" si="810"/>
        <v>4.3706406719231827</v>
      </c>
      <c r="AL808">
        <f t="shared" si="811"/>
        <v>0.28950263862348935</v>
      </c>
      <c r="AM808">
        <f t="shared" si="812"/>
        <v>0.42126521740697775</v>
      </c>
      <c r="AN808" s="9">
        <f t="shared" si="833"/>
        <v>42.419013223507783</v>
      </c>
      <c r="AO808">
        <f t="shared" si="813"/>
        <v>0</v>
      </c>
      <c r="AP808">
        <f t="shared" si="834"/>
        <v>0</v>
      </c>
      <c r="AQ808">
        <f t="shared" si="814"/>
        <v>5.9216781596562029</v>
      </c>
      <c r="AR808">
        <f t="shared" si="815"/>
        <v>-0.22498556139681991</v>
      </c>
      <c r="AS808">
        <f t="shared" si="816"/>
        <v>4.8789543492422122E-2</v>
      </c>
      <c r="AT808">
        <f t="shared" si="835"/>
        <v>-5.1476563342788155E-2</v>
      </c>
      <c r="AU808">
        <f t="shared" si="817"/>
        <v>5.7496428689888077</v>
      </c>
      <c r="AV808">
        <f t="shared" si="836"/>
        <v>0.13554400331506222</v>
      </c>
      <c r="AW808">
        <f t="shared" si="837"/>
        <v>0</v>
      </c>
      <c r="AX808">
        <f t="shared" si="818"/>
        <v>3.9958211541116291E-2</v>
      </c>
      <c r="AY808" t="b">
        <f t="shared" si="838"/>
        <v>0</v>
      </c>
      <c r="AZ808">
        <f t="shared" si="819"/>
        <v>37.337604695554134</v>
      </c>
      <c r="BA808">
        <f t="shared" si="820"/>
        <v>4.3706406719231632</v>
      </c>
      <c r="BB808">
        <f t="shared" si="821"/>
        <v>0.24017084232558139</v>
      </c>
      <c r="BC808">
        <f t="shared" si="822"/>
        <v>0.42126521740697775</v>
      </c>
      <c r="BD808">
        <f t="shared" si="823"/>
        <v>4.9331796297907987E-2</v>
      </c>
      <c r="BF808" s="15">
        <f t="shared" si="839"/>
        <v>42.419013223507761</v>
      </c>
      <c r="BG808" s="10">
        <f t="shared" si="840"/>
        <v>0</v>
      </c>
      <c r="BH808">
        <f t="shared" si="841"/>
        <v>5.7496428689887864</v>
      </c>
      <c r="BI808">
        <f t="shared" si="842"/>
        <v>5.9216781596562029</v>
      </c>
      <c r="BJ808">
        <f t="shared" si="843"/>
        <v>-0.22498556139683945</v>
      </c>
      <c r="BK808">
        <f t="shared" si="844"/>
        <v>-5.4225280548583776E-4</v>
      </c>
      <c r="BM808">
        <f t="shared" si="845"/>
        <v>0</v>
      </c>
      <c r="BN808">
        <f t="shared" si="846"/>
        <v>-1.9539925233402755E-14</v>
      </c>
      <c r="BO808">
        <f t="shared" si="847"/>
        <v>0</v>
      </c>
      <c r="BP808">
        <f t="shared" si="848"/>
        <v>0</v>
      </c>
    </row>
    <row r="809" spans="1:68" x14ac:dyDescent="0.2">
      <c r="A809">
        <f t="shared" si="854"/>
        <v>0.77200000000000002</v>
      </c>
      <c r="B809">
        <f t="shared" si="790"/>
        <v>2.4130665322250335</v>
      </c>
      <c r="C809">
        <f t="shared" si="791"/>
        <v>0.71266731780739345</v>
      </c>
      <c r="D809">
        <f t="shared" si="792"/>
        <v>2.4130665322250335</v>
      </c>
      <c r="E809">
        <f t="shared" si="798"/>
        <v>0.65385424199748388</v>
      </c>
      <c r="F809">
        <f t="shared" si="799"/>
        <v>0.65385424199748376</v>
      </c>
      <c r="G809">
        <f t="shared" si="793"/>
        <v>2.3889358669027834</v>
      </c>
      <c r="H809">
        <f t="shared" si="794"/>
        <v>0.68358029330484082</v>
      </c>
      <c r="I809">
        <f t="shared" si="795"/>
        <v>0.68358029330484094</v>
      </c>
      <c r="J809">
        <f t="shared" si="850"/>
        <v>31.932416418712478</v>
      </c>
      <c r="K809">
        <f t="shared" si="851"/>
        <v>30.845333220594839</v>
      </c>
      <c r="L809">
        <f t="shared" si="800"/>
        <v>6.8521037724720513E+19</v>
      </c>
      <c r="M809">
        <f t="shared" si="796"/>
        <v>3.997881148780652E-2</v>
      </c>
      <c r="N809" s="17">
        <f t="shared" si="852"/>
        <v>2.7393896501454802E+18</v>
      </c>
      <c r="O809">
        <f t="shared" si="853"/>
        <v>0</v>
      </c>
      <c r="P809" s="18" t="e">
        <f t="shared" si="797"/>
        <v>#N/A</v>
      </c>
      <c r="R809">
        <f t="shared" si="801"/>
        <v>3.4289854656700296</v>
      </c>
      <c r="S809">
        <f t="shared" si="802"/>
        <v>45.67367249207819</v>
      </c>
      <c r="T809">
        <f t="shared" si="824"/>
        <v>-3.2194056780204301</v>
      </c>
      <c r="U809" s="9">
        <f t="shared" si="803"/>
        <v>42.45426681405776</v>
      </c>
      <c r="V809">
        <f t="shared" si="825"/>
        <v>-2.7393896501454546E+18</v>
      </c>
      <c r="W809">
        <f t="shared" si="826"/>
        <v>0</v>
      </c>
      <c r="X809">
        <f t="shared" si="827"/>
        <v>-7.1054273576010019E-15</v>
      </c>
      <c r="Y809">
        <f t="shared" si="804"/>
        <v>0.71266731780739345</v>
      </c>
      <c r="Z809">
        <f t="shared" si="805"/>
        <v>31.415926535897931</v>
      </c>
      <c r="AA809">
        <f t="shared" si="806"/>
        <v>3.9997216625772962</v>
      </c>
      <c r="AB809">
        <f t="shared" si="828"/>
        <v>4.6283580343568325</v>
      </c>
      <c r="AC809">
        <f t="shared" si="807"/>
        <v>36.04428457025476</v>
      </c>
      <c r="AD809">
        <f t="shared" si="829"/>
        <v>0.24149488849371095</v>
      </c>
      <c r="AE809">
        <f t="shared" si="808"/>
        <v>0.42070196809916016</v>
      </c>
      <c r="AF809" s="9">
        <f t="shared" si="830"/>
        <v>36.706481426847631</v>
      </c>
      <c r="AG809" s="9">
        <f t="shared" si="831"/>
        <v>0</v>
      </c>
      <c r="AH809">
        <f t="shared" si="832"/>
        <v>0</v>
      </c>
      <c r="AI809">
        <f t="shared" si="849"/>
        <v>3.1257338500323417E-3</v>
      </c>
      <c r="AJ809">
        <f t="shared" si="809"/>
        <v>37.337604695554134</v>
      </c>
      <c r="AK809">
        <f t="shared" si="810"/>
        <v>4.4015071275983377</v>
      </c>
      <c r="AL809">
        <f t="shared" si="811"/>
        <v>0.29028416697733395</v>
      </c>
      <c r="AM809">
        <f t="shared" si="812"/>
        <v>0.42487082392797632</v>
      </c>
      <c r="AN809" s="9">
        <f t="shared" si="833"/>
        <v>42.454266814057782</v>
      </c>
      <c r="AO809">
        <f t="shared" si="813"/>
        <v>0</v>
      </c>
      <c r="AP809">
        <f t="shared" si="834"/>
        <v>0</v>
      </c>
      <c r="AQ809">
        <f t="shared" si="814"/>
        <v>5.9216781596562029</v>
      </c>
      <c r="AR809">
        <f t="shared" si="815"/>
        <v>-0.22685090675849473</v>
      </c>
      <c r="AS809">
        <f t="shared" si="816"/>
        <v>4.8789278483622994E-2</v>
      </c>
      <c r="AT809">
        <f t="shared" si="835"/>
        <v>-5.1539370534263995E-2</v>
      </c>
      <c r="AU809">
        <f t="shared" si="817"/>
        <v>5.7477853872101505</v>
      </c>
      <c r="AV809">
        <f t="shared" si="836"/>
        <v>0.13538769642129114</v>
      </c>
      <c r="AW809">
        <f t="shared" si="837"/>
        <v>0</v>
      </c>
      <c r="AX809">
        <f t="shared" si="818"/>
        <v>3.9989468879616609E-2</v>
      </c>
      <c r="AY809" t="b">
        <f t="shared" si="838"/>
        <v>0</v>
      </c>
      <c r="AZ809">
        <f t="shared" si="819"/>
        <v>37.337604695554134</v>
      </c>
      <c r="BA809">
        <f t="shared" si="820"/>
        <v>4.4015071275983297</v>
      </c>
      <c r="BB809">
        <f t="shared" si="821"/>
        <v>0.24095237067942571</v>
      </c>
      <c r="BC809">
        <f t="shared" si="822"/>
        <v>0.42487082392797648</v>
      </c>
      <c r="BD809">
        <f t="shared" si="823"/>
        <v>4.9331796297907987E-2</v>
      </c>
      <c r="BF809" s="15">
        <f t="shared" si="839"/>
        <v>42.454266814057767</v>
      </c>
      <c r="BG809" s="10">
        <f t="shared" si="840"/>
        <v>0</v>
      </c>
      <c r="BH809">
        <f t="shared" si="841"/>
        <v>5.7477853872101363</v>
      </c>
      <c r="BI809">
        <f t="shared" si="842"/>
        <v>5.9216781596562029</v>
      </c>
      <c r="BJ809">
        <f t="shared" si="843"/>
        <v>-0.22685090675850272</v>
      </c>
      <c r="BK809">
        <f t="shared" si="844"/>
        <v>-5.4251781428524271E-4</v>
      </c>
      <c r="BM809">
        <f t="shared" si="845"/>
        <v>0</v>
      </c>
      <c r="BN809">
        <f t="shared" si="846"/>
        <v>-7.9936057773011271E-15</v>
      </c>
      <c r="BO809">
        <f t="shared" si="847"/>
        <v>0</v>
      </c>
      <c r="BP809">
        <f t="shared" si="848"/>
        <v>0</v>
      </c>
    </row>
    <row r="810" spans="1:68" x14ac:dyDescent="0.2">
      <c r="A810">
        <f t="shared" si="854"/>
        <v>0.77300000000000002</v>
      </c>
      <c r="B810">
        <f t="shared" si="790"/>
        <v>2.4161922660750661</v>
      </c>
      <c r="C810">
        <f t="shared" si="791"/>
        <v>0.70954158395736089</v>
      </c>
      <c r="D810">
        <f t="shared" si="792"/>
        <v>2.4161922660750661</v>
      </c>
      <c r="E810">
        <f t="shared" si="798"/>
        <v>0.65148605729374276</v>
      </c>
      <c r="F810">
        <f t="shared" si="799"/>
        <v>0.65148605729374265</v>
      </c>
      <c r="G810">
        <f t="shared" si="793"/>
        <v>2.3920303434143153</v>
      </c>
      <c r="H810">
        <f t="shared" si="794"/>
        <v>0.68131844196935776</v>
      </c>
      <c r="I810">
        <f t="shared" si="795"/>
        <v>0.68131844196935765</v>
      </c>
      <c r="J810">
        <f t="shared" si="850"/>
        <v>32.038426140852238</v>
      </c>
      <c r="K810">
        <f t="shared" si="851"/>
        <v>30.946708338433165</v>
      </c>
      <c r="L810">
        <f t="shared" si="800"/>
        <v>7.0942480835194413E+19</v>
      </c>
      <c r="M810">
        <f t="shared" si="796"/>
        <v>4.0010043817396562E-2</v>
      </c>
      <c r="N810" s="17">
        <f t="shared" si="852"/>
        <v>2.8384117667309445E+18</v>
      </c>
      <c r="O810">
        <f t="shared" si="853"/>
        <v>0</v>
      </c>
      <c r="P810" s="18" t="e">
        <f t="shared" si="797"/>
        <v>#N/A</v>
      </c>
      <c r="R810">
        <f t="shared" si="801"/>
        <v>3.432266639304427</v>
      </c>
      <c r="S810">
        <f t="shared" si="802"/>
        <v>45.708401093520436</v>
      </c>
      <c r="T810">
        <f t="shared" si="824"/>
        <v>-3.2186247609524692</v>
      </c>
      <c r="U810" s="9">
        <f t="shared" si="803"/>
        <v>42.48977633256797</v>
      </c>
      <c r="V810">
        <f t="shared" si="825"/>
        <v>-2.8384117667308733E+18</v>
      </c>
      <c r="W810">
        <f t="shared" si="826"/>
        <v>0</v>
      </c>
      <c r="X810">
        <f t="shared" si="827"/>
        <v>-2.8421709430404007E-14</v>
      </c>
      <c r="Y810">
        <f t="shared" si="804"/>
        <v>0.70954158395736089</v>
      </c>
      <c r="Z810">
        <f t="shared" si="805"/>
        <v>31.415926535897931</v>
      </c>
      <c r="AA810">
        <f t="shared" si="806"/>
        <v>4.0028473964273292</v>
      </c>
      <c r="AB810">
        <f t="shared" si="828"/>
        <v>4.6613470893554938</v>
      </c>
      <c r="AC810">
        <f t="shared" si="807"/>
        <v>36.077273625253426</v>
      </c>
      <c r="AD810">
        <f t="shared" si="829"/>
        <v>0.24227607113292141</v>
      </c>
      <c r="AE810">
        <f t="shared" si="808"/>
        <v>0.42432233995961127</v>
      </c>
      <c r="AF810" s="9">
        <f t="shared" si="830"/>
        <v>36.743872036345955</v>
      </c>
      <c r="AG810" s="9">
        <f t="shared" si="831"/>
        <v>0</v>
      </c>
      <c r="AH810">
        <f t="shared" si="832"/>
        <v>0</v>
      </c>
      <c r="AI810">
        <f t="shared" si="849"/>
        <v>3.1257338500323417E-3</v>
      </c>
      <c r="AJ810">
        <f t="shared" si="809"/>
        <v>37.337604695554134</v>
      </c>
      <c r="AK810">
        <f t="shared" si="810"/>
        <v>4.4326072693917427</v>
      </c>
      <c r="AL810">
        <f t="shared" si="811"/>
        <v>0.29106508404529485</v>
      </c>
      <c r="AM810">
        <f t="shared" si="812"/>
        <v>0.42849928357679645</v>
      </c>
      <c r="AN810" s="9">
        <f t="shared" si="833"/>
        <v>42.48977633256797</v>
      </c>
      <c r="AO810">
        <f t="shared" si="813"/>
        <v>0</v>
      </c>
      <c r="AP810">
        <f t="shared" si="834"/>
        <v>0</v>
      </c>
      <c r="AQ810">
        <f t="shared" si="814"/>
        <v>5.9216781596562029</v>
      </c>
      <c r="AR810">
        <f t="shared" si="815"/>
        <v>-0.22873981996375115</v>
      </c>
      <c r="AS810">
        <f t="shared" si="816"/>
        <v>4.8789012912373447E-2</v>
      </c>
      <c r="AT810">
        <f t="shared" si="835"/>
        <v>-5.160389947994188E-2</v>
      </c>
      <c r="AU810">
        <f t="shared" si="817"/>
        <v>5.7459042962220153</v>
      </c>
      <c r="AV810">
        <f t="shared" si="836"/>
        <v>0.13523027872043278</v>
      </c>
      <c r="AW810">
        <f t="shared" si="837"/>
        <v>0</v>
      </c>
      <c r="AX810">
        <f t="shared" si="818"/>
        <v>4.0020726218116934E-2</v>
      </c>
      <c r="AY810" t="b">
        <f t="shared" si="838"/>
        <v>0</v>
      </c>
      <c r="AZ810">
        <f t="shared" si="819"/>
        <v>37.337604695554134</v>
      </c>
      <c r="BA810">
        <f t="shared" si="820"/>
        <v>4.4326072693917462</v>
      </c>
      <c r="BB810">
        <f t="shared" si="821"/>
        <v>0.24173328774738684</v>
      </c>
      <c r="BC810">
        <f t="shared" si="822"/>
        <v>0.42849928357679662</v>
      </c>
      <c r="BD810">
        <f t="shared" si="823"/>
        <v>4.9331796297907987E-2</v>
      </c>
      <c r="BF810" s="15">
        <f t="shared" si="839"/>
        <v>42.48977633256797</v>
      </c>
      <c r="BG810" s="10">
        <f t="shared" si="840"/>
        <v>0</v>
      </c>
      <c r="BH810">
        <f t="shared" si="841"/>
        <v>5.7459042962220153</v>
      </c>
      <c r="BI810">
        <f t="shared" si="842"/>
        <v>5.9216781596562029</v>
      </c>
      <c r="BJ810">
        <f t="shared" si="843"/>
        <v>-0.22873981996374759</v>
      </c>
      <c r="BK810">
        <f t="shared" si="844"/>
        <v>-5.4278338553456762E-4</v>
      </c>
      <c r="BM810">
        <f t="shared" si="845"/>
        <v>0</v>
      </c>
      <c r="BN810">
        <f t="shared" si="846"/>
        <v>0</v>
      </c>
      <c r="BO810">
        <f t="shared" si="847"/>
        <v>0</v>
      </c>
      <c r="BP810">
        <f t="shared" si="848"/>
        <v>0</v>
      </c>
    </row>
    <row r="811" spans="1:68" x14ac:dyDescent="0.2">
      <c r="A811">
        <f t="shared" si="854"/>
        <v>0.77400000000000002</v>
      </c>
      <c r="B811">
        <f t="shared" si="790"/>
        <v>2.4193179999250987</v>
      </c>
      <c r="C811">
        <f t="shared" si="791"/>
        <v>0.70641585010732832</v>
      </c>
      <c r="D811">
        <f t="shared" si="792"/>
        <v>2.4193179999250987</v>
      </c>
      <c r="E811">
        <f t="shared" si="798"/>
        <v>0.64911150743822321</v>
      </c>
      <c r="F811">
        <f t="shared" si="799"/>
        <v>0.6491115074382231</v>
      </c>
      <c r="G811">
        <f t="shared" si="793"/>
        <v>2.3951248199258477</v>
      </c>
      <c r="H811">
        <f t="shared" si="794"/>
        <v>0.67905006648024513</v>
      </c>
      <c r="I811">
        <f t="shared" si="795"/>
        <v>0.67905006648024513</v>
      </c>
      <c r="J811">
        <f t="shared" si="850"/>
        <v>32.145450915835852</v>
      </c>
      <c r="K811">
        <f t="shared" si="851"/>
        <v>31.04905072977736</v>
      </c>
      <c r="L811">
        <f t="shared" si="800"/>
        <v>7.3468571222376702E+19</v>
      </c>
      <c r="M811">
        <f t="shared" si="796"/>
        <v>4.0041276107895964E-2</v>
      </c>
      <c r="N811" s="17">
        <f t="shared" si="852"/>
        <v>2.9417753455678054E+18</v>
      </c>
      <c r="O811">
        <f t="shared" si="853"/>
        <v>0</v>
      </c>
      <c r="P811" s="18" t="e">
        <f t="shared" si="797"/>
        <v>#N/A</v>
      </c>
      <c r="R811">
        <f t="shared" si="801"/>
        <v>3.4355682356022372</v>
      </c>
      <c r="S811">
        <f t="shared" si="802"/>
        <v>45.743389386246982</v>
      </c>
      <c r="T811">
        <f t="shared" si="824"/>
        <v>-3.2178444542164089</v>
      </c>
      <c r="U811" s="9">
        <f t="shared" si="803"/>
        <v>42.52554493203057</v>
      </c>
      <c r="V811">
        <f t="shared" si="825"/>
        <v>-2.9417753455677824E+18</v>
      </c>
      <c r="W811">
        <f t="shared" si="826"/>
        <v>0</v>
      </c>
      <c r="X811">
        <f t="shared" si="827"/>
        <v>-7.1054273576010019E-15</v>
      </c>
      <c r="Y811">
        <f t="shared" si="804"/>
        <v>0.70641585010732832</v>
      </c>
      <c r="Z811">
        <f t="shared" si="805"/>
        <v>31.415926535897931</v>
      </c>
      <c r="AA811">
        <f t="shared" si="806"/>
        <v>4.0059731302773613</v>
      </c>
      <c r="AB811">
        <f t="shared" si="828"/>
        <v>4.6945967908262523</v>
      </c>
      <c r="AC811">
        <f t="shared" si="807"/>
        <v>36.110523326724184</v>
      </c>
      <c r="AD811">
        <f t="shared" si="829"/>
        <v>0.24305664400212665</v>
      </c>
      <c r="AE811">
        <f t="shared" si="808"/>
        <v>0.4279657721239275</v>
      </c>
      <c r="AF811" s="9">
        <f t="shared" si="830"/>
        <v>36.781545742850234</v>
      </c>
      <c r="AG811" s="9">
        <f t="shared" si="831"/>
        <v>0</v>
      </c>
      <c r="AH811">
        <f t="shared" si="832"/>
        <v>0</v>
      </c>
      <c r="AI811">
        <f t="shared" si="849"/>
        <v>3.1257338500325638E-3</v>
      </c>
      <c r="AJ811">
        <f t="shared" si="809"/>
        <v>37.337604695554134</v>
      </c>
      <c r="AK811">
        <f t="shared" si="810"/>
        <v>4.4639440828931933</v>
      </c>
      <c r="AL811">
        <f t="shared" si="811"/>
        <v>0.29184539078135519</v>
      </c>
      <c r="AM811">
        <f t="shared" si="812"/>
        <v>0.43215076280187181</v>
      </c>
      <c r="AN811" s="9">
        <f t="shared" si="833"/>
        <v>42.525544932030556</v>
      </c>
      <c r="AO811">
        <f t="shared" si="813"/>
        <v>0</v>
      </c>
      <c r="AP811">
        <f t="shared" si="834"/>
        <v>0</v>
      </c>
      <c r="AQ811">
        <f t="shared" si="814"/>
        <v>5.9216781596562029</v>
      </c>
      <c r="AR811">
        <f t="shared" si="815"/>
        <v>-0.23065270793305892</v>
      </c>
      <c r="AS811">
        <f t="shared" si="816"/>
        <v>4.8788746779228537E-2</v>
      </c>
      <c r="AT811">
        <f t="shared" si="835"/>
        <v>-5.1670160658367201E-2</v>
      </c>
      <c r="AU811">
        <f t="shared" si="817"/>
        <v>5.7439991891803217</v>
      </c>
      <c r="AV811">
        <f t="shared" si="836"/>
        <v>0.13507173625549238</v>
      </c>
      <c r="AW811">
        <f t="shared" si="837"/>
        <v>0</v>
      </c>
      <c r="AX811">
        <f t="shared" si="818"/>
        <v>4.0051983556617266E-2</v>
      </c>
      <c r="AY811" t="b">
        <f t="shared" si="838"/>
        <v>0</v>
      </c>
      <c r="AZ811">
        <f t="shared" si="819"/>
        <v>37.337604695554134</v>
      </c>
      <c r="BA811">
        <f t="shared" si="820"/>
        <v>4.4639440828931916</v>
      </c>
      <c r="BB811">
        <f t="shared" si="821"/>
        <v>0.24251359448344742</v>
      </c>
      <c r="BC811">
        <f t="shared" si="822"/>
        <v>0.43215076280187198</v>
      </c>
      <c r="BD811">
        <f t="shared" si="823"/>
        <v>4.9331796297907987E-2</v>
      </c>
      <c r="BF811" s="15">
        <f t="shared" si="839"/>
        <v>42.525544932030556</v>
      </c>
      <c r="BG811" s="10">
        <f t="shared" si="840"/>
        <v>0</v>
      </c>
      <c r="BH811">
        <f t="shared" si="841"/>
        <v>5.7439991891803217</v>
      </c>
      <c r="BI811">
        <f t="shared" si="842"/>
        <v>5.9216781596562029</v>
      </c>
      <c r="BJ811">
        <f t="shared" si="843"/>
        <v>-0.2306527079330607</v>
      </c>
      <c r="BK811">
        <f t="shared" si="844"/>
        <v>-5.4304951867922835E-4</v>
      </c>
      <c r="BM811">
        <f t="shared" si="845"/>
        <v>0</v>
      </c>
      <c r="BN811">
        <f t="shared" si="846"/>
        <v>0</v>
      </c>
      <c r="BO811">
        <f t="shared" si="847"/>
        <v>0</v>
      </c>
      <c r="BP811">
        <f t="shared" si="848"/>
        <v>0</v>
      </c>
    </row>
    <row r="812" spans="1:68" x14ac:dyDescent="0.2">
      <c r="A812">
        <f t="shared" si="854"/>
        <v>0.77500000000000002</v>
      </c>
      <c r="B812">
        <f t="shared" si="790"/>
        <v>2.4224437337751308</v>
      </c>
      <c r="C812">
        <f t="shared" si="791"/>
        <v>0.70329011625729621</v>
      </c>
      <c r="D812">
        <f t="shared" si="792"/>
        <v>2.4224437337751308</v>
      </c>
      <c r="E812">
        <f t="shared" si="798"/>
        <v>0.64673061563076251</v>
      </c>
      <c r="F812">
        <f t="shared" si="799"/>
        <v>0.6467306156307624</v>
      </c>
      <c r="G812">
        <f t="shared" si="793"/>
        <v>2.3982192964373796</v>
      </c>
      <c r="H812">
        <f t="shared" si="794"/>
        <v>0.67677518855896202</v>
      </c>
      <c r="I812">
        <f t="shared" si="795"/>
        <v>0.67677518855896213</v>
      </c>
      <c r="J812">
        <f t="shared" si="850"/>
        <v>32.253503010230496</v>
      </c>
      <c r="K812">
        <f t="shared" si="851"/>
        <v>31.1523720383233</v>
      </c>
      <c r="L812">
        <f t="shared" si="800"/>
        <v>7.6104614612807909E+19</v>
      </c>
      <c r="M812">
        <f t="shared" si="796"/>
        <v>4.0072508359274173E-2</v>
      </c>
      <c r="N812" s="17">
        <f t="shared" si="852"/>
        <v>3.0497028052510843E+18</v>
      </c>
      <c r="O812">
        <f t="shared" si="853"/>
        <v>0</v>
      </c>
      <c r="P812" s="18" t="e">
        <f t="shared" si="797"/>
        <v>#N/A</v>
      </c>
      <c r="R812">
        <f t="shared" si="801"/>
        <v>3.4388903912371163</v>
      </c>
      <c r="S812">
        <f t="shared" si="802"/>
        <v>45.778640575723671</v>
      </c>
      <c r="T812">
        <f t="shared" si="824"/>
        <v>-3.2170647568604998</v>
      </c>
      <c r="U812" s="9">
        <f t="shared" si="803"/>
        <v>42.561575818863169</v>
      </c>
      <c r="V812">
        <f t="shared" si="825"/>
        <v>-3.0497028052510326E+18</v>
      </c>
      <c r="W812">
        <f t="shared" si="826"/>
        <v>0</v>
      </c>
      <c r="X812">
        <f t="shared" si="827"/>
        <v>-1.4210854715202004E-14</v>
      </c>
      <c r="Y812">
        <f t="shared" si="804"/>
        <v>0.70329011625729621</v>
      </c>
      <c r="Z812">
        <f t="shared" si="805"/>
        <v>31.415926535897931</v>
      </c>
      <c r="AA812">
        <f t="shared" si="806"/>
        <v>4.0090988641273935</v>
      </c>
      <c r="AB812">
        <f t="shared" si="828"/>
        <v>4.728110591297555</v>
      </c>
      <c r="AC812">
        <f t="shared" si="807"/>
        <v>36.144037127195489</v>
      </c>
      <c r="AD812">
        <f t="shared" si="829"/>
        <v>0.2438366080525243</v>
      </c>
      <c r="AE812">
        <f t="shared" si="808"/>
        <v>0.43163243324509432</v>
      </c>
      <c r="AF812" s="9">
        <f t="shared" si="830"/>
        <v>36.819506168493106</v>
      </c>
      <c r="AG812" s="9">
        <f t="shared" si="831"/>
        <v>0</v>
      </c>
      <c r="AH812">
        <f t="shared" si="832"/>
        <v>0</v>
      </c>
      <c r="AI812">
        <f t="shared" si="849"/>
        <v>3.1257338500323417E-3</v>
      </c>
      <c r="AJ812">
        <f t="shared" si="809"/>
        <v>37.337604695554134</v>
      </c>
      <c r="AK812">
        <f t="shared" si="810"/>
        <v>4.495520604840336</v>
      </c>
      <c r="AL812">
        <f t="shared" si="811"/>
        <v>0.29262508813726429</v>
      </c>
      <c r="AM812">
        <f t="shared" si="812"/>
        <v>0.43582543033151788</v>
      </c>
      <c r="AN812" s="9">
        <f t="shared" si="833"/>
        <v>42.561575818863254</v>
      </c>
      <c r="AO812">
        <f t="shared" si="813"/>
        <v>8.5265128291212022E-14</v>
      </c>
      <c r="AP812">
        <f t="shared" si="834"/>
        <v>2.003335794099583E-15</v>
      </c>
      <c r="AQ812">
        <f t="shared" si="814"/>
        <v>5.9216781596562029</v>
      </c>
      <c r="AR812">
        <f t="shared" si="815"/>
        <v>-0.23258998645721896</v>
      </c>
      <c r="AS812">
        <f t="shared" si="816"/>
        <v>4.8788480084739988E-2</v>
      </c>
      <c r="AT812">
        <f t="shared" si="835"/>
        <v>-5.1738164920607607E-2</v>
      </c>
      <c r="AU812">
        <f t="shared" si="817"/>
        <v>5.7420696503701478</v>
      </c>
      <c r="AV812">
        <f t="shared" si="836"/>
        <v>0.13491205482634569</v>
      </c>
      <c r="AW812">
        <f t="shared" si="837"/>
        <v>0</v>
      </c>
      <c r="AX812">
        <f t="shared" si="818"/>
        <v>4.0083240895117583E-2</v>
      </c>
      <c r="AY812" t="b">
        <f t="shared" si="838"/>
        <v>0</v>
      </c>
      <c r="AZ812">
        <f t="shared" si="819"/>
        <v>37.337604695554134</v>
      </c>
      <c r="BA812">
        <f t="shared" si="820"/>
        <v>4.4955206048403387</v>
      </c>
      <c r="BB812">
        <f t="shared" si="821"/>
        <v>0.24329329183935636</v>
      </c>
      <c r="BC812">
        <f t="shared" si="822"/>
        <v>0.43582543033151805</v>
      </c>
      <c r="BD812">
        <f t="shared" si="823"/>
        <v>4.9331796297907987E-2</v>
      </c>
      <c r="BF812" s="15">
        <f t="shared" si="839"/>
        <v>42.561575818863254</v>
      </c>
      <c r="BG812" s="10">
        <f t="shared" si="840"/>
        <v>0</v>
      </c>
      <c r="BH812">
        <f t="shared" si="841"/>
        <v>5.7420696503701478</v>
      </c>
      <c r="BI812">
        <f t="shared" si="842"/>
        <v>5.9216781596562029</v>
      </c>
      <c r="BJ812">
        <f t="shared" si="843"/>
        <v>-0.23258998645721629</v>
      </c>
      <c r="BK812">
        <f t="shared" si="844"/>
        <v>-5.4331621316794365E-4</v>
      </c>
      <c r="BM812">
        <f t="shared" si="845"/>
        <v>0</v>
      </c>
      <c r="BN812">
        <f t="shared" si="846"/>
        <v>0</v>
      </c>
      <c r="BO812">
        <f t="shared" si="847"/>
        <v>0</v>
      </c>
      <c r="BP812">
        <f t="shared" si="848"/>
        <v>0</v>
      </c>
    </row>
    <row r="813" spans="1:68" x14ac:dyDescent="0.2">
      <c r="A813">
        <f t="shared" si="854"/>
        <v>0.77600000000000002</v>
      </c>
      <c r="B813">
        <f t="shared" si="790"/>
        <v>2.4255694676251633</v>
      </c>
      <c r="C813">
        <f t="shared" si="791"/>
        <v>0.70016438240726364</v>
      </c>
      <c r="D813">
        <f t="shared" si="792"/>
        <v>2.4255694676251633</v>
      </c>
      <c r="E813">
        <f t="shared" si="798"/>
        <v>0.64434340513315902</v>
      </c>
      <c r="F813">
        <f t="shared" si="799"/>
        <v>0.64434340513315891</v>
      </c>
      <c r="G813">
        <f t="shared" si="793"/>
        <v>2.4013137729489116</v>
      </c>
      <c r="H813">
        <f t="shared" si="794"/>
        <v>0.67449382998923224</v>
      </c>
      <c r="I813">
        <f t="shared" si="795"/>
        <v>0.67449382998923224</v>
      </c>
      <c r="J813">
        <f t="shared" si="850"/>
        <v>32.36259489843556</v>
      </c>
      <c r="K813">
        <f t="shared" si="851"/>
        <v>31.256684104566215</v>
      </c>
      <c r="L813">
        <f t="shared" si="800"/>
        <v>7.8856224245971386E+19</v>
      </c>
      <c r="M813">
        <f t="shared" si="796"/>
        <v>4.0103740571500693E-2</v>
      </c>
      <c r="N813" s="17">
        <f t="shared" si="852"/>
        <v>3.1624295596085192E+18</v>
      </c>
      <c r="O813">
        <f t="shared" si="853"/>
        <v>0</v>
      </c>
      <c r="P813" s="18" t="e">
        <f t="shared" si="797"/>
        <v>#N/A</v>
      </c>
      <c r="R813">
        <f t="shared" si="801"/>
        <v>3.4422332446570367</v>
      </c>
      <c r="S813">
        <f t="shared" si="802"/>
        <v>45.814157921992035</v>
      </c>
      <c r="T813">
        <f t="shared" si="824"/>
        <v>-3.2162856679352183</v>
      </c>
      <c r="U813" s="9">
        <f t="shared" si="803"/>
        <v>42.597872254056817</v>
      </c>
      <c r="V813">
        <f t="shared" si="825"/>
        <v>-3.1624295596084951E+18</v>
      </c>
      <c r="W813">
        <f t="shared" si="826"/>
        <v>0</v>
      </c>
      <c r="X813">
        <f t="shared" si="827"/>
        <v>-7.1054273576010019E-15</v>
      </c>
      <c r="Y813">
        <f t="shared" si="804"/>
        <v>0.70016438240726364</v>
      </c>
      <c r="Z813">
        <f t="shared" si="805"/>
        <v>31.415926535897931</v>
      </c>
      <c r="AA813">
        <f t="shared" si="806"/>
        <v>4.0122245979774256</v>
      </c>
      <c r="AB813">
        <f t="shared" si="828"/>
        <v>4.7618920046564925</v>
      </c>
      <c r="AC813">
        <f t="shared" si="807"/>
        <v>36.177818540554426</v>
      </c>
      <c r="AD813">
        <f t="shared" si="829"/>
        <v>0.24461596423308771</v>
      </c>
      <c r="AE813">
        <f t="shared" si="808"/>
        <v>0.43532249429666792</v>
      </c>
      <c r="AF813" s="9">
        <f t="shared" si="830"/>
        <v>36.857756999084188</v>
      </c>
      <c r="AG813" s="9">
        <f t="shared" si="831"/>
        <v>0</v>
      </c>
      <c r="AH813">
        <f t="shared" si="832"/>
        <v>0</v>
      </c>
      <c r="AI813">
        <f t="shared" si="849"/>
        <v>3.1257338500323417E-3</v>
      </c>
      <c r="AJ813">
        <f t="shared" si="809"/>
        <v>37.337604695554134</v>
      </c>
      <c r="AK813">
        <f t="shared" si="810"/>
        <v>4.5273399242260401</v>
      </c>
      <c r="AL813">
        <f t="shared" si="811"/>
        <v>0.29340417706254573</v>
      </c>
      <c r="AM813">
        <f t="shared" si="812"/>
        <v>0.43952345721412184</v>
      </c>
      <c r="AN813" s="9">
        <f t="shared" si="833"/>
        <v>42.597872254056846</v>
      </c>
      <c r="AO813">
        <f t="shared" si="813"/>
        <v>0</v>
      </c>
      <c r="AP813">
        <f t="shared" si="834"/>
        <v>0</v>
      </c>
      <c r="AQ813">
        <f t="shared" si="814"/>
        <v>5.9216781596562029</v>
      </c>
      <c r="AR813">
        <f t="shared" si="815"/>
        <v>-0.23455208043045239</v>
      </c>
      <c r="AS813">
        <f t="shared" si="816"/>
        <v>4.8788212829458028E-2</v>
      </c>
      <c r="AT813">
        <f t="shared" si="835"/>
        <v>-5.180792349506419E-2</v>
      </c>
      <c r="AU813">
        <f t="shared" si="817"/>
        <v>5.7401152549726575</v>
      </c>
      <c r="AV813">
        <f t="shared" si="836"/>
        <v>0.13475121998437359</v>
      </c>
      <c r="AW813">
        <f t="shared" si="837"/>
        <v>0</v>
      </c>
      <c r="AX813">
        <f t="shared" si="818"/>
        <v>4.0114498233617908E-2</v>
      </c>
      <c r="AY813" t="b">
        <f t="shared" si="838"/>
        <v>0</v>
      </c>
      <c r="AZ813">
        <f t="shared" si="819"/>
        <v>37.337604695554134</v>
      </c>
      <c r="BA813">
        <f t="shared" si="820"/>
        <v>4.5273399242260224</v>
      </c>
      <c r="BB813">
        <f t="shared" si="821"/>
        <v>0.244072380764638</v>
      </c>
      <c r="BC813">
        <f t="shared" si="822"/>
        <v>0.439523457214122</v>
      </c>
      <c r="BD813">
        <f t="shared" si="823"/>
        <v>4.9331796297907987E-2</v>
      </c>
      <c r="BF813" s="15">
        <f t="shared" si="839"/>
        <v>42.597872254056817</v>
      </c>
      <c r="BG813" s="10">
        <f t="shared" si="840"/>
        <v>0</v>
      </c>
      <c r="BH813">
        <f t="shared" si="841"/>
        <v>5.7401152549726291</v>
      </c>
      <c r="BI813">
        <f t="shared" si="842"/>
        <v>5.9216781596562029</v>
      </c>
      <c r="BJ813">
        <f t="shared" si="843"/>
        <v>-0.23455208043047016</v>
      </c>
      <c r="BK813">
        <f t="shared" si="844"/>
        <v>-5.4358346844970984E-4</v>
      </c>
      <c r="BM813">
        <f t="shared" si="845"/>
        <v>0</v>
      </c>
      <c r="BN813">
        <f t="shared" si="846"/>
        <v>-1.7763568394002505E-14</v>
      </c>
      <c r="BO813">
        <f t="shared" si="847"/>
        <v>0</v>
      </c>
      <c r="BP813">
        <f t="shared" si="848"/>
        <v>0</v>
      </c>
    </row>
    <row r="814" spans="1:68" x14ac:dyDescent="0.2">
      <c r="A814">
        <f t="shared" si="854"/>
        <v>0.77700000000000002</v>
      </c>
      <c r="B814">
        <f t="shared" si="790"/>
        <v>2.4286952014751959</v>
      </c>
      <c r="C814">
        <f t="shared" si="791"/>
        <v>0.69703864855723108</v>
      </c>
      <c r="D814">
        <f t="shared" si="792"/>
        <v>2.4286952014751959</v>
      </c>
      <c r="E814">
        <f t="shared" si="798"/>
        <v>0.64194989926894686</v>
      </c>
      <c r="F814">
        <f t="shared" si="799"/>
        <v>0.64194989926894686</v>
      </c>
      <c r="G814">
        <f t="shared" si="793"/>
        <v>2.404408249460444</v>
      </c>
      <c r="H814">
        <f t="shared" si="794"/>
        <v>0.6722060126168371</v>
      </c>
      <c r="I814">
        <f t="shared" si="795"/>
        <v>0.6722060126168371</v>
      </c>
      <c r="J814">
        <f t="shared" si="850"/>
        <v>32.472739267029048</v>
      </c>
      <c r="K814">
        <f t="shared" si="851"/>
        <v>31.361998969907873</v>
      </c>
      <c r="L814">
        <f t="shared" si="800"/>
        <v>8.1729340884923302E+19</v>
      </c>
      <c r="M814">
        <f t="shared" si="796"/>
        <v>4.0134972744545014E-2</v>
      </c>
      <c r="N814" s="17">
        <f t="shared" si="852"/>
        <v>3.2802048688460252E+18</v>
      </c>
      <c r="O814">
        <f t="shared" si="853"/>
        <v>0</v>
      </c>
      <c r="P814" s="18" t="e">
        <f t="shared" si="797"/>
        <v>#N/A</v>
      </c>
      <c r="R814">
        <f t="shared" si="801"/>
        <v>3.4455969361136085</v>
      </c>
      <c r="S814">
        <f t="shared" si="802"/>
        <v>45.849944740845579</v>
      </c>
      <c r="T814">
        <f t="shared" si="824"/>
        <v>-3.2155071864932583</v>
      </c>
      <c r="U814" s="9">
        <f t="shared" si="803"/>
        <v>42.634437554352324</v>
      </c>
      <c r="V814">
        <f t="shared" si="825"/>
        <v>-3.2802048688459034E+18</v>
      </c>
      <c r="W814">
        <f t="shared" si="826"/>
        <v>0</v>
      </c>
      <c r="X814">
        <f t="shared" si="827"/>
        <v>-3.5527136788005009E-14</v>
      </c>
      <c r="Y814">
        <f t="shared" si="804"/>
        <v>0.69703864855723108</v>
      </c>
      <c r="Z814">
        <f t="shared" si="805"/>
        <v>31.415926535897931</v>
      </c>
      <c r="AA814">
        <f t="shared" si="806"/>
        <v>4.0153503318274586</v>
      </c>
      <c r="AB814">
        <f t="shared" si="828"/>
        <v>4.7959446075252901</v>
      </c>
      <c r="AC814">
        <f t="shared" si="807"/>
        <v>36.211871143423224</v>
      </c>
      <c r="AD814">
        <f t="shared" si="829"/>
        <v>0.24539471349057382</v>
      </c>
      <c r="AE814">
        <f t="shared" si="808"/>
        <v>0.43903612861385688</v>
      </c>
      <c r="AF814" s="9">
        <f t="shared" si="830"/>
        <v>36.896301985527657</v>
      </c>
      <c r="AG814" s="9">
        <f t="shared" si="831"/>
        <v>0</v>
      </c>
      <c r="AH814">
        <f t="shared" si="832"/>
        <v>0</v>
      </c>
      <c r="AI814">
        <f t="shared" si="849"/>
        <v>3.1257338500325638E-3</v>
      </c>
      <c r="AJ814">
        <f t="shared" si="809"/>
        <v>37.337604695554134</v>
      </c>
      <c r="AK814">
        <f t="shared" si="810"/>
        <v>4.5594051834344951</v>
      </c>
      <c r="AL814">
        <f t="shared" si="811"/>
        <v>0.29418265850450576</v>
      </c>
      <c r="AM814">
        <f t="shared" si="812"/>
        <v>0.4432450168592294</v>
      </c>
      <c r="AN814" s="9">
        <f t="shared" si="833"/>
        <v>42.63443755435236</v>
      </c>
      <c r="AO814">
        <f t="shared" si="813"/>
        <v>0</v>
      </c>
      <c r="AP814">
        <f t="shared" si="834"/>
        <v>0</v>
      </c>
      <c r="AQ814">
        <f t="shared" si="814"/>
        <v>5.9216781596562029</v>
      </c>
      <c r="AR814">
        <f t="shared" si="815"/>
        <v>-0.23653942409079498</v>
      </c>
      <c r="AS814">
        <f t="shared" si="816"/>
        <v>4.8787945013931938E-2</v>
      </c>
      <c r="AT814">
        <f t="shared" si="835"/>
        <v>-5.1879447992515391E-2</v>
      </c>
      <c r="AU814">
        <f t="shared" si="817"/>
        <v>5.7381355688247027</v>
      </c>
      <c r="AV814">
        <f t="shared" si="836"/>
        <v>0.13458921702695059</v>
      </c>
      <c r="AW814">
        <f t="shared" si="837"/>
        <v>0</v>
      </c>
      <c r="AX814">
        <f t="shared" si="818"/>
        <v>4.0145755572118233E-2</v>
      </c>
      <c r="AY814" t="b">
        <f t="shared" si="838"/>
        <v>0</v>
      </c>
      <c r="AZ814">
        <f t="shared" si="819"/>
        <v>37.337604695554134</v>
      </c>
      <c r="BA814">
        <f t="shared" si="820"/>
        <v>4.5594051834344995</v>
      </c>
      <c r="BB814">
        <f t="shared" si="821"/>
        <v>0.24485086220659766</v>
      </c>
      <c r="BC814">
        <f t="shared" si="822"/>
        <v>0.4432450168592294</v>
      </c>
      <c r="BD814">
        <f t="shared" si="823"/>
        <v>4.9331796297907987E-2</v>
      </c>
      <c r="BF814" s="15">
        <f t="shared" si="839"/>
        <v>42.634437554352367</v>
      </c>
      <c r="BG814" s="10">
        <f t="shared" si="840"/>
        <v>0</v>
      </c>
      <c r="BH814">
        <f t="shared" si="841"/>
        <v>5.7381355688247098</v>
      </c>
      <c r="BI814">
        <f t="shared" si="842"/>
        <v>5.9216781596562029</v>
      </c>
      <c r="BJ814">
        <f t="shared" si="843"/>
        <v>-0.23653942409079054</v>
      </c>
      <c r="BK814">
        <f t="shared" si="844"/>
        <v>-5.4385128397616E-4</v>
      </c>
      <c r="BM814">
        <f t="shared" si="845"/>
        <v>0</v>
      </c>
      <c r="BN814">
        <f t="shared" si="846"/>
        <v>0</v>
      </c>
      <c r="BO814">
        <f t="shared" si="847"/>
        <v>0</v>
      </c>
      <c r="BP814">
        <f t="shared" si="848"/>
        <v>0</v>
      </c>
    </row>
    <row r="815" spans="1:68" x14ac:dyDescent="0.2">
      <c r="A815">
        <f t="shared" si="854"/>
        <v>0.77800000000000002</v>
      </c>
      <c r="B815">
        <f t="shared" si="790"/>
        <v>2.4318209353252285</v>
      </c>
      <c r="C815">
        <f t="shared" si="791"/>
        <v>0.69391291470719851</v>
      </c>
      <c r="D815">
        <f t="shared" si="792"/>
        <v>2.4318209353252285</v>
      </c>
      <c r="E815">
        <f t="shared" si="798"/>
        <v>0.63955012142316714</v>
      </c>
      <c r="F815">
        <f t="shared" si="799"/>
        <v>0.63955012142316703</v>
      </c>
      <c r="G815">
        <f t="shared" si="793"/>
        <v>2.4075027259719763</v>
      </c>
      <c r="H815">
        <f t="shared" si="794"/>
        <v>0.66991175834940631</v>
      </c>
      <c r="I815">
        <f t="shared" si="795"/>
        <v>0.66991175834940653</v>
      </c>
      <c r="J815">
        <f t="shared" si="850"/>
        <v>32.583949019224043</v>
      </c>
      <c r="K815">
        <f t="shared" si="851"/>
        <v>31.468328880867322</v>
      </c>
      <c r="L815">
        <f t="shared" si="800"/>
        <v>8.4730254269645226E+19</v>
      </c>
      <c r="M815">
        <f t="shared" si="796"/>
        <v>4.0166204878376618E-2</v>
      </c>
      <c r="N815" s="17">
        <f t="shared" si="852"/>
        <v>3.4032927523915151E+18</v>
      </c>
      <c r="O815">
        <f t="shared" si="853"/>
        <v>0</v>
      </c>
      <c r="P815" s="18" t="e">
        <f t="shared" si="797"/>
        <v>#N/A</v>
      </c>
      <c r="R815">
        <f t="shared" si="801"/>
        <v>3.4489816076920095</v>
      </c>
      <c r="S815">
        <f t="shared" si="802"/>
        <v>45.886004405038648</v>
      </c>
      <c r="T815">
        <f t="shared" si="824"/>
        <v>-3.2147293115895272</v>
      </c>
      <c r="U815" s="9">
        <f t="shared" si="803"/>
        <v>42.671275093449118</v>
      </c>
      <c r="V815">
        <f t="shared" si="825"/>
        <v>-3.4032927523913964E+18</v>
      </c>
      <c r="W815">
        <f t="shared" si="826"/>
        <v>0</v>
      </c>
      <c r="X815">
        <f t="shared" si="827"/>
        <v>-3.5527136788005009E-14</v>
      </c>
      <c r="Y815">
        <f t="shared" si="804"/>
        <v>0.69391291470719851</v>
      </c>
      <c r="Z815">
        <f t="shared" si="805"/>
        <v>31.415926535897931</v>
      </c>
      <c r="AA815">
        <f t="shared" si="806"/>
        <v>4.0184760656774916</v>
      </c>
      <c r="AB815">
        <f t="shared" si="828"/>
        <v>4.8302720406750126</v>
      </c>
      <c r="AC815">
        <f t="shared" si="807"/>
        <v>36.246198576572944</v>
      </c>
      <c r="AD815">
        <f t="shared" si="829"/>
        <v>0.24617285676952863</v>
      </c>
      <c r="AE815">
        <f t="shared" si="808"/>
        <v>0.44277351193553949</v>
      </c>
      <c r="AF815" s="9">
        <f t="shared" si="830"/>
        <v>36.935144945278012</v>
      </c>
      <c r="AG815" s="9">
        <f t="shared" si="831"/>
        <v>0</v>
      </c>
      <c r="AH815">
        <f t="shared" si="832"/>
        <v>0</v>
      </c>
      <c r="AI815">
        <f t="shared" si="849"/>
        <v>3.1257338500325638E-3</v>
      </c>
      <c r="AJ815">
        <f t="shared" si="809"/>
        <v>37.337604695554134</v>
      </c>
      <c r="AK815">
        <f t="shared" si="810"/>
        <v>4.5917195794072443</v>
      </c>
      <c r="AL815">
        <f t="shared" si="811"/>
        <v>0.2949605334082368</v>
      </c>
      <c r="AM815">
        <f t="shared" si="812"/>
        <v>0.4469902850795609</v>
      </c>
      <c r="AN815" s="9">
        <f t="shared" si="833"/>
        <v>42.671275093449175</v>
      </c>
      <c r="AO815">
        <f t="shared" si="813"/>
        <v>5.6843418860808015E-14</v>
      </c>
      <c r="AP815">
        <f t="shared" si="834"/>
        <v>1.3321237468606726E-15</v>
      </c>
      <c r="AQ815">
        <f t="shared" si="814"/>
        <v>5.9216781596562029</v>
      </c>
      <c r="AR815">
        <f t="shared" si="815"/>
        <v>-0.2385524612677683</v>
      </c>
      <c r="AS815">
        <f t="shared" si="816"/>
        <v>4.8787676638708172E-2</v>
      </c>
      <c r="AT815">
        <f t="shared" si="835"/>
        <v>-5.1952750411331433E-2</v>
      </c>
      <c r="AU815">
        <f t="shared" si="817"/>
        <v>5.7361301481711635</v>
      </c>
      <c r="AV815">
        <f t="shared" si="836"/>
        <v>0.13442603099178924</v>
      </c>
      <c r="AW815">
        <f t="shared" si="837"/>
        <v>0</v>
      </c>
      <c r="AX815">
        <f t="shared" si="818"/>
        <v>4.0177012910618565E-2</v>
      </c>
      <c r="AY815" t="b">
        <f t="shared" si="838"/>
        <v>0</v>
      </c>
      <c r="AZ815">
        <f t="shared" si="819"/>
        <v>37.337604695554134</v>
      </c>
      <c r="BA815">
        <f t="shared" si="820"/>
        <v>4.5917195794072461</v>
      </c>
      <c r="BB815">
        <f t="shared" si="821"/>
        <v>0.24562873711032873</v>
      </c>
      <c r="BC815">
        <f t="shared" si="822"/>
        <v>0.44699028507956112</v>
      </c>
      <c r="BD815">
        <f t="shared" si="823"/>
        <v>4.9331796297907987E-2</v>
      </c>
      <c r="BF815" s="15">
        <f t="shared" si="839"/>
        <v>42.671275093449175</v>
      </c>
      <c r="BG815" s="10">
        <f t="shared" si="840"/>
        <v>0</v>
      </c>
      <c r="BH815">
        <f t="shared" si="841"/>
        <v>5.7361301481711635</v>
      </c>
      <c r="BI815">
        <f t="shared" si="842"/>
        <v>5.9216781596562029</v>
      </c>
      <c r="BJ815">
        <f t="shared" si="843"/>
        <v>-0.23855246126776652</v>
      </c>
      <c r="BK815">
        <f t="shared" si="844"/>
        <v>-5.4411965919989869E-4</v>
      </c>
      <c r="BM815">
        <f t="shared" si="845"/>
        <v>0</v>
      </c>
      <c r="BN815">
        <f t="shared" si="846"/>
        <v>0</v>
      </c>
      <c r="BO815">
        <f t="shared" si="847"/>
        <v>0</v>
      </c>
      <c r="BP815">
        <f t="shared" si="848"/>
        <v>0</v>
      </c>
    </row>
    <row r="816" spans="1:68" x14ac:dyDescent="0.2">
      <c r="A816">
        <f t="shared" si="854"/>
        <v>0.77900000000000003</v>
      </c>
      <c r="B816">
        <f t="shared" si="790"/>
        <v>2.4349466691752606</v>
      </c>
      <c r="C816">
        <f t="shared" si="791"/>
        <v>0.69078718085716639</v>
      </c>
      <c r="D816">
        <f t="shared" si="792"/>
        <v>2.4349466691752606</v>
      </c>
      <c r="E816">
        <f t="shared" si="798"/>
        <v>0.63714409504213942</v>
      </c>
      <c r="F816">
        <f t="shared" si="799"/>
        <v>0.63714409504213931</v>
      </c>
      <c r="G816">
        <f t="shared" si="793"/>
        <v>2.4105972024835078</v>
      </c>
      <c r="H816">
        <f t="shared" si="794"/>
        <v>0.66761108915620837</v>
      </c>
      <c r="I816">
        <f t="shared" si="795"/>
        <v>0.66761108915620826</v>
      </c>
      <c r="J816">
        <f t="shared" si="850"/>
        <v>32.696237279438549</v>
      </c>
      <c r="K816">
        <f t="shared" si="851"/>
        <v>31.575686293398757</v>
      </c>
      <c r="L816">
        <f t="shared" si="800"/>
        <v>8.786562612698497E+19</v>
      </c>
      <c r="M816">
        <f t="shared" si="796"/>
        <v>4.0197436972964982E-2</v>
      </c>
      <c r="N816" s="17">
        <f t="shared" si="852"/>
        <v>3.5319729683295836E+18</v>
      </c>
      <c r="O816">
        <f t="shared" si="853"/>
        <v>0</v>
      </c>
      <c r="P816" s="18" t="e">
        <f t="shared" si="797"/>
        <v>#N/A</v>
      </c>
      <c r="R816">
        <f t="shared" si="801"/>
        <v>3.4523874033415574</v>
      </c>
      <c r="S816">
        <f t="shared" si="802"/>
        <v>45.922340345525555</v>
      </c>
      <c r="T816">
        <f t="shared" si="824"/>
        <v>-3.2139520422811372</v>
      </c>
      <c r="U816" s="9">
        <f t="shared" si="803"/>
        <v>42.708388303244419</v>
      </c>
      <c r="V816">
        <f t="shared" si="825"/>
        <v>-3.5319729683295498E+18</v>
      </c>
      <c r="W816">
        <f t="shared" si="826"/>
        <v>0</v>
      </c>
      <c r="X816">
        <f t="shared" si="827"/>
        <v>-7.1054273576010019E-15</v>
      </c>
      <c r="Y816">
        <f t="shared" si="804"/>
        <v>0.69078718085716639</v>
      </c>
      <c r="Z816">
        <f t="shared" si="805"/>
        <v>31.415926535897931</v>
      </c>
      <c r="AA816">
        <f t="shared" si="806"/>
        <v>4.0216017995275237</v>
      </c>
      <c r="AB816">
        <f t="shared" si="828"/>
        <v>4.8648780104776286</v>
      </c>
      <c r="AC816">
        <f t="shared" si="807"/>
        <v>36.280804546375563</v>
      </c>
      <c r="AD816">
        <f t="shared" si="829"/>
        <v>0.24695039501229504</v>
      </c>
      <c r="AE816">
        <f t="shared" si="808"/>
        <v>0.4465348224472242</v>
      </c>
      <c r="AF816" s="9">
        <f t="shared" si="830"/>
        <v>36.974289763835088</v>
      </c>
      <c r="AG816" s="9">
        <f t="shared" si="831"/>
        <v>0</v>
      </c>
      <c r="AH816">
        <f t="shared" si="832"/>
        <v>0</v>
      </c>
      <c r="AI816">
        <f t="shared" si="849"/>
        <v>3.1257338500323417E-3</v>
      </c>
      <c r="AJ816">
        <f t="shared" si="809"/>
        <v>37.337604695554134</v>
      </c>
      <c r="AK816">
        <f t="shared" si="810"/>
        <v>4.624286364839711</v>
      </c>
      <c r="AL816">
        <f t="shared" si="811"/>
        <v>0.29573780271662686</v>
      </c>
      <c r="AM816">
        <f t="shared" si="812"/>
        <v>0.45075944013397778</v>
      </c>
      <c r="AN816" s="9">
        <f t="shared" si="833"/>
        <v>42.708388303244455</v>
      </c>
      <c r="AO816">
        <f t="shared" si="813"/>
        <v>0</v>
      </c>
      <c r="AP816">
        <f t="shared" si="834"/>
        <v>0</v>
      </c>
      <c r="AQ816">
        <f t="shared" si="814"/>
        <v>5.9216781596562029</v>
      </c>
      <c r="AR816">
        <f t="shared" si="815"/>
        <v>-0.24059164563791757</v>
      </c>
      <c r="AS816">
        <f t="shared" si="816"/>
        <v>4.878740770433182E-2</v>
      </c>
      <c r="AT816">
        <f t="shared" si="835"/>
        <v>-5.2027843142940192E-2</v>
      </c>
      <c r="AU816">
        <f t="shared" si="817"/>
        <v>5.7340985394093664</v>
      </c>
      <c r="AV816">
        <f t="shared" si="836"/>
        <v>0.1342616466511278</v>
      </c>
      <c r="AW816">
        <f t="shared" si="837"/>
        <v>0</v>
      </c>
      <c r="AX816">
        <f t="shared" si="818"/>
        <v>4.0208270249118883E-2</v>
      </c>
      <c r="AY816" t="b">
        <f t="shared" si="838"/>
        <v>0</v>
      </c>
      <c r="AZ816">
        <f t="shared" si="819"/>
        <v>37.337604695554134</v>
      </c>
      <c r="BA816">
        <f t="shared" si="820"/>
        <v>4.6242863648397181</v>
      </c>
      <c r="BB816">
        <f t="shared" si="821"/>
        <v>0.24640600641871904</v>
      </c>
      <c r="BC816">
        <f t="shared" si="822"/>
        <v>0.45075944013397795</v>
      </c>
      <c r="BD816">
        <f t="shared" si="823"/>
        <v>4.9331796297907987E-2</v>
      </c>
      <c r="BF816" s="15">
        <f t="shared" si="839"/>
        <v>42.708388303244455</v>
      </c>
      <c r="BG816" s="10">
        <f t="shared" si="840"/>
        <v>0</v>
      </c>
      <c r="BH816">
        <f t="shared" si="841"/>
        <v>5.7340985394093664</v>
      </c>
      <c r="BI816">
        <f t="shared" si="842"/>
        <v>5.9216781596562029</v>
      </c>
      <c r="BJ816">
        <f t="shared" si="843"/>
        <v>-0.24059164563791047</v>
      </c>
      <c r="BK816">
        <f t="shared" si="844"/>
        <v>-5.4438859357600067E-4</v>
      </c>
      <c r="BM816">
        <f t="shared" si="845"/>
        <v>0</v>
      </c>
      <c r="BN816">
        <f t="shared" si="846"/>
        <v>7.1054273576010019E-15</v>
      </c>
      <c r="BO816">
        <f t="shared" si="847"/>
        <v>0</v>
      </c>
      <c r="BP816">
        <f t="shared" si="848"/>
        <v>0</v>
      </c>
    </row>
    <row r="817" spans="1:68" x14ac:dyDescent="0.2">
      <c r="A817">
        <f t="shared" si="854"/>
        <v>0.78</v>
      </c>
      <c r="B817">
        <f t="shared" si="790"/>
        <v>2.4380724030252932</v>
      </c>
      <c r="C817">
        <f t="shared" si="791"/>
        <v>0.68766144700713383</v>
      </c>
      <c r="D817">
        <f t="shared" si="792"/>
        <v>2.4380724030252932</v>
      </c>
      <c r="E817">
        <f t="shared" si="798"/>
        <v>0.63473184363323221</v>
      </c>
      <c r="F817">
        <f t="shared" si="799"/>
        <v>0.6347318436332321</v>
      </c>
      <c r="G817">
        <f t="shared" si="793"/>
        <v>2.4136916789950402</v>
      </c>
      <c r="H817">
        <f t="shared" si="794"/>
        <v>0.66530402706793768</v>
      </c>
      <c r="I817">
        <f t="shared" si="795"/>
        <v>0.66530402706793756</v>
      </c>
      <c r="J817">
        <f t="shared" si="850"/>
        <v>32.809617397982144</v>
      </c>
      <c r="K817">
        <f t="shared" si="851"/>
        <v>31.684083877319456</v>
      </c>
      <c r="L817">
        <f t="shared" si="800"/>
        <v>9.1142514861103563E+19</v>
      </c>
      <c r="M817">
        <f t="shared" si="796"/>
        <v>4.0228669028279596E-2</v>
      </c>
      <c r="N817" s="17">
        <f t="shared" si="852"/>
        <v>3.6665420647523896E+18</v>
      </c>
      <c r="O817">
        <f t="shared" si="853"/>
        <v>0</v>
      </c>
      <c r="P817" s="18" t="e">
        <f t="shared" si="797"/>
        <v>#N/A</v>
      </c>
      <c r="R817">
        <f t="shared" si="801"/>
        <v>3.4558144689069326</v>
      </c>
      <c r="S817">
        <f t="shared" si="802"/>
        <v>45.958956052732788</v>
      </c>
      <c r="T817">
        <f t="shared" si="824"/>
        <v>-3.213175377627397</v>
      </c>
      <c r="U817" s="9">
        <f t="shared" si="803"/>
        <v>42.745780675105394</v>
      </c>
      <c r="V817">
        <f t="shared" si="825"/>
        <v>-3.666542064752319E+18</v>
      </c>
      <c r="W817">
        <f t="shared" si="826"/>
        <v>0</v>
      </c>
      <c r="X817">
        <f t="shared" si="827"/>
        <v>-2.1316282072803006E-14</v>
      </c>
      <c r="Y817">
        <f t="shared" si="804"/>
        <v>0.68766144700713383</v>
      </c>
      <c r="Z817">
        <f t="shared" si="805"/>
        <v>31.415926535897931</v>
      </c>
      <c r="AA817">
        <f t="shared" si="806"/>
        <v>4.0247275333775558</v>
      </c>
      <c r="AB817">
        <f t="shared" si="828"/>
        <v>4.8997662903976931</v>
      </c>
      <c r="AC817">
        <f t="shared" si="807"/>
        <v>36.315692826295624</v>
      </c>
      <c r="AD817">
        <f t="shared" si="829"/>
        <v>0.24772732915901985</v>
      </c>
      <c r="AE817">
        <f t="shared" si="808"/>
        <v>0.450320240824989</v>
      </c>
      <c r="AF817" s="9">
        <f t="shared" si="830"/>
        <v>37.01374039627963</v>
      </c>
      <c r="AG817" s="9">
        <f t="shared" si="831"/>
        <v>0</v>
      </c>
      <c r="AH817">
        <f t="shared" si="832"/>
        <v>0</v>
      </c>
      <c r="AI817">
        <f t="shared" si="849"/>
        <v>3.1257338500323417E-3</v>
      </c>
      <c r="AJ817">
        <f t="shared" si="809"/>
        <v>37.337604695554134</v>
      </c>
      <c r="AK817">
        <f t="shared" si="810"/>
        <v>4.6571088494095205</v>
      </c>
      <c r="AL817">
        <f t="shared" si="811"/>
        <v>0.29651446737036702</v>
      </c>
      <c r="AM817">
        <f t="shared" si="812"/>
        <v>0.45455266277142531</v>
      </c>
      <c r="AN817" s="9">
        <f t="shared" si="833"/>
        <v>42.745780675105443</v>
      </c>
      <c r="AO817">
        <f t="shared" si="813"/>
        <v>0</v>
      </c>
      <c r="AP817">
        <f t="shared" si="834"/>
        <v>0</v>
      </c>
      <c r="AQ817">
        <f t="shared" si="814"/>
        <v>5.9216781596562029</v>
      </c>
      <c r="AR817">
        <f t="shared" si="815"/>
        <v>-0.24265744098817255</v>
      </c>
      <c r="AS817">
        <f t="shared" si="816"/>
        <v>4.878713821134717E-2</v>
      </c>
      <c r="AT817">
        <f t="shared" si="835"/>
        <v>-5.2104738977475119E-2</v>
      </c>
      <c r="AU817">
        <f t="shared" si="817"/>
        <v>5.7320402788258136</v>
      </c>
      <c r="AV817">
        <f t="shared" si="836"/>
        <v>0.13409604850576692</v>
      </c>
      <c r="AW817">
        <f t="shared" si="837"/>
        <v>0</v>
      </c>
      <c r="AX817">
        <f t="shared" si="818"/>
        <v>4.0239527587619207E-2</v>
      </c>
      <c r="AY817" t="b">
        <f t="shared" si="838"/>
        <v>0</v>
      </c>
      <c r="AZ817">
        <f t="shared" si="819"/>
        <v>37.337604695554134</v>
      </c>
      <c r="BA817">
        <f t="shared" si="820"/>
        <v>4.6571088494095054</v>
      </c>
      <c r="BB817">
        <f t="shared" si="821"/>
        <v>0.24718267107245936</v>
      </c>
      <c r="BC817">
        <f t="shared" si="822"/>
        <v>0.45455266277142548</v>
      </c>
      <c r="BD817">
        <f t="shared" si="823"/>
        <v>4.9331796297907987E-2</v>
      </c>
      <c r="BF817" s="15">
        <f t="shared" si="839"/>
        <v>42.745780675105429</v>
      </c>
      <c r="BG817" s="10">
        <f t="shared" si="840"/>
        <v>0</v>
      </c>
      <c r="BH817">
        <f t="shared" si="841"/>
        <v>5.7320402788257994</v>
      </c>
      <c r="BI817">
        <f t="shared" si="842"/>
        <v>5.9216781596562029</v>
      </c>
      <c r="BJ817">
        <f t="shared" si="843"/>
        <v>-0.24265744098818764</v>
      </c>
      <c r="BK817">
        <f t="shared" si="844"/>
        <v>-5.4465808656048442E-4</v>
      </c>
      <c r="BM817">
        <f t="shared" si="845"/>
        <v>0</v>
      </c>
      <c r="BN817">
        <f t="shared" si="846"/>
        <v>-1.5099033134902129E-14</v>
      </c>
      <c r="BO817">
        <f t="shared" si="847"/>
        <v>0</v>
      </c>
      <c r="BP817">
        <f t="shared" si="848"/>
        <v>0</v>
      </c>
    </row>
    <row r="818" spans="1:68" x14ac:dyDescent="0.2">
      <c r="A818">
        <f t="shared" si="854"/>
        <v>0.78100000000000003</v>
      </c>
      <c r="B818">
        <f t="shared" si="790"/>
        <v>2.4411981368753257</v>
      </c>
      <c r="C818">
        <f t="shared" si="791"/>
        <v>0.68453571315710127</v>
      </c>
      <c r="D818">
        <f t="shared" si="792"/>
        <v>2.4411981368753257</v>
      </c>
      <c r="E818">
        <f t="shared" si="798"/>
        <v>0.63231339076463433</v>
      </c>
      <c r="F818">
        <f t="shared" si="799"/>
        <v>0.63231339076463422</v>
      </c>
      <c r="G818">
        <f t="shared" si="793"/>
        <v>2.4167861555065726</v>
      </c>
      <c r="H818">
        <f t="shared" si="794"/>
        <v>0.66299059417650741</v>
      </c>
      <c r="I818">
        <f t="shared" si="795"/>
        <v>0.66299059417650752</v>
      </c>
      <c r="J818">
        <f t="shared" si="850"/>
        <v>32.924102955862516</v>
      </c>
      <c r="K818">
        <f t="shared" si="851"/>
        <v>31.793534520850901</v>
      </c>
      <c r="L818">
        <f t="shared" si="800"/>
        <v>9.4568402058975937E+19</v>
      </c>
      <c r="M818">
        <f t="shared" si="796"/>
        <v>4.0259901044289954E-2</v>
      </c>
      <c r="N818" s="17">
        <f t="shared" si="852"/>
        <v>3.8073145088109978E+18</v>
      </c>
      <c r="O818">
        <f t="shared" si="853"/>
        <v>0</v>
      </c>
      <c r="P818" s="18" t="e">
        <f t="shared" si="797"/>
        <v>#N/A</v>
      </c>
      <c r="R818">
        <f t="shared" si="801"/>
        <v>3.4592629521600631</v>
      </c>
      <c r="S818">
        <f t="shared" si="802"/>
        <v>45.995855077864874</v>
      </c>
      <c r="T818">
        <f t="shared" si="824"/>
        <v>-3.2123993166898077</v>
      </c>
      <c r="U818" s="9">
        <f t="shared" si="803"/>
        <v>42.78345576117507</v>
      </c>
      <c r="V818">
        <f t="shared" si="825"/>
        <v>-3.8073145088109327E+18</v>
      </c>
      <c r="W818">
        <f t="shared" si="826"/>
        <v>0</v>
      </c>
      <c r="X818">
        <f t="shared" si="827"/>
        <v>-1.4210854715202004E-14</v>
      </c>
      <c r="Y818">
        <f t="shared" si="804"/>
        <v>0.68453571315710127</v>
      </c>
      <c r="Z818">
        <f t="shared" si="805"/>
        <v>31.415926535897931</v>
      </c>
      <c r="AA818">
        <f t="shared" si="806"/>
        <v>4.027853267227588</v>
      </c>
      <c r="AB818">
        <f t="shared" si="828"/>
        <v>4.9349407225248276</v>
      </c>
      <c r="AC818">
        <f t="shared" si="807"/>
        <v>36.35086725842276</v>
      </c>
      <c r="AD818">
        <f t="shared" si="829"/>
        <v>0.24850366014766007</v>
      </c>
      <c r="AE818">
        <f t="shared" si="808"/>
        <v>0.45412995028042802</v>
      </c>
      <c r="AF818" s="9">
        <f t="shared" si="830"/>
        <v>37.053500868850847</v>
      </c>
      <c r="AG818" s="9">
        <f t="shared" si="831"/>
        <v>0</v>
      </c>
      <c r="AH818">
        <f t="shared" si="832"/>
        <v>0</v>
      </c>
      <c r="AI818">
        <f t="shared" si="849"/>
        <v>3.1257338500325638E-3</v>
      </c>
      <c r="AJ818">
        <f t="shared" si="809"/>
        <v>37.337604695554134</v>
      </c>
      <c r="AK818">
        <f t="shared" si="810"/>
        <v>4.6901904010371682</v>
      </c>
      <c r="AL818">
        <f t="shared" si="811"/>
        <v>0.29729052830795633</v>
      </c>
      <c r="AM818">
        <f t="shared" si="812"/>
        <v>0.45837013627587664</v>
      </c>
      <c r="AN818" s="9">
        <f t="shared" si="833"/>
        <v>42.783455761175134</v>
      </c>
      <c r="AO818">
        <f t="shared" si="813"/>
        <v>6.3948846218409017E-14</v>
      </c>
      <c r="AP818">
        <f t="shared" si="834"/>
        <v>1.4947096974910784E-15</v>
      </c>
      <c r="AQ818">
        <f t="shared" si="814"/>
        <v>5.9216781596562029</v>
      </c>
      <c r="AR818">
        <f t="shared" si="815"/>
        <v>-0.24475032148765941</v>
      </c>
      <c r="AS818">
        <f t="shared" si="816"/>
        <v>4.878686816029626E-2</v>
      </c>
      <c r="AT818">
        <f t="shared" si="835"/>
        <v>-5.2183451109689791E-2</v>
      </c>
      <c r="AU818">
        <f t="shared" si="817"/>
        <v>5.7299548923242867</v>
      </c>
      <c r="AV818">
        <f t="shared" si="836"/>
        <v>0.13392922077893649</v>
      </c>
      <c r="AW818">
        <f t="shared" si="837"/>
        <v>0</v>
      </c>
      <c r="AX818">
        <f t="shared" si="818"/>
        <v>4.0270784926119532E-2</v>
      </c>
      <c r="AY818" t="b">
        <f t="shared" si="838"/>
        <v>0</v>
      </c>
      <c r="AZ818">
        <f t="shared" si="819"/>
        <v>37.337604695554134</v>
      </c>
      <c r="BA818">
        <f t="shared" si="820"/>
        <v>4.6901904010371771</v>
      </c>
      <c r="BB818">
        <f t="shared" si="821"/>
        <v>0.24795873201004856</v>
      </c>
      <c r="BC818">
        <f t="shared" si="822"/>
        <v>0.4583701362758768</v>
      </c>
      <c r="BD818">
        <f t="shared" si="823"/>
        <v>4.9331796297907987E-2</v>
      </c>
      <c r="BF818" s="15">
        <f t="shared" si="839"/>
        <v>42.783455761175141</v>
      </c>
      <c r="BG818" s="10">
        <f t="shared" si="840"/>
        <v>0</v>
      </c>
      <c r="BH818">
        <f t="shared" si="841"/>
        <v>5.7299548923242938</v>
      </c>
      <c r="BI818">
        <f t="shared" si="842"/>
        <v>5.9216781596562029</v>
      </c>
      <c r="BJ818">
        <f t="shared" si="843"/>
        <v>-0.24475032148765052</v>
      </c>
      <c r="BK818">
        <f t="shared" si="844"/>
        <v>-5.449281376115056E-4</v>
      </c>
      <c r="BM818">
        <f t="shared" si="845"/>
        <v>0</v>
      </c>
      <c r="BN818">
        <f t="shared" si="846"/>
        <v>8.8817841970012523E-15</v>
      </c>
      <c r="BO818">
        <f t="shared" si="847"/>
        <v>0</v>
      </c>
      <c r="BP818">
        <f t="shared" si="848"/>
        <v>0</v>
      </c>
    </row>
    <row r="819" spans="1:68" x14ac:dyDescent="0.2">
      <c r="A819">
        <f t="shared" si="854"/>
        <v>0.78200000000000003</v>
      </c>
      <c r="B819">
        <f t="shared" si="790"/>
        <v>2.4443238707253578</v>
      </c>
      <c r="C819">
        <f t="shared" si="791"/>
        <v>0.68140997930706915</v>
      </c>
      <c r="D819">
        <f t="shared" si="792"/>
        <v>2.4443238707253578</v>
      </c>
      <c r="E819">
        <f t="shared" si="798"/>
        <v>0.6298887600651244</v>
      </c>
      <c r="F819">
        <f t="shared" si="799"/>
        <v>0.6298887600651244</v>
      </c>
      <c r="G819">
        <f t="shared" si="793"/>
        <v>2.4198806320181041</v>
      </c>
      <c r="H819">
        <f t="shared" si="794"/>
        <v>0.66067081263483629</v>
      </c>
      <c r="I819">
        <f t="shared" si="795"/>
        <v>0.66067081263483629</v>
      </c>
      <c r="J819">
        <f t="shared" si="850"/>
        <v>33.03970776971601</v>
      </c>
      <c r="K819">
        <f t="shared" si="851"/>
        <v>31.90405133527678</v>
      </c>
      <c r="L819">
        <f t="shared" si="800"/>
        <v>9.8151220957237412E+19</v>
      </c>
      <c r="M819">
        <f t="shared" si="796"/>
        <v>4.0291133020965521E-2</v>
      </c>
      <c r="N819" s="17">
        <f t="shared" si="852"/>
        <v>3.9546238997582316E+18</v>
      </c>
      <c r="O819">
        <f t="shared" si="853"/>
        <v>0</v>
      </c>
      <c r="P819" s="18" t="e">
        <f t="shared" si="797"/>
        <v>#N/A</v>
      </c>
      <c r="R819">
        <f t="shared" si="801"/>
        <v>3.4627330028326964</v>
      </c>
      <c r="S819">
        <f t="shared" si="802"/>
        <v>46.033041034244839</v>
      </c>
      <c r="T819">
        <f t="shared" si="824"/>
        <v>-3.2116238585320551</v>
      </c>
      <c r="U819" s="9">
        <f t="shared" si="803"/>
        <v>42.821417175712781</v>
      </c>
      <c r="V819">
        <f t="shared" si="825"/>
        <v>-3.9546238997580897E+18</v>
      </c>
      <c r="W819">
        <f t="shared" si="826"/>
        <v>0</v>
      </c>
      <c r="X819">
        <f t="shared" si="827"/>
        <v>-3.5527136788005009E-14</v>
      </c>
      <c r="Y819">
        <f t="shared" si="804"/>
        <v>0.68140997930706915</v>
      </c>
      <c r="Z819">
        <f t="shared" si="805"/>
        <v>31.415926535897931</v>
      </c>
      <c r="AA819">
        <f t="shared" si="806"/>
        <v>4.0309790010776201</v>
      </c>
      <c r="AB819">
        <f t="shared" si="828"/>
        <v>4.9704052191484225</v>
      </c>
      <c r="AC819">
        <f t="shared" si="807"/>
        <v>36.386331755046356</v>
      </c>
      <c r="AD819">
        <f t="shared" si="829"/>
        <v>0.24927938891398985</v>
      </c>
      <c r="AE819">
        <f t="shared" si="808"/>
        <v>0.45796413660662055</v>
      </c>
      <c r="AF819" s="9">
        <f t="shared" si="830"/>
        <v>37.093575280566967</v>
      </c>
      <c r="AG819" s="9">
        <f t="shared" si="831"/>
        <v>0</v>
      </c>
      <c r="AH819">
        <f t="shared" si="832"/>
        <v>0</v>
      </c>
      <c r="AI819">
        <f t="shared" si="849"/>
        <v>3.1257338500323417E-3</v>
      </c>
      <c r="AJ819">
        <f t="shared" si="809"/>
        <v>37.337604695554134</v>
      </c>
      <c r="AK819">
        <f t="shared" si="810"/>
        <v>4.7235344471806062</v>
      </c>
      <c r="AL819">
        <f t="shared" si="811"/>
        <v>0.29806598646570892</v>
      </c>
      <c r="AM819">
        <f t="shared" si="812"/>
        <v>0.46221204651230974</v>
      </c>
      <c r="AN819" s="9">
        <f t="shared" si="833"/>
        <v>42.82141717571276</v>
      </c>
      <c r="AO819">
        <f t="shared" si="813"/>
        <v>0</v>
      </c>
      <c r="AP819">
        <f t="shared" si="834"/>
        <v>0</v>
      </c>
      <c r="AQ819">
        <f t="shared" si="814"/>
        <v>5.9216781596562029</v>
      </c>
      <c r="AR819">
        <f t="shared" si="815"/>
        <v>-0.24687077196781626</v>
      </c>
      <c r="AS819">
        <f t="shared" si="816"/>
        <v>4.8786597551719074E-2</v>
      </c>
      <c r="AT819">
        <f t="shared" si="835"/>
        <v>-5.2263993145041855E-2</v>
      </c>
      <c r="AU819">
        <f t="shared" si="817"/>
        <v>5.7278418951457937</v>
      </c>
      <c r="AV819">
        <f t="shared" si="836"/>
        <v>0.13376114741000406</v>
      </c>
      <c r="AW819">
        <f t="shared" si="837"/>
        <v>0</v>
      </c>
      <c r="AX819">
        <f t="shared" si="818"/>
        <v>4.0302042264619857E-2</v>
      </c>
      <c r="AY819" t="b">
        <f t="shared" si="838"/>
        <v>0</v>
      </c>
      <c r="AZ819">
        <f t="shared" si="819"/>
        <v>37.337604695554134</v>
      </c>
      <c r="BA819">
        <f t="shared" si="820"/>
        <v>4.7235344471806107</v>
      </c>
      <c r="BB819">
        <f t="shared" si="821"/>
        <v>0.24873419016780107</v>
      </c>
      <c r="BC819">
        <f t="shared" si="822"/>
        <v>0.46221204651230974</v>
      </c>
      <c r="BD819">
        <f t="shared" si="823"/>
        <v>4.9331796297907987E-2</v>
      </c>
      <c r="BF819" s="15">
        <f t="shared" si="839"/>
        <v>42.821417175712767</v>
      </c>
      <c r="BG819" s="10">
        <f t="shared" si="840"/>
        <v>0</v>
      </c>
      <c r="BH819">
        <f t="shared" si="841"/>
        <v>5.7278418951458008</v>
      </c>
      <c r="BI819">
        <f t="shared" si="842"/>
        <v>5.9216781596562029</v>
      </c>
      <c r="BJ819">
        <f t="shared" si="843"/>
        <v>-0.24687077196781182</v>
      </c>
      <c r="BK819">
        <f t="shared" si="844"/>
        <v>-5.4519874618877417E-4</v>
      </c>
      <c r="BM819">
        <f t="shared" si="845"/>
        <v>0</v>
      </c>
      <c r="BN819">
        <f t="shared" si="846"/>
        <v>0</v>
      </c>
      <c r="BO819">
        <f t="shared" si="847"/>
        <v>0</v>
      </c>
      <c r="BP819">
        <f t="shared" si="848"/>
        <v>0</v>
      </c>
    </row>
    <row r="820" spans="1:68" x14ac:dyDescent="0.2">
      <c r="A820">
        <f t="shared" si="854"/>
        <v>0.78300000000000003</v>
      </c>
      <c r="B820">
        <f t="shared" si="790"/>
        <v>2.4474496045753904</v>
      </c>
      <c r="C820">
        <f t="shared" si="791"/>
        <v>0.67828424545703658</v>
      </c>
      <c r="D820">
        <f t="shared" si="792"/>
        <v>2.4474496045753904</v>
      </c>
      <c r="E820">
        <f t="shared" si="798"/>
        <v>0.62745797522383884</v>
      </c>
      <c r="F820">
        <f t="shared" si="799"/>
        <v>0.62745797522383873</v>
      </c>
      <c r="G820">
        <f t="shared" si="793"/>
        <v>2.4229751085296365</v>
      </c>
      <c r="H820">
        <f t="shared" si="794"/>
        <v>0.65834470465663442</v>
      </c>
      <c r="I820">
        <f t="shared" si="795"/>
        <v>0.65834470465663442</v>
      </c>
      <c r="J820">
        <f t="shared" si="850"/>
        <v>33.156445896865797</v>
      </c>
      <c r="K820">
        <f t="shared" si="851"/>
        <v>32.015647659721438</v>
      </c>
      <c r="L820">
        <f t="shared" si="800"/>
        <v>1.018993870293611E+20</v>
      </c>
      <c r="M820">
        <f t="shared" si="796"/>
        <v>4.0322364958275812E-2</v>
      </c>
      <c r="N820" s="17">
        <f t="shared" si="852"/>
        <v>4.1088242728224947E+18</v>
      </c>
      <c r="O820">
        <f t="shared" si="853"/>
        <v>0</v>
      </c>
      <c r="P820" s="18" t="e">
        <f t="shared" si="797"/>
        <v>#N/A</v>
      </c>
      <c r="R820">
        <f t="shared" si="801"/>
        <v>3.4662247726496811</v>
      </c>
      <c r="S820">
        <f t="shared" si="802"/>
        <v>46.070517598689875</v>
      </c>
      <c r="T820">
        <f t="shared" si="824"/>
        <v>-3.2108490022200025</v>
      </c>
      <c r="U820" s="9">
        <f t="shared" si="803"/>
        <v>42.859668596469874</v>
      </c>
      <c r="V820">
        <f t="shared" si="825"/>
        <v>-4.1088242728224916E+18</v>
      </c>
      <c r="W820">
        <f t="shared" si="826"/>
        <v>0</v>
      </c>
      <c r="X820">
        <f t="shared" si="827"/>
        <v>0</v>
      </c>
      <c r="Y820">
        <f t="shared" si="804"/>
        <v>0.67828424545703658</v>
      </c>
      <c r="Z820">
        <f t="shared" si="805"/>
        <v>31.415926535897931</v>
      </c>
      <c r="AA820">
        <f t="shared" si="806"/>
        <v>4.0341047349276531</v>
      </c>
      <c r="AB820">
        <f t="shared" si="828"/>
        <v>5.006163764375863</v>
      </c>
      <c r="AC820">
        <f t="shared" si="807"/>
        <v>36.422090300273794</v>
      </c>
      <c r="AD820">
        <f t="shared" si="829"/>
        <v>0.25005451639160786</v>
      </c>
      <c r="AE820">
        <f t="shared" si="808"/>
        <v>0.46182298822516904</v>
      </c>
      <c r="AF820" s="9">
        <f t="shared" si="830"/>
        <v>37.133967804890574</v>
      </c>
      <c r="AG820" s="9">
        <f t="shared" si="831"/>
        <v>0</v>
      </c>
      <c r="AH820">
        <f t="shared" si="832"/>
        <v>0</v>
      </c>
      <c r="AI820">
        <f t="shared" si="849"/>
        <v>3.1257338500323417E-3</v>
      </c>
      <c r="AJ820">
        <f t="shared" si="809"/>
        <v>37.337604695554134</v>
      </c>
      <c r="AK820">
        <f t="shared" si="810"/>
        <v>4.7571444761642194</v>
      </c>
      <c r="AL820">
        <f t="shared" si="811"/>
        <v>0.29884084277776157</v>
      </c>
      <c r="AM820">
        <f t="shared" si="812"/>
        <v>0.46607858197374469</v>
      </c>
      <c r="AN820" s="9">
        <f t="shared" si="833"/>
        <v>42.859668596469866</v>
      </c>
      <c r="AO820">
        <f t="shared" si="813"/>
        <v>0</v>
      </c>
      <c r="AP820">
        <f t="shared" si="834"/>
        <v>0</v>
      </c>
      <c r="AQ820">
        <f t="shared" si="814"/>
        <v>5.9216781596562029</v>
      </c>
      <c r="AR820">
        <f t="shared" si="815"/>
        <v>-0.24901928821164354</v>
      </c>
      <c r="AS820">
        <f t="shared" si="816"/>
        <v>4.8786326386153711E-2</v>
      </c>
      <c r="AT820">
        <f t="shared" si="835"/>
        <v>-5.2346379106070949E-2</v>
      </c>
      <c r="AU820">
        <f t="shared" si="817"/>
        <v>5.7257007915792926</v>
      </c>
      <c r="AV820">
        <f t="shared" si="836"/>
        <v>0.13359181204800286</v>
      </c>
      <c r="AW820">
        <f t="shared" si="837"/>
        <v>0</v>
      </c>
      <c r="AX820">
        <f t="shared" si="818"/>
        <v>4.0333299603120182E-2</v>
      </c>
      <c r="AY820" t="b">
        <f t="shared" si="838"/>
        <v>0</v>
      </c>
      <c r="AZ820">
        <f t="shared" si="819"/>
        <v>37.337604695554134</v>
      </c>
      <c r="BA820">
        <f t="shared" si="820"/>
        <v>4.7571444761642212</v>
      </c>
      <c r="BB820">
        <f t="shared" si="821"/>
        <v>0.24950904647985359</v>
      </c>
      <c r="BC820">
        <f t="shared" si="822"/>
        <v>0.46607858197374491</v>
      </c>
      <c r="BD820">
        <f t="shared" si="823"/>
        <v>4.9331796297907987E-2</v>
      </c>
      <c r="BF820" s="15">
        <f t="shared" si="839"/>
        <v>42.859668596469859</v>
      </c>
      <c r="BG820" s="10">
        <f t="shared" si="840"/>
        <v>0</v>
      </c>
      <c r="BH820">
        <f t="shared" si="841"/>
        <v>5.7257007915792855</v>
      </c>
      <c r="BI820">
        <f t="shared" si="842"/>
        <v>5.9216781596562029</v>
      </c>
      <c r="BJ820">
        <f t="shared" si="843"/>
        <v>-0.24901928821164176</v>
      </c>
      <c r="BK820">
        <f t="shared" si="844"/>
        <v>-5.4546991175427606E-4</v>
      </c>
      <c r="BM820">
        <f t="shared" si="845"/>
        <v>0</v>
      </c>
      <c r="BN820">
        <f t="shared" si="846"/>
        <v>0</v>
      </c>
      <c r="BO820">
        <f t="shared" si="847"/>
        <v>0</v>
      </c>
      <c r="BP820">
        <f t="shared" si="848"/>
        <v>0</v>
      </c>
    </row>
    <row r="821" spans="1:68" x14ac:dyDescent="0.2">
      <c r="A821">
        <f t="shared" si="854"/>
        <v>0.78400000000000003</v>
      </c>
      <c r="B821">
        <f t="shared" si="790"/>
        <v>2.450575338425423</v>
      </c>
      <c r="C821">
        <f t="shared" si="791"/>
        <v>0.67515851160700402</v>
      </c>
      <c r="D821">
        <f t="shared" si="792"/>
        <v>2.450575338425423</v>
      </c>
      <c r="E821">
        <f t="shared" si="798"/>
        <v>0.62502105999004198</v>
      </c>
      <c r="F821">
        <f t="shared" si="799"/>
        <v>0.62502105999004187</v>
      </c>
      <c r="G821">
        <f t="shared" si="793"/>
        <v>2.4260695850411689</v>
      </c>
      <c r="H821">
        <f t="shared" si="794"/>
        <v>0.6560122925161942</v>
      </c>
      <c r="I821">
        <f t="shared" si="795"/>
        <v>0.65601229251619442</v>
      </c>
      <c r="J821">
        <f t="shared" si="850"/>
        <v>33.274331640511051</v>
      </c>
      <c r="K821">
        <f t="shared" si="851"/>
        <v>32.128337066051706</v>
      </c>
      <c r="L821">
        <f t="shared" si="800"/>
        <v>1.0582183086650907E+20</v>
      </c>
      <c r="M821">
        <f t="shared" si="796"/>
        <v>4.0353596856190291E-2</v>
      </c>
      <c r="N821" s="17">
        <f t="shared" si="852"/>
        <v>4.2702915013710612E+18</v>
      </c>
      <c r="O821">
        <f t="shared" si="853"/>
        <v>0</v>
      </c>
      <c r="P821" s="18" t="e">
        <f t="shared" si="797"/>
        <v>#N/A</v>
      </c>
      <c r="R821">
        <f t="shared" si="801"/>
        <v>3.4697384153629511</v>
      </c>
      <c r="S821">
        <f t="shared" si="802"/>
        <v>46.108288512924922</v>
      </c>
      <c r="T821">
        <f t="shared" si="824"/>
        <v>-3.2100747468216837</v>
      </c>
      <c r="U821" s="9">
        <f t="shared" si="803"/>
        <v>42.89821376610324</v>
      </c>
      <c r="V821">
        <f t="shared" si="825"/>
        <v>-4.2702915013709583E+18</v>
      </c>
      <c r="W821">
        <f t="shared" si="826"/>
        <v>0</v>
      </c>
      <c r="X821">
        <f t="shared" si="827"/>
        <v>-2.1316282072803006E-14</v>
      </c>
      <c r="Y821">
        <f t="shared" si="804"/>
        <v>0.67515851160700402</v>
      </c>
      <c r="Z821">
        <f t="shared" si="805"/>
        <v>31.415926535897931</v>
      </c>
      <c r="AA821">
        <f t="shared" si="806"/>
        <v>4.0372304687776861</v>
      </c>
      <c r="AB821">
        <f t="shared" si="828"/>
        <v>5.0422204157956481</v>
      </c>
      <c r="AC821">
        <f t="shared" si="807"/>
        <v>36.458146951693578</v>
      </c>
      <c r="AD821">
        <f t="shared" si="829"/>
        <v>0.25082904351194274</v>
      </c>
      <c r="AE821">
        <f t="shared" si="808"/>
        <v>0.46570669623431615</v>
      </c>
      <c r="AF821" s="9">
        <f t="shared" si="830"/>
        <v>37.174682691439834</v>
      </c>
      <c r="AG821" s="9">
        <f t="shared" si="831"/>
        <v>0</v>
      </c>
      <c r="AH821">
        <f t="shared" si="832"/>
        <v>0</v>
      </c>
      <c r="AI821">
        <f t="shared" si="849"/>
        <v>3.1257338500325638E-3</v>
      </c>
      <c r="AJ821">
        <f t="shared" si="809"/>
        <v>37.337604695554134</v>
      </c>
      <c r="AK821">
        <f t="shared" si="810"/>
        <v>4.7910240385436831</v>
      </c>
      <c r="AL821">
        <f t="shared" si="811"/>
        <v>0.29961509817608034</v>
      </c>
      <c r="AM821">
        <f t="shared" si="812"/>
        <v>0.46996993382936531</v>
      </c>
      <c r="AN821" s="9">
        <f t="shared" si="833"/>
        <v>42.898213766103268</v>
      </c>
      <c r="AO821">
        <f t="shared" si="813"/>
        <v>0</v>
      </c>
      <c r="AP821">
        <f t="shared" si="834"/>
        <v>0</v>
      </c>
      <c r="AQ821">
        <f t="shared" si="814"/>
        <v>5.9216781596562029</v>
      </c>
      <c r="AR821">
        <f t="shared" si="815"/>
        <v>-0.25119637725196498</v>
      </c>
      <c r="AS821">
        <f t="shared" si="816"/>
        <v>4.8786054664137601E-2</v>
      </c>
      <c r="AT821">
        <f t="shared" si="835"/>
        <v>-5.243062343897581E-2</v>
      </c>
      <c r="AU821">
        <f t="shared" si="817"/>
        <v>5.723531074663434</v>
      </c>
      <c r="AV821">
        <f t="shared" si="836"/>
        <v>0.13342119804498659</v>
      </c>
      <c r="AW821">
        <f t="shared" si="837"/>
        <v>0</v>
      </c>
      <c r="AX821">
        <f t="shared" si="818"/>
        <v>4.0364556941620507E-2</v>
      </c>
      <c r="AY821" t="b">
        <f t="shared" si="838"/>
        <v>0</v>
      </c>
      <c r="AZ821">
        <f t="shared" si="819"/>
        <v>37.337604695554134</v>
      </c>
      <c r="BA821">
        <f t="shared" si="820"/>
        <v>4.7910240385436742</v>
      </c>
      <c r="BB821">
        <f t="shared" si="821"/>
        <v>0.25028330187817222</v>
      </c>
      <c r="BC821">
        <f t="shared" si="822"/>
        <v>0.46996993382936547</v>
      </c>
      <c r="BD821">
        <f t="shared" si="823"/>
        <v>4.9331796297907987E-2</v>
      </c>
      <c r="BF821" s="15">
        <f t="shared" si="839"/>
        <v>42.898213766103254</v>
      </c>
      <c r="BG821" s="10">
        <f t="shared" si="840"/>
        <v>0</v>
      </c>
      <c r="BH821">
        <f t="shared" si="841"/>
        <v>5.7235310746634198</v>
      </c>
      <c r="BI821">
        <f t="shared" si="842"/>
        <v>5.9216781596562029</v>
      </c>
      <c r="BJ821">
        <f t="shared" si="843"/>
        <v>-0.25119637725197386</v>
      </c>
      <c r="BK821">
        <f t="shared" si="844"/>
        <v>-5.4574163377052454E-4</v>
      </c>
      <c r="BM821">
        <f t="shared" si="845"/>
        <v>0</v>
      </c>
      <c r="BN821">
        <f t="shared" si="846"/>
        <v>-8.8817841970012523E-15</v>
      </c>
      <c r="BO821">
        <f t="shared" si="847"/>
        <v>0</v>
      </c>
      <c r="BP821">
        <f t="shared" si="848"/>
        <v>0</v>
      </c>
    </row>
    <row r="822" spans="1:68" x14ac:dyDescent="0.2">
      <c r="A822">
        <f t="shared" si="854"/>
        <v>0.78500000000000003</v>
      </c>
      <c r="B822">
        <f t="shared" si="790"/>
        <v>2.4537010722754551</v>
      </c>
      <c r="C822">
        <f t="shared" si="791"/>
        <v>0.6720327777569719</v>
      </c>
      <c r="D822">
        <f t="shared" si="792"/>
        <v>2.4537010722754551</v>
      </c>
      <c r="E822">
        <f t="shared" si="798"/>
        <v>0.62257803817289348</v>
      </c>
      <c r="F822">
        <f t="shared" si="799"/>
        <v>0.62257803817289337</v>
      </c>
      <c r="G822">
        <f t="shared" si="793"/>
        <v>2.4291640615527004</v>
      </c>
      <c r="H822">
        <f t="shared" si="794"/>
        <v>0.65367359854817542</v>
      </c>
      <c r="I822">
        <f t="shared" si="795"/>
        <v>0.65367359854817531</v>
      </c>
      <c r="J822">
        <f t="shared" si="850"/>
        <v>33.393379555051823</v>
      </c>
      <c r="K822">
        <f t="shared" si="851"/>
        <v>32.242133363906945</v>
      </c>
      <c r="L822">
        <f t="shared" si="800"/>
        <v>1.0992803354024567E+20</v>
      </c>
      <c r="M822">
        <f t="shared" si="796"/>
        <v>4.0384828714678453E-2</v>
      </c>
      <c r="N822" s="17">
        <f t="shared" si="852"/>
        <v>4.4394248054642493E+18</v>
      </c>
      <c r="O822">
        <f t="shared" si="853"/>
        <v>0</v>
      </c>
      <c r="P822" s="18" t="e">
        <f t="shared" si="797"/>
        <v>#N/A</v>
      </c>
      <c r="R822">
        <f t="shared" si="801"/>
        <v>3.4732740867862653</v>
      </c>
      <c r="S822">
        <f t="shared" si="802"/>
        <v>46.14635758503325</v>
      </c>
      <c r="T822">
        <f t="shared" si="824"/>
        <v>-3.2093010914072977</v>
      </c>
      <c r="U822" s="9">
        <f t="shared" si="803"/>
        <v>42.937056493625953</v>
      </c>
      <c r="V822">
        <f t="shared" si="825"/>
        <v>-4.439424805464107E+18</v>
      </c>
      <c r="W822">
        <f t="shared" si="826"/>
        <v>0</v>
      </c>
      <c r="X822">
        <f t="shared" si="827"/>
        <v>-3.5527136788005009E-14</v>
      </c>
      <c r="Y822">
        <f t="shared" si="804"/>
        <v>0.6720327777569719</v>
      </c>
      <c r="Z822">
        <f t="shared" si="805"/>
        <v>31.415926535897931</v>
      </c>
      <c r="AA822">
        <f t="shared" si="806"/>
        <v>4.0403562026277182</v>
      </c>
      <c r="AB822">
        <f t="shared" si="828"/>
        <v>5.0785793061869589</v>
      </c>
      <c r="AC822">
        <f t="shared" si="807"/>
        <v>36.494505842084891</v>
      </c>
      <c r="AD822">
        <f t="shared" si="829"/>
        <v>0.25160297120426056</v>
      </c>
      <c r="AE822">
        <f t="shared" si="808"/>
        <v>0.46961545445818953</v>
      </c>
      <c r="AF822" s="9">
        <f t="shared" si="830"/>
        <v>37.215724267747348</v>
      </c>
      <c r="AG822" s="9">
        <f t="shared" si="831"/>
        <v>0</v>
      </c>
      <c r="AH822">
        <f t="shared" si="832"/>
        <v>0</v>
      </c>
      <c r="AI822">
        <f t="shared" si="849"/>
        <v>3.1257338500323417E-3</v>
      </c>
      <c r="AJ822">
        <f t="shared" si="809"/>
        <v>37.337604695554134</v>
      </c>
      <c r="AK822">
        <f t="shared" si="810"/>
        <v>4.8251767485076478</v>
      </c>
      <c r="AL822">
        <f t="shared" si="811"/>
        <v>0.30038875359046635</v>
      </c>
      <c r="AM822">
        <f t="shared" si="812"/>
        <v>0.47388629597376275</v>
      </c>
      <c r="AN822" s="9">
        <f t="shared" si="833"/>
        <v>42.93705649362601</v>
      </c>
      <c r="AO822">
        <f t="shared" si="813"/>
        <v>5.6843418860808015E-14</v>
      </c>
      <c r="AP822">
        <f t="shared" si="834"/>
        <v>1.3238778692071357E-15</v>
      </c>
      <c r="AQ822">
        <f t="shared" si="814"/>
        <v>5.9216781596562029</v>
      </c>
      <c r="AR822">
        <f t="shared" si="815"/>
        <v>-0.25340255767931108</v>
      </c>
      <c r="AS822">
        <f t="shared" si="816"/>
        <v>4.8785782386205789E-2</v>
      </c>
      <c r="AT822">
        <f t="shared" si="835"/>
        <v>-5.2516741020457863E-2</v>
      </c>
      <c r="AU822">
        <f t="shared" si="817"/>
        <v>5.7213322258786619</v>
      </c>
      <c r="AV822">
        <f t="shared" si="836"/>
        <v>0.13324928844919753</v>
      </c>
      <c r="AW822">
        <f t="shared" si="837"/>
        <v>0</v>
      </c>
      <c r="AX822">
        <f t="shared" si="818"/>
        <v>4.0395814280120824E-2</v>
      </c>
      <c r="AY822" t="b">
        <f t="shared" si="838"/>
        <v>0</v>
      </c>
      <c r="AZ822">
        <f t="shared" si="819"/>
        <v>37.337604695554134</v>
      </c>
      <c r="BA822">
        <f t="shared" si="820"/>
        <v>4.8251767485076389</v>
      </c>
      <c r="BB822">
        <f t="shared" si="821"/>
        <v>0.25105695729255822</v>
      </c>
      <c r="BC822">
        <f t="shared" si="822"/>
        <v>0.47388629597376292</v>
      </c>
      <c r="BD822">
        <f t="shared" si="823"/>
        <v>4.9331796297907987E-2</v>
      </c>
      <c r="BF822" s="15">
        <f t="shared" si="839"/>
        <v>42.937056493625995</v>
      </c>
      <c r="BG822" s="10">
        <f t="shared" si="840"/>
        <v>0</v>
      </c>
      <c r="BH822">
        <f t="shared" si="841"/>
        <v>5.7213322258786476</v>
      </c>
      <c r="BI822">
        <f t="shared" si="842"/>
        <v>5.9216781596562029</v>
      </c>
      <c r="BJ822">
        <f t="shared" si="843"/>
        <v>-0.25340255767931996</v>
      </c>
      <c r="BK822">
        <f t="shared" si="844"/>
        <v>-5.460139117023366E-4</v>
      </c>
      <c r="BM822">
        <f t="shared" si="845"/>
        <v>0</v>
      </c>
      <c r="BN822">
        <f t="shared" si="846"/>
        <v>-8.8817841970012523E-15</v>
      </c>
      <c r="BO822">
        <f t="shared" si="847"/>
        <v>0</v>
      </c>
      <c r="BP822">
        <f t="shared" si="848"/>
        <v>0</v>
      </c>
    </row>
    <row r="823" spans="1:68" x14ac:dyDescent="0.2">
      <c r="A823">
        <f t="shared" si="854"/>
        <v>0.78600000000000003</v>
      </c>
      <c r="B823">
        <f t="shared" si="790"/>
        <v>2.4568268061254876</v>
      </c>
      <c r="C823">
        <f t="shared" si="791"/>
        <v>0.66890704390693934</v>
      </c>
      <c r="D823">
        <f t="shared" si="792"/>
        <v>2.4568268061254876</v>
      </c>
      <c r="E823">
        <f t="shared" si="798"/>
        <v>0.62012893364121457</v>
      </c>
      <c r="F823">
        <f t="shared" si="799"/>
        <v>0.62012893364121446</v>
      </c>
      <c r="G823">
        <f t="shared" si="793"/>
        <v>2.4322585380642328</v>
      </c>
      <c r="H823">
        <f t="shared" si="794"/>
        <v>0.65132864514738908</v>
      </c>
      <c r="I823">
        <f t="shared" si="795"/>
        <v>0.65132864514738908</v>
      </c>
      <c r="J823">
        <f t="shared" si="850"/>
        <v>33.513604451553412</v>
      </c>
      <c r="K823">
        <f t="shared" si="851"/>
        <v>32.357050605860373</v>
      </c>
      <c r="L823">
        <f t="shared" si="800"/>
        <v>1.142280646526925E+20</v>
      </c>
      <c r="M823">
        <f t="shared" si="796"/>
        <v>4.0416060533709774E-2</v>
      </c>
      <c r="N823" s="17">
        <f t="shared" si="852"/>
        <v>4.6166483756517345E+18</v>
      </c>
      <c r="O823">
        <f t="shared" si="853"/>
        <v>0</v>
      </c>
      <c r="P823" s="18" t="e">
        <f t="shared" si="797"/>
        <v>#N/A</v>
      </c>
      <c r="R823">
        <f t="shared" si="801"/>
        <v>3.4768319448306984</v>
      </c>
      <c r="S823">
        <f t="shared" si="802"/>
        <v>46.184728690946741</v>
      </c>
      <c r="T823">
        <f t="shared" si="824"/>
        <v>-3.2085280350491998</v>
      </c>
      <c r="U823" s="9">
        <f t="shared" si="803"/>
        <v>42.976200655897543</v>
      </c>
      <c r="V823">
        <f t="shared" si="825"/>
        <v>-4.6166483756518461E+18</v>
      </c>
      <c r="W823">
        <f t="shared" si="826"/>
        <v>0</v>
      </c>
      <c r="X823">
        <f t="shared" si="827"/>
        <v>2.1316282072803006E-14</v>
      </c>
      <c r="Y823">
        <f t="shared" si="804"/>
        <v>0.66890704390693934</v>
      </c>
      <c r="Z823">
        <f t="shared" si="805"/>
        <v>31.415926535897931</v>
      </c>
      <c r="AA823">
        <f t="shared" si="806"/>
        <v>4.0434819364777503</v>
      </c>
      <c r="AB823">
        <f t="shared" si="828"/>
        <v>5.1152446452771558</v>
      </c>
      <c r="AC823">
        <f t="shared" si="807"/>
        <v>36.53117118117509</v>
      </c>
      <c r="AD823">
        <f t="shared" si="829"/>
        <v>0.2523763003956721</v>
      </c>
      <c r="AE823">
        <f t="shared" si="808"/>
        <v>0.47354945949718802</v>
      </c>
      <c r="AF823" s="9">
        <f t="shared" si="830"/>
        <v>37.25709694106795</v>
      </c>
      <c r="AG823" s="9">
        <f t="shared" si="831"/>
        <v>0</v>
      </c>
      <c r="AH823">
        <f t="shared" si="832"/>
        <v>0</v>
      </c>
      <c r="AI823">
        <f t="shared" si="849"/>
        <v>3.1257338500323417E-3</v>
      </c>
      <c r="AJ823">
        <f t="shared" si="809"/>
        <v>37.337604695554134</v>
      </c>
      <c r="AK823">
        <f t="shared" si="810"/>
        <v>4.8596062853175352</v>
      </c>
      <c r="AL823">
        <f t="shared" si="811"/>
        <v>0.30116180994856423</v>
      </c>
      <c r="AM823">
        <f t="shared" si="812"/>
        <v>0.47782786507733049</v>
      </c>
      <c r="AN823" s="9">
        <f t="shared" si="833"/>
        <v>42.976200655897564</v>
      </c>
      <c r="AO823">
        <f t="shared" si="813"/>
        <v>0</v>
      </c>
      <c r="AP823">
        <f t="shared" si="834"/>
        <v>0</v>
      </c>
      <c r="AQ823">
        <f t="shared" si="814"/>
        <v>5.9216781596562029</v>
      </c>
      <c r="AR823">
        <f t="shared" si="815"/>
        <v>-0.25563835995962059</v>
      </c>
      <c r="AS823">
        <f t="shared" si="816"/>
        <v>4.8785509552892126E-2</v>
      </c>
      <c r="AT823">
        <f t="shared" si="835"/>
        <v>-5.2604747164803851E-2</v>
      </c>
      <c r="AU823">
        <f t="shared" si="817"/>
        <v>5.7191037148296147</v>
      </c>
      <c r="AV823">
        <f t="shared" si="836"/>
        <v>0.13307606599804886</v>
      </c>
      <c r="AW823">
        <f t="shared" si="837"/>
        <v>0</v>
      </c>
      <c r="AX823">
        <f t="shared" si="818"/>
        <v>4.0427071618621149E-2</v>
      </c>
      <c r="AY823" t="b">
        <f t="shared" si="838"/>
        <v>0</v>
      </c>
      <c r="AZ823">
        <f t="shared" si="819"/>
        <v>37.337604695554134</v>
      </c>
      <c r="BA823">
        <f t="shared" si="820"/>
        <v>4.8596062853175264</v>
      </c>
      <c r="BB823">
        <f t="shared" si="821"/>
        <v>0.25183001365065621</v>
      </c>
      <c r="BC823">
        <f t="shared" si="822"/>
        <v>0.47782786507733066</v>
      </c>
      <c r="BD823">
        <f t="shared" si="823"/>
        <v>4.9331796297907987E-2</v>
      </c>
      <c r="BF823" s="15">
        <f t="shared" si="839"/>
        <v>42.97620065589755</v>
      </c>
      <c r="BG823" s="10">
        <f t="shared" si="840"/>
        <v>0</v>
      </c>
      <c r="BH823">
        <f t="shared" si="841"/>
        <v>5.7191037148296004</v>
      </c>
      <c r="BI823">
        <f t="shared" si="842"/>
        <v>5.9216781596562029</v>
      </c>
      <c r="BJ823">
        <f t="shared" si="843"/>
        <v>-0.25563835995962947</v>
      </c>
      <c r="BK823">
        <f t="shared" si="844"/>
        <v>-5.4628674501588925E-4</v>
      </c>
      <c r="BM823">
        <f t="shared" si="845"/>
        <v>0</v>
      </c>
      <c r="BN823">
        <f t="shared" si="846"/>
        <v>-8.8817841970012523E-15</v>
      </c>
      <c r="BO823">
        <f t="shared" si="847"/>
        <v>0</v>
      </c>
      <c r="BP823">
        <f t="shared" si="848"/>
        <v>0</v>
      </c>
    </row>
    <row r="824" spans="1:68" x14ac:dyDescent="0.2">
      <c r="A824">
        <f t="shared" si="854"/>
        <v>0.78700000000000003</v>
      </c>
      <c r="B824">
        <f t="shared" si="790"/>
        <v>2.4599525399755202</v>
      </c>
      <c r="C824">
        <f t="shared" si="791"/>
        <v>0.66578131005690677</v>
      </c>
      <c r="D824">
        <f t="shared" si="792"/>
        <v>2.4599525399755202</v>
      </c>
      <c r="E824">
        <f t="shared" si="798"/>
        <v>0.61767377032325677</v>
      </c>
      <c r="F824">
        <f t="shared" si="799"/>
        <v>0.61767377032325677</v>
      </c>
      <c r="G824">
        <f t="shared" si="793"/>
        <v>2.4353530145757651</v>
      </c>
      <c r="H824">
        <f t="shared" si="794"/>
        <v>0.64897745476858737</v>
      </c>
      <c r="I824">
        <f t="shared" si="795"/>
        <v>0.64897745476858748</v>
      </c>
      <c r="J824">
        <f t="shared" si="850"/>
        <v>33.635021403354237</v>
      </c>
      <c r="K824">
        <f t="shared" si="851"/>
        <v>32.473103092715995</v>
      </c>
      <c r="L824">
        <f t="shared" si="800"/>
        <v>1.1873262329776E+20</v>
      </c>
      <c r="M824">
        <f t="shared" si="796"/>
        <v>4.0447292313253759E-2</v>
      </c>
      <c r="N824" s="17">
        <f t="shared" si="852"/>
        <v>4.8024131216439419E+18</v>
      </c>
      <c r="O824">
        <f t="shared" si="853"/>
        <v>0</v>
      </c>
      <c r="P824" s="18" t="e">
        <f t="shared" si="797"/>
        <v>#N/A</v>
      </c>
      <c r="R824">
        <f t="shared" si="801"/>
        <v>3.4804121495409102</v>
      </c>
      <c r="S824">
        <f t="shared" si="802"/>
        <v>46.223405775976147</v>
      </c>
      <c r="T824">
        <f t="shared" si="824"/>
        <v>-3.207755576821897</v>
      </c>
      <c r="U824" s="9">
        <f t="shared" si="803"/>
        <v>43.015650199154251</v>
      </c>
      <c r="V824">
        <f t="shared" si="825"/>
        <v>-4.8024131216439368E+18</v>
      </c>
      <c r="W824">
        <f t="shared" si="826"/>
        <v>0</v>
      </c>
      <c r="X824">
        <f t="shared" si="827"/>
        <v>0</v>
      </c>
      <c r="Y824">
        <f t="shared" si="804"/>
        <v>0.66578131005690677</v>
      </c>
      <c r="Z824">
        <f t="shared" si="805"/>
        <v>31.415926535897931</v>
      </c>
      <c r="AA824">
        <f t="shared" si="806"/>
        <v>4.0466076703277825</v>
      </c>
      <c r="AB824">
        <f t="shared" si="828"/>
        <v>5.1522207215487095</v>
      </c>
      <c r="AC824">
        <f t="shared" si="807"/>
        <v>36.56814725744664</v>
      </c>
      <c r="AD824">
        <f t="shared" si="829"/>
        <v>0.25314903201113848</v>
      </c>
      <c r="AE824">
        <f t="shared" si="808"/>
        <v>0.47750891077955882</v>
      </c>
      <c r="AF824" s="9">
        <f t="shared" si="830"/>
        <v>37.298805200237339</v>
      </c>
      <c r="AG824" s="9">
        <f t="shared" si="831"/>
        <v>0</v>
      </c>
      <c r="AH824">
        <f t="shared" si="832"/>
        <v>0</v>
      </c>
      <c r="AI824">
        <f t="shared" si="849"/>
        <v>3.1257338500325638E-3</v>
      </c>
      <c r="AJ824">
        <f t="shared" si="809"/>
        <v>37.337604695554134</v>
      </c>
      <c r="AK824">
        <f t="shared" si="810"/>
        <v>4.8943163947864603</v>
      </c>
      <c r="AL824">
        <f t="shared" si="811"/>
        <v>0.30193426817586699</v>
      </c>
      <c r="AM824">
        <f t="shared" si="812"/>
        <v>0.4817948406378364</v>
      </c>
      <c r="AN824" s="9">
        <f t="shared" si="833"/>
        <v>43.015650199154301</v>
      </c>
      <c r="AO824">
        <f t="shared" si="813"/>
        <v>0</v>
      </c>
      <c r="AP824">
        <f t="shared" si="834"/>
        <v>0</v>
      </c>
      <c r="AQ824">
        <f t="shared" si="814"/>
        <v>5.9216781596562029</v>
      </c>
      <c r="AR824">
        <f t="shared" si="815"/>
        <v>-0.25790432676224917</v>
      </c>
      <c r="AS824">
        <f t="shared" si="816"/>
        <v>4.8785236164728518E-2</v>
      </c>
      <c r="AT824">
        <f t="shared" si="835"/>
        <v>-5.2694657631242404E-2</v>
      </c>
      <c r="AU824">
        <f t="shared" si="817"/>
        <v>5.7168449989169616</v>
      </c>
      <c r="AV824">
        <f t="shared" si="836"/>
        <v>0.1329015131109039</v>
      </c>
      <c r="AW824">
        <f t="shared" si="837"/>
        <v>0</v>
      </c>
      <c r="AX824">
        <f t="shared" si="818"/>
        <v>4.0458328957121481E-2</v>
      </c>
      <c r="AY824" t="b">
        <f t="shared" si="838"/>
        <v>0</v>
      </c>
      <c r="AZ824">
        <f t="shared" si="819"/>
        <v>37.337604695554134</v>
      </c>
      <c r="BA824">
        <f t="shared" si="820"/>
        <v>4.8943163947864656</v>
      </c>
      <c r="BB824">
        <f t="shared" si="821"/>
        <v>0.25260247187795898</v>
      </c>
      <c r="BC824">
        <f t="shared" si="822"/>
        <v>0.4817948406378364</v>
      </c>
      <c r="BD824">
        <f t="shared" si="823"/>
        <v>4.9331796297907987E-2</v>
      </c>
      <c r="BF824" s="15">
        <f t="shared" si="839"/>
        <v>43.015650199154301</v>
      </c>
      <c r="BG824" s="10">
        <f t="shared" si="840"/>
        <v>0</v>
      </c>
      <c r="BH824">
        <f t="shared" si="841"/>
        <v>5.7168449989169616</v>
      </c>
      <c r="BI824">
        <f t="shared" si="842"/>
        <v>5.9216781596562029</v>
      </c>
      <c r="BJ824">
        <f t="shared" si="843"/>
        <v>-0.25790432676224384</v>
      </c>
      <c r="BK824">
        <f t="shared" si="844"/>
        <v>-5.465601331794967E-4</v>
      </c>
      <c r="BM824">
        <f t="shared" si="845"/>
        <v>0</v>
      </c>
      <c r="BN824">
        <f t="shared" si="846"/>
        <v>0</v>
      </c>
      <c r="BO824">
        <f t="shared" si="847"/>
        <v>0</v>
      </c>
      <c r="BP824">
        <f t="shared" si="848"/>
        <v>0</v>
      </c>
    </row>
    <row r="825" spans="1:68" x14ac:dyDescent="0.2">
      <c r="A825">
        <f t="shared" si="854"/>
        <v>0.78800000000000003</v>
      </c>
      <c r="B825">
        <f t="shared" si="790"/>
        <v>2.4630782738255528</v>
      </c>
      <c r="C825">
        <f t="shared" si="791"/>
        <v>0.66265557620687421</v>
      </c>
      <c r="D825">
        <f t="shared" si="792"/>
        <v>2.4630782738255528</v>
      </c>
      <c r="E825">
        <f t="shared" si="798"/>
        <v>0.61521257220646708</v>
      </c>
      <c r="F825">
        <f t="shared" si="799"/>
        <v>0.61521257220646697</v>
      </c>
      <c r="G825">
        <f t="shared" si="793"/>
        <v>2.4384474910872971</v>
      </c>
      <c r="H825">
        <f t="shared" si="794"/>
        <v>0.646620049926246</v>
      </c>
      <c r="I825">
        <f t="shared" si="795"/>
        <v>0.64662004992624589</v>
      </c>
      <c r="J825">
        <f t="shared" si="850"/>
        <v>33.757645751822189</v>
      </c>
      <c r="K825">
        <f t="shared" si="851"/>
        <v>32.590305378945288</v>
      </c>
      <c r="L825">
        <f t="shared" si="800"/>
        <v>1.2345308217757757E+20</v>
      </c>
      <c r="M825">
        <f t="shared" si="796"/>
        <v>4.0478524053279868E-2</v>
      </c>
      <c r="N825" s="17">
        <f t="shared" si="852"/>
        <v>4.9971985563766098E+18</v>
      </c>
      <c r="O825">
        <f t="shared" si="853"/>
        <v>0</v>
      </c>
      <c r="P825" s="18" t="e">
        <f t="shared" si="797"/>
        <v>#N/A</v>
      </c>
      <c r="R825">
        <f t="shared" si="801"/>
        <v>3.4840148631322116</v>
      </c>
      <c r="S825">
        <f t="shared" si="802"/>
        <v>46.26239285638389</v>
      </c>
      <c r="T825">
        <f t="shared" si="824"/>
        <v>-3.2069837158020409</v>
      </c>
      <c r="U825" s="9">
        <f t="shared" si="803"/>
        <v>43.055409140581851</v>
      </c>
      <c r="V825">
        <f t="shared" si="825"/>
        <v>-4.9971985563765494E+18</v>
      </c>
      <c r="W825">
        <f t="shared" si="826"/>
        <v>0</v>
      </c>
      <c r="X825">
        <f t="shared" si="827"/>
        <v>-1.4210854715202004E-14</v>
      </c>
      <c r="Y825">
        <f t="shared" si="804"/>
        <v>0.66265557620687421</v>
      </c>
      <c r="Z825">
        <f t="shared" si="805"/>
        <v>31.415926535897931</v>
      </c>
      <c r="AA825">
        <f t="shared" si="806"/>
        <v>4.0497334041778155</v>
      </c>
      <c r="AB825">
        <f t="shared" si="828"/>
        <v>5.189511904097321</v>
      </c>
      <c r="AC825">
        <f t="shared" si="807"/>
        <v>36.605438439995254</v>
      </c>
      <c r="AD825">
        <f t="shared" si="829"/>
        <v>0.25392116697347855</v>
      </c>
      <c r="AE825">
        <f t="shared" si="808"/>
        <v>0.4814940106141819</v>
      </c>
      <c r="AF825" s="9">
        <f t="shared" si="830"/>
        <v>37.340853617582916</v>
      </c>
      <c r="AG825" s="9">
        <f t="shared" si="831"/>
        <v>0</v>
      </c>
      <c r="AH825">
        <f t="shared" si="832"/>
        <v>0</v>
      </c>
      <c r="AI825">
        <f t="shared" si="849"/>
        <v>3.1257338500325638E-3</v>
      </c>
      <c r="AJ825">
        <f t="shared" si="809"/>
        <v>37.337604695554134</v>
      </c>
      <c r="AK825">
        <f t="shared" si="810"/>
        <v>4.9293108907987913</v>
      </c>
      <c r="AL825">
        <f t="shared" si="811"/>
        <v>0.30270612919572315</v>
      </c>
      <c r="AM825">
        <f t="shared" si="812"/>
        <v>0.48578742503321548</v>
      </c>
      <c r="AN825" s="9">
        <f t="shared" si="833"/>
        <v>43.055409140581865</v>
      </c>
      <c r="AO825">
        <f t="shared" si="813"/>
        <v>0</v>
      </c>
      <c r="AP825">
        <f t="shared" si="834"/>
        <v>0</v>
      </c>
      <c r="AQ825">
        <f t="shared" si="814"/>
        <v>5.9216781596562029</v>
      </c>
      <c r="AR825">
        <f t="shared" si="815"/>
        <v>-0.26020101329852974</v>
      </c>
      <c r="AS825">
        <f t="shared" si="816"/>
        <v>4.8784962222244599E-2</v>
      </c>
      <c r="AT825">
        <f t="shared" si="835"/>
        <v>-5.2786488631550756E-2</v>
      </c>
      <c r="AU825">
        <f t="shared" si="817"/>
        <v>5.7145555229989498</v>
      </c>
      <c r="AV825">
        <f t="shared" si="836"/>
        <v>0.1327256118816601</v>
      </c>
      <c r="AW825">
        <f t="shared" si="837"/>
        <v>0</v>
      </c>
      <c r="AX825">
        <f t="shared" si="818"/>
        <v>4.0489586295621806E-2</v>
      </c>
      <c r="AY825" t="b">
        <f t="shared" si="838"/>
        <v>0</v>
      </c>
      <c r="AZ825">
        <f t="shared" si="819"/>
        <v>37.337604695554134</v>
      </c>
      <c r="BA825">
        <f t="shared" si="820"/>
        <v>4.9293108907987895</v>
      </c>
      <c r="BB825">
        <f t="shared" si="821"/>
        <v>0.2533743328978153</v>
      </c>
      <c r="BC825">
        <f t="shared" si="822"/>
        <v>0.48578742503321565</v>
      </c>
      <c r="BD825">
        <f t="shared" si="823"/>
        <v>4.9331796297907987E-2</v>
      </c>
      <c r="BF825" s="15">
        <f t="shared" si="839"/>
        <v>43.055409140581858</v>
      </c>
      <c r="BG825" s="10">
        <f t="shared" si="840"/>
        <v>0</v>
      </c>
      <c r="BH825">
        <f t="shared" si="841"/>
        <v>5.7145555229989426</v>
      </c>
      <c r="BI825">
        <f t="shared" si="842"/>
        <v>5.9216781596562029</v>
      </c>
      <c r="BJ825">
        <f t="shared" si="843"/>
        <v>-0.26020101329853151</v>
      </c>
      <c r="BK825">
        <f t="shared" si="844"/>
        <v>-5.4683407566324949E-4</v>
      </c>
      <c r="BM825">
        <f t="shared" si="845"/>
        <v>0</v>
      </c>
      <c r="BN825">
        <f t="shared" si="846"/>
        <v>0</v>
      </c>
      <c r="BO825">
        <f t="shared" si="847"/>
        <v>0</v>
      </c>
      <c r="BP825">
        <f t="shared" si="848"/>
        <v>0</v>
      </c>
    </row>
    <row r="826" spans="1:68" x14ac:dyDescent="0.2">
      <c r="A826">
        <f t="shared" si="854"/>
        <v>0.78900000000000003</v>
      </c>
      <c r="B826">
        <f t="shared" si="790"/>
        <v>2.4662040076755849</v>
      </c>
      <c r="C826">
        <f t="shared" si="791"/>
        <v>0.65952984235684209</v>
      </c>
      <c r="D826">
        <f t="shared" si="792"/>
        <v>2.4662040076755849</v>
      </c>
      <c r="E826">
        <f t="shared" si="798"/>
        <v>0.61274536333725382</v>
      </c>
      <c r="F826">
        <f t="shared" si="799"/>
        <v>0.61274536333725371</v>
      </c>
      <c r="G826">
        <f t="shared" si="793"/>
        <v>2.441541967598829</v>
      </c>
      <c r="H826">
        <f t="shared" si="794"/>
        <v>0.6442564531943481</v>
      </c>
      <c r="I826">
        <f t="shared" si="795"/>
        <v>0.6442564531943481</v>
      </c>
      <c r="J826">
        <f t="shared" si="850"/>
        <v>33.881493112263769</v>
      </c>
      <c r="K826">
        <f t="shared" si="851"/>
        <v>32.708672278268047</v>
      </c>
      <c r="L826">
        <f t="shared" si="800"/>
        <v>1.2840153514035028E+20</v>
      </c>
      <c r="M826">
        <f t="shared" si="796"/>
        <v>4.0509755753757599E-2</v>
      </c>
      <c r="N826" s="17">
        <f t="shared" si="852"/>
        <v>5.2015148269431132E+18</v>
      </c>
      <c r="O826">
        <f t="shared" si="853"/>
        <v>0</v>
      </c>
      <c r="P826" s="18" t="e">
        <f t="shared" si="797"/>
        <v>#N/A</v>
      </c>
      <c r="R826">
        <f t="shared" si="801"/>
        <v>3.4876402500284565</v>
      </c>
      <c r="S826">
        <f t="shared" si="802"/>
        <v>46.301694020998951</v>
      </c>
      <c r="T826">
        <f t="shared" si="824"/>
        <v>-3.2062124510684198</v>
      </c>
      <c r="U826" s="9">
        <f t="shared" si="803"/>
        <v>43.095481569930534</v>
      </c>
      <c r="V826">
        <f t="shared" si="825"/>
        <v>-5.2015148269431706E+18</v>
      </c>
      <c r="W826">
        <f t="shared" si="826"/>
        <v>0</v>
      </c>
      <c r="X826">
        <f t="shared" si="827"/>
        <v>1.4210854715202004E-14</v>
      </c>
      <c r="Y826">
        <f t="shared" si="804"/>
        <v>0.65952984235684209</v>
      </c>
      <c r="Z826">
        <f t="shared" si="805"/>
        <v>31.415926535897931</v>
      </c>
      <c r="AA826">
        <f t="shared" si="806"/>
        <v>4.0528591380278476</v>
      </c>
      <c r="AB826">
        <f t="shared" si="828"/>
        <v>5.2271226445428356</v>
      </c>
      <c r="AC826">
        <f t="shared" si="807"/>
        <v>36.643049180440769</v>
      </c>
      <c r="AD826">
        <f t="shared" si="829"/>
        <v>0.25469270620337447</v>
      </c>
      <c r="AE826">
        <f t="shared" si="808"/>
        <v>0.48550496424461254</v>
      </c>
      <c r="AF826" s="9">
        <f t="shared" si="830"/>
        <v>37.383246850888753</v>
      </c>
      <c r="AG826" s="9">
        <f t="shared" si="831"/>
        <v>0</v>
      </c>
      <c r="AH826">
        <f t="shared" si="832"/>
        <v>0</v>
      </c>
      <c r="AI826">
        <f t="shared" si="849"/>
        <v>3.1257338500323417E-3</v>
      </c>
      <c r="AJ826">
        <f t="shared" si="809"/>
        <v>37.337604695554134</v>
      </c>
      <c r="AK826">
        <f t="shared" si="810"/>
        <v>4.9645936568714628</v>
      </c>
      <c r="AL826">
        <f t="shared" si="811"/>
        <v>0.30347739392934425</v>
      </c>
      <c r="AM826">
        <f t="shared" si="812"/>
        <v>0.48980582357561075</v>
      </c>
      <c r="AN826" s="9">
        <f t="shared" si="833"/>
        <v>43.095481569930548</v>
      </c>
      <c r="AO826">
        <f t="shared" si="813"/>
        <v>0</v>
      </c>
      <c r="AP826">
        <f t="shared" si="834"/>
        <v>0</v>
      </c>
      <c r="AQ826">
        <f t="shared" si="814"/>
        <v>5.9216781596562029</v>
      </c>
      <c r="AR826">
        <f t="shared" si="815"/>
        <v>-0.26252898767137278</v>
      </c>
      <c r="AS826">
        <f t="shared" si="816"/>
        <v>4.8784687725969778E-2</v>
      </c>
      <c r="AT826">
        <f t="shared" si="835"/>
        <v>-5.2880256837940412E-2</v>
      </c>
      <c r="AU826">
        <f t="shared" si="817"/>
        <v>5.7122347190417955</v>
      </c>
      <c r="AV826">
        <f t="shared" si="836"/>
        <v>0.13254834407112071</v>
      </c>
      <c r="AW826">
        <f t="shared" si="837"/>
        <v>0</v>
      </c>
      <c r="AX826">
        <f t="shared" si="818"/>
        <v>4.0520843634122124E-2</v>
      </c>
      <c r="AY826" t="b">
        <f t="shared" si="838"/>
        <v>0</v>
      </c>
      <c r="AZ826">
        <f t="shared" si="819"/>
        <v>37.337604695554134</v>
      </c>
      <c r="BA826">
        <f t="shared" si="820"/>
        <v>4.9645936568714504</v>
      </c>
      <c r="BB826">
        <f t="shared" si="821"/>
        <v>0.25414559763143652</v>
      </c>
      <c r="BC826">
        <f t="shared" si="822"/>
        <v>0.48980582357561092</v>
      </c>
      <c r="BD826">
        <f t="shared" si="823"/>
        <v>4.9331796297907987E-2</v>
      </c>
      <c r="BF826" s="15">
        <f t="shared" si="839"/>
        <v>43.095481569930534</v>
      </c>
      <c r="BG826" s="10">
        <f t="shared" si="840"/>
        <v>0</v>
      </c>
      <c r="BH826">
        <f t="shared" si="841"/>
        <v>5.7122347190417813</v>
      </c>
      <c r="BI826">
        <f t="shared" si="842"/>
        <v>5.9216781596562029</v>
      </c>
      <c r="BJ826">
        <f t="shared" si="843"/>
        <v>-0.26252898767138522</v>
      </c>
      <c r="BK826">
        <f t="shared" si="844"/>
        <v>-5.4710857193795981E-4</v>
      </c>
      <c r="BM826">
        <f t="shared" si="845"/>
        <v>0</v>
      </c>
      <c r="BN826">
        <f t="shared" si="846"/>
        <v>-1.2434497875801753E-14</v>
      </c>
      <c r="BO826">
        <f t="shared" si="847"/>
        <v>0</v>
      </c>
      <c r="BP826">
        <f t="shared" si="848"/>
        <v>0</v>
      </c>
    </row>
    <row r="827" spans="1:68" x14ac:dyDescent="0.2">
      <c r="A827">
        <f t="shared" si="854"/>
        <v>0.79</v>
      </c>
      <c r="B827">
        <f t="shared" si="790"/>
        <v>2.4693297415256175</v>
      </c>
      <c r="C827">
        <f t="shared" si="791"/>
        <v>0.65640410850680952</v>
      </c>
      <c r="D827">
        <f t="shared" si="792"/>
        <v>2.4693297415256175</v>
      </c>
      <c r="E827">
        <f t="shared" si="798"/>
        <v>0.61027216782075044</v>
      </c>
      <c r="F827">
        <f t="shared" si="799"/>
        <v>0.61027216782075044</v>
      </c>
      <c r="G827">
        <f t="shared" si="793"/>
        <v>2.4446364441103614</v>
      </c>
      <c r="H827">
        <f t="shared" si="794"/>
        <v>0.64188668720616926</v>
      </c>
      <c r="I827">
        <f t="shared" si="795"/>
        <v>0.64188668720616937</v>
      </c>
      <c r="J827">
        <f t="shared" si="850"/>
        <v>34.006579379990598</v>
      </c>
      <c r="K827">
        <f t="shared" si="851"/>
        <v>32.828218869381686</v>
      </c>
      <c r="L827">
        <f t="shared" si="800"/>
        <v>1.335908484304343E+20</v>
      </c>
      <c r="M827">
        <f t="shared" si="796"/>
        <v>4.0540987414656449E-2</v>
      </c>
      <c r="N827" s="17">
        <f t="shared" si="852"/>
        <v>5.4159049049315144E+18</v>
      </c>
      <c r="O827">
        <f t="shared" si="853"/>
        <v>0</v>
      </c>
      <c r="P827" s="18" t="e">
        <f t="shared" si="797"/>
        <v>#N/A</v>
      </c>
      <c r="R827">
        <f t="shared" si="801"/>
        <v>3.4912884769007682</v>
      </c>
      <c r="S827">
        <f t="shared" si="802"/>
        <v>46.341313432876952</v>
      </c>
      <c r="T827">
        <f t="shared" si="824"/>
        <v>-3.2054417817019525</v>
      </c>
      <c r="U827" s="9">
        <f t="shared" si="803"/>
        <v>43.135871651175002</v>
      </c>
      <c r="V827">
        <f t="shared" si="825"/>
        <v>-5.4159049049315236E+18</v>
      </c>
      <c r="W827">
        <f t="shared" si="826"/>
        <v>0</v>
      </c>
      <c r="X827">
        <f t="shared" si="827"/>
        <v>0</v>
      </c>
      <c r="Y827">
        <f t="shared" si="804"/>
        <v>0.65640410850680952</v>
      </c>
      <c r="Z827">
        <f t="shared" si="805"/>
        <v>31.415926535897931</v>
      </c>
      <c r="AA827">
        <f t="shared" si="806"/>
        <v>4.0559848718778806</v>
      </c>
      <c r="AB827">
        <f t="shared" si="828"/>
        <v>5.2650574789947804</v>
      </c>
      <c r="AC827">
        <f t="shared" si="807"/>
        <v>36.680984014892715</v>
      </c>
      <c r="AD827">
        <f t="shared" si="829"/>
        <v>0.25546365061938026</v>
      </c>
      <c r="AE827">
        <f t="shared" si="808"/>
        <v>0.48954197990440484</v>
      </c>
      <c r="AF827" s="9">
        <f t="shared" si="830"/>
        <v>37.4259896454165</v>
      </c>
      <c r="AG827" s="9">
        <f t="shared" si="831"/>
        <v>0</v>
      </c>
      <c r="AH827">
        <f t="shared" si="832"/>
        <v>0</v>
      </c>
      <c r="AI827">
        <f t="shared" si="849"/>
        <v>3.1257338500323417E-3</v>
      </c>
      <c r="AJ827">
        <f t="shared" si="809"/>
        <v>37.337604695554134</v>
      </c>
      <c r="AK827">
        <f t="shared" si="810"/>
        <v>5.0001686477583975</v>
      </c>
      <c r="AL827">
        <f t="shared" si="811"/>
        <v>0.30424806329581155</v>
      </c>
      <c r="AM827">
        <f t="shared" si="812"/>
        <v>0.49385024456670257</v>
      </c>
      <c r="AN827" s="9">
        <f t="shared" si="833"/>
        <v>43.135871651175044</v>
      </c>
      <c r="AO827">
        <f t="shared" si="813"/>
        <v>0</v>
      </c>
      <c r="AP827">
        <f t="shared" si="834"/>
        <v>0</v>
      </c>
      <c r="AQ827">
        <f t="shared" si="814"/>
        <v>5.9216781596562029</v>
      </c>
      <c r="AR827">
        <f t="shared" si="815"/>
        <v>-0.26488883123638285</v>
      </c>
      <c r="AS827">
        <f t="shared" si="816"/>
        <v>4.8784412676431299E-2</v>
      </c>
      <c r="AT827">
        <f t="shared" si="835"/>
        <v>-5.297597939124192E-2</v>
      </c>
      <c r="AU827">
        <f t="shared" si="817"/>
        <v>5.7098820057585442</v>
      </c>
      <c r="AV827">
        <f t="shared" si="836"/>
        <v>0.1323696910991482</v>
      </c>
      <c r="AW827">
        <f t="shared" si="837"/>
        <v>0</v>
      </c>
      <c r="AX827">
        <f t="shared" si="818"/>
        <v>4.0552100972622449E-2</v>
      </c>
      <c r="AY827" t="b">
        <f t="shared" si="838"/>
        <v>0</v>
      </c>
      <c r="AZ827">
        <f t="shared" si="819"/>
        <v>37.337604695554134</v>
      </c>
      <c r="BA827">
        <f t="shared" si="820"/>
        <v>5.0001686477583993</v>
      </c>
      <c r="BB827">
        <f t="shared" si="821"/>
        <v>0.25491626699790343</v>
      </c>
      <c r="BC827">
        <f t="shared" si="822"/>
        <v>0.49385024456670257</v>
      </c>
      <c r="BD827">
        <f t="shared" si="823"/>
        <v>4.9331796297907987E-2</v>
      </c>
      <c r="BF827" s="15">
        <f t="shared" si="839"/>
        <v>43.135871651175044</v>
      </c>
      <c r="BG827" s="10">
        <f t="shared" si="840"/>
        <v>0</v>
      </c>
      <c r="BH827">
        <f t="shared" si="841"/>
        <v>5.7098820057585442</v>
      </c>
      <c r="BI827">
        <f t="shared" si="842"/>
        <v>5.9216781596562029</v>
      </c>
      <c r="BJ827">
        <f t="shared" si="843"/>
        <v>-0.26488883123638107</v>
      </c>
      <c r="BK827">
        <f t="shared" si="844"/>
        <v>-5.4738362147682684E-4</v>
      </c>
      <c r="BM827">
        <f t="shared" si="845"/>
        <v>0</v>
      </c>
      <c r="BN827">
        <f t="shared" si="846"/>
        <v>0</v>
      </c>
      <c r="BO827">
        <f t="shared" si="847"/>
        <v>0</v>
      </c>
      <c r="BP827">
        <f t="shared" si="848"/>
        <v>0</v>
      </c>
    </row>
    <row r="828" spans="1:68" x14ac:dyDescent="0.2">
      <c r="A828">
        <f t="shared" si="854"/>
        <v>0.79100000000000004</v>
      </c>
      <c r="B828">
        <f t="shared" si="790"/>
        <v>2.47245547537565</v>
      </c>
      <c r="C828">
        <f t="shared" si="791"/>
        <v>0.65327837465677696</v>
      </c>
      <c r="D828">
        <f t="shared" si="792"/>
        <v>2.47245547537565</v>
      </c>
      <c r="E828">
        <f t="shared" si="798"/>
        <v>0.60779300982058271</v>
      </c>
      <c r="F828">
        <f t="shared" si="799"/>
        <v>0.6077930098205826</v>
      </c>
      <c r="G828">
        <f t="shared" si="793"/>
        <v>2.4477309206218933</v>
      </c>
      <c r="H828">
        <f t="shared" si="794"/>
        <v>0.63951077465406136</v>
      </c>
      <c r="I828">
        <f t="shared" si="795"/>
        <v>0.63951077465406125</v>
      </c>
      <c r="J828">
        <f t="shared" si="850"/>
        <v>34.132920736548478</v>
      </c>
      <c r="K828">
        <f t="shared" si="851"/>
        <v>32.948960501843594</v>
      </c>
      <c r="L828">
        <f t="shared" si="800"/>
        <v>1.3903471596807068E+20</v>
      </c>
      <c r="M828">
        <f t="shared" si="796"/>
        <v>4.0572219035945899E-2</v>
      </c>
      <c r="N828" s="17">
        <f t="shared" si="852"/>
        <v>5.6409469498570885E+18</v>
      </c>
      <c r="O828">
        <f t="shared" si="853"/>
        <v>0</v>
      </c>
      <c r="P828" s="18" t="e">
        <f t="shared" si="797"/>
        <v>#N/A</v>
      </c>
      <c r="R828">
        <f t="shared" si="801"/>
        <v>3.4949597127071304</v>
      </c>
      <c r="S828">
        <f t="shared" si="802"/>
        <v>46.381255331005853</v>
      </c>
      <c r="T828">
        <f t="shared" si="824"/>
        <v>-3.2046717067856845</v>
      </c>
      <c r="U828" s="9">
        <f t="shared" si="803"/>
        <v>43.176583624220171</v>
      </c>
      <c r="V828">
        <f t="shared" si="825"/>
        <v>-5.6409469498570598E+18</v>
      </c>
      <c r="W828">
        <f t="shared" si="826"/>
        <v>0</v>
      </c>
      <c r="X828">
        <f t="shared" si="827"/>
        <v>-7.1054273576010019E-15</v>
      </c>
      <c r="Y828">
        <f t="shared" si="804"/>
        <v>0.65327837465677696</v>
      </c>
      <c r="Z828">
        <f t="shared" si="805"/>
        <v>31.415926535897931</v>
      </c>
      <c r="AA828">
        <f t="shared" si="806"/>
        <v>4.0591106057279127</v>
      </c>
      <c r="AB828">
        <f t="shared" si="828"/>
        <v>5.3033210300742502</v>
      </c>
      <c r="AC828">
        <f t="shared" si="807"/>
        <v>36.719247565972182</v>
      </c>
      <c r="AD828">
        <f t="shared" si="829"/>
        <v>0.25623400113792583</v>
      </c>
      <c r="AE828">
        <f t="shared" si="808"/>
        <v>0.49360526887375683</v>
      </c>
      <c r="AF828" s="9">
        <f t="shared" si="830"/>
        <v>37.469086835983866</v>
      </c>
      <c r="AG828" s="9">
        <f t="shared" si="831"/>
        <v>0</v>
      </c>
      <c r="AH828">
        <f t="shared" si="832"/>
        <v>0</v>
      </c>
      <c r="AI828">
        <f t="shared" si="849"/>
        <v>3.1257338500325638E-3</v>
      </c>
      <c r="AJ828">
        <f t="shared" si="809"/>
        <v>37.337604695554134</v>
      </c>
      <c r="AK828">
        <f t="shared" si="810"/>
        <v>5.0360398910996036</v>
      </c>
      <c r="AL828">
        <f t="shared" si="811"/>
        <v>0.30501813821207957</v>
      </c>
      <c r="AM828">
        <f t="shared" si="812"/>
        <v>0.49792089935435369</v>
      </c>
      <c r="AN828" s="9">
        <f t="shared" si="833"/>
        <v>43.176583624220171</v>
      </c>
      <c r="AO828">
        <f t="shared" si="813"/>
        <v>0</v>
      </c>
      <c r="AP828">
        <f t="shared" si="834"/>
        <v>0</v>
      </c>
      <c r="AQ828">
        <f t="shared" si="814"/>
        <v>5.9216781596562029</v>
      </c>
      <c r="AR828">
        <f t="shared" si="815"/>
        <v>-0.26728113897464656</v>
      </c>
      <c r="AS828">
        <f t="shared" si="816"/>
        <v>4.8784137074153744E-2</v>
      </c>
      <c r="AT828">
        <f t="shared" si="835"/>
        <v>-5.3073673909339619E-2</v>
      </c>
      <c r="AU828">
        <f t="shared" si="817"/>
        <v>5.7074967882363055</v>
      </c>
      <c r="AV828">
        <f t="shared" si="836"/>
        <v>0.13218963403659964</v>
      </c>
      <c r="AW828">
        <f t="shared" si="837"/>
        <v>0</v>
      </c>
      <c r="AX828">
        <f t="shared" si="818"/>
        <v>4.058335831112278E-2</v>
      </c>
      <c r="AY828" t="b">
        <f t="shared" si="838"/>
        <v>0</v>
      </c>
      <c r="AZ828">
        <f t="shared" si="819"/>
        <v>37.337604695554134</v>
      </c>
      <c r="BA828">
        <f t="shared" si="820"/>
        <v>5.0360398910995974</v>
      </c>
      <c r="BB828">
        <f t="shared" si="821"/>
        <v>0.25568634191417172</v>
      </c>
      <c r="BC828">
        <f t="shared" si="822"/>
        <v>0.49792089935435385</v>
      </c>
      <c r="BD828">
        <f t="shared" si="823"/>
        <v>4.9331796297907987E-2</v>
      </c>
      <c r="BF828" s="15">
        <f t="shared" si="839"/>
        <v>43.176583624220164</v>
      </c>
      <c r="BG828" s="10">
        <f t="shared" si="840"/>
        <v>0</v>
      </c>
      <c r="BH828">
        <f t="shared" si="841"/>
        <v>5.7074967882362984</v>
      </c>
      <c r="BI828">
        <f t="shared" si="842"/>
        <v>5.9216781596562029</v>
      </c>
      <c r="BJ828">
        <f t="shared" si="843"/>
        <v>-0.26728113897465278</v>
      </c>
      <c r="BK828">
        <f t="shared" si="844"/>
        <v>-5.4765922375410447E-4</v>
      </c>
      <c r="BM828">
        <f t="shared" si="845"/>
        <v>0</v>
      </c>
      <c r="BN828">
        <f t="shared" si="846"/>
        <v>0</v>
      </c>
      <c r="BO828">
        <f t="shared" si="847"/>
        <v>0</v>
      </c>
      <c r="BP828">
        <f t="shared" si="848"/>
        <v>0</v>
      </c>
    </row>
    <row r="829" spans="1:68" x14ac:dyDescent="0.2">
      <c r="A829">
        <f t="shared" si="854"/>
        <v>0.79200000000000004</v>
      </c>
      <c r="B829">
        <f t="shared" si="790"/>
        <v>2.4755812092256821</v>
      </c>
      <c r="C829">
        <f t="shared" si="791"/>
        <v>0.65015264080674484</v>
      </c>
      <c r="D829">
        <f t="shared" si="792"/>
        <v>2.4755812092256821</v>
      </c>
      <c r="E829">
        <f t="shared" si="798"/>
        <v>0.60530791355863045</v>
      </c>
      <c r="F829">
        <f t="shared" si="799"/>
        <v>0.60530791355863034</v>
      </c>
      <c r="G829">
        <f t="shared" si="793"/>
        <v>2.4508253971334253</v>
      </c>
      <c r="H829">
        <f t="shared" si="794"/>
        <v>0.63712873828923322</v>
      </c>
      <c r="I829">
        <f t="shared" si="795"/>
        <v>0.63712873828923322</v>
      </c>
      <c r="J829">
        <f t="shared" si="850"/>
        <v>34.260533656114106</v>
      </c>
      <c r="K829">
        <f t="shared" si="851"/>
        <v>33.070912802111764</v>
      </c>
      <c r="L829">
        <f t="shared" si="800"/>
        <v>1.4474771900589754E+20</v>
      </c>
      <c r="M829">
        <f t="shared" si="796"/>
        <v>4.0603450617595419E-2</v>
      </c>
      <c r="N829" s="17">
        <f t="shared" si="852"/>
        <v>5.8772568606655386E+18</v>
      </c>
      <c r="O829">
        <f t="shared" si="853"/>
        <v>0</v>
      </c>
      <c r="P829" s="18" t="e">
        <f t="shared" si="797"/>
        <v>#N/A</v>
      </c>
      <c r="R829">
        <f t="shared" si="801"/>
        <v>3.4986541287328716</v>
      </c>
      <c r="S829">
        <f t="shared" si="802"/>
        <v>46.421524032058677</v>
      </c>
      <c r="T829">
        <f t="shared" si="824"/>
        <v>-3.2039022254047769</v>
      </c>
      <c r="U829" s="9">
        <f t="shared" si="803"/>
        <v>43.217621806653902</v>
      </c>
      <c r="V829">
        <f t="shared" si="825"/>
        <v>-5.8772568606653624E+18</v>
      </c>
      <c r="W829">
        <f t="shared" si="826"/>
        <v>0</v>
      </c>
      <c r="X829">
        <f t="shared" si="827"/>
        <v>-2.8421709430404007E-14</v>
      </c>
      <c r="Y829">
        <f t="shared" si="804"/>
        <v>0.65015264080674484</v>
      </c>
      <c r="Z829">
        <f t="shared" si="805"/>
        <v>31.415926535897931</v>
      </c>
      <c r="AA829">
        <f t="shared" si="806"/>
        <v>4.0622363395779448</v>
      </c>
      <c r="AB829">
        <f t="shared" si="828"/>
        <v>5.341918008994174</v>
      </c>
      <c r="AC829">
        <f t="shared" si="807"/>
        <v>36.757844544892109</v>
      </c>
      <c r="AD829">
        <f t="shared" si="829"/>
        <v>0.25700375867332553</v>
      </c>
      <c r="AE829">
        <f t="shared" si="808"/>
        <v>0.49769504553752303</v>
      </c>
      <c r="AF829" s="9">
        <f t="shared" si="830"/>
        <v>37.512543349102963</v>
      </c>
      <c r="AG829" s="9">
        <f t="shared" si="831"/>
        <v>0</v>
      </c>
      <c r="AH829">
        <f t="shared" si="832"/>
        <v>0</v>
      </c>
      <c r="AI829">
        <f t="shared" si="849"/>
        <v>3.1257338500323417E-3</v>
      </c>
      <c r="AJ829">
        <f t="shared" si="809"/>
        <v>37.337604695554134</v>
      </c>
      <c r="AK829">
        <f t="shared" si="810"/>
        <v>5.0722114891161789</v>
      </c>
      <c r="AL829">
        <f t="shared" si="811"/>
        <v>0.30578761959298717</v>
      </c>
      <c r="AM829">
        <f t="shared" si="812"/>
        <v>0.50201800239062333</v>
      </c>
      <c r="AN829" s="9">
        <f t="shared" si="833"/>
        <v>43.217621806653916</v>
      </c>
      <c r="AO829">
        <f t="shared" si="813"/>
        <v>0</v>
      </c>
      <c r="AP829">
        <f t="shared" si="834"/>
        <v>0</v>
      </c>
      <c r="AQ829">
        <f t="shared" si="814"/>
        <v>5.9216781596562029</v>
      </c>
      <c r="AR829">
        <f t="shared" si="815"/>
        <v>-0.2697065198779951</v>
      </c>
      <c r="AS829">
        <f t="shared" si="816"/>
        <v>4.8783860919661637E-2</v>
      </c>
      <c r="AT829">
        <f t="shared" si="835"/>
        <v>-5.3173358495938981E-2</v>
      </c>
      <c r="AU829">
        <f t="shared" si="817"/>
        <v>5.7050784575509539</v>
      </c>
      <c r="AV829">
        <f t="shared" si="836"/>
        <v>0.13200815359702608</v>
      </c>
      <c r="AW829">
        <f t="shared" si="837"/>
        <v>0</v>
      </c>
      <c r="AX829">
        <f t="shared" si="818"/>
        <v>4.0614615649623098E-2</v>
      </c>
      <c r="AY829" t="b">
        <f t="shared" si="838"/>
        <v>0</v>
      </c>
      <c r="AZ829">
        <f t="shared" si="819"/>
        <v>37.337604695554134</v>
      </c>
      <c r="BA829">
        <f t="shared" si="820"/>
        <v>5.072211489116178</v>
      </c>
      <c r="BB829">
        <f t="shared" si="821"/>
        <v>0.2564558232950791</v>
      </c>
      <c r="BC829">
        <f t="shared" si="822"/>
        <v>0.50201800239062344</v>
      </c>
      <c r="BD829">
        <f t="shared" si="823"/>
        <v>4.9331796297907987E-2</v>
      </c>
      <c r="BF829" s="15">
        <f t="shared" si="839"/>
        <v>43.217621806653916</v>
      </c>
      <c r="BG829" s="10">
        <f t="shared" si="840"/>
        <v>0</v>
      </c>
      <c r="BH829">
        <f t="shared" si="841"/>
        <v>5.7050784575509539</v>
      </c>
      <c r="BI829">
        <f t="shared" si="842"/>
        <v>5.9216781596562029</v>
      </c>
      <c r="BJ829">
        <f t="shared" si="843"/>
        <v>-0.26970651987799599</v>
      </c>
      <c r="BK829">
        <f t="shared" si="844"/>
        <v>-5.4793537824643357E-4</v>
      </c>
      <c r="BM829">
        <f t="shared" si="845"/>
        <v>0</v>
      </c>
      <c r="BN829">
        <f t="shared" si="846"/>
        <v>0</v>
      </c>
      <c r="BO829">
        <f t="shared" si="847"/>
        <v>0</v>
      </c>
      <c r="BP829">
        <f t="shared" si="848"/>
        <v>0</v>
      </c>
    </row>
    <row r="830" spans="1:68" x14ac:dyDescent="0.2">
      <c r="A830">
        <f t="shared" si="854"/>
        <v>0.79300000000000004</v>
      </c>
      <c r="B830">
        <f t="shared" si="790"/>
        <v>2.4787069430757147</v>
      </c>
      <c r="C830">
        <f t="shared" si="791"/>
        <v>0.64702690695671228</v>
      </c>
      <c r="D830">
        <f t="shared" si="792"/>
        <v>2.4787069430757147</v>
      </c>
      <c r="E830">
        <f t="shared" si="798"/>
        <v>0.60281690331479099</v>
      </c>
      <c r="F830">
        <f t="shared" si="799"/>
        <v>0.60281690331479088</v>
      </c>
      <c r="G830">
        <f t="shared" si="793"/>
        <v>2.4539198736449577</v>
      </c>
      <c r="H830">
        <f t="shared" si="794"/>
        <v>0.63474060092153439</v>
      </c>
      <c r="I830">
        <f t="shared" si="795"/>
        <v>0.63474060092153439</v>
      </c>
      <c r="J830">
        <f t="shared" si="850"/>
        <v>34.389434912064466</v>
      </c>
      <c r="K830">
        <f t="shared" si="851"/>
        <v>33.194091679748091</v>
      </c>
      <c r="L830">
        <f t="shared" si="800"/>
        <v>1.5074539054186273E+20</v>
      </c>
      <c r="M830">
        <f t="shared" si="796"/>
        <v>4.0634682159574512E-2</v>
      </c>
      <c r="N830" s="17">
        <f t="shared" si="852"/>
        <v>6.1254910316895222E+18</v>
      </c>
      <c r="O830">
        <f t="shared" si="853"/>
        <v>0</v>
      </c>
      <c r="P830" s="18" t="e">
        <f t="shared" si="797"/>
        <v>#N/A</v>
      </c>
      <c r="R830">
        <f t="shared" si="801"/>
        <v>3.5023718986320538</v>
      </c>
      <c r="S830">
        <f t="shared" si="802"/>
        <v>46.462123932195887</v>
      </c>
      <c r="T830">
        <f t="shared" si="824"/>
        <v>-3.2031333366465038</v>
      </c>
      <c r="U830" s="9">
        <f t="shared" si="803"/>
        <v>43.258990595549385</v>
      </c>
      <c r="V830">
        <f t="shared" si="825"/>
        <v>-6.1254910316894218E+18</v>
      </c>
      <c r="W830">
        <f t="shared" si="826"/>
        <v>0</v>
      </c>
      <c r="X830">
        <f t="shared" si="827"/>
        <v>-1.4210854715202004E-14</v>
      </c>
      <c r="Y830">
        <f t="shared" si="804"/>
        <v>0.64702690695671228</v>
      </c>
      <c r="Z830">
        <f t="shared" si="805"/>
        <v>31.415926535897931</v>
      </c>
      <c r="AA830">
        <f t="shared" si="806"/>
        <v>4.065362073427977</v>
      </c>
      <c r="AB830">
        <f t="shared" si="828"/>
        <v>5.3808532176998458</v>
      </c>
      <c r="AC830">
        <f t="shared" si="807"/>
        <v>36.796779753597775</v>
      </c>
      <c r="AD830">
        <f t="shared" si="829"/>
        <v>0.2577729241377838</v>
      </c>
      <c r="AE830">
        <f t="shared" si="808"/>
        <v>0.50181152744461788</v>
      </c>
      <c r="AF830" s="9">
        <f t="shared" si="830"/>
        <v>37.556364205180174</v>
      </c>
      <c r="AG830" s="9">
        <f t="shared" si="831"/>
        <v>0</v>
      </c>
      <c r="AH830">
        <f t="shared" si="832"/>
        <v>0</v>
      </c>
      <c r="AI830">
        <f t="shared" si="849"/>
        <v>3.1257338500323417E-3</v>
      </c>
      <c r="AJ830">
        <f t="shared" si="809"/>
        <v>37.337604695554134</v>
      </c>
      <c r="AK830">
        <f t="shared" si="810"/>
        <v>5.1086876203528515</v>
      </c>
      <c r="AL830">
        <f t="shared" si="811"/>
        <v>0.30655650835126025</v>
      </c>
      <c r="AM830">
        <f t="shared" si="812"/>
        <v>0.50614177129117743</v>
      </c>
      <c r="AN830" s="9">
        <f t="shared" si="833"/>
        <v>43.258990595549427</v>
      </c>
      <c r="AO830">
        <f t="shared" si="813"/>
        <v>0</v>
      </c>
      <c r="AP830">
        <f t="shared" si="834"/>
        <v>0</v>
      </c>
      <c r="AQ830">
        <f t="shared" si="814"/>
        <v>5.9216781596562029</v>
      </c>
      <c r="AR830">
        <f t="shared" si="815"/>
        <v>-0.2721655973469943</v>
      </c>
      <c r="AS830">
        <f t="shared" si="816"/>
        <v>4.878358421347645E-2</v>
      </c>
      <c r="AT830">
        <f t="shared" si="835"/>
        <v>-5.3275051749630389E-2</v>
      </c>
      <c r="AU830">
        <f t="shared" si="817"/>
        <v>5.7026263903692538</v>
      </c>
      <c r="AV830">
        <f t="shared" si="836"/>
        <v>0.13182523012813785</v>
      </c>
      <c r="AW830">
        <f t="shared" si="837"/>
        <v>0</v>
      </c>
      <c r="AX830">
        <f t="shared" si="818"/>
        <v>4.0645872988123423E-2</v>
      </c>
      <c r="AY830" t="b">
        <f t="shared" si="838"/>
        <v>0</v>
      </c>
      <c r="AZ830">
        <f t="shared" si="819"/>
        <v>37.337604695554134</v>
      </c>
      <c r="BA830">
        <f t="shared" si="820"/>
        <v>5.1086876203528604</v>
      </c>
      <c r="BB830">
        <f t="shared" si="821"/>
        <v>0.25722471205335246</v>
      </c>
      <c r="BC830">
        <f t="shared" si="822"/>
        <v>0.50614177129117754</v>
      </c>
      <c r="BD830">
        <f t="shared" si="823"/>
        <v>4.9331796297907987E-2</v>
      </c>
      <c r="BF830" s="15">
        <f t="shared" si="839"/>
        <v>43.258990595549427</v>
      </c>
      <c r="BG830" s="10">
        <f t="shared" si="840"/>
        <v>0</v>
      </c>
      <c r="BH830">
        <f t="shared" si="841"/>
        <v>5.7026263903692538</v>
      </c>
      <c r="BI830">
        <f t="shared" si="842"/>
        <v>5.9216781596562029</v>
      </c>
      <c r="BJ830">
        <f t="shared" si="843"/>
        <v>-0.27216559734698542</v>
      </c>
      <c r="BK830">
        <f t="shared" si="844"/>
        <v>-5.4821208443134317E-4</v>
      </c>
      <c r="BM830">
        <f t="shared" si="845"/>
        <v>0</v>
      </c>
      <c r="BN830">
        <f t="shared" si="846"/>
        <v>8.8817841970012523E-15</v>
      </c>
      <c r="BO830">
        <f t="shared" si="847"/>
        <v>0</v>
      </c>
      <c r="BP830">
        <f t="shared" si="848"/>
        <v>0</v>
      </c>
    </row>
    <row r="831" spans="1:68" x14ac:dyDescent="0.2">
      <c r="A831">
        <f t="shared" si="854"/>
        <v>0.79400000000000004</v>
      </c>
      <c r="B831">
        <f t="shared" si="790"/>
        <v>2.4818326769257473</v>
      </c>
      <c r="C831">
        <f t="shared" si="791"/>
        <v>0.64390117310667971</v>
      </c>
      <c r="D831">
        <f t="shared" si="792"/>
        <v>2.4818326769257473</v>
      </c>
      <c r="E831">
        <f t="shared" si="798"/>
        <v>0.60032000342674308</v>
      </c>
      <c r="F831">
        <f t="shared" si="799"/>
        <v>0.60032000342674297</v>
      </c>
      <c r="G831">
        <f t="shared" si="793"/>
        <v>2.4570143501564896</v>
      </c>
      <c r="H831">
        <f t="shared" si="794"/>
        <v>0.63234638541923671</v>
      </c>
      <c r="I831">
        <f t="shared" si="795"/>
        <v>0.6323463854192366</v>
      </c>
      <c r="J831">
        <f t="shared" si="850"/>
        <v>34.519641583724542</v>
      </c>
      <c r="K831">
        <f t="shared" si="851"/>
        <v>33.318513333789745</v>
      </c>
      <c r="L831">
        <f t="shared" si="800"/>
        <v>1.5704428490376295E+20</v>
      </c>
      <c r="M831">
        <f t="shared" si="796"/>
        <v>4.0665913661852654E-2</v>
      </c>
      <c r="N831" s="17">
        <f t="shared" si="852"/>
        <v>6.3863493309838141E+18</v>
      </c>
      <c r="O831">
        <f t="shared" si="853"/>
        <v>0</v>
      </c>
      <c r="P831" s="18" t="e">
        <f t="shared" si="797"/>
        <v>#N/A</v>
      </c>
      <c r="R831">
        <f t="shared" si="801"/>
        <v>3.5061131984697957</v>
      </c>
      <c r="S831">
        <f t="shared" si="802"/>
        <v>46.503059508917708</v>
      </c>
      <c r="T831">
        <f t="shared" si="824"/>
        <v>-3.202365039600243</v>
      </c>
      <c r="U831" s="9">
        <f t="shared" si="803"/>
        <v>43.300694469317463</v>
      </c>
      <c r="V831">
        <f t="shared" si="825"/>
        <v>-6.3863493309835878E+18</v>
      </c>
      <c r="W831">
        <f t="shared" si="826"/>
        <v>0</v>
      </c>
      <c r="X831">
        <f t="shared" si="827"/>
        <v>-3.5527136788005009E-14</v>
      </c>
      <c r="Y831">
        <f t="shared" si="804"/>
        <v>0.64390117310667971</v>
      </c>
      <c r="Z831">
        <f t="shared" si="805"/>
        <v>31.415926535897931</v>
      </c>
      <c r="AA831">
        <f t="shared" si="806"/>
        <v>4.06848780727801</v>
      </c>
      <c r="AB831">
        <f t="shared" si="828"/>
        <v>5.4201315510717638</v>
      </c>
      <c r="AC831">
        <f t="shared" si="807"/>
        <v>36.836058086969693</v>
      </c>
      <c r="AD831">
        <f t="shared" si="829"/>
        <v>0.2585414984414019</v>
      </c>
      <c r="AE831">
        <f t="shared" si="808"/>
        <v>0.50595493536886893</v>
      </c>
      <c r="AF831" s="9">
        <f t="shared" si="830"/>
        <v>37.600554520779966</v>
      </c>
      <c r="AG831" s="9">
        <f t="shared" si="831"/>
        <v>0</v>
      </c>
      <c r="AH831">
        <f t="shared" si="832"/>
        <v>0</v>
      </c>
      <c r="AI831">
        <f t="shared" si="849"/>
        <v>3.1257338500325638E-3</v>
      </c>
      <c r="AJ831">
        <f t="shared" si="809"/>
        <v>37.337604695554134</v>
      </c>
      <c r="AK831">
        <f t="shared" si="810"/>
        <v>5.1454725414696991</v>
      </c>
      <c r="AL831">
        <f t="shared" si="811"/>
        <v>0.30732480539752105</v>
      </c>
      <c r="AM831">
        <f t="shared" si="812"/>
        <v>0.51029242689613785</v>
      </c>
      <c r="AN831" s="9">
        <f t="shared" si="833"/>
        <v>43.300694469317492</v>
      </c>
      <c r="AO831">
        <f t="shared" si="813"/>
        <v>0</v>
      </c>
      <c r="AP831">
        <f t="shared" si="834"/>
        <v>0</v>
      </c>
      <c r="AQ831">
        <f t="shared" si="814"/>
        <v>5.9216781596562029</v>
      </c>
      <c r="AR831">
        <f t="shared" si="815"/>
        <v>-0.27465900960206469</v>
      </c>
      <c r="AS831">
        <f t="shared" si="816"/>
        <v>4.8783306956119155E-2</v>
      </c>
      <c r="AT831">
        <f t="shared" si="835"/>
        <v>-5.3378772773241531E-2</v>
      </c>
      <c r="AU831">
        <f t="shared" si="817"/>
        <v>5.7001399485375259</v>
      </c>
      <c r="AV831">
        <f t="shared" si="836"/>
        <v>0.13164084360301881</v>
      </c>
      <c r="AW831">
        <f t="shared" si="837"/>
        <v>0</v>
      </c>
      <c r="AX831">
        <f t="shared" si="818"/>
        <v>4.0677130326623748E-2</v>
      </c>
      <c r="AY831" t="b">
        <f t="shared" si="838"/>
        <v>0</v>
      </c>
      <c r="AZ831">
        <f t="shared" si="819"/>
        <v>37.337604695554134</v>
      </c>
      <c r="BA831">
        <f t="shared" si="820"/>
        <v>5.1454725414697027</v>
      </c>
      <c r="BB831">
        <f t="shared" si="821"/>
        <v>0.2579930090996132</v>
      </c>
      <c r="BC831">
        <f t="shared" si="822"/>
        <v>0.51029242689613796</v>
      </c>
      <c r="BD831">
        <f t="shared" si="823"/>
        <v>4.9331796297907987E-2</v>
      </c>
      <c r="BF831" s="15">
        <f t="shared" si="839"/>
        <v>43.300694469317492</v>
      </c>
      <c r="BG831" s="10">
        <f t="shared" si="840"/>
        <v>0</v>
      </c>
      <c r="BH831">
        <f t="shared" si="841"/>
        <v>5.7001399485375259</v>
      </c>
      <c r="BI831">
        <f t="shared" si="842"/>
        <v>5.9216781596562029</v>
      </c>
      <c r="BJ831">
        <f t="shared" si="843"/>
        <v>-0.27465900960206113</v>
      </c>
      <c r="BK831">
        <f t="shared" si="844"/>
        <v>-5.484893417886938E-4</v>
      </c>
      <c r="BM831">
        <f t="shared" si="845"/>
        <v>0</v>
      </c>
      <c r="BN831">
        <f t="shared" si="846"/>
        <v>0</v>
      </c>
      <c r="BO831">
        <f t="shared" si="847"/>
        <v>0</v>
      </c>
      <c r="BP831">
        <f t="shared" si="848"/>
        <v>0</v>
      </c>
    </row>
    <row r="832" spans="1:68" x14ac:dyDescent="0.2">
      <c r="A832">
        <f t="shared" si="854"/>
        <v>0.79500000000000004</v>
      </c>
      <c r="B832">
        <f t="shared" si="790"/>
        <v>2.4849584107757794</v>
      </c>
      <c r="C832">
        <f t="shared" si="791"/>
        <v>0.64077543925664759</v>
      </c>
      <c r="D832">
        <f t="shared" si="792"/>
        <v>2.4849584107757794</v>
      </c>
      <c r="E832">
        <f t="shared" si="798"/>
        <v>0.5978172382897089</v>
      </c>
      <c r="F832">
        <f t="shared" si="799"/>
        <v>0.59781723828970879</v>
      </c>
      <c r="G832">
        <f t="shared" si="793"/>
        <v>2.4601088266680216</v>
      </c>
      <c r="H832">
        <f t="shared" si="794"/>
        <v>0.62994611470881434</v>
      </c>
      <c r="I832">
        <f t="shared" si="795"/>
        <v>0.62994611470881434</v>
      </c>
      <c r="J832">
        <f t="shared" si="850"/>
        <v>34.651171063299145</v>
      </c>
      <c r="K832">
        <f t="shared" si="851"/>
        <v>33.444194259294171</v>
      </c>
      <c r="L832">
        <f t="shared" si="800"/>
        <v>1.6366205296008384E+20</v>
      </c>
      <c r="M832">
        <f t="shared" si="796"/>
        <v>4.0697145124399335E-2</v>
      </c>
      <c r="N832" s="17">
        <f t="shared" si="852"/>
        <v>6.660578320673662E+18</v>
      </c>
      <c r="O832">
        <f t="shared" si="853"/>
        <v>0</v>
      </c>
      <c r="P832" s="18" t="e">
        <f t="shared" si="797"/>
        <v>#N/A</v>
      </c>
      <c r="R832">
        <f t="shared" si="801"/>
        <v>3.5098782067655652</v>
      </c>
      <c r="S832">
        <f t="shared" si="802"/>
        <v>46.544335322968642</v>
      </c>
      <c r="T832">
        <f t="shared" si="824"/>
        <v>-3.2015973333574714</v>
      </c>
      <c r="U832" s="9">
        <f t="shared" si="803"/>
        <v>43.342737989611173</v>
      </c>
      <c r="V832">
        <f t="shared" si="825"/>
        <v>-6.6605783206736783E+18</v>
      </c>
      <c r="W832">
        <f t="shared" si="826"/>
        <v>0</v>
      </c>
      <c r="X832">
        <f t="shared" si="827"/>
        <v>0</v>
      </c>
      <c r="Y832">
        <f t="shared" si="804"/>
        <v>0.64077543925664759</v>
      </c>
      <c r="Z832">
        <f t="shared" si="805"/>
        <v>31.415926535897931</v>
      </c>
      <c r="AA832">
        <f t="shared" si="806"/>
        <v>4.0716135411280421</v>
      </c>
      <c r="AB832">
        <f t="shared" si="828"/>
        <v>5.4597579991929619</v>
      </c>
      <c r="AC832">
        <f t="shared" si="807"/>
        <v>36.87568453509089</v>
      </c>
      <c r="AD832">
        <f t="shared" si="829"/>
        <v>0.25930948249218361</v>
      </c>
      <c r="AE832">
        <f t="shared" si="808"/>
        <v>0.51012549337134405</v>
      </c>
      <c r="AF832" s="9">
        <f t="shared" si="830"/>
        <v>37.645119510954416</v>
      </c>
      <c r="AG832" s="9">
        <f t="shared" si="831"/>
        <v>0</v>
      </c>
      <c r="AH832">
        <f t="shared" si="832"/>
        <v>0</v>
      </c>
      <c r="AI832">
        <f t="shared" si="849"/>
        <v>3.1257338500323417E-3</v>
      </c>
      <c r="AJ832">
        <f t="shared" si="809"/>
        <v>37.337604695554134</v>
      </c>
      <c r="AK832">
        <f t="shared" si="810"/>
        <v>5.1825705890843459</v>
      </c>
      <c r="AL832">
        <f t="shared" si="811"/>
        <v>0.30809251164029261</v>
      </c>
      <c r="AM832">
        <f t="shared" si="812"/>
        <v>0.51447019333241639</v>
      </c>
      <c r="AN832" s="9">
        <f t="shared" si="833"/>
        <v>43.342737989611187</v>
      </c>
      <c r="AO832">
        <f t="shared" si="813"/>
        <v>0</v>
      </c>
      <c r="AP832">
        <f t="shared" si="834"/>
        <v>0</v>
      </c>
      <c r="AQ832">
        <f t="shared" si="814"/>
        <v>5.9216781596562029</v>
      </c>
      <c r="AR832">
        <f t="shared" si="815"/>
        <v>-0.27718741010861603</v>
      </c>
      <c r="AS832">
        <f t="shared" si="816"/>
        <v>4.8783029148109003E-2</v>
      </c>
      <c r="AT832">
        <f t="shared" si="835"/>
        <v>-5.3484541183565312E-2</v>
      </c>
      <c r="AU832">
        <f t="shared" si="817"/>
        <v>5.6976184786567714</v>
      </c>
      <c r="AV832">
        <f t="shared" si="836"/>
        <v>0.13145497361109104</v>
      </c>
      <c r="AW832">
        <f t="shared" si="837"/>
        <v>0</v>
      </c>
      <c r="AX832">
        <f t="shared" si="818"/>
        <v>4.0708387665124073E-2</v>
      </c>
      <c r="AY832" t="b">
        <f t="shared" si="838"/>
        <v>0</v>
      </c>
      <c r="AZ832">
        <f t="shared" si="819"/>
        <v>37.337604695554134</v>
      </c>
      <c r="BA832">
        <f t="shared" si="820"/>
        <v>5.1825705890843485</v>
      </c>
      <c r="BB832">
        <f t="shared" si="821"/>
        <v>0.25876071534238498</v>
      </c>
      <c r="BC832">
        <f t="shared" si="822"/>
        <v>0.51447019333241661</v>
      </c>
      <c r="BD832">
        <f t="shared" si="823"/>
        <v>4.9331796297907987E-2</v>
      </c>
      <c r="BF832" s="15">
        <f t="shared" si="839"/>
        <v>43.342737989611187</v>
      </c>
      <c r="BG832" s="10">
        <f t="shared" si="840"/>
        <v>0</v>
      </c>
      <c r="BH832">
        <f t="shared" si="841"/>
        <v>5.6976184786567714</v>
      </c>
      <c r="BI832">
        <f t="shared" si="842"/>
        <v>5.9216781596562029</v>
      </c>
      <c r="BJ832">
        <f t="shared" si="843"/>
        <v>-0.27718741010861336</v>
      </c>
      <c r="BK832">
        <f t="shared" si="844"/>
        <v>-5.4876714979862351E-4</v>
      </c>
      <c r="BM832">
        <f t="shared" si="845"/>
        <v>0</v>
      </c>
      <c r="BN832">
        <f t="shared" si="846"/>
        <v>0</v>
      </c>
      <c r="BO832">
        <f t="shared" si="847"/>
        <v>0</v>
      </c>
      <c r="BP832">
        <f t="shared" si="848"/>
        <v>0</v>
      </c>
    </row>
    <row r="833" spans="1:68" x14ac:dyDescent="0.2">
      <c r="A833">
        <f t="shared" si="854"/>
        <v>0.79600000000000004</v>
      </c>
      <c r="B833">
        <f t="shared" si="790"/>
        <v>2.488084144625812</v>
      </c>
      <c r="C833">
        <f t="shared" si="791"/>
        <v>0.63764970540661503</v>
      </c>
      <c r="D833">
        <f t="shared" si="792"/>
        <v>2.488084144625812</v>
      </c>
      <c r="E833">
        <f t="shared" si="798"/>
        <v>0.59530863235621401</v>
      </c>
      <c r="F833">
        <f t="shared" si="799"/>
        <v>0.5953086323562139</v>
      </c>
      <c r="G833">
        <f t="shared" si="793"/>
        <v>2.4632033031795539</v>
      </c>
      <c r="H833">
        <f t="shared" si="794"/>
        <v>0.62753981177472462</v>
      </c>
      <c r="I833">
        <f t="shared" si="795"/>
        <v>0.62753981177472462</v>
      </c>
      <c r="J833">
        <f t="shared" si="850"/>
        <v>34.78404106299439</v>
      </c>
      <c r="K833">
        <f t="shared" si="851"/>
        <v>33.571151254062848</v>
      </c>
      <c r="L833">
        <f t="shared" si="800"/>
        <v>1.706175234555168E+20</v>
      </c>
      <c r="M833">
        <f t="shared" si="796"/>
        <v>4.0728376547184052E-2</v>
      </c>
      <c r="N833" s="17">
        <f t="shared" si="852"/>
        <v>6.9489747408442952E+18</v>
      </c>
      <c r="O833">
        <f t="shared" si="853"/>
        <v>0</v>
      </c>
      <c r="P833" s="18" t="e">
        <f t="shared" si="797"/>
        <v>#N/A</v>
      </c>
      <c r="R833">
        <f t="shared" si="801"/>
        <v>3.5136671045374506</v>
      </c>
      <c r="S833">
        <f t="shared" si="802"/>
        <v>46.585956020296223</v>
      </c>
      <c r="T833">
        <f t="shared" si="824"/>
        <v>-3.2008302170117577</v>
      </c>
      <c r="U833" s="9">
        <f t="shared" si="803"/>
        <v>43.385125803284467</v>
      </c>
      <c r="V833">
        <f t="shared" si="825"/>
        <v>-6.9489747408440556E+18</v>
      </c>
      <c r="W833">
        <f t="shared" si="826"/>
        <v>0</v>
      </c>
      <c r="X833">
        <f t="shared" si="827"/>
        <v>-3.5527136788005009E-14</v>
      </c>
      <c r="Y833">
        <f t="shared" si="804"/>
        <v>0.63764970540661503</v>
      </c>
      <c r="Z833">
        <f t="shared" si="805"/>
        <v>31.415926535897931</v>
      </c>
      <c r="AA833">
        <f t="shared" si="806"/>
        <v>4.0747392749780751</v>
      </c>
      <c r="AB833">
        <f t="shared" si="828"/>
        <v>5.4997376496830279</v>
      </c>
      <c r="AC833">
        <f t="shared" si="807"/>
        <v>36.915664185580958</v>
      </c>
      <c r="AD833">
        <f t="shared" si="829"/>
        <v>0.26007687719604372</v>
      </c>
      <c r="AE833">
        <f t="shared" si="808"/>
        <v>0.51432342886421334</v>
      </c>
      <c r="AF833" s="9">
        <f t="shared" si="830"/>
        <v>37.690064491641216</v>
      </c>
      <c r="AG833" s="9">
        <f t="shared" si="831"/>
        <v>0</v>
      </c>
      <c r="AH833">
        <f t="shared" si="832"/>
        <v>0</v>
      </c>
      <c r="AI833">
        <f t="shared" si="849"/>
        <v>3.1257338500323417E-3</v>
      </c>
      <c r="AJ833">
        <f t="shared" si="809"/>
        <v>37.337604695554134</v>
      </c>
      <c r="AK833">
        <f t="shared" si="810"/>
        <v>5.2199861816668065</v>
      </c>
      <c r="AL833">
        <f t="shared" si="811"/>
        <v>0.3088596279860063</v>
      </c>
      <c r="AM833">
        <f t="shared" si="812"/>
        <v>0.51867529807757784</v>
      </c>
      <c r="AN833" s="9">
        <f t="shared" si="833"/>
        <v>43.385125803284517</v>
      </c>
      <c r="AO833">
        <f t="shared" si="813"/>
        <v>0</v>
      </c>
      <c r="AP833">
        <f t="shared" si="834"/>
        <v>0</v>
      </c>
      <c r="AQ833">
        <f t="shared" si="814"/>
        <v>5.9216781596562029</v>
      </c>
      <c r="AR833">
        <f t="shared" si="815"/>
        <v>-0.27975146801622142</v>
      </c>
      <c r="AS833">
        <f t="shared" si="816"/>
        <v>4.8782750789962581E-2</v>
      </c>
      <c r="AT833">
        <f t="shared" si="835"/>
        <v>-5.3592377121368794E-2</v>
      </c>
      <c r="AU833">
        <f t="shared" si="817"/>
        <v>5.6950613116433004</v>
      </c>
      <c r="AV833">
        <f t="shared" si="836"/>
        <v>0.13126759934881069</v>
      </c>
      <c r="AW833">
        <f t="shared" si="837"/>
        <v>0</v>
      </c>
      <c r="AX833">
        <f t="shared" si="818"/>
        <v>4.0739645003624397E-2</v>
      </c>
      <c r="AY833" t="b">
        <f t="shared" si="838"/>
        <v>0</v>
      </c>
      <c r="AZ833">
        <f t="shared" si="819"/>
        <v>37.337604695554134</v>
      </c>
      <c r="BA833">
        <f t="shared" si="820"/>
        <v>5.2199861816667958</v>
      </c>
      <c r="BB833">
        <f t="shared" si="821"/>
        <v>0.25952783168809856</v>
      </c>
      <c r="BC833">
        <f t="shared" si="822"/>
        <v>0.51867529807757806</v>
      </c>
      <c r="BD833">
        <f t="shared" si="823"/>
        <v>4.9331796297907987E-2</v>
      </c>
      <c r="BF833" s="15">
        <f t="shared" si="839"/>
        <v>43.38512580328451</v>
      </c>
      <c r="BG833" s="10">
        <f t="shared" si="840"/>
        <v>0</v>
      </c>
      <c r="BH833">
        <f t="shared" si="841"/>
        <v>5.6950613116432933</v>
      </c>
      <c r="BI833">
        <f t="shared" si="842"/>
        <v>5.9216781596562029</v>
      </c>
      <c r="BJ833">
        <f t="shared" si="843"/>
        <v>-0.27975146801623207</v>
      </c>
      <c r="BK833">
        <f t="shared" si="844"/>
        <v>-5.4904550794515616E-4</v>
      </c>
      <c r="BM833">
        <f t="shared" si="845"/>
        <v>0</v>
      </c>
      <c r="BN833">
        <f t="shared" si="846"/>
        <v>-1.0658141036401503E-14</v>
      </c>
      <c r="BO833">
        <f t="shared" si="847"/>
        <v>0</v>
      </c>
      <c r="BP833">
        <f t="shared" si="848"/>
        <v>0</v>
      </c>
    </row>
    <row r="834" spans="1:68" x14ac:dyDescent="0.2">
      <c r="A834">
        <f t="shared" si="854"/>
        <v>0.79700000000000004</v>
      </c>
      <c r="B834">
        <f t="shared" si="790"/>
        <v>2.4912098784758445</v>
      </c>
      <c r="C834">
        <f t="shared" si="791"/>
        <v>0.63452397155658247</v>
      </c>
      <c r="D834">
        <f t="shared" si="792"/>
        <v>2.4912098784758445</v>
      </c>
      <c r="E834">
        <f t="shared" si="798"/>
        <v>0.59279421013585076</v>
      </c>
      <c r="F834">
        <f t="shared" si="799"/>
        <v>0.59279421013585065</v>
      </c>
      <c r="G834">
        <f t="shared" si="793"/>
        <v>2.4662977796910859</v>
      </c>
      <c r="H834">
        <f t="shared" si="794"/>
        <v>0.6251274996591889</v>
      </c>
      <c r="I834">
        <f t="shared" si="795"/>
        <v>0.62512749965918879</v>
      </c>
      <c r="J834">
        <f t="shared" si="850"/>
        <v>34.918269622335167</v>
      </c>
      <c r="K834">
        <f t="shared" si="851"/>
        <v>33.699401425549716</v>
      </c>
      <c r="L834">
        <f t="shared" si="800"/>
        <v>1.7793079101694391E+20</v>
      </c>
      <c r="M834">
        <f t="shared" si="796"/>
        <v>4.0759607930176273E-2</v>
      </c>
      <c r="N834" s="17">
        <f t="shared" si="852"/>
        <v>7.2523892805567642E+18</v>
      </c>
      <c r="O834">
        <f t="shared" si="853"/>
        <v>0</v>
      </c>
      <c r="P834" s="18" t="e">
        <f t="shared" si="797"/>
        <v>#N/A</v>
      </c>
      <c r="R834">
        <f t="shared" si="801"/>
        <v>3.5174800753474482</v>
      </c>
      <c r="S834">
        <f t="shared" si="802"/>
        <v>46.627926334065386</v>
      </c>
      <c r="T834">
        <f t="shared" si="824"/>
        <v>-3.200063689658756</v>
      </c>
      <c r="U834" s="9">
        <f t="shared" si="803"/>
        <v>43.42786264440663</v>
      </c>
      <c r="V834">
        <f t="shared" si="825"/>
        <v>-7.2523892805567017E+18</v>
      </c>
      <c r="W834">
        <f t="shared" si="826"/>
        <v>0</v>
      </c>
      <c r="X834">
        <f t="shared" si="827"/>
        <v>-7.1054273576010019E-15</v>
      </c>
      <c r="Y834">
        <f t="shared" si="804"/>
        <v>0.63452397155658247</v>
      </c>
      <c r="Z834">
        <f t="shared" si="805"/>
        <v>31.415926535897931</v>
      </c>
      <c r="AA834">
        <f t="shared" si="806"/>
        <v>4.0778650088281072</v>
      </c>
      <c r="AB834">
        <f t="shared" si="828"/>
        <v>5.5400756901010411</v>
      </c>
      <c r="AC834">
        <f t="shared" si="807"/>
        <v>36.956002225998972</v>
      </c>
      <c r="AD834">
        <f t="shared" si="829"/>
        <v>0.26084368345681097</v>
      </c>
      <c r="AE834">
        <f t="shared" si="808"/>
        <v>0.51854897267617428</v>
      </c>
      <c r="AF834" s="9">
        <f t="shared" si="830"/>
        <v>37.735394882131956</v>
      </c>
      <c r="AG834" s="9">
        <f t="shared" si="831"/>
        <v>0</v>
      </c>
      <c r="AH834">
        <f t="shared" si="832"/>
        <v>0</v>
      </c>
      <c r="AI834">
        <f t="shared" si="849"/>
        <v>3.1257338500325638E-3</v>
      </c>
      <c r="AJ834">
        <f t="shared" si="809"/>
        <v>37.337604695554134</v>
      </c>
      <c r="AK834">
        <f t="shared" si="810"/>
        <v>5.2577238214882538</v>
      </c>
      <c r="AL834">
        <f t="shared" si="811"/>
        <v>0.30962615533900806</v>
      </c>
      <c r="AM834">
        <f t="shared" si="812"/>
        <v>0.52290797202526695</v>
      </c>
      <c r="AN834" s="9">
        <f t="shared" si="833"/>
        <v>43.427862644406666</v>
      </c>
      <c r="AO834">
        <f t="shared" si="813"/>
        <v>0</v>
      </c>
      <c r="AP834">
        <f t="shared" si="834"/>
        <v>0</v>
      </c>
      <c r="AQ834">
        <f t="shared" si="814"/>
        <v>5.9216781596562029</v>
      </c>
      <c r="AR834">
        <f t="shared" si="815"/>
        <v>-0.28235186861278727</v>
      </c>
      <c r="AS834">
        <f t="shared" si="816"/>
        <v>4.8782471882197087E-2</v>
      </c>
      <c r="AT834">
        <f t="shared" si="835"/>
        <v>-5.3702301261777691E-2</v>
      </c>
      <c r="AU834">
        <f t="shared" si="817"/>
        <v>5.6924677622747097</v>
      </c>
      <c r="AV834">
        <f t="shared" si="836"/>
        <v>0.13107869961009644</v>
      </c>
      <c r="AW834">
        <f t="shared" si="837"/>
        <v>0</v>
      </c>
      <c r="AX834">
        <f t="shared" si="818"/>
        <v>4.0770902342124722E-2</v>
      </c>
      <c r="AY834" t="b">
        <f t="shared" si="838"/>
        <v>0</v>
      </c>
      <c r="AZ834">
        <f t="shared" si="819"/>
        <v>37.337604695554134</v>
      </c>
      <c r="BA834">
        <f t="shared" si="820"/>
        <v>5.2577238214882485</v>
      </c>
      <c r="BB834">
        <f t="shared" si="821"/>
        <v>0.26029435904109993</v>
      </c>
      <c r="BC834">
        <f t="shared" si="822"/>
        <v>0.52290797202526706</v>
      </c>
      <c r="BD834">
        <f t="shared" si="823"/>
        <v>4.9331796297907987E-2</v>
      </c>
      <c r="BF834" s="15">
        <f t="shared" si="839"/>
        <v>43.427862644406652</v>
      </c>
      <c r="BG834" s="10">
        <f t="shared" si="840"/>
        <v>0</v>
      </c>
      <c r="BH834">
        <f t="shared" si="841"/>
        <v>5.6924677622746955</v>
      </c>
      <c r="BI834">
        <f t="shared" si="842"/>
        <v>5.9216781596562029</v>
      </c>
      <c r="BJ834">
        <f t="shared" si="843"/>
        <v>-0.2823518686127926</v>
      </c>
      <c r="BK834">
        <f t="shared" si="844"/>
        <v>-5.4932441571103885E-4</v>
      </c>
      <c r="BM834">
        <f t="shared" si="845"/>
        <v>0</v>
      </c>
      <c r="BN834">
        <f t="shared" si="846"/>
        <v>0</v>
      </c>
      <c r="BO834">
        <f t="shared" si="847"/>
        <v>0</v>
      </c>
      <c r="BP834">
        <f t="shared" si="848"/>
        <v>0</v>
      </c>
    </row>
    <row r="835" spans="1:68" x14ac:dyDescent="0.2">
      <c r="A835">
        <f t="shared" si="854"/>
        <v>0.79800000000000004</v>
      </c>
      <c r="B835">
        <f t="shared" si="790"/>
        <v>2.4943356123258771</v>
      </c>
      <c r="C835">
        <f t="shared" si="791"/>
        <v>0.6313982377065499</v>
      </c>
      <c r="D835">
        <f t="shared" si="792"/>
        <v>2.4943356123258771</v>
      </c>
      <c r="E835">
        <f t="shared" si="798"/>
        <v>0.59027399619503762</v>
      </c>
      <c r="F835">
        <f t="shared" si="799"/>
        <v>0.59027399619503751</v>
      </c>
      <c r="G835">
        <f t="shared" si="793"/>
        <v>2.4693922562026183</v>
      </c>
      <c r="H835">
        <f t="shared" si="794"/>
        <v>0.62270920146197006</v>
      </c>
      <c r="I835">
        <f t="shared" si="795"/>
        <v>0.62270920146197006</v>
      </c>
      <c r="J835">
        <f t="shared" si="850"/>
        <v>35.053875115684939</v>
      </c>
      <c r="K835">
        <f t="shared" si="851"/>
        <v>33.828962197960301</v>
      </c>
      <c r="L835">
        <f t="shared" si="800"/>
        <v>1.8562331142906718E+20</v>
      </c>
      <c r="M835">
        <f t="shared" si="796"/>
        <v>4.0790839273345494E-2</v>
      </c>
      <c r="N835" s="17">
        <f t="shared" si="852"/>
        <v>7.5717306618892349E+18</v>
      </c>
      <c r="O835">
        <f t="shared" si="853"/>
        <v>0</v>
      </c>
      <c r="P835" s="18" t="e">
        <f t="shared" si="797"/>
        <v>#N/A</v>
      </c>
      <c r="R835">
        <f t="shared" si="801"/>
        <v>3.5213173053477949</v>
      </c>
      <c r="S835">
        <f t="shared" si="802"/>
        <v>46.670251086729976</v>
      </c>
      <c r="T835">
        <f t="shared" si="824"/>
        <v>-3.1992977503962003</v>
      </c>
      <c r="U835" s="9">
        <f t="shared" si="803"/>
        <v>43.470953336333778</v>
      </c>
      <c r="V835">
        <f t="shared" si="825"/>
        <v>-7.5717306618891848E+18</v>
      </c>
      <c r="W835">
        <f t="shared" si="826"/>
        <v>0</v>
      </c>
      <c r="X835">
        <f t="shared" si="827"/>
        <v>-7.1054273576010019E-15</v>
      </c>
      <c r="Y835">
        <f t="shared" si="804"/>
        <v>0.6313982377065499</v>
      </c>
      <c r="Z835">
        <f t="shared" si="805"/>
        <v>31.415926535897931</v>
      </c>
      <c r="AA835">
        <f t="shared" si="806"/>
        <v>4.0809907426781393</v>
      </c>
      <c r="AB835">
        <f t="shared" si="828"/>
        <v>5.5807774104199339</v>
      </c>
      <c r="AC835">
        <f t="shared" si="807"/>
        <v>36.996703946317865</v>
      </c>
      <c r="AD835">
        <f t="shared" si="829"/>
        <v>0.26160990217623853</v>
      </c>
      <c r="AE835">
        <f t="shared" si="808"/>
        <v>0.52280235911950146</v>
      </c>
      <c r="AF835" s="9">
        <f t="shared" si="830"/>
        <v>37.781116207613607</v>
      </c>
      <c r="AG835" s="9">
        <f t="shared" si="831"/>
        <v>0</v>
      </c>
      <c r="AH835">
        <f t="shared" si="832"/>
        <v>0</v>
      </c>
      <c r="AI835">
        <f t="shared" si="849"/>
        <v>3.1257338500325638E-3</v>
      </c>
      <c r="AJ835">
        <f t="shared" si="809"/>
        <v>37.337604695554134</v>
      </c>
      <c r="AK835">
        <f t="shared" si="810"/>
        <v>5.2957880966258308</v>
      </c>
      <c r="AL835">
        <f t="shared" si="811"/>
        <v>0.3103920946015637</v>
      </c>
      <c r="AM835">
        <f t="shared" si="812"/>
        <v>0.52716844955225939</v>
      </c>
      <c r="AN835" s="9">
        <f t="shared" si="833"/>
        <v>43.470953336333778</v>
      </c>
      <c r="AO835">
        <f t="shared" si="813"/>
        <v>0</v>
      </c>
      <c r="AP835">
        <f t="shared" si="834"/>
        <v>0</v>
      </c>
      <c r="AQ835">
        <f t="shared" si="814"/>
        <v>5.9216781596562029</v>
      </c>
      <c r="AR835">
        <f t="shared" si="815"/>
        <v>-0.28498931379410308</v>
      </c>
      <c r="AS835">
        <f t="shared" si="816"/>
        <v>4.8782192425325166E-2</v>
      </c>
      <c r="AT835">
        <f t="shared" si="835"/>
        <v>-5.3814334825005888E-2</v>
      </c>
      <c r="AU835">
        <f t="shared" si="817"/>
        <v>5.6898371287201712</v>
      </c>
      <c r="AV835">
        <f t="shared" si="836"/>
        <v>0.13088825277646962</v>
      </c>
      <c r="AW835">
        <f t="shared" si="837"/>
        <v>0</v>
      </c>
      <c r="AX835">
        <f t="shared" si="818"/>
        <v>4.0802159680625047E-2</v>
      </c>
      <c r="AY835" t="b">
        <f t="shared" si="838"/>
        <v>0</v>
      </c>
      <c r="AZ835">
        <f t="shared" si="819"/>
        <v>37.337604695554134</v>
      </c>
      <c r="BA835">
        <f t="shared" si="820"/>
        <v>5.2957880966258273</v>
      </c>
      <c r="BB835">
        <f t="shared" si="821"/>
        <v>0.26106029830365562</v>
      </c>
      <c r="BC835">
        <f t="shared" si="822"/>
        <v>0.52716844955225961</v>
      </c>
      <c r="BD835">
        <f t="shared" si="823"/>
        <v>4.9331796297907987E-2</v>
      </c>
      <c r="BF835" s="15">
        <f t="shared" si="839"/>
        <v>43.470953336333778</v>
      </c>
      <c r="BG835" s="10">
        <f t="shared" si="840"/>
        <v>0</v>
      </c>
      <c r="BH835">
        <f t="shared" si="841"/>
        <v>5.6898371287201712</v>
      </c>
      <c r="BI835">
        <f t="shared" si="842"/>
        <v>5.9216781596562029</v>
      </c>
      <c r="BJ835">
        <f t="shared" si="843"/>
        <v>-0.28498931379410664</v>
      </c>
      <c r="BK835">
        <f t="shared" si="844"/>
        <v>-5.4960387258290444E-4</v>
      </c>
      <c r="BM835">
        <f t="shared" si="845"/>
        <v>0</v>
      </c>
      <c r="BN835">
        <f t="shared" si="846"/>
        <v>0</v>
      </c>
      <c r="BO835">
        <f t="shared" si="847"/>
        <v>0</v>
      </c>
      <c r="BP835">
        <f t="shared" si="848"/>
        <v>0</v>
      </c>
    </row>
    <row r="836" spans="1:68" x14ac:dyDescent="0.2">
      <c r="A836">
        <f t="shared" si="854"/>
        <v>0.79900000000000004</v>
      </c>
      <c r="B836">
        <f t="shared" si="790"/>
        <v>2.4974613461759092</v>
      </c>
      <c r="C836">
        <f t="shared" si="791"/>
        <v>0.62827250385651778</v>
      </c>
      <c r="D836">
        <f t="shared" si="792"/>
        <v>2.4974613461759092</v>
      </c>
      <c r="E836">
        <f t="shared" si="798"/>
        <v>0.58774801515677966</v>
      </c>
      <c r="F836">
        <f t="shared" si="799"/>
        <v>0.58774801515677955</v>
      </c>
      <c r="G836">
        <f t="shared" si="793"/>
        <v>2.4724867327141502</v>
      </c>
      <c r="H836">
        <f t="shared" si="794"/>
        <v>0.62028494034015369</v>
      </c>
      <c r="I836">
        <f t="shared" si="795"/>
        <v>0.62028494034015369</v>
      </c>
      <c r="J836">
        <f t="shared" si="850"/>
        <v>35.190876259974139</v>
      </c>
      <c r="K836">
        <f t="shared" si="851"/>
        <v>33.959851319547589</v>
      </c>
      <c r="L836">
        <f t="shared" si="800"/>
        <v>1.9371800483694772E+20</v>
      </c>
      <c r="M836">
        <f t="shared" si="796"/>
        <v>4.08220705766612E-2</v>
      </c>
      <c r="N836" s="17">
        <f t="shared" si="852"/>
        <v>7.9079700654238761E+18</v>
      </c>
      <c r="O836">
        <f t="shared" si="853"/>
        <v>0</v>
      </c>
      <c r="P836" s="18" t="e">
        <f t="shared" si="797"/>
        <v>#N/A</v>
      </c>
      <c r="R836">
        <f t="shared" si="801"/>
        <v>3.525178983328368</v>
      </c>
      <c r="S836">
        <f t="shared" si="802"/>
        <v>46.712935192164331</v>
      </c>
      <c r="T836">
        <f t="shared" si="824"/>
        <v>-3.1985323983238967</v>
      </c>
      <c r="U836" s="9">
        <f t="shared" si="803"/>
        <v>43.514402793840432</v>
      </c>
      <c r="V836">
        <f t="shared" si="825"/>
        <v>-7.9079700654237614E+18</v>
      </c>
      <c r="W836">
        <f t="shared" si="826"/>
        <v>0</v>
      </c>
      <c r="X836">
        <f t="shared" si="827"/>
        <v>-1.4210854715202004E-14</v>
      </c>
      <c r="Y836">
        <f t="shared" si="804"/>
        <v>0.62827250385651778</v>
      </c>
      <c r="Z836">
        <f t="shared" si="805"/>
        <v>31.415926535897931</v>
      </c>
      <c r="AA836">
        <f t="shared" si="806"/>
        <v>4.0841164765281714</v>
      </c>
      <c r="AB836">
        <f t="shared" si="828"/>
        <v>5.6218482055746657</v>
      </c>
      <c r="AC836">
        <f t="shared" si="807"/>
        <v>37.037774741472596</v>
      </c>
      <c r="AD836">
        <f t="shared" si="829"/>
        <v>0.26237553425400717</v>
      </c>
      <c r="AE836">
        <f t="shared" si="808"/>
        <v>0.52708382605875781</v>
      </c>
      <c r="AF836" s="9">
        <f t="shared" si="830"/>
        <v>37.827234101785358</v>
      </c>
      <c r="AG836" s="9">
        <f t="shared" si="831"/>
        <v>0</v>
      </c>
      <c r="AH836">
        <f t="shared" si="832"/>
        <v>0</v>
      </c>
      <c r="AI836">
        <f t="shared" si="849"/>
        <v>3.1257338500323417E-3</v>
      </c>
      <c r="AJ836">
        <f t="shared" si="809"/>
        <v>37.337604695554134</v>
      </c>
      <c r="AK836">
        <f t="shared" si="810"/>
        <v>5.3341836830252491</v>
      </c>
      <c r="AL836">
        <f t="shared" si="811"/>
        <v>0.31115744667386736</v>
      </c>
      <c r="AM836">
        <f t="shared" si="812"/>
        <v>0.53145696858717595</v>
      </c>
      <c r="AN836" s="9">
        <f t="shared" si="833"/>
        <v>43.514402793840432</v>
      </c>
      <c r="AO836">
        <f t="shared" si="813"/>
        <v>0</v>
      </c>
      <c r="AP836">
        <f t="shared" si="834"/>
        <v>0</v>
      </c>
      <c r="AQ836">
        <f t="shared" si="814"/>
        <v>5.9216781596562029</v>
      </c>
      <c r="AR836">
        <f t="shared" si="815"/>
        <v>-0.28766452254941655</v>
      </c>
      <c r="AS836">
        <f t="shared" si="816"/>
        <v>4.8781912419860185E-2</v>
      </c>
      <c r="AT836">
        <f t="shared" si="835"/>
        <v>-5.3928499587451287E-2</v>
      </c>
      <c r="AU836">
        <f t="shared" si="817"/>
        <v>5.6871686920550744</v>
      </c>
      <c r="AV836">
        <f t="shared" si="836"/>
        <v>0.13069623680691089</v>
      </c>
      <c r="AW836">
        <f t="shared" si="837"/>
        <v>0</v>
      </c>
      <c r="AX836">
        <f t="shared" si="818"/>
        <v>4.0833417019125365E-2</v>
      </c>
      <c r="AY836" t="b">
        <f t="shared" si="838"/>
        <v>0</v>
      </c>
      <c r="AZ836">
        <f t="shared" si="819"/>
        <v>37.337604695554134</v>
      </c>
      <c r="BA836">
        <f t="shared" si="820"/>
        <v>5.3341836830252705</v>
      </c>
      <c r="BB836">
        <f t="shared" si="821"/>
        <v>0.26182565037595934</v>
      </c>
      <c r="BC836">
        <f t="shared" si="822"/>
        <v>0.53145696858717617</v>
      </c>
      <c r="BD836">
        <f t="shared" si="823"/>
        <v>4.9331796297907987E-2</v>
      </c>
      <c r="BF836" s="15">
        <f t="shared" si="839"/>
        <v>43.514402793840453</v>
      </c>
      <c r="BG836" s="10">
        <f t="shared" si="840"/>
        <v>0</v>
      </c>
      <c r="BH836">
        <f t="shared" si="841"/>
        <v>5.6871686920550957</v>
      </c>
      <c r="BI836">
        <f t="shared" si="842"/>
        <v>5.9216781596562029</v>
      </c>
      <c r="BJ836">
        <f t="shared" si="843"/>
        <v>-0.28766452254939523</v>
      </c>
      <c r="BK836">
        <f t="shared" si="844"/>
        <v>-5.498838780478299E-4</v>
      </c>
      <c r="BM836">
        <f t="shared" si="845"/>
        <v>0</v>
      </c>
      <c r="BN836">
        <f t="shared" si="846"/>
        <v>2.1316282072803006E-14</v>
      </c>
      <c r="BO836">
        <f t="shared" si="847"/>
        <v>0</v>
      </c>
      <c r="BP836">
        <f t="shared" si="848"/>
        <v>0</v>
      </c>
    </row>
    <row r="837" spans="1:68" x14ac:dyDescent="0.2">
      <c r="A837">
        <f t="shared" si="854"/>
        <v>0.8</v>
      </c>
      <c r="B837">
        <f t="shared" si="790"/>
        <v>2.5005870800259418</v>
      </c>
      <c r="C837">
        <f t="shared" si="791"/>
        <v>0.62514677000648522</v>
      </c>
      <c r="D837">
        <f t="shared" si="792"/>
        <v>2.5005870800259418</v>
      </c>
      <c r="E837">
        <f t="shared" si="798"/>
        <v>0.58521629170042666</v>
      </c>
      <c r="F837">
        <f t="shared" si="799"/>
        <v>0.58521629170042655</v>
      </c>
      <c r="G837">
        <f t="shared" si="793"/>
        <v>2.4755812092256821</v>
      </c>
      <c r="H837">
        <f t="shared" si="794"/>
        <v>0.61785473950792369</v>
      </c>
      <c r="I837">
        <f t="shared" si="795"/>
        <v>0.61785473950792358</v>
      </c>
      <c r="J837">
        <f t="shared" si="850"/>
        <v>35.329292122644389</v>
      </c>
      <c r="K837">
        <f t="shared" si="851"/>
        <v>34.092086870111046</v>
      </c>
      <c r="L837">
        <f t="shared" si="800"/>
        <v>2.0223936759747074E+20</v>
      </c>
      <c r="M837">
        <f t="shared" si="796"/>
        <v>4.0853301840092886E-2</v>
      </c>
      <c r="N837" s="17">
        <f t="shared" si="852"/>
        <v>8.2621459284089733E+18</v>
      </c>
      <c r="O837">
        <f t="shared" si="853"/>
        <v>0</v>
      </c>
      <c r="P837" s="18" t="e">
        <f t="shared" si="797"/>
        <v>#N/A</v>
      </c>
      <c r="R837">
        <f t="shared" si="801"/>
        <v>3.5290653007651893</v>
      </c>
      <c r="S837">
        <f t="shared" si="802"/>
        <v>46.755983657856028</v>
      </c>
      <c r="T837">
        <f t="shared" si="824"/>
        <v>-3.1977676325437177</v>
      </c>
      <c r="U837" s="9">
        <f t="shared" si="803"/>
        <v>43.558216025312312</v>
      </c>
      <c r="V837">
        <f t="shared" si="825"/>
        <v>-8.2621459284086262E+18</v>
      </c>
      <c r="W837">
        <f t="shared" si="826"/>
        <v>0</v>
      </c>
      <c r="X837">
        <f t="shared" si="827"/>
        <v>-4.2632564145606011E-14</v>
      </c>
      <c r="Y837">
        <f t="shared" si="804"/>
        <v>0.62514677000648522</v>
      </c>
      <c r="Z837">
        <f t="shared" si="805"/>
        <v>31.415926535897931</v>
      </c>
      <c r="AA837">
        <f t="shared" si="806"/>
        <v>4.0872422103782045</v>
      </c>
      <c r="AB837">
        <f t="shared" si="828"/>
        <v>5.6632935780868694</v>
      </c>
      <c r="AC837">
        <f t="shared" si="807"/>
        <v>37.079220113984803</v>
      </c>
      <c r="AD837">
        <f t="shared" si="829"/>
        <v>0.26314058058773337</v>
      </c>
      <c r="AE837">
        <f t="shared" si="808"/>
        <v>0.53139361498122173</v>
      </c>
      <c r="AF837" s="9">
        <f t="shared" si="830"/>
        <v>37.873754309553753</v>
      </c>
      <c r="AG837" s="9">
        <f t="shared" si="831"/>
        <v>0</v>
      </c>
      <c r="AH837">
        <f t="shared" si="832"/>
        <v>0</v>
      </c>
      <c r="AI837">
        <f t="shared" si="849"/>
        <v>3.1257338500323417E-3</v>
      </c>
      <c r="AJ837">
        <f t="shared" si="809"/>
        <v>37.337604695554134</v>
      </c>
      <c r="AK837">
        <f t="shared" si="810"/>
        <v>5.3729153466232544</v>
      </c>
      <c r="AL837">
        <f t="shared" si="811"/>
        <v>0.31192221245404639</v>
      </c>
      <c r="AM837">
        <f t="shared" si="812"/>
        <v>0.5357737706809147</v>
      </c>
      <c r="AN837" s="9">
        <f t="shared" si="833"/>
        <v>43.55821602531234</v>
      </c>
      <c r="AO837">
        <f t="shared" si="813"/>
        <v>0</v>
      </c>
      <c r="AP837">
        <f t="shared" si="834"/>
        <v>0</v>
      </c>
      <c r="AQ837">
        <f t="shared" si="814"/>
        <v>5.9216781596562029</v>
      </c>
      <c r="AR837">
        <f t="shared" si="815"/>
        <v>-0.29037823146361497</v>
      </c>
      <c r="AS837">
        <f t="shared" si="816"/>
        <v>4.8781631866313013E-2</v>
      </c>
      <c r="AT837">
        <f t="shared" si="835"/>
        <v>-5.4044817893159354E-2</v>
      </c>
      <c r="AU837">
        <f t="shared" si="817"/>
        <v>5.6844617157585873</v>
      </c>
      <c r="AV837">
        <f t="shared" si="836"/>
        <v>0.13050262922740591</v>
      </c>
      <c r="AW837">
        <f t="shared" si="837"/>
        <v>0</v>
      </c>
      <c r="AX837">
        <f t="shared" si="818"/>
        <v>4.0864674357625697E-2</v>
      </c>
      <c r="AY837" t="b">
        <f t="shared" si="838"/>
        <v>0</v>
      </c>
      <c r="AZ837">
        <f t="shared" si="819"/>
        <v>37.337604695554134</v>
      </c>
      <c r="BA837">
        <f t="shared" si="820"/>
        <v>5.3729153466232606</v>
      </c>
      <c r="BB837">
        <f t="shared" si="821"/>
        <v>0.26259041615613871</v>
      </c>
      <c r="BC837">
        <f t="shared" si="822"/>
        <v>0.53577377068091492</v>
      </c>
      <c r="BD837">
        <f t="shared" si="823"/>
        <v>4.9331796297907987E-2</v>
      </c>
      <c r="BF837" s="15">
        <f t="shared" si="839"/>
        <v>43.558216025312348</v>
      </c>
      <c r="BG837" s="10">
        <f t="shared" si="840"/>
        <v>0</v>
      </c>
      <c r="BH837">
        <f t="shared" si="841"/>
        <v>5.6844617157585944</v>
      </c>
      <c r="BI837">
        <f t="shared" si="842"/>
        <v>5.9216781596562029</v>
      </c>
      <c r="BJ837">
        <f t="shared" si="843"/>
        <v>-0.29037823146360875</v>
      </c>
      <c r="BK837">
        <f t="shared" si="844"/>
        <v>-5.5016443159466855E-4</v>
      </c>
      <c r="BM837">
        <f t="shared" si="845"/>
        <v>0</v>
      </c>
      <c r="BN837">
        <f t="shared" si="846"/>
        <v>0</v>
      </c>
      <c r="BO837">
        <f t="shared" si="847"/>
        <v>0</v>
      </c>
      <c r="BP837">
        <f t="shared" si="848"/>
        <v>0</v>
      </c>
    </row>
    <row r="838" spans="1:68" x14ac:dyDescent="0.2">
      <c r="A838">
        <f t="shared" si="854"/>
        <v>0.80100000000000005</v>
      </c>
      <c r="B838">
        <f t="shared" si="790"/>
        <v>2.5037128138759743</v>
      </c>
      <c r="C838">
        <f t="shared" si="791"/>
        <v>0.62202103615645266</v>
      </c>
      <c r="D838">
        <f t="shared" si="792"/>
        <v>2.5037128138759743</v>
      </c>
      <c r="E838">
        <f t="shared" si="798"/>
        <v>0.58267885056143376</v>
      </c>
      <c r="F838">
        <f t="shared" si="799"/>
        <v>0.58267885056143365</v>
      </c>
      <c r="G838">
        <f t="shared" si="793"/>
        <v>2.4786756857372145</v>
      </c>
      <c r="H838">
        <f t="shared" si="794"/>
        <v>0.61541862223634181</v>
      </c>
      <c r="I838">
        <f t="shared" si="795"/>
        <v>0.61541862223634181</v>
      </c>
      <c r="J838">
        <f t="shared" si="850"/>
        <v>35.469142129815097</v>
      </c>
      <c r="K838">
        <f t="shared" si="851"/>
        <v>34.2256872687054</v>
      </c>
      <c r="L838">
        <f t="shared" si="800"/>
        <v>2.1121359357304514E+20</v>
      </c>
      <c r="M838">
        <f t="shared" si="796"/>
        <v>4.0884533063610021E-2</v>
      </c>
      <c r="N838" s="17">
        <f t="shared" si="852"/>
        <v>8.6353691499210527E+18</v>
      </c>
      <c r="O838">
        <f t="shared" si="853"/>
        <v>0</v>
      </c>
      <c r="P838" s="18" t="e">
        <f t="shared" si="797"/>
        <v>#N/A</v>
      </c>
      <c r="R838">
        <f t="shared" si="801"/>
        <v>3.532976451870057</v>
      </c>
      <c r="S838">
        <f t="shared" si="802"/>
        <v>46.799401587162357</v>
      </c>
      <c r="T838">
        <f t="shared" si="824"/>
        <v>-3.197003452159596</v>
      </c>
      <c r="U838" s="9">
        <f t="shared" si="803"/>
        <v>43.602398135002758</v>
      </c>
      <c r="V838">
        <f t="shared" si="825"/>
        <v>-8.6353691499204577E+18</v>
      </c>
      <c r="W838">
        <f t="shared" si="826"/>
        <v>0</v>
      </c>
      <c r="X838">
        <f t="shared" si="827"/>
        <v>-7.1054273576010019E-14</v>
      </c>
      <c r="Y838">
        <f t="shared" si="804"/>
        <v>0.62202103615645266</v>
      </c>
      <c r="Z838">
        <f t="shared" si="805"/>
        <v>31.415926535897931</v>
      </c>
      <c r="AA838">
        <f t="shared" si="806"/>
        <v>4.0903679442282375</v>
      </c>
      <c r="AB838">
        <f t="shared" si="828"/>
        <v>5.7051191407685549</v>
      </c>
      <c r="AC838">
        <f t="shared" si="807"/>
        <v>37.121045676666483</v>
      </c>
      <c r="AD838">
        <f t="shared" si="829"/>
        <v>0.26390504207297444</v>
      </c>
      <c r="AE838">
        <f t="shared" si="808"/>
        <v>0.53573197106908577</v>
      </c>
      <c r="AF838" s="9">
        <f t="shared" si="830"/>
        <v>37.920682689808544</v>
      </c>
      <c r="AG838" s="9">
        <f t="shared" si="831"/>
        <v>0</v>
      </c>
      <c r="AH838">
        <f t="shared" si="832"/>
        <v>0</v>
      </c>
      <c r="AI838">
        <f t="shared" si="849"/>
        <v>3.1257338500325638E-3</v>
      </c>
      <c r="AJ838">
        <f t="shared" si="809"/>
        <v>37.337604695554134</v>
      </c>
      <c r="AK838">
        <f t="shared" si="810"/>
        <v>5.4119879455316831</v>
      </c>
      <c r="AL838">
        <f t="shared" si="811"/>
        <v>0.31268639283816801</v>
      </c>
      <c r="AM838">
        <f t="shared" si="812"/>
        <v>0.54011910107884598</v>
      </c>
      <c r="AN838" s="9">
        <f t="shared" si="833"/>
        <v>43.602398135002829</v>
      </c>
      <c r="AO838">
        <f t="shared" si="813"/>
        <v>7.1054273576010019E-14</v>
      </c>
      <c r="AP838">
        <f t="shared" si="834"/>
        <v>1.6295955409610731E-15</v>
      </c>
      <c r="AQ838">
        <f t="shared" si="814"/>
        <v>5.9216781596562029</v>
      </c>
      <c r="AR838">
        <f t="shared" si="815"/>
        <v>-0.29313119523687181</v>
      </c>
      <c r="AS838">
        <f t="shared" si="816"/>
        <v>4.8781350765193576E-2</v>
      </c>
      <c r="AT838">
        <f t="shared" si="835"/>
        <v>-5.4163312665707369E-2</v>
      </c>
      <c r="AU838">
        <f t="shared" si="817"/>
        <v>5.6817154451942855</v>
      </c>
      <c r="AV838">
        <f t="shared" si="836"/>
        <v>0.13030740712018676</v>
      </c>
      <c r="AW838">
        <f t="shared" si="837"/>
        <v>0</v>
      </c>
      <c r="AX838">
        <f t="shared" si="818"/>
        <v>4.0895931696126021E-2</v>
      </c>
      <c r="AY838" t="b">
        <f t="shared" si="838"/>
        <v>0</v>
      </c>
      <c r="AZ838">
        <f t="shared" si="819"/>
        <v>37.337604695554134</v>
      </c>
      <c r="BA838">
        <f t="shared" si="820"/>
        <v>5.4119879455316848</v>
      </c>
      <c r="BB838">
        <f t="shared" si="821"/>
        <v>0.26335459654026</v>
      </c>
      <c r="BC838">
        <f t="shared" si="822"/>
        <v>0.54011910107884609</v>
      </c>
      <c r="BD838">
        <f t="shared" si="823"/>
        <v>4.9331796297907987E-2</v>
      </c>
      <c r="BF838" s="15">
        <f t="shared" si="839"/>
        <v>43.602398135002829</v>
      </c>
      <c r="BG838" s="10">
        <f t="shared" si="840"/>
        <v>0</v>
      </c>
      <c r="BH838">
        <f t="shared" si="841"/>
        <v>5.6817154451942855</v>
      </c>
      <c r="BI838">
        <f t="shared" si="842"/>
        <v>5.9216781596562029</v>
      </c>
      <c r="BJ838">
        <f t="shared" si="843"/>
        <v>-0.29313119523687003</v>
      </c>
      <c r="BK838">
        <f t="shared" si="844"/>
        <v>-5.5044553271443863E-4</v>
      </c>
      <c r="BM838">
        <f t="shared" si="845"/>
        <v>0</v>
      </c>
      <c r="BN838">
        <f t="shared" si="846"/>
        <v>0</v>
      </c>
      <c r="BO838">
        <f t="shared" si="847"/>
        <v>0</v>
      </c>
      <c r="BP838">
        <f t="shared" si="848"/>
        <v>0</v>
      </c>
    </row>
    <row r="839" spans="1:68" x14ac:dyDescent="0.2">
      <c r="A839">
        <f t="shared" si="854"/>
        <v>0.80200000000000005</v>
      </c>
      <c r="B839">
        <f t="shared" si="790"/>
        <v>2.5068385477260064</v>
      </c>
      <c r="C839">
        <f t="shared" si="791"/>
        <v>0.61889530230642054</v>
      </c>
      <c r="D839">
        <f t="shared" si="792"/>
        <v>2.5068385477260064</v>
      </c>
      <c r="E839">
        <f t="shared" si="798"/>
        <v>0.58013571653111951</v>
      </c>
      <c r="F839">
        <f t="shared" si="799"/>
        <v>0.58013571653111939</v>
      </c>
      <c r="G839">
        <f t="shared" si="793"/>
        <v>2.4817701622487465</v>
      </c>
      <c r="H839">
        <f t="shared" si="794"/>
        <v>0.61297661185312491</v>
      </c>
      <c r="I839">
        <f t="shared" si="795"/>
        <v>0.61297661185312502</v>
      </c>
      <c r="J839">
        <f t="shared" si="850"/>
        <v>35.610446074680056</v>
      </c>
      <c r="K839">
        <f t="shared" si="851"/>
        <v>34.360671281566084</v>
      </c>
      <c r="L839">
        <f t="shared" si="800"/>
        <v>2.2066870573997366E+20</v>
      </c>
      <c r="M839">
        <f t="shared" si="796"/>
        <v>4.0915764247182095E-2</v>
      </c>
      <c r="N839" s="17">
        <f t="shared" si="852"/>
        <v>9.0288287407875604E+18</v>
      </c>
      <c r="O839">
        <f t="shared" si="853"/>
        <v>0</v>
      </c>
      <c r="P839" s="18" t="e">
        <f t="shared" si="797"/>
        <v>#N/A</v>
      </c>
      <c r="R839">
        <f t="shared" si="801"/>
        <v>3.5369126336413412</v>
      </c>
      <c r="S839">
        <f t="shared" si="802"/>
        <v>46.843194181632519</v>
      </c>
      <c r="T839">
        <f t="shared" si="824"/>
        <v>-3.1962398562775194</v>
      </c>
      <c r="U839" s="9">
        <f t="shared" si="803"/>
        <v>43.646954325354997</v>
      </c>
      <c r="V839">
        <f t="shared" si="825"/>
        <v>-9.0288287407876792E+18</v>
      </c>
      <c r="W839">
        <f t="shared" si="826"/>
        <v>0</v>
      </c>
      <c r="X839">
        <f t="shared" si="827"/>
        <v>1.4210854715202004E-14</v>
      </c>
      <c r="Y839">
        <f t="shared" si="804"/>
        <v>0.61889530230642054</v>
      </c>
      <c r="Z839">
        <f t="shared" si="805"/>
        <v>31.415926535897931</v>
      </c>
      <c r="AA839">
        <f t="shared" si="806"/>
        <v>4.0934936780782696</v>
      </c>
      <c r="AB839">
        <f t="shared" si="828"/>
        <v>5.7473306195077987</v>
      </c>
      <c r="AC839">
        <f t="shared" si="807"/>
        <v>37.163257155405731</v>
      </c>
      <c r="AD839">
        <f t="shared" si="829"/>
        <v>0.26466891960323563</v>
      </c>
      <c r="AE839">
        <f t="shared" si="808"/>
        <v>0.54009914327346853</v>
      </c>
      <c r="AF839" s="9">
        <f t="shared" si="830"/>
        <v>37.968025218282435</v>
      </c>
      <c r="AG839" s="9">
        <f t="shared" si="831"/>
        <v>0</v>
      </c>
      <c r="AH839">
        <f t="shared" si="832"/>
        <v>0</v>
      </c>
      <c r="AI839">
        <f t="shared" si="849"/>
        <v>3.1257338500323417E-3</v>
      </c>
      <c r="AJ839">
        <f t="shared" si="809"/>
        <v>37.337604695554134</v>
      </c>
      <c r="AK839">
        <f t="shared" si="810"/>
        <v>5.4514064322857694</v>
      </c>
      <c r="AL839">
        <f t="shared" si="811"/>
        <v>0.31344998872024465</v>
      </c>
      <c r="AM839">
        <f t="shared" si="812"/>
        <v>0.5444932087948311</v>
      </c>
      <c r="AN839" s="9">
        <f t="shared" si="833"/>
        <v>43.646954325354983</v>
      </c>
      <c r="AO839">
        <f t="shared" si="813"/>
        <v>0</v>
      </c>
      <c r="AP839">
        <f t="shared" si="834"/>
        <v>0</v>
      </c>
      <c r="AQ839">
        <f t="shared" si="814"/>
        <v>5.9216781596562029</v>
      </c>
      <c r="AR839">
        <f t="shared" si="815"/>
        <v>-0.29592418722202929</v>
      </c>
      <c r="AS839">
        <f t="shared" si="816"/>
        <v>4.8781069117009024E-2</v>
      </c>
      <c r="AT839">
        <f t="shared" si="835"/>
        <v>-5.4284007420438943E-2</v>
      </c>
      <c r="AU839">
        <f t="shared" si="817"/>
        <v>5.6789291070725483</v>
      </c>
      <c r="AV839">
        <f t="shared" si="836"/>
        <v>0.13011054711264464</v>
      </c>
      <c r="AW839">
        <f t="shared" si="837"/>
        <v>0</v>
      </c>
      <c r="AX839">
        <f t="shared" si="818"/>
        <v>4.0927189034626339E-2</v>
      </c>
      <c r="AY839" t="b">
        <f t="shared" si="838"/>
        <v>0</v>
      </c>
      <c r="AZ839">
        <f t="shared" si="819"/>
        <v>37.337604695554134</v>
      </c>
      <c r="BA839">
        <f t="shared" si="820"/>
        <v>5.4514064322857685</v>
      </c>
      <c r="BB839">
        <f t="shared" si="821"/>
        <v>0.26411819242233692</v>
      </c>
      <c r="BC839">
        <f t="shared" si="822"/>
        <v>0.54449320879483132</v>
      </c>
      <c r="BD839">
        <f t="shared" si="823"/>
        <v>4.9331796297907987E-2</v>
      </c>
      <c r="BF839" s="15">
        <f t="shared" si="839"/>
        <v>43.646954325354976</v>
      </c>
      <c r="BG839" s="10">
        <f t="shared" si="840"/>
        <v>0</v>
      </c>
      <c r="BH839">
        <f t="shared" si="841"/>
        <v>5.6789291070725412</v>
      </c>
      <c r="BI839">
        <f t="shared" si="842"/>
        <v>5.9216781596562029</v>
      </c>
      <c r="BJ839">
        <f t="shared" si="843"/>
        <v>-0.29592418722203018</v>
      </c>
      <c r="BK839">
        <f t="shared" si="844"/>
        <v>-5.5072718089871353E-4</v>
      </c>
      <c r="BM839">
        <f t="shared" si="845"/>
        <v>0</v>
      </c>
      <c r="BN839">
        <f t="shared" si="846"/>
        <v>0</v>
      </c>
      <c r="BO839">
        <f t="shared" si="847"/>
        <v>0</v>
      </c>
      <c r="BP839">
        <f t="shared" si="848"/>
        <v>0</v>
      </c>
    </row>
    <row r="840" spans="1:68" x14ac:dyDescent="0.2">
      <c r="A840">
        <f t="shared" si="854"/>
        <v>0.80300000000000005</v>
      </c>
      <c r="B840">
        <f t="shared" si="790"/>
        <v>2.509964281576039</v>
      </c>
      <c r="C840">
        <f t="shared" si="791"/>
        <v>0.61576956845638797</v>
      </c>
      <c r="D840">
        <f t="shared" si="792"/>
        <v>2.509964281576039</v>
      </c>
      <c r="E840">
        <f t="shared" si="798"/>
        <v>0.57758691445642163</v>
      </c>
      <c r="F840">
        <f t="shared" si="799"/>
        <v>0.57758691445642152</v>
      </c>
      <c r="G840">
        <f t="shared" si="793"/>
        <v>2.4848646387602784</v>
      </c>
      <c r="H840">
        <f t="shared" si="794"/>
        <v>0.61052873174242006</v>
      </c>
      <c r="I840">
        <f t="shared" si="795"/>
        <v>0.61052873174241995</v>
      </c>
      <c r="J840">
        <f t="shared" si="850"/>
        <v>35.75322412614171</v>
      </c>
      <c r="K840">
        <f t="shared" si="851"/>
        <v>34.497058030258657</v>
      </c>
      <c r="L840">
        <f t="shared" si="800"/>
        <v>2.3063469907138078E+20</v>
      </c>
      <c r="M840">
        <f t="shared" si="796"/>
        <v>4.0946995390778604E-2</v>
      </c>
      <c r="N840" s="17">
        <f t="shared" si="852"/>
        <v>9.4437979598294385E+18</v>
      </c>
      <c r="O840">
        <f t="shared" si="853"/>
        <v>0</v>
      </c>
      <c r="P840" s="18" t="e">
        <f t="shared" si="797"/>
        <v>#N/A</v>
      </c>
      <c r="R840">
        <f t="shared" si="801"/>
        <v>3.5408740459159822</v>
      </c>
      <c r="S840">
        <f t="shared" si="802"/>
        <v>46.887366743397372</v>
      </c>
      <c r="T840">
        <f t="shared" si="824"/>
        <v>-3.1954768440055208</v>
      </c>
      <c r="U840" s="9">
        <f t="shared" si="803"/>
        <v>43.691889899391853</v>
      </c>
      <c r="V840">
        <f t="shared" si="825"/>
        <v>-9.4437979598295224E+18</v>
      </c>
      <c r="W840">
        <f t="shared" si="826"/>
        <v>0</v>
      </c>
      <c r="X840">
        <f t="shared" si="827"/>
        <v>7.1054273576010019E-15</v>
      </c>
      <c r="Y840">
        <f t="shared" si="804"/>
        <v>0.61576956845638797</v>
      </c>
      <c r="Z840">
        <f t="shared" si="805"/>
        <v>31.415926535897931</v>
      </c>
      <c r="AA840">
        <f t="shared" si="806"/>
        <v>4.0966194119283017</v>
      </c>
      <c r="AB840">
        <f t="shared" si="828"/>
        <v>5.7899338561392577</v>
      </c>
      <c r="AC840">
        <f t="shared" si="807"/>
        <v>37.205860392037188</v>
      </c>
      <c r="AD840">
        <f t="shared" si="829"/>
        <v>0.26543221406997619</v>
      </c>
      <c r="AE840">
        <f t="shared" si="808"/>
        <v>0.54449538439031209</v>
      </c>
      <c r="AF840" s="9">
        <f t="shared" si="830"/>
        <v>38.015787990497472</v>
      </c>
      <c r="AG840" s="9">
        <f t="shared" si="831"/>
        <v>0</v>
      </c>
      <c r="AH840">
        <f t="shared" si="832"/>
        <v>0</v>
      </c>
      <c r="AI840">
        <f t="shared" si="849"/>
        <v>3.1257338500323417E-3</v>
      </c>
      <c r="AJ840">
        <f t="shared" si="809"/>
        <v>37.337604695554134</v>
      </c>
      <c r="AK840">
        <f t="shared" si="810"/>
        <v>5.4911758561583301</v>
      </c>
      <c r="AL840">
        <f t="shared" si="811"/>
        <v>0.31421300099224325</v>
      </c>
      <c r="AM840">
        <f t="shared" si="812"/>
        <v>0.5488963466871204</v>
      </c>
      <c r="AN840" s="9">
        <f t="shared" si="833"/>
        <v>43.691889899391832</v>
      </c>
      <c r="AO840">
        <f t="shared" si="813"/>
        <v>0</v>
      </c>
      <c r="AP840">
        <f t="shared" si="834"/>
        <v>0</v>
      </c>
      <c r="AQ840">
        <f t="shared" si="814"/>
        <v>5.9216781596562029</v>
      </c>
      <c r="AR840">
        <f t="shared" si="815"/>
        <v>-0.29875799998092756</v>
      </c>
      <c r="AS840">
        <f t="shared" si="816"/>
        <v>4.8780786922267061E-2</v>
      </c>
      <c r="AT840">
        <f t="shared" si="835"/>
        <v>-5.440692627716006E-2</v>
      </c>
      <c r="AU840">
        <f t="shared" si="817"/>
        <v>5.6761019088943598</v>
      </c>
      <c r="AV840">
        <f t="shared" si="836"/>
        <v>0.12991202536591048</v>
      </c>
      <c r="AW840">
        <f t="shared" si="837"/>
        <v>0</v>
      </c>
      <c r="AX840">
        <f t="shared" si="818"/>
        <v>4.0958446373126664E-2</v>
      </c>
      <c r="AY840" t="b">
        <f t="shared" si="838"/>
        <v>0</v>
      </c>
      <c r="AZ840">
        <f t="shared" si="819"/>
        <v>37.337604695554134</v>
      </c>
      <c r="BA840">
        <f t="shared" si="820"/>
        <v>5.4911758561583266</v>
      </c>
      <c r="BB840">
        <f t="shared" si="821"/>
        <v>0.26488120469433529</v>
      </c>
      <c r="BC840">
        <f t="shared" si="822"/>
        <v>0.54889634668712062</v>
      </c>
      <c r="BD840">
        <f t="shared" si="823"/>
        <v>4.9331796297907987E-2</v>
      </c>
      <c r="BF840" s="15">
        <f t="shared" si="839"/>
        <v>43.691889899391825</v>
      </c>
      <c r="BG840" s="10">
        <f t="shared" si="840"/>
        <v>0</v>
      </c>
      <c r="BH840">
        <f t="shared" si="841"/>
        <v>5.6761019088943527</v>
      </c>
      <c r="BI840">
        <f t="shared" si="842"/>
        <v>5.9216781596562029</v>
      </c>
      <c r="BJ840">
        <f t="shared" si="843"/>
        <v>-0.29875799998093111</v>
      </c>
      <c r="BK840">
        <f t="shared" si="844"/>
        <v>-5.5100937564089847E-4</v>
      </c>
      <c r="BM840">
        <f t="shared" si="845"/>
        <v>0</v>
      </c>
      <c r="BN840">
        <f t="shared" si="846"/>
        <v>0</v>
      </c>
      <c r="BO840">
        <f t="shared" si="847"/>
        <v>0</v>
      </c>
      <c r="BP840">
        <f t="shared" si="848"/>
        <v>0</v>
      </c>
    </row>
    <row r="841" spans="1:68" x14ac:dyDescent="0.2">
      <c r="A841">
        <f t="shared" si="854"/>
        <v>0.80400000000000005</v>
      </c>
      <c r="B841">
        <f t="shared" si="790"/>
        <v>2.5130900154260716</v>
      </c>
      <c r="C841">
        <f t="shared" si="791"/>
        <v>0.61264383460635541</v>
      </c>
      <c r="D841">
        <f t="shared" si="792"/>
        <v>2.5130900154260716</v>
      </c>
      <c r="E841">
        <f t="shared" si="798"/>
        <v>0.57503246923965723</v>
      </c>
      <c r="F841">
        <f t="shared" si="799"/>
        <v>0.57503246923965712</v>
      </c>
      <c r="G841">
        <f t="shared" si="793"/>
        <v>2.4879591152718108</v>
      </c>
      <c r="H841">
        <f t="shared" si="794"/>
        <v>0.6080750053445817</v>
      </c>
      <c r="I841">
        <f t="shared" si="795"/>
        <v>0.6080750053445817</v>
      </c>
      <c r="J841">
        <f t="shared" si="850"/>
        <v>35.897496837690561</v>
      </c>
      <c r="K841">
        <f t="shared" si="851"/>
        <v>34.634867000059103</v>
      </c>
      <c r="L841">
        <f t="shared" si="800"/>
        <v>2.4114369575166722E+20</v>
      </c>
      <c r="M841">
        <f t="shared" si="796"/>
        <v>4.0978226494369038E-2</v>
      </c>
      <c r="N841" s="17">
        <f t="shared" si="852"/>
        <v>9.8816409822010368E+18</v>
      </c>
      <c r="O841">
        <f t="shared" si="853"/>
        <v>0</v>
      </c>
      <c r="P841" s="18" t="e">
        <f t="shared" si="797"/>
        <v>#N/A</v>
      </c>
      <c r="R841">
        <f t="shared" si="801"/>
        <v>3.5448608914227058</v>
      </c>
      <c r="S841">
        <f t="shared" si="802"/>
        <v>46.931924677630519</v>
      </c>
      <c r="T841">
        <f t="shared" si="824"/>
        <v>-3.1947144144536765</v>
      </c>
      <c r="U841" s="9">
        <f t="shared" si="803"/>
        <v>43.737210263176841</v>
      </c>
      <c r="V841">
        <f t="shared" si="825"/>
        <v>-9.881640982200875E+18</v>
      </c>
      <c r="W841">
        <f t="shared" si="826"/>
        <v>0</v>
      </c>
      <c r="X841">
        <f t="shared" si="827"/>
        <v>-1.4210854715202004E-14</v>
      </c>
      <c r="Y841">
        <f t="shared" si="804"/>
        <v>0.61264383460635541</v>
      </c>
      <c r="Z841">
        <f t="shared" si="805"/>
        <v>31.415926535897931</v>
      </c>
      <c r="AA841">
        <f t="shared" si="806"/>
        <v>4.0997451457783338</v>
      </c>
      <c r="AB841">
        <f t="shared" si="828"/>
        <v>5.8329348114024899</v>
      </c>
      <c r="AC841">
        <f t="shared" si="807"/>
        <v>37.248861347300419</v>
      </c>
      <c r="AD841">
        <f t="shared" si="829"/>
        <v>0.26619492636261605</v>
      </c>
      <c r="AE841">
        <f t="shared" si="808"/>
        <v>0.54892095113820194</v>
      </c>
      <c r="AF841" s="9">
        <f t="shared" si="830"/>
        <v>38.063977224801235</v>
      </c>
      <c r="AG841" s="9">
        <f t="shared" si="831"/>
        <v>0</v>
      </c>
      <c r="AH841">
        <f t="shared" si="832"/>
        <v>0</v>
      </c>
      <c r="AI841">
        <f t="shared" si="849"/>
        <v>3.1257338500325638E-3</v>
      </c>
      <c r="AJ841">
        <f t="shared" si="809"/>
        <v>37.337604695554134</v>
      </c>
      <c r="AK841">
        <f t="shared" si="810"/>
        <v>5.531301365542439</v>
      </c>
      <c r="AL841">
        <f t="shared" si="811"/>
        <v>0.3149754305440875</v>
      </c>
      <c r="AM841">
        <f t="shared" si="812"/>
        <v>0.55332877153617566</v>
      </c>
      <c r="AN841" s="9">
        <f t="shared" si="833"/>
        <v>43.737210263176834</v>
      </c>
      <c r="AO841">
        <f t="shared" si="813"/>
        <v>0</v>
      </c>
      <c r="AP841">
        <f t="shared" si="834"/>
        <v>0</v>
      </c>
      <c r="AQ841">
        <f t="shared" si="814"/>
        <v>5.9216781596562029</v>
      </c>
      <c r="AR841">
        <f t="shared" si="815"/>
        <v>-0.30163344586005092</v>
      </c>
      <c r="AS841">
        <f t="shared" si="816"/>
        <v>4.8780504181471451E-2</v>
      </c>
      <c r="AT841">
        <f t="shared" si="835"/>
        <v>-5.4532093973236363E-2</v>
      </c>
      <c r="AU841">
        <f t="shared" si="817"/>
        <v>5.6732330383755993</v>
      </c>
      <c r="AV841">
        <f t="shared" si="836"/>
        <v>0.12971181756308767</v>
      </c>
      <c r="AW841">
        <f t="shared" si="837"/>
        <v>0</v>
      </c>
      <c r="AX841">
        <f t="shared" si="818"/>
        <v>4.0989703711626996E-2</v>
      </c>
      <c r="AY841" t="b">
        <f t="shared" si="838"/>
        <v>0</v>
      </c>
      <c r="AZ841">
        <f t="shared" si="819"/>
        <v>37.337604695554134</v>
      </c>
      <c r="BA841">
        <f t="shared" si="820"/>
        <v>5.5313013655424239</v>
      </c>
      <c r="BB841">
        <f t="shared" si="821"/>
        <v>0.26564363424617948</v>
      </c>
      <c r="BC841">
        <f t="shared" si="822"/>
        <v>0.55332877153617588</v>
      </c>
      <c r="BD841">
        <f t="shared" si="823"/>
        <v>4.9331796297907987E-2</v>
      </c>
      <c r="BF841" s="15">
        <f t="shared" si="839"/>
        <v>43.73721026317682</v>
      </c>
      <c r="BG841" s="10">
        <f t="shared" si="840"/>
        <v>0</v>
      </c>
      <c r="BH841">
        <f t="shared" si="841"/>
        <v>5.6732330383755851</v>
      </c>
      <c r="BI841">
        <f t="shared" si="842"/>
        <v>5.9216781596562029</v>
      </c>
      <c r="BJ841">
        <f t="shared" si="843"/>
        <v>-0.30163344586006602</v>
      </c>
      <c r="BK841">
        <f t="shared" si="844"/>
        <v>-5.5129211643656362E-4</v>
      </c>
      <c r="BM841">
        <f t="shared" si="845"/>
        <v>0</v>
      </c>
      <c r="BN841">
        <f t="shared" si="846"/>
        <v>-1.5099033134902129E-14</v>
      </c>
      <c r="BO841">
        <f t="shared" si="847"/>
        <v>0</v>
      </c>
      <c r="BP841">
        <f t="shared" si="848"/>
        <v>0</v>
      </c>
    </row>
    <row r="842" spans="1:68" x14ac:dyDescent="0.2">
      <c r="A842">
        <f t="shared" si="854"/>
        <v>0.80500000000000005</v>
      </c>
      <c r="B842">
        <f t="shared" si="790"/>
        <v>2.5162157492761037</v>
      </c>
      <c r="C842">
        <f t="shared" si="791"/>
        <v>0.60951810075632329</v>
      </c>
      <c r="D842">
        <f t="shared" si="792"/>
        <v>2.5162157492761037</v>
      </c>
      <c r="E842">
        <f t="shared" si="798"/>
        <v>0.57247240583827785</v>
      </c>
      <c r="F842">
        <f t="shared" si="799"/>
        <v>0.57247240583827774</v>
      </c>
      <c r="G842">
        <f t="shared" si="793"/>
        <v>2.4910535917833427</v>
      </c>
      <c r="H842">
        <f t="shared" si="794"/>
        <v>0.60561545615594781</v>
      </c>
      <c r="I842">
        <f t="shared" si="795"/>
        <v>0.60561545615594781</v>
      </c>
      <c r="J842">
        <f t="shared" si="850"/>
        <v>36.043285156538211</v>
      </c>
      <c r="K842">
        <f t="shared" si="851"/>
        <v>34.774118048573328</v>
      </c>
      <c r="L842">
        <f t="shared" si="800"/>
        <v>2.5223011388695871E+20</v>
      </c>
      <c r="M842">
        <f t="shared" si="796"/>
        <v>4.100945755792286E-2</v>
      </c>
      <c r="N842" s="17">
        <f t="shared" si="852"/>
        <v>1.0343820150277282E+19</v>
      </c>
      <c r="O842">
        <f t="shared" si="853"/>
        <v>0</v>
      </c>
      <c r="P842" s="18" t="e">
        <f t="shared" si="797"/>
        <v>#N/A</v>
      </c>
      <c r="R842">
        <f t="shared" si="801"/>
        <v>3.5488733758365165</v>
      </c>
      <c r="S842">
        <f t="shared" si="802"/>
        <v>46.976873495081108</v>
      </c>
      <c r="T842">
        <f t="shared" si="824"/>
        <v>-3.1939525667340978</v>
      </c>
      <c r="U842" s="9">
        <f t="shared" si="803"/>
        <v>43.782920928347011</v>
      </c>
      <c r="V842">
        <f t="shared" si="825"/>
        <v>-1.0343820150276563E+19</v>
      </c>
      <c r="W842">
        <f t="shared" si="826"/>
        <v>0</v>
      </c>
      <c r="X842">
        <f t="shared" si="827"/>
        <v>-7.1054273576010019E-14</v>
      </c>
      <c r="Y842">
        <f t="shared" si="804"/>
        <v>0.60951810075632329</v>
      </c>
      <c r="Z842">
        <f t="shared" si="805"/>
        <v>31.415926535897931</v>
      </c>
      <c r="AA842">
        <f t="shared" si="806"/>
        <v>4.1028708796283659</v>
      </c>
      <c r="AB842">
        <f t="shared" si="828"/>
        <v>5.8763395679913453</v>
      </c>
      <c r="AC842">
        <f t="shared" si="807"/>
        <v>37.292266103889276</v>
      </c>
      <c r="AD842">
        <f t="shared" si="829"/>
        <v>0.26695705736854086</v>
      </c>
      <c r="AE842">
        <f t="shared" si="808"/>
        <v>0.55337610423819106</v>
      </c>
      <c r="AF842" s="9">
        <f t="shared" si="830"/>
        <v>38.112599265496009</v>
      </c>
      <c r="AG842" s="9">
        <f t="shared" si="831"/>
        <v>0</v>
      </c>
      <c r="AH842">
        <f t="shared" si="832"/>
        <v>0</v>
      </c>
      <c r="AI842">
        <f t="shared" si="849"/>
        <v>3.1257338500323417E-3</v>
      </c>
      <c r="AJ842">
        <f t="shared" si="809"/>
        <v>37.337604695554134</v>
      </c>
      <c r="AK842">
        <f t="shared" si="810"/>
        <v>5.5717882104048195</v>
      </c>
      <c r="AL842">
        <f t="shared" si="811"/>
        <v>0.31573727826366627</v>
      </c>
      <c r="AM842">
        <f t="shared" si="812"/>
        <v>0.55779074412449281</v>
      </c>
      <c r="AN842" s="9">
        <f t="shared" si="833"/>
        <v>43.782920928347117</v>
      </c>
      <c r="AO842">
        <f t="shared" si="813"/>
        <v>1.0658141036401503E-13</v>
      </c>
      <c r="AP842">
        <f t="shared" si="834"/>
        <v>2.4343147534272711E-15</v>
      </c>
      <c r="AQ842">
        <f t="shared" si="814"/>
        <v>5.9216781596562029</v>
      </c>
      <c r="AR842">
        <f t="shared" si="815"/>
        <v>-0.30455135758652574</v>
      </c>
      <c r="AS842">
        <f t="shared" si="816"/>
        <v>4.8780220895125403E-2</v>
      </c>
      <c r="AT842">
        <f t="shared" si="835"/>
        <v>-5.465953587715397E-2</v>
      </c>
      <c r="AU842">
        <f t="shared" si="817"/>
        <v>5.6703216628511086</v>
      </c>
      <c r="AV842">
        <f t="shared" si="836"/>
        <v>0.12950989889712627</v>
      </c>
      <c r="AW842">
        <f t="shared" si="837"/>
        <v>0</v>
      </c>
      <c r="AX842">
        <f t="shared" si="818"/>
        <v>4.1020961050127314E-2</v>
      </c>
      <c r="AY842" t="b">
        <f t="shared" si="838"/>
        <v>0</v>
      </c>
      <c r="AZ842">
        <f t="shared" si="819"/>
        <v>37.337604695554134</v>
      </c>
      <c r="BA842">
        <f t="shared" si="820"/>
        <v>5.5717882104048106</v>
      </c>
      <c r="BB842">
        <f t="shared" si="821"/>
        <v>0.26640548196575831</v>
      </c>
      <c r="BC842">
        <f t="shared" si="822"/>
        <v>0.55779074412449303</v>
      </c>
      <c r="BD842">
        <f t="shared" si="823"/>
        <v>4.9331796297907987E-2</v>
      </c>
      <c r="BF842" s="15">
        <f t="shared" si="839"/>
        <v>43.782920928347103</v>
      </c>
      <c r="BG842" s="10">
        <f t="shared" si="840"/>
        <v>0</v>
      </c>
      <c r="BH842">
        <f t="shared" si="841"/>
        <v>5.6703216628510944</v>
      </c>
      <c r="BI842">
        <f t="shared" si="842"/>
        <v>5.9216781596562029</v>
      </c>
      <c r="BJ842">
        <f t="shared" si="843"/>
        <v>-0.30455135758653462</v>
      </c>
      <c r="BK842">
        <f t="shared" si="844"/>
        <v>-5.515754027825559E-4</v>
      </c>
      <c r="BM842">
        <f t="shared" si="845"/>
        <v>0</v>
      </c>
      <c r="BN842">
        <f t="shared" si="846"/>
        <v>-8.8817841970012523E-15</v>
      </c>
      <c r="BO842">
        <f t="shared" si="847"/>
        <v>0</v>
      </c>
      <c r="BP842">
        <f t="shared" si="848"/>
        <v>0</v>
      </c>
    </row>
    <row r="843" spans="1:68" x14ac:dyDescent="0.2">
      <c r="A843">
        <f t="shared" si="854"/>
        <v>0.80600000000000005</v>
      </c>
      <c r="B843">
        <f t="shared" si="790"/>
        <v>2.5193414831261363</v>
      </c>
      <c r="C843">
        <f t="shared" si="791"/>
        <v>0.60639236690629073</v>
      </c>
      <c r="D843">
        <f t="shared" si="792"/>
        <v>2.5193414831261363</v>
      </c>
      <c r="E843">
        <f t="shared" si="798"/>
        <v>0.56990674926462481</v>
      </c>
      <c r="F843">
        <f t="shared" si="799"/>
        <v>0.5699067492646247</v>
      </c>
      <c r="G843">
        <f t="shared" si="793"/>
        <v>2.4941480682948747</v>
      </c>
      <c r="H843">
        <f t="shared" si="794"/>
        <v>0.60315010772861311</v>
      </c>
      <c r="I843">
        <f t="shared" si="795"/>
        <v>0.60315010772861299</v>
      </c>
      <c r="J843">
        <f t="shared" si="850"/>
        <v>36.190610433012552</v>
      </c>
      <c r="K843">
        <f t="shared" si="851"/>
        <v>34.914831414603341</v>
      </c>
      <c r="L843">
        <f t="shared" si="800"/>
        <v>2.6393085099561019E+20</v>
      </c>
      <c r="M843">
        <f t="shared" si="796"/>
        <v>4.1040688581409579E-2</v>
      </c>
      <c r="N843" s="17">
        <f t="shared" si="852"/>
        <v>1.0831903862737252E+19</v>
      </c>
      <c r="O843">
        <f t="shared" si="853"/>
        <v>0</v>
      </c>
      <c r="P843" s="18" t="e">
        <f t="shared" si="797"/>
        <v>#N/A</v>
      </c>
      <c r="R843">
        <f t="shared" si="801"/>
        <v>3.5529117078344825</v>
      </c>
      <c r="S843">
        <f t="shared" si="802"/>
        <v>47.022218814683022</v>
      </c>
      <c r="T843">
        <f t="shared" si="824"/>
        <v>-3.1931912999609233</v>
      </c>
      <c r="U843" s="9">
        <f t="shared" si="803"/>
        <v>43.8290275147221</v>
      </c>
      <c r="V843">
        <f t="shared" si="825"/>
        <v>-1.0831903862736794E+19</v>
      </c>
      <c r="W843">
        <f t="shared" si="826"/>
        <v>0</v>
      </c>
      <c r="X843">
        <f t="shared" si="827"/>
        <v>-4.2632564145606011E-14</v>
      </c>
      <c r="Y843">
        <f t="shared" si="804"/>
        <v>0.60639236690629073</v>
      </c>
      <c r="Z843">
        <f t="shared" si="805"/>
        <v>31.415926535897931</v>
      </c>
      <c r="AA843">
        <f t="shared" si="806"/>
        <v>4.1059966134783989</v>
      </c>
      <c r="AB843">
        <f t="shared" si="828"/>
        <v>5.9201543336976643</v>
      </c>
      <c r="AC843">
        <f t="shared" si="807"/>
        <v>37.336080869595598</v>
      </c>
      <c r="AD843">
        <f t="shared" si="829"/>
        <v>0.26771860797310948</v>
      </c>
      <c r="AE843">
        <f t="shared" si="808"/>
        <v>0.55786110849566584</v>
      </c>
      <c r="AF843" s="9">
        <f t="shared" si="830"/>
        <v>38.161660586064372</v>
      </c>
      <c r="AG843" s="9">
        <f t="shared" si="831"/>
        <v>0</v>
      </c>
      <c r="AH843">
        <f t="shared" si="832"/>
        <v>0</v>
      </c>
      <c r="AI843">
        <f t="shared" si="849"/>
        <v>3.1257338500323417E-3</v>
      </c>
      <c r="AJ843">
        <f t="shared" si="809"/>
        <v>37.337604695554134</v>
      </c>
      <c r="AK843">
        <f t="shared" si="810"/>
        <v>5.6126417448126524</v>
      </c>
      <c r="AL843">
        <f t="shared" si="811"/>
        <v>0.31649854503684072</v>
      </c>
      <c r="AM843">
        <f t="shared" si="812"/>
        <v>0.56228252931847789</v>
      </c>
      <c r="AN843" s="9">
        <f t="shared" si="833"/>
        <v>43.829027514722107</v>
      </c>
      <c r="AO843">
        <f t="shared" si="813"/>
        <v>0</v>
      </c>
      <c r="AP843">
        <f t="shared" si="834"/>
        <v>0</v>
      </c>
      <c r="AQ843">
        <f t="shared" si="814"/>
        <v>5.9216781596562029</v>
      </c>
      <c r="AR843">
        <f t="shared" si="815"/>
        <v>-0.30751258888501187</v>
      </c>
      <c r="AS843">
        <f t="shared" si="816"/>
        <v>4.8779937063731238E-2</v>
      </c>
      <c r="AT843">
        <f t="shared" si="835"/>
        <v>-5.47892780025062E-2</v>
      </c>
      <c r="AU843">
        <f t="shared" si="817"/>
        <v>5.6673669286577351</v>
      </c>
      <c r="AV843">
        <f t="shared" si="836"/>
        <v>0.12930624405832583</v>
      </c>
      <c r="AW843">
        <f t="shared" si="837"/>
        <v>0</v>
      </c>
      <c r="AX843">
        <f t="shared" si="818"/>
        <v>4.1052218388627638E-2</v>
      </c>
      <c r="AY843" t="b">
        <f t="shared" si="838"/>
        <v>0</v>
      </c>
      <c r="AZ843">
        <f t="shared" si="819"/>
        <v>37.337604695554134</v>
      </c>
      <c r="BA843">
        <f t="shared" si="820"/>
        <v>5.6126417448126595</v>
      </c>
      <c r="BB843">
        <f t="shared" si="821"/>
        <v>0.26716674873893276</v>
      </c>
      <c r="BC843">
        <f t="shared" si="822"/>
        <v>0.56228252931847811</v>
      </c>
      <c r="BD843">
        <f t="shared" si="823"/>
        <v>4.9331796297907987E-2</v>
      </c>
      <c r="BF843" s="15">
        <f t="shared" si="839"/>
        <v>43.829027514722114</v>
      </c>
      <c r="BG843" s="10">
        <f t="shared" si="840"/>
        <v>0</v>
      </c>
      <c r="BH843">
        <f t="shared" si="841"/>
        <v>5.6673669286577422</v>
      </c>
      <c r="BI843">
        <f t="shared" si="842"/>
        <v>5.9216781596562029</v>
      </c>
      <c r="BJ843">
        <f t="shared" si="843"/>
        <v>-0.30751258888500477</v>
      </c>
      <c r="BK843">
        <f t="shared" si="844"/>
        <v>-5.5185923417672145E-4</v>
      </c>
      <c r="BM843">
        <f t="shared" si="845"/>
        <v>0</v>
      </c>
      <c r="BN843">
        <f t="shared" si="846"/>
        <v>7.1054273576010019E-15</v>
      </c>
      <c r="BO843">
        <f t="shared" si="847"/>
        <v>0</v>
      </c>
      <c r="BP843">
        <f t="shared" si="848"/>
        <v>0</v>
      </c>
    </row>
    <row r="844" spans="1:68" x14ac:dyDescent="0.2">
      <c r="A844">
        <f t="shared" si="854"/>
        <v>0.80700000000000005</v>
      </c>
      <c r="B844">
        <f t="shared" si="790"/>
        <v>2.5224672169761688</v>
      </c>
      <c r="C844">
        <f t="shared" si="791"/>
        <v>0.60326663305625816</v>
      </c>
      <c r="D844">
        <f t="shared" si="792"/>
        <v>2.5224672169761688</v>
      </c>
      <c r="E844">
        <f t="shared" si="798"/>
        <v>0.56733552458568703</v>
      </c>
      <c r="F844">
        <f t="shared" si="799"/>
        <v>0.56733552458568692</v>
      </c>
      <c r="G844">
        <f t="shared" si="793"/>
        <v>2.4972425448064071</v>
      </c>
      <c r="H844">
        <f t="shared" si="794"/>
        <v>0.60067898367020478</v>
      </c>
      <c r="I844">
        <f t="shared" si="795"/>
        <v>0.60067898367020478</v>
      </c>
      <c r="J844">
        <f t="shared" si="850"/>
        <v>36.339494430223617</v>
      </c>
      <c r="K844">
        <f t="shared" si="851"/>
        <v>35.057027727268746</v>
      </c>
      <c r="L844">
        <f t="shared" si="800"/>
        <v>2.7628548369488626E+20</v>
      </c>
      <c r="M844">
        <f t="shared" si="796"/>
        <v>4.1071919564798678E-2</v>
      </c>
      <c r="N844" s="17">
        <f t="shared" si="852"/>
        <v>1.1347575163237865E+19</v>
      </c>
      <c r="O844">
        <f t="shared" si="853"/>
        <v>0</v>
      </c>
      <c r="P844" s="18" t="e">
        <f t="shared" si="797"/>
        <v>#N/A</v>
      </c>
      <c r="R844">
        <f t="shared" si="801"/>
        <v>3.5569760991528665</v>
      </c>
      <c r="S844">
        <f t="shared" si="802"/>
        <v>47.067966366240334</v>
      </c>
      <c r="T844">
        <f t="shared" si="824"/>
        <v>-3.1924306132503157</v>
      </c>
      <c r="U844" s="9">
        <f t="shared" si="803"/>
        <v>43.875535752990018</v>
      </c>
      <c r="V844">
        <f t="shared" si="825"/>
        <v>-1.1347575163237442E+19</v>
      </c>
      <c r="W844">
        <f t="shared" si="826"/>
        <v>0</v>
      </c>
      <c r="X844">
        <f t="shared" si="827"/>
        <v>-3.5527136788005009E-14</v>
      </c>
      <c r="Y844">
        <f t="shared" si="804"/>
        <v>0.60326663305625816</v>
      </c>
      <c r="Z844">
        <f t="shared" si="805"/>
        <v>31.415926535897931</v>
      </c>
      <c r="AA844">
        <f t="shared" si="806"/>
        <v>4.109122347328432</v>
      </c>
      <c r="AB844">
        <f t="shared" si="828"/>
        <v>5.9643854446526232</v>
      </c>
      <c r="AC844">
        <f t="shared" si="807"/>
        <v>37.380311980550552</v>
      </c>
      <c r="AD844">
        <f t="shared" si="829"/>
        <v>0.26847957905965908</v>
      </c>
      <c r="AE844">
        <f t="shared" si="808"/>
        <v>0.56237623288434091</v>
      </c>
      <c r="AF844" s="9">
        <f t="shared" si="830"/>
        <v>38.21116779249455</v>
      </c>
      <c r="AG844" s="9">
        <f t="shared" si="831"/>
        <v>0</v>
      </c>
      <c r="AH844">
        <f t="shared" si="832"/>
        <v>0</v>
      </c>
      <c r="AI844">
        <f t="shared" si="849"/>
        <v>3.1257338500325638E-3</v>
      </c>
      <c r="AJ844">
        <f t="shared" si="809"/>
        <v>37.337604695554134</v>
      </c>
      <c r="AK844">
        <f t="shared" si="810"/>
        <v>5.6538674295360298</v>
      </c>
      <c r="AL844">
        <f t="shared" si="811"/>
        <v>0.3172592317474483</v>
      </c>
      <c r="AM844">
        <f t="shared" si="812"/>
        <v>0.56680439615243494</v>
      </c>
      <c r="AN844" s="9">
        <f t="shared" si="833"/>
        <v>43.875535752990046</v>
      </c>
      <c r="AO844">
        <f t="shared" si="813"/>
        <v>0</v>
      </c>
      <c r="AP844">
        <f t="shared" si="834"/>
        <v>0</v>
      </c>
      <c r="AQ844">
        <f t="shared" si="814"/>
        <v>5.9216781596562029</v>
      </c>
      <c r="AR844">
        <f t="shared" si="815"/>
        <v>-0.31051801511659338</v>
      </c>
      <c r="AS844">
        <f t="shared" si="816"/>
        <v>4.8779652687789221E-2</v>
      </c>
      <c r="AT844">
        <f t="shared" si="835"/>
        <v>-5.4921347022470819E-2</v>
      </c>
      <c r="AU844">
        <f t="shared" si="817"/>
        <v>5.6643679604954968</v>
      </c>
      <c r="AV844">
        <f t="shared" si="836"/>
        <v>0.12910082722145402</v>
      </c>
      <c r="AW844">
        <f t="shared" si="837"/>
        <v>0</v>
      </c>
      <c r="AX844">
        <f t="shared" si="818"/>
        <v>4.1083475727127963E-2</v>
      </c>
      <c r="AY844" t="b">
        <f t="shared" si="838"/>
        <v>0</v>
      </c>
      <c r="AZ844">
        <f t="shared" si="819"/>
        <v>37.337604695554134</v>
      </c>
      <c r="BA844">
        <f t="shared" si="820"/>
        <v>5.6538674295360325</v>
      </c>
      <c r="BB844">
        <f t="shared" si="821"/>
        <v>0.26792743544954012</v>
      </c>
      <c r="BC844">
        <f t="shared" si="822"/>
        <v>0.56680439615243516</v>
      </c>
      <c r="BD844">
        <f t="shared" si="823"/>
        <v>4.9331796297907987E-2</v>
      </c>
      <c r="BF844" s="15">
        <f t="shared" si="839"/>
        <v>43.875535752990054</v>
      </c>
      <c r="BG844" s="10">
        <f t="shared" si="840"/>
        <v>0</v>
      </c>
      <c r="BH844">
        <f t="shared" si="841"/>
        <v>5.664367960495504</v>
      </c>
      <c r="BI844">
        <f t="shared" si="842"/>
        <v>5.9216781596562029</v>
      </c>
      <c r="BJ844">
        <f t="shared" si="843"/>
        <v>-0.31051801511659072</v>
      </c>
      <c r="BK844">
        <f t="shared" si="844"/>
        <v>-5.5214361011896029E-4</v>
      </c>
      <c r="BM844">
        <f t="shared" si="845"/>
        <v>0</v>
      </c>
      <c r="BN844">
        <f t="shared" si="846"/>
        <v>0</v>
      </c>
      <c r="BO844">
        <f t="shared" si="847"/>
        <v>0</v>
      </c>
      <c r="BP844">
        <f t="shared" si="848"/>
        <v>0</v>
      </c>
    </row>
    <row r="845" spans="1:68" x14ac:dyDescent="0.2">
      <c r="A845">
        <f t="shared" si="854"/>
        <v>0.80800000000000005</v>
      </c>
      <c r="B845">
        <f t="shared" si="790"/>
        <v>2.5255929508262009</v>
      </c>
      <c r="C845">
        <f t="shared" si="791"/>
        <v>0.60014089920622604</v>
      </c>
      <c r="D845">
        <f t="shared" si="792"/>
        <v>2.5255929508262009</v>
      </c>
      <c r="E845">
        <f t="shared" si="798"/>
        <v>0.56475875692285482</v>
      </c>
      <c r="F845">
        <f t="shared" si="799"/>
        <v>0.56475875692285471</v>
      </c>
      <c r="G845">
        <f t="shared" si="793"/>
        <v>2.500337021317939</v>
      </c>
      <c r="H845">
        <f t="shared" si="794"/>
        <v>0.598202107643657</v>
      </c>
      <c r="I845">
        <f t="shared" si="795"/>
        <v>0.598202107643657</v>
      </c>
      <c r="J845">
        <f t="shared" si="850"/>
        <v>36.489959334009455</v>
      </c>
      <c r="K845">
        <f t="shared" si="851"/>
        <v>35.200728015391782</v>
      </c>
      <c r="L845">
        <f t="shared" si="800"/>
        <v>2.8933648514829881E+20</v>
      </c>
      <c r="M845">
        <f t="shared" si="796"/>
        <v>4.1103150508059634E-2</v>
      </c>
      <c r="N845" s="17">
        <f t="shared" si="852"/>
        <v>1.1892641096523487E+19</v>
      </c>
      <c r="O845">
        <f t="shared" si="853"/>
        <v>0</v>
      </c>
      <c r="P845" s="18" t="e">
        <f t="shared" si="797"/>
        <v>#N/A</v>
      </c>
      <c r="R845">
        <f t="shared" si="801"/>
        <v>3.5610667646456249</v>
      </c>
      <c r="S845">
        <f t="shared" si="802"/>
        <v>47.114121993195425</v>
      </c>
      <c r="T845">
        <f t="shared" si="824"/>
        <v>-3.1916705057204546</v>
      </c>
      <c r="U845" s="9">
        <f t="shared" si="803"/>
        <v>43.922451487474973</v>
      </c>
      <c r="V845">
        <f t="shared" si="825"/>
        <v>-1.1892641096523495E+19</v>
      </c>
      <c r="W845">
        <f t="shared" si="826"/>
        <v>0</v>
      </c>
      <c r="X845">
        <f t="shared" si="827"/>
        <v>0</v>
      </c>
      <c r="Y845">
        <f t="shared" si="804"/>
        <v>0.60014089920622604</v>
      </c>
      <c r="Z845">
        <f t="shared" si="805"/>
        <v>31.415926535897931</v>
      </c>
      <c r="AA845">
        <f t="shared" si="806"/>
        <v>4.1122480811784641</v>
      </c>
      <c r="AB845">
        <f t="shared" si="828"/>
        <v>6.0090393686694368</v>
      </c>
      <c r="AC845">
        <f t="shared" si="807"/>
        <v>37.424965904567365</v>
      </c>
      <c r="AD845">
        <f t="shared" si="829"/>
        <v>0.26923997150951184</v>
      </c>
      <c r="AE845">
        <f t="shared" si="808"/>
        <v>0.56692175063243133</v>
      </c>
      <c r="AF845" s="9">
        <f t="shared" si="830"/>
        <v>38.26112762670931</v>
      </c>
      <c r="AG845" s="9">
        <f t="shared" si="831"/>
        <v>0</v>
      </c>
      <c r="AH845">
        <f t="shared" si="832"/>
        <v>0</v>
      </c>
      <c r="AI845">
        <f t="shared" si="849"/>
        <v>3.1257338500323417E-3</v>
      </c>
      <c r="AJ845">
        <f t="shared" si="809"/>
        <v>37.337604695554134</v>
      </c>
      <c r="AK845">
        <f t="shared" si="810"/>
        <v>5.6954708347288019</v>
      </c>
      <c r="AL845">
        <f t="shared" si="811"/>
        <v>0.31801933927730941</v>
      </c>
      <c r="AM845">
        <f t="shared" si="812"/>
        <v>0.57135661791474368</v>
      </c>
      <c r="AN845" s="9">
        <f t="shared" si="833"/>
        <v>43.922451487474987</v>
      </c>
      <c r="AO845">
        <f t="shared" si="813"/>
        <v>0</v>
      </c>
      <c r="AP845">
        <f t="shared" si="834"/>
        <v>0</v>
      </c>
      <c r="AQ845">
        <f t="shared" si="814"/>
        <v>5.9216781596562029</v>
      </c>
      <c r="AR845">
        <f t="shared" si="815"/>
        <v>-0.31356853394063489</v>
      </c>
      <c r="AS845">
        <f t="shared" si="816"/>
        <v>4.8779367767797566E-2</v>
      </c>
      <c r="AT845">
        <f t="shared" si="835"/>
        <v>-5.5055770284804892E-2</v>
      </c>
      <c r="AU845">
        <f t="shared" si="817"/>
        <v>5.6613238607656768</v>
      </c>
      <c r="AV845">
        <f t="shared" si="836"/>
        <v>0.12889362203246035</v>
      </c>
      <c r="AW845">
        <f t="shared" si="837"/>
        <v>0</v>
      </c>
      <c r="AX845">
        <f t="shared" si="818"/>
        <v>4.1114733065628288E-2</v>
      </c>
      <c r="AY845" t="b">
        <f t="shared" si="838"/>
        <v>0</v>
      </c>
      <c r="AZ845">
        <f t="shared" si="819"/>
        <v>37.337604695554134</v>
      </c>
      <c r="BA845">
        <f t="shared" si="820"/>
        <v>5.6954708347288037</v>
      </c>
      <c r="BB845">
        <f t="shared" si="821"/>
        <v>0.26868754297940173</v>
      </c>
      <c r="BC845">
        <f t="shared" si="822"/>
        <v>0.5713566179147439</v>
      </c>
      <c r="BD845">
        <f t="shared" si="823"/>
        <v>4.9331796297907987E-2</v>
      </c>
      <c r="BF845" s="15">
        <f t="shared" si="839"/>
        <v>43.922451487474987</v>
      </c>
      <c r="BG845" s="10">
        <f t="shared" si="840"/>
        <v>0</v>
      </c>
      <c r="BH845">
        <f t="shared" si="841"/>
        <v>5.6613238607656768</v>
      </c>
      <c r="BI845">
        <f t="shared" si="842"/>
        <v>5.9216781596562029</v>
      </c>
      <c r="BJ845">
        <f t="shared" si="843"/>
        <v>-0.31356853394063311</v>
      </c>
      <c r="BK845">
        <f t="shared" si="844"/>
        <v>-5.5242853011011617E-4</v>
      </c>
      <c r="BM845">
        <f t="shared" si="845"/>
        <v>0</v>
      </c>
      <c r="BN845">
        <f t="shared" si="846"/>
        <v>0</v>
      </c>
      <c r="BO845">
        <f t="shared" si="847"/>
        <v>0</v>
      </c>
      <c r="BP845">
        <f t="shared" si="848"/>
        <v>0</v>
      </c>
    </row>
    <row r="846" spans="1:68" x14ac:dyDescent="0.2">
      <c r="A846">
        <f t="shared" si="854"/>
        <v>0.80900000000000005</v>
      </c>
      <c r="B846">
        <f t="shared" si="790"/>
        <v>2.5287186846762335</v>
      </c>
      <c r="C846">
        <f t="shared" si="791"/>
        <v>0.59701516535619348</v>
      </c>
      <c r="D846">
        <f t="shared" si="792"/>
        <v>2.5287186846762335</v>
      </c>
      <c r="E846">
        <f t="shared" si="798"/>
        <v>0.5621764714516736</v>
      </c>
      <c r="F846">
        <f t="shared" si="799"/>
        <v>0.56217647145167349</v>
      </c>
      <c r="G846">
        <f t="shared" si="793"/>
        <v>2.5034314978294709</v>
      </c>
      <c r="H846">
        <f t="shared" si="794"/>
        <v>0.59571950336698232</v>
      </c>
      <c r="I846">
        <f t="shared" si="795"/>
        <v>0.59571950336698221</v>
      </c>
      <c r="J846">
        <f t="shared" si="850"/>
        <v>36.642027763171647</v>
      </c>
      <c r="K846">
        <f t="shared" si="851"/>
        <v>35.34595371715529</v>
      </c>
      <c r="L846">
        <f t="shared" si="800"/>
        <v>3.0312946200088917E+20</v>
      </c>
      <c r="M846">
        <f t="shared" si="796"/>
        <v>4.1134381411161949E-2</v>
      </c>
      <c r="N846" s="17">
        <f t="shared" si="852"/>
        <v>1.2469042906904898E+19</v>
      </c>
      <c r="O846">
        <f t="shared" si="853"/>
        <v>0</v>
      </c>
      <c r="P846" s="18" t="e">
        <f t="shared" si="797"/>
        <v>#N/A</v>
      </c>
      <c r="R846">
        <f t="shared" si="801"/>
        <v>3.5651839223443322</v>
      </c>
      <c r="S846">
        <f t="shared" si="802"/>
        <v>47.160691655479113</v>
      </c>
      <c r="T846">
        <f t="shared" si="824"/>
        <v>-3.1909109764915282</v>
      </c>
      <c r="U846" s="9">
        <f t="shared" si="803"/>
        <v>43.969780678987583</v>
      </c>
      <c r="V846">
        <f t="shared" si="825"/>
        <v>-1.2469042906904224E+19</v>
      </c>
      <c r="W846">
        <f t="shared" si="826"/>
        <v>0</v>
      </c>
      <c r="X846">
        <f t="shared" si="827"/>
        <v>-5.6843418860808015E-14</v>
      </c>
      <c r="Y846">
        <f t="shared" si="804"/>
        <v>0.59701516535619348</v>
      </c>
      <c r="Z846">
        <f t="shared" si="805"/>
        <v>31.415926535897931</v>
      </c>
      <c r="AA846">
        <f t="shared" si="806"/>
        <v>4.1153738150284962</v>
      </c>
      <c r="AB846">
        <f t="shared" si="828"/>
        <v>6.054122708691045</v>
      </c>
      <c r="AC846">
        <f t="shared" si="807"/>
        <v>37.470049244588978</v>
      </c>
      <c r="AD846">
        <f t="shared" si="829"/>
        <v>0.26999978620198117</v>
      </c>
      <c r="AE846">
        <f t="shared" si="808"/>
        <v>0.57149793931107506</v>
      </c>
      <c r="AF846" s="9">
        <f t="shared" si="830"/>
        <v>38.311546970102029</v>
      </c>
      <c r="AG846" s="9">
        <f t="shared" si="831"/>
        <v>0</v>
      </c>
      <c r="AH846">
        <f t="shared" si="832"/>
        <v>0</v>
      </c>
      <c r="AI846">
        <f t="shared" si="849"/>
        <v>3.1257338500323417E-3</v>
      </c>
      <c r="AJ846">
        <f t="shared" si="809"/>
        <v>37.337604695554134</v>
      </c>
      <c r="AK846">
        <f t="shared" si="810"/>
        <v>5.7374576426909751</v>
      </c>
      <c r="AL846">
        <f t="shared" si="811"/>
        <v>0.31877886850623582</v>
      </c>
      <c r="AM846">
        <f t="shared" si="812"/>
        <v>0.57593947223628861</v>
      </c>
      <c r="AN846" s="9">
        <f t="shared" si="833"/>
        <v>43.969780678987632</v>
      </c>
      <c r="AO846">
        <f t="shared" si="813"/>
        <v>0</v>
      </c>
      <c r="AP846">
        <f t="shared" si="834"/>
        <v>0</v>
      </c>
      <c r="AQ846">
        <f t="shared" si="814"/>
        <v>5.9216781596562029</v>
      </c>
      <c r="AR846">
        <f t="shared" si="815"/>
        <v>-0.31666506600006983</v>
      </c>
      <c r="AS846">
        <f t="shared" si="816"/>
        <v>4.8779082304254651E-2</v>
      </c>
      <c r="AT846">
        <f t="shared" si="835"/>
        <v>-5.5192575827287149E-2</v>
      </c>
      <c r="AU846">
        <f t="shared" si="817"/>
        <v>5.6582337088856036</v>
      </c>
      <c r="AV846">
        <f t="shared" si="836"/>
        <v>0.12868460159478512</v>
      </c>
      <c r="AW846">
        <f t="shared" si="837"/>
        <v>0</v>
      </c>
      <c r="AX846">
        <f t="shared" si="818"/>
        <v>4.1145990404128613E-2</v>
      </c>
      <c r="AY846" t="b">
        <f t="shared" si="838"/>
        <v>0</v>
      </c>
      <c r="AZ846">
        <f t="shared" si="819"/>
        <v>37.337604695554134</v>
      </c>
      <c r="BA846">
        <f t="shared" si="820"/>
        <v>5.7374576426909902</v>
      </c>
      <c r="BB846">
        <f t="shared" si="821"/>
        <v>0.26944707220832775</v>
      </c>
      <c r="BC846">
        <f t="shared" si="822"/>
        <v>0.57593947223628883</v>
      </c>
      <c r="BD846">
        <f t="shared" si="823"/>
        <v>4.9331796297907987E-2</v>
      </c>
      <c r="BF846" s="15">
        <f t="shared" si="839"/>
        <v>43.969780678987647</v>
      </c>
      <c r="BG846" s="10">
        <f t="shared" si="840"/>
        <v>0</v>
      </c>
      <c r="BH846">
        <f t="shared" si="841"/>
        <v>5.6582337088856178</v>
      </c>
      <c r="BI846">
        <f t="shared" si="842"/>
        <v>5.9216781596562029</v>
      </c>
      <c r="BJ846">
        <f t="shared" si="843"/>
        <v>-0.31666506600005473</v>
      </c>
      <c r="BK846">
        <f t="shared" si="844"/>
        <v>-5.5271399365341978E-4</v>
      </c>
      <c r="BM846">
        <f t="shared" si="845"/>
        <v>0</v>
      </c>
      <c r="BN846">
        <f t="shared" si="846"/>
        <v>1.5099033134902129E-14</v>
      </c>
      <c r="BO846">
        <f t="shared" si="847"/>
        <v>0</v>
      </c>
      <c r="BP846">
        <f t="shared" si="848"/>
        <v>0</v>
      </c>
    </row>
    <row r="847" spans="1:68" x14ac:dyDescent="0.2">
      <c r="A847">
        <f t="shared" si="854"/>
        <v>0.81</v>
      </c>
      <c r="B847">
        <f t="shared" si="790"/>
        <v>2.5318444185262661</v>
      </c>
      <c r="C847">
        <f t="shared" si="791"/>
        <v>0.59388943150616091</v>
      </c>
      <c r="D847">
        <f t="shared" si="792"/>
        <v>2.5318444185262661</v>
      </c>
      <c r="E847">
        <f t="shared" si="798"/>
        <v>0.5595886934016</v>
      </c>
      <c r="F847">
        <f t="shared" si="799"/>
        <v>0.55958869340159989</v>
      </c>
      <c r="G847">
        <f t="shared" si="793"/>
        <v>2.5065259743410033</v>
      </c>
      <c r="H847">
        <f t="shared" si="794"/>
        <v>0.59323119461304619</v>
      </c>
      <c r="I847">
        <f t="shared" si="795"/>
        <v>0.59323119461304619</v>
      </c>
      <c r="J847">
        <f t="shared" si="850"/>
        <v>36.795722780009967</v>
      </c>
      <c r="K847">
        <f t="shared" si="851"/>
        <v>35.492726690042574</v>
      </c>
      <c r="L847">
        <f t="shared" si="800"/>
        <v>3.1771341271292969E+20</v>
      </c>
      <c r="M847">
        <f t="shared" si="796"/>
        <v>4.11656122740751E-2</v>
      </c>
      <c r="N847" s="17">
        <f t="shared" si="852"/>
        <v>1.3078867162013667E+19</v>
      </c>
      <c r="O847">
        <f t="shared" si="853"/>
        <v>0</v>
      </c>
      <c r="P847" s="18" t="e">
        <f t="shared" si="797"/>
        <v>#N/A</v>
      </c>
      <c r="R847">
        <f t="shared" si="801"/>
        <v>3.5693277935195602</v>
      </c>
      <c r="S847">
        <f t="shared" si="802"/>
        <v>47.207681432448155</v>
      </c>
      <c r="T847">
        <f t="shared" si="824"/>
        <v>-3.1901520246857311</v>
      </c>
      <c r="U847" s="9">
        <f t="shared" si="803"/>
        <v>44.017529407762424</v>
      </c>
      <c r="V847">
        <f t="shared" si="825"/>
        <v>-1.3078867162013868E+19</v>
      </c>
      <c r="W847">
        <f t="shared" si="826"/>
        <v>0</v>
      </c>
      <c r="X847">
        <f t="shared" si="827"/>
        <v>1.4210854715202004E-14</v>
      </c>
      <c r="Y847">
        <f t="shared" si="804"/>
        <v>0.59388943150616091</v>
      </c>
      <c r="Z847">
        <f t="shared" si="805"/>
        <v>31.415926535897931</v>
      </c>
      <c r="AA847">
        <f t="shared" si="806"/>
        <v>4.1184995488785283</v>
      </c>
      <c r="AB847">
        <f t="shared" si="828"/>
        <v>6.0996422063466094</v>
      </c>
      <c r="AC847">
        <f t="shared" si="807"/>
        <v>37.51556874224454</v>
      </c>
      <c r="AD847">
        <f t="shared" si="829"/>
        <v>0.27075902401437801</v>
      </c>
      <c r="AE847">
        <f t="shared" si="808"/>
        <v>0.57610508092508694</v>
      </c>
      <c r="AF847" s="9">
        <f t="shared" si="830"/>
        <v>38.36243284718401</v>
      </c>
      <c r="AG847" s="9">
        <f t="shared" si="831"/>
        <v>0</v>
      </c>
      <c r="AH847">
        <f t="shared" si="832"/>
        <v>0</v>
      </c>
      <c r="AI847">
        <f t="shared" si="849"/>
        <v>3.1257338500325638E-3</v>
      </c>
      <c r="AJ847">
        <f t="shared" si="809"/>
        <v>37.337604695554134</v>
      </c>
      <c r="AK847">
        <f t="shared" si="810"/>
        <v>5.7798336507150161</v>
      </c>
      <c r="AL847">
        <f t="shared" si="811"/>
        <v>0.31953782031203293</v>
      </c>
      <c r="AM847">
        <f t="shared" si="812"/>
        <v>0.58055324118120633</v>
      </c>
      <c r="AN847" s="9">
        <f t="shared" si="833"/>
        <v>44.017529407762396</v>
      </c>
      <c r="AO847">
        <f t="shared" si="813"/>
        <v>0</v>
      </c>
      <c r="AP847">
        <f t="shared" si="834"/>
        <v>0</v>
      </c>
      <c r="AQ847">
        <f t="shared" si="814"/>
        <v>5.9216781596562029</v>
      </c>
      <c r="AR847">
        <f t="shared" si="815"/>
        <v>-0.31980855563159327</v>
      </c>
      <c r="AS847">
        <f t="shared" si="816"/>
        <v>4.8778796297654914E-2</v>
      </c>
      <c r="AT847">
        <f t="shared" si="835"/>
        <v>-5.5331792393718833E-2</v>
      </c>
      <c r="AU847">
        <f t="shared" si="817"/>
        <v>5.6550965605783858</v>
      </c>
      <c r="AV847">
        <f t="shared" si="836"/>
        <v>0.12847373845523283</v>
      </c>
      <c r="AW847">
        <f t="shared" si="837"/>
        <v>0</v>
      </c>
      <c r="AX847">
        <f t="shared" si="818"/>
        <v>4.1177247742628938E-2</v>
      </c>
      <c r="AY847" t="b">
        <f t="shared" si="838"/>
        <v>0</v>
      </c>
      <c r="AZ847">
        <f t="shared" si="819"/>
        <v>37.337604695554134</v>
      </c>
      <c r="BA847">
        <f t="shared" si="820"/>
        <v>5.7798336507150241</v>
      </c>
      <c r="BB847">
        <f t="shared" si="821"/>
        <v>0.27020602401412491</v>
      </c>
      <c r="BC847">
        <f t="shared" si="822"/>
        <v>0.58055324118120655</v>
      </c>
      <c r="BD847">
        <f t="shared" si="823"/>
        <v>4.9331796297907987E-2</v>
      </c>
      <c r="BF847" s="15">
        <f t="shared" si="839"/>
        <v>44.017529407762396</v>
      </c>
      <c r="BG847" s="10">
        <f t="shared" si="840"/>
        <v>0</v>
      </c>
      <c r="BH847">
        <f t="shared" si="841"/>
        <v>5.6550965605783858</v>
      </c>
      <c r="BI847">
        <f t="shared" si="842"/>
        <v>5.9216781596562029</v>
      </c>
      <c r="BJ847">
        <f t="shared" si="843"/>
        <v>-0.31980855563158528</v>
      </c>
      <c r="BK847">
        <f t="shared" si="844"/>
        <v>-5.5300000025310103E-4</v>
      </c>
      <c r="BM847">
        <f t="shared" si="845"/>
        <v>0</v>
      </c>
      <c r="BN847">
        <f t="shared" si="846"/>
        <v>7.9936057773011271E-15</v>
      </c>
      <c r="BO847">
        <f t="shared" si="847"/>
        <v>0</v>
      </c>
      <c r="BP847">
        <f t="shared" si="848"/>
        <v>0</v>
      </c>
    </row>
    <row r="848" spans="1:68" x14ac:dyDescent="0.2">
      <c r="A848">
        <f t="shared" si="854"/>
        <v>0.81100000000000005</v>
      </c>
      <c r="B848">
        <f t="shared" si="790"/>
        <v>2.5349701523762986</v>
      </c>
      <c r="C848">
        <f t="shared" si="791"/>
        <v>0.59076369765612835</v>
      </c>
      <c r="D848">
        <f t="shared" si="792"/>
        <v>2.5349701523762986</v>
      </c>
      <c r="E848">
        <f t="shared" si="798"/>
        <v>0.55699544805575374</v>
      </c>
      <c r="F848">
        <f t="shared" si="799"/>
        <v>0.55699544805575363</v>
      </c>
      <c r="G848">
        <f t="shared" si="793"/>
        <v>2.5096204508525357</v>
      </c>
      <c r="H848">
        <f t="shared" si="794"/>
        <v>0.59073720520933903</v>
      </c>
      <c r="I848">
        <f t="shared" si="795"/>
        <v>0.59073720520933914</v>
      </c>
      <c r="J848">
        <f t="shared" si="850"/>
        <v>36.951067901166802</v>
      </c>
      <c r="K848">
        <f t="shared" si="851"/>
        <v>35.641069221068854</v>
      </c>
      <c r="L848">
        <f t="shared" si="800"/>
        <v>3.3314100940556016E+20</v>
      </c>
      <c r="M848">
        <f t="shared" si="796"/>
        <v>4.1196843096768576E-2</v>
      </c>
      <c r="N848" s="17">
        <f t="shared" si="852"/>
        <v>1.3724357893579966E+19</v>
      </c>
      <c r="O848">
        <f t="shared" si="853"/>
        <v>0</v>
      </c>
      <c r="P848" s="18" t="e">
        <f t="shared" si="797"/>
        <v>#N/A</v>
      </c>
      <c r="R848">
        <f t="shared" si="801"/>
        <v>3.5734986027437574</v>
      </c>
      <c r="S848">
        <f t="shared" si="802"/>
        <v>47.255097525911218</v>
      </c>
      <c r="T848">
        <f t="shared" si="824"/>
        <v>-3.189393649427255</v>
      </c>
      <c r="U848" s="9">
        <f t="shared" si="803"/>
        <v>44.065703876483965</v>
      </c>
      <c r="V848">
        <f t="shared" si="825"/>
        <v>-1.3724357893579436E+19</v>
      </c>
      <c r="W848">
        <f t="shared" si="826"/>
        <v>0</v>
      </c>
      <c r="X848">
        <f t="shared" si="827"/>
        <v>-3.5527136788005009E-14</v>
      </c>
      <c r="Y848">
        <f t="shared" si="804"/>
        <v>0.59076369765612835</v>
      </c>
      <c r="Z848">
        <f t="shared" si="805"/>
        <v>31.415926535897931</v>
      </c>
      <c r="AA848">
        <f t="shared" si="806"/>
        <v>4.1216252827285613</v>
      </c>
      <c r="AB848">
        <f t="shared" si="828"/>
        <v>6.1456047456209681</v>
      </c>
      <c r="AC848">
        <f t="shared" si="807"/>
        <v>37.561531281518896</v>
      </c>
      <c r="AD848">
        <f t="shared" si="829"/>
        <v>0.27151768582201619</v>
      </c>
      <c r="AE848">
        <f t="shared" si="808"/>
        <v>0.58074346200609839</v>
      </c>
      <c r="AF848" s="9">
        <f t="shared" si="830"/>
        <v>38.413792429347012</v>
      </c>
      <c r="AG848" s="9">
        <f t="shared" si="831"/>
        <v>0</v>
      </c>
      <c r="AH848">
        <f t="shared" si="832"/>
        <v>0</v>
      </c>
      <c r="AI848">
        <f t="shared" si="849"/>
        <v>3.1257338500325638E-3</v>
      </c>
      <c r="AJ848">
        <f t="shared" si="809"/>
        <v>37.337604695554134</v>
      </c>
      <c r="AK848">
        <f t="shared" si="810"/>
        <v>5.8226047740193492</v>
      </c>
      <c r="AL848">
        <f t="shared" si="811"/>
        <v>0.32029619557050903</v>
      </c>
      <c r="AM848">
        <f t="shared" si="812"/>
        <v>0.58519821134003469</v>
      </c>
      <c r="AN848" s="9">
        <f t="shared" si="833"/>
        <v>44.065703876484022</v>
      </c>
      <c r="AO848">
        <f t="shared" si="813"/>
        <v>5.6843418860808015E-14</v>
      </c>
      <c r="AP848">
        <f t="shared" si="834"/>
        <v>1.2899696103831649E-15</v>
      </c>
      <c r="AQ848">
        <f t="shared" si="814"/>
        <v>5.9216781596562029</v>
      </c>
      <c r="AR848">
        <f t="shared" si="815"/>
        <v>-0.32299997160161897</v>
      </c>
      <c r="AS848">
        <f t="shared" si="816"/>
        <v>4.8778509748492849E-2</v>
      </c>
      <c r="AT848">
        <f t="shared" si="835"/>
        <v>-5.5473449450468511E-2</v>
      </c>
      <c r="AU848">
        <f t="shared" si="817"/>
        <v>5.6519114471370102</v>
      </c>
      <c r="AV848">
        <f t="shared" si="836"/>
        <v>0.12826100458940345</v>
      </c>
      <c r="AW848">
        <f t="shared" si="837"/>
        <v>0</v>
      </c>
      <c r="AX848">
        <f t="shared" si="818"/>
        <v>4.1208505081129262E-2</v>
      </c>
      <c r="AY848" t="b">
        <f t="shared" si="838"/>
        <v>0</v>
      </c>
      <c r="AZ848">
        <f t="shared" si="819"/>
        <v>37.337604695554134</v>
      </c>
      <c r="BA848">
        <f t="shared" si="820"/>
        <v>5.8226047740193616</v>
      </c>
      <c r="BB848">
        <f t="shared" si="821"/>
        <v>0.27096439927260108</v>
      </c>
      <c r="BC848">
        <f t="shared" si="822"/>
        <v>0.58519821134003491</v>
      </c>
      <c r="BD848">
        <f t="shared" si="823"/>
        <v>4.9331796297907987E-2</v>
      </c>
      <c r="BF848" s="15">
        <f t="shared" si="839"/>
        <v>44.065703876484037</v>
      </c>
      <c r="BG848" s="10">
        <f t="shared" si="840"/>
        <v>0</v>
      </c>
      <c r="BH848">
        <f t="shared" si="841"/>
        <v>5.6519114471370244</v>
      </c>
      <c r="BI848">
        <f t="shared" si="842"/>
        <v>5.9216781596562029</v>
      </c>
      <c r="BJ848">
        <f t="shared" si="843"/>
        <v>-0.32299997160160654</v>
      </c>
      <c r="BK848">
        <f t="shared" si="844"/>
        <v>-5.5328654941511068E-4</v>
      </c>
      <c r="BM848">
        <f t="shared" si="845"/>
        <v>0</v>
      </c>
      <c r="BN848">
        <f t="shared" si="846"/>
        <v>1.2434497875801753E-14</v>
      </c>
      <c r="BO848">
        <f t="shared" si="847"/>
        <v>0</v>
      </c>
      <c r="BP848">
        <f t="shared" si="848"/>
        <v>0</v>
      </c>
    </row>
    <row r="849" spans="1:68" x14ac:dyDescent="0.2">
      <c r="A849">
        <f t="shared" si="854"/>
        <v>0.81200000000000006</v>
      </c>
      <c r="B849">
        <f t="shared" si="790"/>
        <v>2.5380958862263308</v>
      </c>
      <c r="C849">
        <f t="shared" si="791"/>
        <v>0.58763796380609623</v>
      </c>
      <c r="D849">
        <f t="shared" si="792"/>
        <v>2.5380958862263308</v>
      </c>
      <c r="E849">
        <f t="shared" si="798"/>
        <v>0.55439676075067168</v>
      </c>
      <c r="F849">
        <f t="shared" si="799"/>
        <v>0.55439676075067157</v>
      </c>
      <c r="G849">
        <f t="shared" si="793"/>
        <v>2.5127149273640672</v>
      </c>
      <c r="H849">
        <f t="shared" si="794"/>
        <v>0.58823755903774866</v>
      </c>
      <c r="I849">
        <f t="shared" si="795"/>
        <v>0.58823755903774844</v>
      </c>
      <c r="J849">
        <f t="shared" si="850"/>
        <v>37.108087108791722</v>
      </c>
      <c r="K849">
        <f t="shared" si="851"/>
        <v>35.791004037314387</v>
      </c>
      <c r="L849">
        <f t="shared" si="800"/>
        <v>3.4946890555842435E+20</v>
      </c>
      <c r="M849">
        <f t="shared" si="796"/>
        <v>4.1228073879211846E-2</v>
      </c>
      <c r="N849" s="17">
        <f t="shared" si="852"/>
        <v>1.4407929856850026E+19</v>
      </c>
      <c r="O849">
        <f t="shared" si="853"/>
        <v>0</v>
      </c>
      <c r="P849" s="18" t="e">
        <f t="shared" si="797"/>
        <v>#N/A</v>
      </c>
      <c r="R849">
        <f t="shared" si="801"/>
        <v>3.5776965779556722</v>
      </c>
      <c r="S849">
        <f t="shared" si="802"/>
        <v>47.302946263249446</v>
      </c>
      <c r="T849">
        <f t="shared" si="824"/>
        <v>-3.1886358498422842</v>
      </c>
      <c r="U849" s="9">
        <f t="shared" si="803"/>
        <v>44.114310413407161</v>
      </c>
      <c r="V849">
        <f t="shared" si="825"/>
        <v>-1.4407929856849707E+19</v>
      </c>
      <c r="W849">
        <f t="shared" si="826"/>
        <v>0</v>
      </c>
      <c r="X849">
        <f t="shared" si="827"/>
        <v>-2.1316282072803006E-14</v>
      </c>
      <c r="Y849">
        <f t="shared" si="804"/>
        <v>0.58763796380609623</v>
      </c>
      <c r="Z849">
        <f t="shared" si="805"/>
        <v>31.415926535897931</v>
      </c>
      <c r="AA849">
        <f t="shared" si="806"/>
        <v>4.1247510165785934</v>
      </c>
      <c r="AB849">
        <f t="shared" si="828"/>
        <v>6.1920173566411405</v>
      </c>
      <c r="AC849">
        <f t="shared" si="807"/>
        <v>37.607943892539069</v>
      </c>
      <c r="AD849">
        <f t="shared" si="829"/>
        <v>0.27227577249821849</v>
      </c>
      <c r="AE849">
        <f t="shared" si="808"/>
        <v>0.58541337370818047</v>
      </c>
      <c r="AF849" s="9">
        <f t="shared" si="830"/>
        <v>38.465633038745466</v>
      </c>
      <c r="AG849" s="9">
        <f t="shared" si="831"/>
        <v>0</v>
      </c>
      <c r="AH849">
        <f t="shared" si="832"/>
        <v>0</v>
      </c>
      <c r="AI849">
        <f t="shared" si="849"/>
        <v>3.1257338500323417E-3</v>
      </c>
      <c r="AJ849">
        <f t="shared" si="809"/>
        <v>37.337604695554134</v>
      </c>
      <c r="AK849">
        <f t="shared" si="810"/>
        <v>5.8657770487721956</v>
      </c>
      <c r="AL849">
        <f t="shared" si="811"/>
        <v>0.32105399515547983</v>
      </c>
      <c r="AM849">
        <f t="shared" si="812"/>
        <v>0.58987467392533155</v>
      </c>
      <c r="AN849" s="9">
        <f t="shared" si="833"/>
        <v>44.114310413407139</v>
      </c>
      <c r="AO849">
        <f t="shared" si="813"/>
        <v>0</v>
      </c>
      <c r="AP849">
        <f t="shared" si="834"/>
        <v>0</v>
      </c>
      <c r="AQ849">
        <f t="shared" si="814"/>
        <v>5.9216781596562029</v>
      </c>
      <c r="AR849">
        <f t="shared" si="815"/>
        <v>-0.32624030786894487</v>
      </c>
      <c r="AS849">
        <f t="shared" si="816"/>
        <v>4.8778222657261339E-2</v>
      </c>
      <c r="AT849">
        <f t="shared" si="835"/>
        <v>-5.5617577203557776E-2</v>
      </c>
      <c r="AU849">
        <f t="shared" si="817"/>
        <v>5.6486773746616734</v>
      </c>
      <c r="AV849">
        <f t="shared" si="836"/>
        <v>0.12804637138666317</v>
      </c>
      <c r="AW849">
        <f t="shared" si="837"/>
        <v>0</v>
      </c>
      <c r="AX849">
        <f t="shared" si="818"/>
        <v>4.123976241962958E-2</v>
      </c>
      <c r="AY849" t="b">
        <f t="shared" si="838"/>
        <v>0</v>
      </c>
      <c r="AZ849">
        <f t="shared" si="819"/>
        <v>37.337604695554134</v>
      </c>
      <c r="BA849">
        <f t="shared" si="820"/>
        <v>5.8657770487721832</v>
      </c>
      <c r="BB849">
        <f t="shared" si="821"/>
        <v>0.27172219885757171</v>
      </c>
      <c r="BC849">
        <f t="shared" si="822"/>
        <v>0.58987467392533177</v>
      </c>
      <c r="BD849">
        <f t="shared" si="823"/>
        <v>4.9331796297907987E-2</v>
      </c>
      <c r="BF849" s="15">
        <f t="shared" si="839"/>
        <v>44.114310413407125</v>
      </c>
      <c r="BG849" s="10">
        <f t="shared" si="840"/>
        <v>0</v>
      </c>
      <c r="BH849">
        <f t="shared" si="841"/>
        <v>5.6486773746616592</v>
      </c>
      <c r="BI849">
        <f t="shared" si="842"/>
        <v>5.9216781596562029</v>
      </c>
      <c r="BJ849">
        <f t="shared" si="843"/>
        <v>-0.3262403078689573</v>
      </c>
      <c r="BK849">
        <f t="shared" si="844"/>
        <v>-5.5357364064678727E-4</v>
      </c>
      <c r="BM849">
        <f t="shared" si="845"/>
        <v>0</v>
      </c>
      <c r="BN849">
        <f t="shared" si="846"/>
        <v>-1.2434497875801753E-14</v>
      </c>
      <c r="BO849">
        <f t="shared" si="847"/>
        <v>0</v>
      </c>
      <c r="BP849">
        <f t="shared" si="848"/>
        <v>0</v>
      </c>
    </row>
    <row r="850" spans="1:68" x14ac:dyDescent="0.2">
      <c r="A850">
        <f t="shared" si="854"/>
        <v>0.81299999999999994</v>
      </c>
      <c r="B850">
        <f t="shared" si="790"/>
        <v>2.5412216200763629</v>
      </c>
      <c r="C850">
        <f t="shared" si="791"/>
        <v>0.58451222995606411</v>
      </c>
      <c r="D850">
        <f t="shared" si="792"/>
        <v>2.5412216200763629</v>
      </c>
      <c r="E850">
        <f t="shared" si="798"/>
        <v>0.55179265687605894</v>
      </c>
      <c r="F850">
        <f t="shared" si="799"/>
        <v>0.55179265687605883</v>
      </c>
      <c r="G850">
        <f t="shared" si="793"/>
        <v>2.5158094038755991</v>
      </c>
      <c r="H850">
        <f t="shared" si="794"/>
        <v>0.58573228003432898</v>
      </c>
      <c r="I850">
        <f t="shared" si="795"/>
        <v>0.58573228003432887</v>
      </c>
      <c r="J850">
        <f t="shared" si="850"/>
        <v>37.266804862037759</v>
      </c>
      <c r="K850">
        <f t="shared" si="851"/>
        <v>35.942554316769979</v>
      </c>
      <c r="L850">
        <f t="shared" si="800"/>
        <v>3.667580721517103E+20</v>
      </c>
      <c r="M850">
        <f t="shared" si="796"/>
        <v>4.1259304621374428E-2</v>
      </c>
      <c r="N850" s="17">
        <f t="shared" si="852"/>
        <v>1.5132183021255436E+19</v>
      </c>
      <c r="O850">
        <f t="shared" si="853"/>
        <v>0</v>
      </c>
      <c r="P850" s="18" t="e">
        <f t="shared" si="797"/>
        <v>#N/A</v>
      </c>
      <c r="R850">
        <f t="shared" si="801"/>
        <v>3.5819219505263775</v>
      </c>
      <c r="S850">
        <f t="shared" si="802"/>
        <v>47.35123410063067</v>
      </c>
      <c r="T850">
        <f t="shared" si="824"/>
        <v>-3.187878625058989</v>
      </c>
      <c r="U850" s="9">
        <f t="shared" si="803"/>
        <v>44.163355475571677</v>
      </c>
      <c r="V850">
        <f t="shared" si="825"/>
        <v>-1.5132183021255758E+19</v>
      </c>
      <c r="W850">
        <f t="shared" si="826"/>
        <v>0</v>
      </c>
      <c r="X850">
        <f t="shared" si="827"/>
        <v>2.1316282072803006E-14</v>
      </c>
      <c r="Y850">
        <f t="shared" si="804"/>
        <v>0.58451222995606411</v>
      </c>
      <c r="Z850">
        <f t="shared" si="805"/>
        <v>31.415926535897931</v>
      </c>
      <c r="AA850">
        <f t="shared" si="806"/>
        <v>4.1278767504286256</v>
      </c>
      <c r="AB850">
        <f t="shared" si="828"/>
        <v>6.2388872195843676</v>
      </c>
      <c r="AC850">
        <f t="shared" si="807"/>
        <v>37.654813755482301</v>
      </c>
      <c r="AD850">
        <f t="shared" si="829"/>
        <v>0.27303328491432366</v>
      </c>
      <c r="AE850">
        <f t="shared" si="808"/>
        <v>0.59011511190600807</v>
      </c>
      <c r="AF850" s="9">
        <f t="shared" si="830"/>
        <v>38.517962152302637</v>
      </c>
      <c r="AG850" s="9">
        <f t="shared" si="831"/>
        <v>0</v>
      </c>
      <c r="AH850">
        <f t="shared" si="832"/>
        <v>0</v>
      </c>
      <c r="AI850">
        <f t="shared" si="849"/>
        <v>3.1257338500321197E-3</v>
      </c>
      <c r="AJ850">
        <f t="shared" si="809"/>
        <v>37.337604695554134</v>
      </c>
      <c r="AK850">
        <f t="shared" si="810"/>
        <v>5.9093566352088933</v>
      </c>
      <c r="AL850">
        <f t="shared" si="811"/>
        <v>0.32181121993877504</v>
      </c>
      <c r="AM850">
        <f t="shared" si="812"/>
        <v>0.59458292486984865</v>
      </c>
      <c r="AN850" s="9">
        <f t="shared" si="833"/>
        <v>44.163355475571649</v>
      </c>
      <c r="AO850">
        <f t="shared" si="813"/>
        <v>0</v>
      </c>
      <c r="AP850">
        <f t="shared" si="834"/>
        <v>0</v>
      </c>
      <c r="AQ850">
        <f t="shared" si="814"/>
        <v>5.9216781596562029</v>
      </c>
      <c r="AR850">
        <f t="shared" si="815"/>
        <v>-0.32953058437547433</v>
      </c>
      <c r="AS850">
        <f t="shared" si="816"/>
        <v>4.877793502445138E-2</v>
      </c>
      <c r="AT850">
        <f t="shared" si="835"/>
        <v>-5.5764206616347768E-2</v>
      </c>
      <c r="AU850">
        <f t="shared" si="817"/>
        <v>5.6453933232690119</v>
      </c>
      <c r="AV850">
        <f t="shared" si="836"/>
        <v>0.12782980963463439</v>
      </c>
      <c r="AW850">
        <f t="shared" si="837"/>
        <v>0</v>
      </c>
      <c r="AX850">
        <f t="shared" si="818"/>
        <v>4.1271019758129905E-2</v>
      </c>
      <c r="AY850" t="b">
        <f t="shared" si="838"/>
        <v>0</v>
      </c>
      <c r="AZ850">
        <f t="shared" si="819"/>
        <v>37.337604695554134</v>
      </c>
      <c r="BA850">
        <f t="shared" si="820"/>
        <v>5.9093566352088889</v>
      </c>
      <c r="BB850">
        <f t="shared" si="821"/>
        <v>0.27247942364086736</v>
      </c>
      <c r="BC850">
        <f t="shared" si="822"/>
        <v>0.59458292486984876</v>
      </c>
      <c r="BD850">
        <f t="shared" si="823"/>
        <v>4.9331796297907987E-2</v>
      </c>
      <c r="BF850" s="15">
        <f t="shared" si="839"/>
        <v>44.163355475571642</v>
      </c>
      <c r="BG850" s="10">
        <f t="shared" si="840"/>
        <v>0</v>
      </c>
      <c r="BH850">
        <f t="shared" si="841"/>
        <v>5.6453933232690048</v>
      </c>
      <c r="BI850">
        <f t="shared" si="842"/>
        <v>5.9216781596562029</v>
      </c>
      <c r="BJ850">
        <f t="shared" si="843"/>
        <v>-0.32953058437547877</v>
      </c>
      <c r="BK850">
        <f t="shared" si="844"/>
        <v>-5.5386127345630198E-4</v>
      </c>
      <c r="BM850">
        <f t="shared" si="845"/>
        <v>0</v>
      </c>
      <c r="BN850">
        <f t="shared" si="846"/>
        <v>0</v>
      </c>
      <c r="BO850">
        <f t="shared" si="847"/>
        <v>0</v>
      </c>
      <c r="BP850">
        <f t="shared" si="848"/>
        <v>0</v>
      </c>
    </row>
    <row r="851" spans="1:68" x14ac:dyDescent="0.2">
      <c r="A851">
        <f t="shared" si="854"/>
        <v>0.81399999999999995</v>
      </c>
      <c r="B851">
        <f t="shared" si="790"/>
        <v>2.5443473539263954</v>
      </c>
      <c r="C851">
        <f t="shared" si="791"/>
        <v>0.58138649610603155</v>
      </c>
      <c r="D851">
        <f t="shared" si="792"/>
        <v>2.5443473539263954</v>
      </c>
      <c r="E851">
        <f t="shared" si="798"/>
        <v>0.54918316187454164</v>
      </c>
      <c r="F851">
        <f t="shared" si="799"/>
        <v>0.54918316187454153</v>
      </c>
      <c r="G851">
        <f t="shared" si="793"/>
        <v>2.5189038803871315</v>
      </c>
      <c r="H851">
        <f t="shared" si="794"/>
        <v>0.58322139218907343</v>
      </c>
      <c r="I851">
        <f t="shared" si="795"/>
        <v>0.58322139218907354</v>
      </c>
      <c r="J851">
        <f t="shared" si="850"/>
        <v>37.427246108900093</v>
      </c>
      <c r="K851">
        <f t="shared" si="851"/>
        <v>36.095743699504901</v>
      </c>
      <c r="L851">
        <f t="shared" si="800"/>
        <v>3.8507416512829057E+20</v>
      </c>
      <c r="M851">
        <f t="shared" si="796"/>
        <v>4.129053532322579E-2</v>
      </c>
      <c r="N851" s="17">
        <f t="shared" si="852"/>
        <v>1.5899918417291362E+19</v>
      </c>
      <c r="O851">
        <f t="shared" si="853"/>
        <v>0</v>
      </c>
      <c r="P851" s="18" t="e">
        <f t="shared" si="797"/>
        <v>#N/A</v>
      </c>
      <c r="R851">
        <f t="shared" si="801"/>
        <v>3.5861749553269169</v>
      </c>
      <c r="S851">
        <f t="shared" si="802"/>
        <v>47.399967626325342</v>
      </c>
      <c r="T851">
        <f t="shared" si="824"/>
        <v>-3.1871219742075194</v>
      </c>
      <c r="U851" s="9">
        <f t="shared" si="803"/>
        <v>44.212845652117821</v>
      </c>
      <c r="V851">
        <f t="shared" si="825"/>
        <v>-1.5899918417290422E+19</v>
      </c>
      <c r="W851">
        <f t="shared" si="826"/>
        <v>0</v>
      </c>
      <c r="X851">
        <f t="shared" si="827"/>
        <v>-5.6843418860808015E-14</v>
      </c>
      <c r="Y851">
        <f t="shared" si="804"/>
        <v>0.58138649610603155</v>
      </c>
      <c r="Z851">
        <f t="shared" si="805"/>
        <v>31.415926535897931</v>
      </c>
      <c r="AA851">
        <f t="shared" si="806"/>
        <v>4.1310024842786586</v>
      </c>
      <c r="AB851">
        <f t="shared" si="828"/>
        <v>6.2862216687121517</v>
      </c>
      <c r="AC851">
        <f t="shared" si="807"/>
        <v>37.702148204610083</v>
      </c>
      <c r="AD851">
        <f t="shared" si="829"/>
        <v>0.2737902239396916</v>
      </c>
      <c r="AE851">
        <f t="shared" si="808"/>
        <v>0.59484897729567132</v>
      </c>
      <c r="AF851" s="9">
        <f t="shared" si="830"/>
        <v>38.570787405845444</v>
      </c>
      <c r="AG851" s="9">
        <f t="shared" si="831"/>
        <v>0</v>
      </c>
      <c r="AH851">
        <f t="shared" si="832"/>
        <v>0</v>
      </c>
      <c r="AI851">
        <f t="shared" si="849"/>
        <v>3.1257338500323417E-3</v>
      </c>
      <c r="AJ851">
        <f t="shared" si="809"/>
        <v>37.337604695554134</v>
      </c>
      <c r="AK851">
        <f t="shared" si="810"/>
        <v>5.9533498208462134</v>
      </c>
      <c r="AL851">
        <f t="shared" si="811"/>
        <v>0.32256787079024463</v>
      </c>
      <c r="AM851">
        <f t="shared" si="812"/>
        <v>0.59932326492733556</v>
      </c>
      <c r="AN851" s="9">
        <f t="shared" si="833"/>
        <v>44.212845652117927</v>
      </c>
      <c r="AO851">
        <f t="shared" si="813"/>
        <v>1.0658141036401503E-13</v>
      </c>
      <c r="AP851">
        <f t="shared" si="834"/>
        <v>2.4106435311274623E-15</v>
      </c>
      <c r="AQ851">
        <f t="shared" si="814"/>
        <v>5.9216781596562029</v>
      </c>
      <c r="AR851">
        <f t="shared" si="815"/>
        <v>-0.33287184786593826</v>
      </c>
      <c r="AS851">
        <f t="shared" si="816"/>
        <v>4.8777646850553025E-2</v>
      </c>
      <c r="AT851">
        <f t="shared" si="835"/>
        <v>-5.5913369427806212E-2</v>
      </c>
      <c r="AU851">
        <f t="shared" si="817"/>
        <v>5.6420582462724838</v>
      </c>
      <c r="AV851">
        <f t="shared" si="836"/>
        <v>0.1276112895031947</v>
      </c>
      <c r="AW851">
        <f t="shared" si="837"/>
        <v>0</v>
      </c>
      <c r="AX851">
        <f t="shared" si="818"/>
        <v>4.130227709663023E-2</v>
      </c>
      <c r="AY851" t="b">
        <f t="shared" si="838"/>
        <v>0</v>
      </c>
      <c r="AZ851">
        <f t="shared" si="819"/>
        <v>37.337604695554134</v>
      </c>
      <c r="BA851">
        <f t="shared" si="820"/>
        <v>5.9533498208462117</v>
      </c>
      <c r="BB851">
        <f t="shared" si="821"/>
        <v>0.27323607449233694</v>
      </c>
      <c r="BC851">
        <f t="shared" si="822"/>
        <v>0.59932326492733579</v>
      </c>
      <c r="BD851">
        <f t="shared" si="823"/>
        <v>4.9331796297907987E-2</v>
      </c>
      <c r="BF851" s="15">
        <f t="shared" si="839"/>
        <v>44.212845652117927</v>
      </c>
      <c r="BG851" s="10">
        <f t="shared" si="840"/>
        <v>0</v>
      </c>
      <c r="BH851">
        <f t="shared" si="841"/>
        <v>5.6420582462724838</v>
      </c>
      <c r="BI851">
        <f t="shared" si="842"/>
        <v>5.9216781596562029</v>
      </c>
      <c r="BJ851">
        <f t="shared" si="843"/>
        <v>-0.33287184786594004</v>
      </c>
      <c r="BK851">
        <f t="shared" si="844"/>
        <v>-5.541494473546571E-4</v>
      </c>
      <c r="BM851">
        <f t="shared" si="845"/>
        <v>0</v>
      </c>
      <c r="BN851">
        <f t="shared" si="846"/>
        <v>0</v>
      </c>
      <c r="BO851">
        <f t="shared" si="847"/>
        <v>0</v>
      </c>
      <c r="BP851">
        <f t="shared" si="848"/>
        <v>0</v>
      </c>
    </row>
    <row r="852" spans="1:68" x14ac:dyDescent="0.2">
      <c r="A852">
        <f t="shared" si="854"/>
        <v>0.81499999999999995</v>
      </c>
      <c r="B852">
        <f t="shared" si="790"/>
        <v>2.547473087776428</v>
      </c>
      <c r="C852">
        <f t="shared" si="791"/>
        <v>0.57826076225599898</v>
      </c>
      <c r="D852">
        <f t="shared" si="792"/>
        <v>2.547473087776428</v>
      </c>
      <c r="E852">
        <f t="shared" si="798"/>
        <v>0.54656830124141897</v>
      </c>
      <c r="F852">
        <f t="shared" si="799"/>
        <v>0.54656830124141897</v>
      </c>
      <c r="G852">
        <f t="shared" si="793"/>
        <v>2.5219983568986639</v>
      </c>
      <c r="H852">
        <f t="shared" si="794"/>
        <v>0.58070491954568526</v>
      </c>
      <c r="I852">
        <f t="shared" si="795"/>
        <v>0.58070491954568548</v>
      </c>
      <c r="J852">
        <f t="shared" si="850"/>
        <v>37.589436298409915</v>
      </c>
      <c r="K852">
        <f t="shared" si="851"/>
        <v>36.250596299169395</v>
      </c>
      <c r="L852">
        <f t="shared" si="800"/>
        <v>4.04487927365431E+20</v>
      </c>
      <c r="M852">
        <f t="shared" si="796"/>
        <v>4.1321765984735429E-2</v>
      </c>
      <c r="N852" s="17">
        <f t="shared" si="852"/>
        <v>1.6714155478245001E+19</v>
      </c>
      <c r="O852">
        <f t="shared" si="853"/>
        <v>0</v>
      </c>
      <c r="P852" s="18" t="e">
        <f t="shared" si="797"/>
        <v>#N/A</v>
      </c>
      <c r="R852">
        <f t="shared" si="801"/>
        <v>3.5904558307976493</v>
      </c>
      <c r="S852">
        <f t="shared" si="802"/>
        <v>47.449153564125048</v>
      </c>
      <c r="T852">
        <f t="shared" si="824"/>
        <v>-3.1863658964199999</v>
      </c>
      <c r="U852" s="9">
        <f t="shared" si="803"/>
        <v>44.262787667705048</v>
      </c>
      <c r="V852">
        <f t="shared" si="825"/>
        <v>-1.6714155478245196E+19</v>
      </c>
      <c r="W852">
        <f t="shared" si="826"/>
        <v>0</v>
      </c>
      <c r="X852">
        <f t="shared" si="827"/>
        <v>1.4210854715202004E-14</v>
      </c>
      <c r="Y852">
        <f t="shared" si="804"/>
        <v>0.57826076225599898</v>
      </c>
      <c r="Z852">
        <f t="shared" si="805"/>
        <v>31.415926535897931</v>
      </c>
      <c r="AA852">
        <f t="shared" si="806"/>
        <v>4.1341282181286907</v>
      </c>
      <c r="AB852">
        <f t="shared" si="828"/>
        <v>6.334028196535133</v>
      </c>
      <c r="AC852">
        <f t="shared" si="807"/>
        <v>37.749954732433068</v>
      </c>
      <c r="AD852">
        <f t="shared" si="829"/>
        <v>0.27454659044170904</v>
      </c>
      <c r="AE852">
        <f t="shared" si="808"/>
        <v>0.59961527549818971</v>
      </c>
      <c r="AF852" s="9">
        <f t="shared" si="830"/>
        <v>38.624116598372964</v>
      </c>
      <c r="AG852" s="9">
        <f t="shared" si="831"/>
        <v>0</v>
      </c>
      <c r="AH852">
        <f t="shared" si="832"/>
        <v>0</v>
      </c>
      <c r="AI852">
        <f t="shared" si="849"/>
        <v>3.1257338500325638E-3</v>
      </c>
      <c r="AJ852">
        <f t="shared" si="809"/>
        <v>37.337604695554134</v>
      </c>
      <c r="AK852">
        <f t="shared" si="810"/>
        <v>5.9977630237971074</v>
      </c>
      <c r="AL852">
        <f t="shared" si="811"/>
        <v>0.32332394857776414</v>
      </c>
      <c r="AM852">
        <f t="shared" si="812"/>
        <v>0.60409599977606432</v>
      </c>
      <c r="AN852" s="9">
        <f t="shared" si="833"/>
        <v>44.262787667705069</v>
      </c>
      <c r="AO852">
        <f t="shared" si="813"/>
        <v>0</v>
      </c>
      <c r="AP852">
        <f t="shared" si="834"/>
        <v>0</v>
      </c>
      <c r="AQ852">
        <f t="shared" si="814"/>
        <v>5.9216781596562029</v>
      </c>
      <c r="AR852">
        <f t="shared" si="815"/>
        <v>-0.3362651727380257</v>
      </c>
      <c r="AS852">
        <f t="shared" si="816"/>
        <v>4.8777358136055105E-2</v>
      </c>
      <c r="AT852">
        <f t="shared" si="835"/>
        <v>-5.6065098171408E-2</v>
      </c>
      <c r="AU852">
        <f t="shared" si="817"/>
        <v>5.6386710693321049</v>
      </c>
      <c r="AV852">
        <f t="shared" si="836"/>
        <v>0.12739078052795536</v>
      </c>
      <c r="AW852">
        <f t="shared" si="837"/>
        <v>0</v>
      </c>
      <c r="AX852">
        <f t="shared" si="818"/>
        <v>4.1333534435130555E-2</v>
      </c>
      <c r="AY852" t="b">
        <f t="shared" si="838"/>
        <v>0</v>
      </c>
      <c r="AZ852">
        <f t="shared" si="819"/>
        <v>37.337604695554134</v>
      </c>
      <c r="BA852">
        <f t="shared" si="820"/>
        <v>5.9977630237970976</v>
      </c>
      <c r="BB852">
        <f t="shared" si="821"/>
        <v>0.27399215227985618</v>
      </c>
      <c r="BC852">
        <f t="shared" si="822"/>
        <v>0.60409599977606432</v>
      </c>
      <c r="BD852">
        <f t="shared" si="823"/>
        <v>4.9331796297907987E-2</v>
      </c>
      <c r="BF852" s="15">
        <f t="shared" si="839"/>
        <v>44.262787667705062</v>
      </c>
      <c r="BG852" s="10">
        <f t="shared" si="840"/>
        <v>0</v>
      </c>
      <c r="BH852">
        <f t="shared" si="841"/>
        <v>5.6386710693320978</v>
      </c>
      <c r="BI852">
        <f t="shared" si="842"/>
        <v>5.9216781596562029</v>
      </c>
      <c r="BJ852">
        <f t="shared" si="843"/>
        <v>-0.33626517273803547</v>
      </c>
      <c r="BK852">
        <f t="shared" si="844"/>
        <v>-5.5443816185285488E-4</v>
      </c>
      <c r="BM852">
        <f t="shared" si="845"/>
        <v>0</v>
      </c>
      <c r="BN852">
        <f t="shared" si="846"/>
        <v>-9.7699626167013776E-15</v>
      </c>
      <c r="BO852">
        <f t="shared" si="847"/>
        <v>0</v>
      </c>
      <c r="BP852">
        <f t="shared" si="848"/>
        <v>0</v>
      </c>
    </row>
    <row r="853" spans="1:68" x14ac:dyDescent="0.2">
      <c r="A853">
        <f t="shared" si="854"/>
        <v>0.81599999999999995</v>
      </c>
      <c r="B853">
        <f t="shared" si="790"/>
        <v>2.5505988216264601</v>
      </c>
      <c r="C853">
        <f t="shared" si="791"/>
        <v>0.57513502840596686</v>
      </c>
      <c r="D853">
        <f t="shared" si="792"/>
        <v>2.5505988216264601</v>
      </c>
      <c r="E853">
        <f t="shared" si="798"/>
        <v>0.54394810052441367</v>
      </c>
      <c r="F853">
        <f t="shared" si="799"/>
        <v>0.54394810052441356</v>
      </c>
      <c r="G853">
        <f t="shared" si="793"/>
        <v>2.5250928334101954</v>
      </c>
      <c r="H853">
        <f t="shared" si="794"/>
        <v>0.57818288620134661</v>
      </c>
      <c r="I853">
        <f t="shared" si="795"/>
        <v>0.5781828862013465</v>
      </c>
      <c r="J853">
        <f t="shared" si="850"/>
        <v>37.753401393195631</v>
      </c>
      <c r="K853">
        <f t="shared" si="851"/>
        <v>36.407136714843091</v>
      </c>
      <c r="L853">
        <f t="shared" si="800"/>
        <v>4.2507562869925819E+20</v>
      </c>
      <c r="M853">
        <f t="shared" si="796"/>
        <v>4.135299660587282E-2</v>
      </c>
      <c r="N853" s="17">
        <f t="shared" si="852"/>
        <v>1.7578151030839679E+19</v>
      </c>
      <c r="O853">
        <f t="shared" si="853"/>
        <v>0</v>
      </c>
      <c r="P853" s="18" t="e">
        <f t="shared" si="797"/>
        <v>#N/A</v>
      </c>
      <c r="R853">
        <f t="shared" si="801"/>
        <v>3.5947648190193306</v>
      </c>
      <c r="S853">
        <f t="shared" si="802"/>
        <v>47.4987987768666</v>
      </c>
      <c r="T853">
        <f t="shared" si="824"/>
        <v>-3.185610390830524</v>
      </c>
      <c r="U853" s="9">
        <f t="shared" si="803"/>
        <v>44.313188386036074</v>
      </c>
      <c r="V853">
        <f t="shared" si="825"/>
        <v>-1.7578151030838866E+19</v>
      </c>
      <c r="W853">
        <f t="shared" si="826"/>
        <v>0</v>
      </c>
      <c r="X853">
        <f t="shared" si="827"/>
        <v>-4.9737991503207013E-14</v>
      </c>
      <c r="Y853">
        <f t="shared" si="804"/>
        <v>0.57513502840596686</v>
      </c>
      <c r="Z853">
        <f t="shared" si="805"/>
        <v>31.415926535897931</v>
      </c>
      <c r="AA853">
        <f t="shared" si="806"/>
        <v>4.1372539519787228</v>
      </c>
      <c r="AB853">
        <f t="shared" si="828"/>
        <v>6.3823144581137905</v>
      </c>
      <c r="AC853">
        <f t="shared" si="807"/>
        <v>37.798240994011721</v>
      </c>
      <c r="AD853">
        <f t="shared" si="829"/>
        <v>0.27530238528579698</v>
      </c>
      <c r="AE853">
        <f t="shared" si="808"/>
        <v>0.60441431716585037</v>
      </c>
      <c r="AF853" s="9">
        <f t="shared" si="830"/>
        <v>38.677957696463366</v>
      </c>
      <c r="AG853" s="9">
        <f t="shared" si="831"/>
        <v>0</v>
      </c>
      <c r="AH853">
        <f t="shared" si="832"/>
        <v>0</v>
      </c>
      <c r="AI853">
        <f t="shared" si="849"/>
        <v>3.1257338500323417E-3</v>
      </c>
      <c r="AJ853">
        <f t="shared" si="809"/>
        <v>37.337604695554134</v>
      </c>
      <c r="AK853">
        <f t="shared" si="810"/>
        <v>6.0426027961896063</v>
      </c>
      <c r="AL853">
        <f t="shared" si="811"/>
        <v>0.32407945416724004</v>
      </c>
      <c r="AM853">
        <f t="shared" si="812"/>
        <v>0.60890144012516179</v>
      </c>
      <c r="AN853" s="9">
        <f t="shared" si="833"/>
        <v>44.313188386036138</v>
      </c>
      <c r="AO853">
        <f t="shared" si="813"/>
        <v>6.3948846218409017E-14</v>
      </c>
      <c r="AP853">
        <f t="shared" si="834"/>
        <v>1.443110923576883E-15</v>
      </c>
      <c r="AQ853">
        <f t="shared" si="814"/>
        <v>5.9216781596562029</v>
      </c>
      <c r="AR853">
        <f t="shared" si="815"/>
        <v>-0.33971166192418423</v>
      </c>
      <c r="AS853">
        <f t="shared" si="816"/>
        <v>4.8777068881443064E-2</v>
      </c>
      <c r="AT853">
        <f t="shared" si="835"/>
        <v>-5.6219426194685902E-2</v>
      </c>
      <c r="AU853">
        <f t="shared" si="817"/>
        <v>5.6352306895727722</v>
      </c>
      <c r="AV853">
        <f t="shared" si="836"/>
        <v>0.12716825159321038</v>
      </c>
      <c r="AW853">
        <f t="shared" si="837"/>
        <v>0</v>
      </c>
      <c r="AX853">
        <f t="shared" si="818"/>
        <v>4.136479177363088E-2</v>
      </c>
      <c r="AY853" t="b">
        <f t="shared" si="838"/>
        <v>0</v>
      </c>
      <c r="AZ853">
        <f t="shared" si="819"/>
        <v>37.337604695554134</v>
      </c>
      <c r="BA853">
        <f t="shared" si="820"/>
        <v>6.0426027961896009</v>
      </c>
      <c r="BB853">
        <f t="shared" si="821"/>
        <v>0.27474765786933214</v>
      </c>
      <c r="BC853">
        <f t="shared" si="822"/>
        <v>0.60890144012516201</v>
      </c>
      <c r="BD853">
        <f t="shared" si="823"/>
        <v>4.9331796297907987E-2</v>
      </c>
      <c r="BF853" s="15">
        <f t="shared" si="839"/>
        <v>44.313188386036131</v>
      </c>
      <c r="BG853" s="10">
        <f t="shared" si="840"/>
        <v>0</v>
      </c>
      <c r="BH853">
        <f t="shared" si="841"/>
        <v>5.6352306895727651</v>
      </c>
      <c r="BI853">
        <f t="shared" si="842"/>
        <v>5.9216781596562029</v>
      </c>
      <c r="BJ853">
        <f t="shared" si="843"/>
        <v>-0.33971166192418956</v>
      </c>
      <c r="BK853">
        <f t="shared" si="844"/>
        <v>-5.547274164648397E-4</v>
      </c>
      <c r="BM853">
        <f t="shared" si="845"/>
        <v>0</v>
      </c>
      <c r="BN853">
        <f t="shared" si="846"/>
        <v>0</v>
      </c>
      <c r="BO853">
        <f t="shared" si="847"/>
        <v>0</v>
      </c>
      <c r="BP853">
        <f t="shared" si="848"/>
        <v>0</v>
      </c>
    </row>
    <row r="854" spans="1:68" x14ac:dyDescent="0.2">
      <c r="A854">
        <f t="shared" si="854"/>
        <v>0.81699999999999995</v>
      </c>
      <c r="B854">
        <f t="shared" si="790"/>
        <v>2.5537245554764927</v>
      </c>
      <c r="C854">
        <f t="shared" si="791"/>
        <v>0.5720092945559343</v>
      </c>
      <c r="D854">
        <f t="shared" si="792"/>
        <v>2.5537245554764927</v>
      </c>
      <c r="E854">
        <f t="shared" si="798"/>
        <v>0.5413225853234207</v>
      </c>
      <c r="F854">
        <f t="shared" si="799"/>
        <v>0.54132258532342059</v>
      </c>
      <c r="G854">
        <f t="shared" si="793"/>
        <v>2.5281873099217278</v>
      </c>
      <c r="H854">
        <f t="shared" si="794"/>
        <v>0.57565531630648548</v>
      </c>
      <c r="I854">
        <f t="shared" si="795"/>
        <v>0.57565531630648559</v>
      </c>
      <c r="J854">
        <f t="shared" si="850"/>
        <v>37.919167882424482</v>
      </c>
      <c r="K854">
        <f t="shared" si="851"/>
        <v>36.5653900432415</v>
      </c>
      <c r="L854">
        <f t="shared" si="800"/>
        <v>4.4691954793954299E+20</v>
      </c>
      <c r="M854">
        <f t="shared" si="796"/>
        <v>4.1384227186607461E-2</v>
      </c>
      <c r="N854" s="17">
        <f t="shared" si="852"/>
        <v>1.8495420106065953E+19</v>
      </c>
      <c r="O854">
        <f t="shared" si="853"/>
        <v>0</v>
      </c>
      <c r="P854" s="18" t="e">
        <f t="shared" si="797"/>
        <v>#N/A</v>
      </c>
      <c r="R854">
        <f t="shared" si="801"/>
        <v>3.5991021657859856</v>
      </c>
      <c r="S854">
        <f t="shared" si="802"/>
        <v>47.54891027006942</v>
      </c>
      <c r="T854">
        <f t="shared" si="824"/>
        <v>-3.1848554565751463</v>
      </c>
      <c r="U854" s="9">
        <f t="shared" si="803"/>
        <v>44.364054813494278</v>
      </c>
      <c r="V854">
        <f t="shared" si="825"/>
        <v>-1.849542010606481E+19</v>
      </c>
      <c r="W854">
        <f t="shared" si="826"/>
        <v>0</v>
      </c>
      <c r="X854">
        <f t="shared" si="827"/>
        <v>-6.3948846218409017E-14</v>
      </c>
      <c r="Y854">
        <f t="shared" si="804"/>
        <v>0.5720092945559343</v>
      </c>
      <c r="Z854">
        <f t="shared" si="805"/>
        <v>31.415926535897931</v>
      </c>
      <c r="AA854">
        <f t="shared" si="806"/>
        <v>4.1403796858287549</v>
      </c>
      <c r="AB854">
        <f t="shared" si="828"/>
        <v>6.4310882755001364</v>
      </c>
      <c r="AC854">
        <f t="shared" si="807"/>
        <v>37.847014811398068</v>
      </c>
      <c r="AD854">
        <f t="shared" si="829"/>
        <v>0.2760576093354149</v>
      </c>
      <c r="AE854">
        <f t="shared" si="808"/>
        <v>0.60924641809143265</v>
      </c>
      <c r="AF854" s="9">
        <f t="shared" si="830"/>
        <v>38.732318838824916</v>
      </c>
      <c r="AG854" s="9">
        <f t="shared" si="831"/>
        <v>0</v>
      </c>
      <c r="AH854">
        <f t="shared" si="832"/>
        <v>0</v>
      </c>
      <c r="AI854">
        <f t="shared" si="849"/>
        <v>3.1257338500323417E-3</v>
      </c>
      <c r="AJ854">
        <f t="shared" si="809"/>
        <v>37.337604695554134</v>
      </c>
      <c r="AK854">
        <f t="shared" si="810"/>
        <v>6.0878758276937699</v>
      </c>
      <c r="AL854">
        <f t="shared" si="811"/>
        <v>0.32483438842261769</v>
      </c>
      <c r="AM854">
        <f t="shared" si="812"/>
        <v>0.61373990182384508</v>
      </c>
      <c r="AN854" s="9">
        <f t="shared" si="833"/>
        <v>44.36405481349437</v>
      </c>
      <c r="AO854">
        <f t="shared" si="813"/>
        <v>9.2370555648813024E-14</v>
      </c>
      <c r="AP854">
        <f t="shared" si="834"/>
        <v>2.0821035416428243E-15</v>
      </c>
      <c r="AQ854">
        <f t="shared" si="814"/>
        <v>5.9216781596562029</v>
      </c>
      <c r="AR854">
        <f t="shared" si="815"/>
        <v>-0.34321244780636651</v>
      </c>
      <c r="AS854">
        <f t="shared" si="816"/>
        <v>4.8776779087202793E-2</v>
      </c>
      <c r="AT854">
        <f t="shared" si="835"/>
        <v>-5.6376387679441788E-2</v>
      </c>
      <c r="AU854">
        <f t="shared" si="817"/>
        <v>5.6317359746694535</v>
      </c>
      <c r="AV854">
        <f t="shared" si="836"/>
        <v>0.12694367091432834</v>
      </c>
      <c r="AW854">
        <f t="shared" si="837"/>
        <v>0</v>
      </c>
      <c r="AX854">
        <f t="shared" si="818"/>
        <v>4.1396049112131204E-2</v>
      </c>
      <c r="AY854" t="b">
        <f t="shared" si="838"/>
        <v>0</v>
      </c>
      <c r="AZ854">
        <f t="shared" si="819"/>
        <v>37.337604695554134</v>
      </c>
      <c r="BA854">
        <f t="shared" si="820"/>
        <v>6.0878758276937726</v>
      </c>
      <c r="BB854">
        <f t="shared" si="821"/>
        <v>0.27550259212470984</v>
      </c>
      <c r="BC854">
        <f t="shared" si="822"/>
        <v>0.6137399018238453</v>
      </c>
      <c r="BD854">
        <f t="shared" si="823"/>
        <v>4.9331796297907987E-2</v>
      </c>
      <c r="BF854" s="15">
        <f t="shared" si="839"/>
        <v>44.36405481349437</v>
      </c>
      <c r="BG854" s="10">
        <f t="shared" si="840"/>
        <v>0</v>
      </c>
      <c r="BH854">
        <f t="shared" si="841"/>
        <v>5.6317359746694535</v>
      </c>
      <c r="BI854">
        <f t="shared" si="842"/>
        <v>5.9216781596562029</v>
      </c>
      <c r="BJ854">
        <f t="shared" si="843"/>
        <v>-0.34321244780636384</v>
      </c>
      <c r="BK854">
        <f t="shared" si="844"/>
        <v>-5.550172107050555E-4</v>
      </c>
      <c r="BM854">
        <f t="shared" si="845"/>
        <v>0</v>
      </c>
      <c r="BN854">
        <f t="shared" si="846"/>
        <v>0</v>
      </c>
      <c r="BO854">
        <f t="shared" si="847"/>
        <v>0</v>
      </c>
      <c r="BP854">
        <f t="shared" si="848"/>
        <v>0</v>
      </c>
    </row>
    <row r="855" spans="1:68" x14ac:dyDescent="0.2">
      <c r="A855">
        <f t="shared" si="854"/>
        <v>0.81799999999999995</v>
      </c>
      <c r="B855">
        <f t="shared" si="790"/>
        <v>2.5568502893265252</v>
      </c>
      <c r="C855">
        <f t="shared" si="791"/>
        <v>0.56888356070590174</v>
      </c>
      <c r="D855">
        <f t="shared" si="792"/>
        <v>2.5568502893265252</v>
      </c>
      <c r="E855">
        <f t="shared" si="798"/>
        <v>0.53869178129025996</v>
      </c>
      <c r="F855">
        <f t="shared" si="799"/>
        <v>0.53869178129025985</v>
      </c>
      <c r="G855">
        <f t="shared" si="793"/>
        <v>2.5312817864332602</v>
      </c>
      <c r="H855">
        <f t="shared" si="794"/>
        <v>0.57312223406454887</v>
      </c>
      <c r="I855">
        <f t="shared" si="795"/>
        <v>0.5731222340645491</v>
      </c>
      <c r="J855">
        <f t="shared" si="850"/>
        <v>38.086762795137581</v>
      </c>
      <c r="K855">
        <f t="shared" si="851"/>
        <v>36.725381891293161</v>
      </c>
      <c r="L855">
        <f t="shared" si="800"/>
        <v>4.7010850125395814E+20</v>
      </c>
      <c r="M855">
        <f t="shared" si="796"/>
        <v>4.1415457726908834E-2</v>
      </c>
      <c r="N855" s="17">
        <f t="shared" si="852"/>
        <v>1.9469758760743772E+19</v>
      </c>
      <c r="O855">
        <f t="shared" si="853"/>
        <v>0</v>
      </c>
      <c r="P855" s="18" t="e">
        <f t="shared" si="797"/>
        <v>#N/A</v>
      </c>
      <c r="R855">
        <f t="shared" si="801"/>
        <v>3.6034681206796169</v>
      </c>
      <c r="S855">
        <f t="shared" si="802"/>
        <v>47.599495195686089</v>
      </c>
      <c r="T855">
        <f t="shared" si="824"/>
        <v>-3.1841010927918778</v>
      </c>
      <c r="U855" s="9">
        <f t="shared" si="803"/>
        <v>44.415394102894211</v>
      </c>
      <c r="V855">
        <f t="shared" si="825"/>
        <v>-1.9469758760742982E+19</v>
      </c>
      <c r="W855">
        <f t="shared" si="826"/>
        <v>0</v>
      </c>
      <c r="X855">
        <f t="shared" si="827"/>
        <v>-4.2632564145606011E-14</v>
      </c>
      <c r="Y855">
        <f t="shared" si="804"/>
        <v>0.56888356070590174</v>
      </c>
      <c r="Z855">
        <f t="shared" si="805"/>
        <v>31.415926535897931</v>
      </c>
      <c r="AA855">
        <f t="shared" si="806"/>
        <v>4.1435054196787879</v>
      </c>
      <c r="AB855">
        <f t="shared" si="828"/>
        <v>6.4803576423257843</v>
      </c>
      <c r="AC855">
        <f t="shared" si="807"/>
        <v>37.896284178223716</v>
      </c>
      <c r="AD855">
        <f t="shared" si="829"/>
        <v>0.27681226345206789</v>
      </c>
      <c r="AE855">
        <f t="shared" si="808"/>
        <v>0.61411189932043719</v>
      </c>
      <c r="AF855" s="9">
        <f t="shared" si="830"/>
        <v>38.787208340996216</v>
      </c>
      <c r="AG855" s="9">
        <f t="shared" si="831"/>
        <v>0</v>
      </c>
      <c r="AH855">
        <f t="shared" si="832"/>
        <v>0</v>
      </c>
      <c r="AI855">
        <f t="shared" si="849"/>
        <v>3.1257338500325638E-3</v>
      </c>
      <c r="AJ855">
        <f t="shared" si="809"/>
        <v>37.337604695554134</v>
      </c>
      <c r="AK855">
        <f t="shared" si="810"/>
        <v>6.1335889491606261</v>
      </c>
      <c r="AL855">
        <f t="shared" si="811"/>
        <v>0.32558875220588623</v>
      </c>
      <c r="AM855">
        <f t="shared" si="812"/>
        <v>0.6186117059736429</v>
      </c>
      <c r="AN855" s="9">
        <f t="shared" si="833"/>
        <v>44.41539410289429</v>
      </c>
      <c r="AO855">
        <f t="shared" si="813"/>
        <v>7.815970093361102E-14</v>
      </c>
      <c r="AP855">
        <f t="shared" si="834"/>
        <v>1.7597434968728063E-15</v>
      </c>
      <c r="AQ855">
        <f t="shared" si="814"/>
        <v>5.9216781596562029</v>
      </c>
      <c r="AR855">
        <f t="shared" si="815"/>
        <v>-0.34676869316515813</v>
      </c>
      <c r="AS855">
        <f t="shared" si="816"/>
        <v>4.8776488753818348E-2</v>
      </c>
      <c r="AT855">
        <f t="shared" si="835"/>
        <v>-5.6536017662646432E-2</v>
      </c>
      <c r="AU855">
        <f t="shared" si="817"/>
        <v>5.6281857618980737</v>
      </c>
      <c r="AV855">
        <f t="shared" si="836"/>
        <v>0.126717006019571</v>
      </c>
      <c r="AW855">
        <f t="shared" si="837"/>
        <v>0</v>
      </c>
      <c r="AX855">
        <f t="shared" si="818"/>
        <v>4.1427306450631529E-2</v>
      </c>
      <c r="AY855" t="b">
        <f t="shared" si="838"/>
        <v>0</v>
      </c>
      <c r="AZ855">
        <f t="shared" si="819"/>
        <v>37.337604695554134</v>
      </c>
      <c r="BA855">
        <f t="shared" si="820"/>
        <v>6.1335889491606324</v>
      </c>
      <c r="BB855">
        <f t="shared" si="821"/>
        <v>0.27625695590797811</v>
      </c>
      <c r="BC855">
        <f t="shared" si="822"/>
        <v>0.61861170597364301</v>
      </c>
      <c r="BD855">
        <f t="shared" si="823"/>
        <v>4.9331796297907987E-2</v>
      </c>
      <c r="BF855" s="15">
        <f t="shared" si="839"/>
        <v>44.41539410289429</v>
      </c>
      <c r="BG855" s="10">
        <f t="shared" si="840"/>
        <v>0</v>
      </c>
      <c r="BH855">
        <f t="shared" si="841"/>
        <v>5.6281857618980737</v>
      </c>
      <c r="BI855">
        <f t="shared" si="842"/>
        <v>5.9216781596562029</v>
      </c>
      <c r="BJ855">
        <f t="shared" si="843"/>
        <v>-0.34676869316515191</v>
      </c>
      <c r="BK855">
        <f t="shared" si="844"/>
        <v>-5.5530754408977812E-4</v>
      </c>
      <c r="BM855">
        <f t="shared" si="845"/>
        <v>0</v>
      </c>
      <c r="BN855">
        <f t="shared" si="846"/>
        <v>0</v>
      </c>
      <c r="BO855">
        <f t="shared" si="847"/>
        <v>0</v>
      </c>
      <c r="BP855">
        <f t="shared" si="848"/>
        <v>0</v>
      </c>
    </row>
    <row r="856" spans="1:68" x14ac:dyDescent="0.2">
      <c r="A856">
        <f t="shared" si="854"/>
        <v>0.81899999999999995</v>
      </c>
      <c r="B856">
        <f t="shared" ref="B856:B919" si="855">th_max*A856</f>
        <v>2.5599760231765574</v>
      </c>
      <c r="C856">
        <f t="shared" ref="C856:C919" si="856">th_max-B856</f>
        <v>0.56575782685586962</v>
      </c>
      <c r="D856">
        <f t="shared" ref="D856:D919" si="857">IF(use_th_l,B856,C856)</f>
        <v>2.5599760231765574</v>
      </c>
      <c r="E856">
        <f t="shared" si="798"/>
        <v>0.53605571412842434</v>
      </c>
      <c r="F856">
        <f t="shared" si="799"/>
        <v>0.53605571412842434</v>
      </c>
      <c r="G856">
        <f t="shared" ref="G856:G919" si="858">alpha*B856</f>
        <v>2.5343762629447917</v>
      </c>
      <c r="H856">
        <f t="shared" ref="H856:H919" si="859">SIN(G856)</f>
        <v>0.57058366373176883</v>
      </c>
      <c r="I856">
        <f t="shared" ref="I856:I919" si="860">SIN(alpha*C856+add_r)</f>
        <v>0.57058366373176872</v>
      </c>
      <c r="J856">
        <f t="shared" si="850"/>
        <v>38.256213713993219</v>
      </c>
      <c r="K856">
        <f t="shared" si="851"/>
        <v>36.887138389101061</v>
      </c>
      <c r="L856">
        <f t="shared" si="800"/>
        <v>4.9473842179680639E+20</v>
      </c>
      <c r="M856">
        <f t="shared" ref="M856:M919" si="861">-SIN((alpha_m_1)*B856+add_l)</f>
        <v>4.1446688226746416E-2</v>
      </c>
      <c r="N856" s="17">
        <f t="shared" si="852"/>
        <v>2.0505269122004799E+19</v>
      </c>
      <c r="O856">
        <f t="shared" si="853"/>
        <v>0</v>
      </c>
      <c r="P856" s="18" t="e">
        <f t="shared" ref="P856:P919" si="862">IF($P$19,N856/$N$24,IF($P$20,N856/$N$1044,NA()))</f>
        <v>#N/A</v>
      </c>
      <c r="R856">
        <f t="shared" si="801"/>
        <v>3.607862937146824</v>
      </c>
      <c r="S856">
        <f t="shared" si="802"/>
        <v>47.65056085597292</v>
      </c>
      <c r="T856">
        <f t="shared" si="824"/>
        <v>-3.1833472986206814</v>
      </c>
      <c r="U856" s="9">
        <f t="shared" si="803"/>
        <v>44.467213557352238</v>
      </c>
      <c r="V856">
        <f t="shared" si="825"/>
        <v>-2.0505269122004697E+19</v>
      </c>
      <c r="W856">
        <f t="shared" si="826"/>
        <v>0</v>
      </c>
      <c r="X856">
        <f t="shared" si="827"/>
        <v>-7.1054273576010019E-15</v>
      </c>
      <c r="Y856">
        <f t="shared" si="804"/>
        <v>0.56575782685586962</v>
      </c>
      <c r="Z856">
        <f t="shared" si="805"/>
        <v>31.415926535897931</v>
      </c>
      <c r="AA856">
        <f t="shared" si="806"/>
        <v>4.1466311535288201</v>
      </c>
      <c r="AB856">
        <f t="shared" si="828"/>
        <v>6.5301307285421402</v>
      </c>
      <c r="AC856">
        <f t="shared" si="807"/>
        <v>37.946057264440071</v>
      </c>
      <c r="AD856">
        <f t="shared" si="829"/>
        <v>0.27756634849531153</v>
      </c>
      <c r="AE856">
        <f t="shared" si="808"/>
        <v>0.61901108726639986</v>
      </c>
      <c r="AF856" s="9">
        <f t="shared" si="830"/>
        <v>38.842634700201785</v>
      </c>
      <c r="AG856" s="9">
        <f t="shared" si="831"/>
        <v>0</v>
      </c>
      <c r="AH856">
        <f t="shared" si="832"/>
        <v>0</v>
      </c>
      <c r="AI856">
        <f t="shared" si="849"/>
        <v>3.1257338500323417E-3</v>
      </c>
      <c r="AJ856">
        <f t="shared" si="809"/>
        <v>37.337604695554134</v>
      </c>
      <c r="AK856">
        <f t="shared" si="810"/>
        <v>6.1797491363772448</v>
      </c>
      <c r="AL856">
        <f t="shared" si="811"/>
        <v>0.3263425463770826</v>
      </c>
      <c r="AM856">
        <f t="shared" si="812"/>
        <v>0.62351717904371795</v>
      </c>
      <c r="AN856" s="9">
        <f t="shared" si="833"/>
        <v>44.467213557352181</v>
      </c>
      <c r="AO856">
        <f t="shared" si="813"/>
        <v>-5.6843418860808015E-14</v>
      </c>
      <c r="AP856">
        <f t="shared" si="834"/>
        <v>-1.278322033547109E-15</v>
      </c>
      <c r="AQ856">
        <f t="shared" si="814"/>
        <v>5.9216781596562029</v>
      </c>
      <c r="AR856">
        <f t="shared" si="815"/>
        <v>-0.35038159216489539</v>
      </c>
      <c r="AS856">
        <f t="shared" si="816"/>
        <v>4.8776197881771066E-2</v>
      </c>
      <c r="AT856">
        <f t="shared" si="835"/>
        <v>-5.6698352058073935E-2</v>
      </c>
      <c r="AU856">
        <f t="shared" si="817"/>
        <v>5.6245788571503965</v>
      </c>
      <c r="AV856">
        <f t="shared" si="836"/>
        <v>0.12648822373131208</v>
      </c>
      <c r="AW856">
        <f t="shared" si="837"/>
        <v>0</v>
      </c>
      <c r="AX856">
        <f t="shared" si="818"/>
        <v>4.1458563789131847E-2</v>
      </c>
      <c r="AY856" t="b">
        <f t="shared" si="838"/>
        <v>0</v>
      </c>
      <c r="AZ856">
        <f t="shared" si="819"/>
        <v>37.337604695554134</v>
      </c>
      <c r="BA856">
        <f t="shared" si="820"/>
        <v>6.1797491363772421</v>
      </c>
      <c r="BB856">
        <f t="shared" si="821"/>
        <v>0.27701075007917492</v>
      </c>
      <c r="BC856">
        <f t="shared" si="822"/>
        <v>0.62351717904371795</v>
      </c>
      <c r="BD856">
        <f t="shared" si="823"/>
        <v>4.9331796297907987E-2</v>
      </c>
      <c r="BF856" s="15">
        <f t="shared" si="839"/>
        <v>44.467213557352174</v>
      </c>
      <c r="BG856" s="10">
        <f t="shared" si="840"/>
        <v>0</v>
      </c>
      <c r="BH856">
        <f t="shared" si="841"/>
        <v>5.6245788571503894</v>
      </c>
      <c r="BI856">
        <f t="shared" si="842"/>
        <v>5.9216781596562029</v>
      </c>
      <c r="BJ856">
        <f t="shared" si="843"/>
        <v>-0.35038159216489806</v>
      </c>
      <c r="BK856">
        <f t="shared" si="844"/>
        <v>-5.5559841613661565E-4</v>
      </c>
      <c r="BM856">
        <f t="shared" si="845"/>
        <v>0</v>
      </c>
      <c r="BN856">
        <f t="shared" si="846"/>
        <v>0</v>
      </c>
      <c r="BO856">
        <f t="shared" si="847"/>
        <v>0</v>
      </c>
      <c r="BP856">
        <f t="shared" si="848"/>
        <v>0</v>
      </c>
    </row>
    <row r="857" spans="1:68" x14ac:dyDescent="0.2">
      <c r="A857">
        <f t="shared" si="854"/>
        <v>0.82</v>
      </c>
      <c r="B857">
        <f t="shared" si="855"/>
        <v>2.5631017570265899</v>
      </c>
      <c r="C857">
        <f t="shared" si="856"/>
        <v>0.56263209300583705</v>
      </c>
      <c r="D857">
        <f t="shared" si="857"/>
        <v>2.5631017570265899</v>
      </c>
      <c r="E857">
        <f t="shared" ref="E857:E920" si="863">SIN(B857-add_l)</f>
        <v>0.53341440959282749</v>
      </c>
      <c r="F857">
        <f t="shared" ref="F857:F920" si="864">SIN(C857)</f>
        <v>0.53341440959282738</v>
      </c>
      <c r="G857">
        <f t="shared" si="858"/>
        <v>2.5374707394563241</v>
      </c>
      <c r="H857">
        <f t="shared" si="859"/>
        <v>0.56803962961692789</v>
      </c>
      <c r="I857">
        <f t="shared" si="860"/>
        <v>0.568039629616928</v>
      </c>
      <c r="J857">
        <f t="shared" si="850"/>
        <v>38.427548789432727</v>
      </c>
      <c r="K857">
        <f t="shared" si="851"/>
        <v>37.050686203301929</v>
      </c>
      <c r="L857">
        <f t="shared" ref="L857:L920" si="865">(cat0*E857*K857)^(1/(alpha_m_1))</f>
        <v>5.2091299601274293E+20</v>
      </c>
      <c r="M857">
        <f t="shared" si="861"/>
        <v>4.1477918686089722E-2</v>
      </c>
      <c r="N857" s="17">
        <f t="shared" si="852"/>
        <v>2.160638689114393E+19</v>
      </c>
      <c r="O857">
        <f t="shared" si="853"/>
        <v>0</v>
      </c>
      <c r="P857" s="18" t="e">
        <f t="shared" si="862"/>
        <v>#N/A</v>
      </c>
      <c r="R857">
        <f t="shared" ref="R857:R920" si="866">alpha*LN(J857)</f>
        <v>3.6122868725773838</v>
      </c>
      <c r="S857">
        <f t="shared" ref="S857:S920" si="867">(LN(cat0)+LN(E857)+R857)/(alpha_m_1)</f>
        <v>47.70211470748373</v>
      </c>
      <c r="T857">
        <f t="shared" si="824"/>
        <v>-3.1825940732034614</v>
      </c>
      <c r="U857" s="9">
        <f t="shared" ref="U857:U920" si="868">IF(ABS(alpha_m_1)&gt;0.00000000000001,S857+T857,NA())</f>
        <v>44.519520634280269</v>
      </c>
      <c r="V857">
        <f t="shared" si="825"/>
        <v>-2.1606386891144196E+19</v>
      </c>
      <c r="W857">
        <f t="shared" si="826"/>
        <v>0</v>
      </c>
      <c r="X857">
        <f t="shared" si="827"/>
        <v>1.4210854715202004E-14</v>
      </c>
      <c r="Y857">
        <f t="shared" ref="Y857:Y920" si="869">C857</f>
        <v>0.56263209300583705</v>
      </c>
      <c r="Z857">
        <f t="shared" ref="Z857:Z920" si="870">ea</f>
        <v>31.415926535897931</v>
      </c>
      <c r="AA857">
        <f t="shared" ref="AA857:AA920" si="871">p2b+PI()/2-Y857</f>
        <v>4.1497568873788531</v>
      </c>
      <c r="AB857">
        <f t="shared" si="828"/>
        <v>6.5804158853186028</v>
      </c>
      <c r="AC857">
        <f t="shared" ref="AC857:AC920" si="872">$AB$7+AB857</f>
        <v>37.996342421216532</v>
      </c>
      <c r="AD857">
        <f t="shared" si="829"/>
        <v>0.27831986532275904</v>
      </c>
      <c r="AE857">
        <f t="shared" ref="AE857:AE920" si="873">-LN(SIN(A857*PI()))</f>
        <v>0.62394431382941073</v>
      </c>
      <c r="AF857" s="9">
        <f t="shared" si="830"/>
        <v>38.898606600368701</v>
      </c>
      <c r="AG857" s="9">
        <f t="shared" si="831"/>
        <v>0</v>
      </c>
      <c r="AH857">
        <f t="shared" si="832"/>
        <v>0</v>
      </c>
      <c r="AI857">
        <f t="shared" si="849"/>
        <v>3.1257338500323417E-3</v>
      </c>
      <c r="AJ857">
        <f t="shared" ref="AJ857:AJ920" si="874">IF(use_alpha_near_1,$D$18,NA())</f>
        <v>37.337604695554134</v>
      </c>
      <c r="AK857">
        <f t="shared" ref="AK857:AK920" si="875">IF(use_alpha_near_1,alpha/(alpha_m_1)*(log1p(-SIN(add_l)*_xlfn.COT(B857)-2*SIN(add_l/2)^2)-log1p(SIN(alpha_m_1*B857)*_xlfn.COT(B857)-2*SIN(alpha_m_1*B857/2)^2)),NA())</f>
        <v>6.2263635139424416</v>
      </c>
      <c r="AL857">
        <f t="shared" ref="AL857:AL920" si="876">IF(use_alpha_near_1,$D$21+LN(M857),NA())</f>
        <v>0.3270957717943026</v>
      </c>
      <c r="AM857">
        <f t="shared" ref="AM857:AM920" si="877">IF(use_alpha_near_1,-LN(E857),NA())</f>
        <v>0.6284566529893858</v>
      </c>
      <c r="AN857" s="9">
        <f t="shared" si="833"/>
        <v>44.519520634280269</v>
      </c>
      <c r="AO857">
        <f t="shared" ref="AO857:AO920" si="878">AN857-U857</f>
        <v>0</v>
      </c>
      <c r="AP857">
        <f t="shared" si="834"/>
        <v>0</v>
      </c>
      <c r="AQ857">
        <f t="shared" ref="AQ857:AQ920" si="879">AJ857-Z857</f>
        <v>5.9216781596562029</v>
      </c>
      <c r="AR857">
        <f t="shared" ref="AR857:AR920" si="880">AK857-AB857</f>
        <v>-0.35405237137616119</v>
      </c>
      <c r="AS857">
        <f t="shared" ref="AS857:AS920" si="881">AL857-AD857</f>
        <v>4.8775906471543562E-2</v>
      </c>
      <c r="AT857">
        <f t="shared" si="835"/>
        <v>-5.6863427678667679E-2</v>
      </c>
      <c r="AU857">
        <f t="shared" ref="AU857:AU920" si="882">AN857-AF857</f>
        <v>5.6209140339115677</v>
      </c>
      <c r="AV857">
        <f t="shared" si="836"/>
        <v>0.12625729014663814</v>
      </c>
      <c r="AW857">
        <f t="shared" si="837"/>
        <v>0</v>
      </c>
      <c r="AX857">
        <f t="shared" ref="AX857:AX920" si="883">alpha_m_1*C857+add_r</f>
        <v>4.1489821127632179E-2</v>
      </c>
      <c r="AY857" t="b">
        <f t="shared" si="838"/>
        <v>0</v>
      </c>
      <c r="AZ857">
        <f t="shared" ref="AZ857:AZ920" si="884">IF(use_alpha_near_1,$D$18,NA())</f>
        <v>37.337604695554134</v>
      </c>
      <c r="BA857">
        <f t="shared" ref="BA857:BA920" si="885">-alpha/alpha_m_1*log1p(_xlfn.COT(C857)*SIN(AX857)-2*SIN(AX857/2)^2)</f>
        <v>6.2263635139424363</v>
      </c>
      <c r="BB857">
        <f t="shared" ref="BB857:BB920" si="886">LN(ABS(zeta)*SIN(AX857))</f>
        <v>0.27776397549639459</v>
      </c>
      <c r="BC857">
        <f t="shared" ref="BC857:BC920" si="887">-LN(SIN(C857))</f>
        <v>0.62845665298938602</v>
      </c>
      <c r="BD857">
        <f t="shared" ref="BD857:BD920" si="888">-log1p(zeta^-2)/(2*alpha_m_1)</f>
        <v>4.9331796297907987E-2</v>
      </c>
      <c r="BF857" s="15">
        <f t="shared" si="839"/>
        <v>44.519520634280255</v>
      </c>
      <c r="BG857" s="10">
        <f t="shared" si="840"/>
        <v>0</v>
      </c>
      <c r="BH857">
        <f t="shared" si="841"/>
        <v>5.6209140339115535</v>
      </c>
      <c r="BI857">
        <f t="shared" si="842"/>
        <v>5.9216781596562029</v>
      </c>
      <c r="BJ857">
        <f t="shared" si="843"/>
        <v>-0.35405237137616652</v>
      </c>
      <c r="BK857">
        <f t="shared" si="844"/>
        <v>-5.5588982636445294E-4</v>
      </c>
      <c r="BM857">
        <f t="shared" si="845"/>
        <v>0</v>
      </c>
      <c r="BN857">
        <f t="shared" si="846"/>
        <v>0</v>
      </c>
      <c r="BO857">
        <f t="shared" si="847"/>
        <v>0</v>
      </c>
      <c r="BP857">
        <f t="shared" si="848"/>
        <v>0</v>
      </c>
    </row>
    <row r="858" spans="1:68" x14ac:dyDescent="0.2">
      <c r="A858">
        <f t="shared" si="854"/>
        <v>0.82099999999999995</v>
      </c>
      <c r="B858">
        <f t="shared" si="855"/>
        <v>2.5662274908766225</v>
      </c>
      <c r="C858">
        <f t="shared" si="856"/>
        <v>0.55950635915580449</v>
      </c>
      <c r="D858">
        <f t="shared" si="857"/>
        <v>2.5662274908766225</v>
      </c>
      <c r="E858">
        <f t="shared" si="863"/>
        <v>0.53076789348955422</v>
      </c>
      <c r="F858">
        <f t="shared" si="864"/>
        <v>0.53076789348955422</v>
      </c>
      <c r="G858">
        <f t="shared" si="858"/>
        <v>2.5405652159678564</v>
      </c>
      <c r="H858">
        <f t="shared" si="859"/>
        <v>0.56549015608113073</v>
      </c>
      <c r="I858">
        <f t="shared" si="860"/>
        <v>0.56549015608113085</v>
      </c>
      <c r="J858">
        <f t="shared" si="850"/>
        <v>38.600796754283522</v>
      </c>
      <c r="K858">
        <f t="shared" si="851"/>
        <v>37.216052550837041</v>
      </c>
      <c r="L858">
        <f t="shared" si="865"/>
        <v>5.4874436267141523E+20</v>
      </c>
      <c r="M858">
        <f t="shared" si="861"/>
        <v>4.1509149104908202E-2</v>
      </c>
      <c r="N858" s="17">
        <f t="shared" si="852"/>
        <v>2.2777911570605597E+19</v>
      </c>
      <c r="O858">
        <f t="shared" si="853"/>
        <v>0</v>
      </c>
      <c r="P858" s="18" t="e">
        <f t="shared" si="862"/>
        <v>#N/A</v>
      </c>
      <c r="R858">
        <f t="shared" si="866"/>
        <v>3.6167401883848336</v>
      </c>
      <c r="S858">
        <f t="shared" si="867"/>
        <v>47.754164365193262</v>
      </c>
      <c r="T858">
        <f t="shared" ref="T858:T921" si="889">LN(M858)</f>
        <v>-3.1818414156840644</v>
      </c>
      <c r="U858" s="9">
        <f t="shared" si="868"/>
        <v>44.5723229495092</v>
      </c>
      <c r="V858">
        <f t="shared" ref="V858:V921" si="890">IFERROR(U858-EXP(U858),-1E+300)</f>
        <v>-2.2777911570605015E+19</v>
      </c>
      <c r="W858">
        <f t="shared" ref="W858:W921" si="891">EXP(V858)</f>
        <v>0</v>
      </c>
      <c r="X858">
        <f t="shared" ref="X858:X921" si="892">IFERROR(U858-LN(N858),0)</f>
        <v>-2.8421709430404007E-14</v>
      </c>
      <c r="Y858">
        <f t="shared" si="869"/>
        <v>0.55950635915580449</v>
      </c>
      <c r="Z858">
        <f t="shared" si="870"/>
        <v>31.415926535897931</v>
      </c>
      <c r="AA858">
        <f t="shared" si="871"/>
        <v>4.1528826212288852</v>
      </c>
      <c r="AB858">
        <f t="shared" ref="AB858:AB921" si="893">AA858*TAN(PI()/2-Y858)</f>
        <v>6.6312216501048677</v>
      </c>
      <c r="AC858">
        <f t="shared" si="872"/>
        <v>38.047148186002801</v>
      </c>
      <c r="AD858">
        <f t="shared" ref="AD858:AD921" si="894">LN(AA858/$AB$6)</f>
        <v>0.27907281479008572</v>
      </c>
      <c r="AE858">
        <f t="shared" si="873"/>
        <v>0.62891191651793033</v>
      </c>
      <c r="AF858" s="9">
        <f t="shared" ref="AF858:AF921" si="895">AC858+AD858+AE858</f>
        <v>38.955132917310813</v>
      </c>
      <c r="AG858" s="9">
        <f t="shared" ref="AG858:AG921" si="896">IFERROR(EXP(-EXP(AF858)),0)</f>
        <v>0</v>
      </c>
      <c r="AH858">
        <f t="shared" ref="AH858:AH921" si="897">IFERROR(EXP(AF858)*EXP(-EXP(AF858)),0)</f>
        <v>0</v>
      </c>
      <c r="AI858">
        <f t="shared" si="849"/>
        <v>3.1257338500325638E-3</v>
      </c>
      <c r="AJ858">
        <f t="shared" si="874"/>
        <v>37.337604695554134</v>
      </c>
      <c r="AK858">
        <f t="shared" si="875"/>
        <v>6.2734393592674351</v>
      </c>
      <c r="AL858">
        <f t="shared" si="876"/>
        <v>0.32784842931369962</v>
      </c>
      <c r="AM858">
        <f t="shared" si="877"/>
        <v>0.63343046537393111</v>
      </c>
      <c r="AN858" s="9">
        <f t="shared" ref="AN858:AN921" si="898">SUM(AJ858:AM858)</f>
        <v>44.5723229495092</v>
      </c>
      <c r="AO858">
        <f t="shared" si="878"/>
        <v>0</v>
      </c>
      <c r="AP858">
        <f t="shared" ref="AP858:AP921" si="899">AO858/AN858</f>
        <v>0</v>
      </c>
      <c r="AQ858">
        <f t="shared" si="879"/>
        <v>5.9216781596562029</v>
      </c>
      <c r="AR858">
        <f t="shared" si="880"/>
        <v>-0.35778229083743263</v>
      </c>
      <c r="AS858">
        <f t="shared" si="881"/>
        <v>4.8775614523613897E-2</v>
      </c>
      <c r="AT858">
        <f t="shared" ref="AT858:AT921" si="900">AR858/AK858</f>
        <v>-5.7031282259690438E-2</v>
      </c>
      <c r="AU858">
        <f t="shared" si="882"/>
        <v>5.617190032198387</v>
      </c>
      <c r="AV858">
        <f t="shared" ref="AV858:AV921" si="901">AU858/AN858</f>
        <v>0.12602417061730098</v>
      </c>
      <c r="AW858">
        <f t="shared" ref="AW858:AW921" si="902">IFERROR(EXP(AN858)*EXP(-EXP(AN858)),0)</f>
        <v>0</v>
      </c>
      <c r="AX858">
        <f t="shared" si="883"/>
        <v>4.1521078466132504E-2</v>
      </c>
      <c r="AY858" t="b">
        <f t="shared" ref="AY858:AY921" si="903">(ABS(_xlfn.COT(C858)*SIN(AX858))&lt;0.00000001)</f>
        <v>0</v>
      </c>
      <c r="AZ858">
        <f t="shared" si="884"/>
        <v>37.337604695554134</v>
      </c>
      <c r="BA858">
        <f t="shared" si="885"/>
        <v>6.273439359267436</v>
      </c>
      <c r="BB858">
        <f t="shared" si="886"/>
        <v>0.27851663301579166</v>
      </c>
      <c r="BC858">
        <f t="shared" si="887"/>
        <v>0.63343046537393111</v>
      </c>
      <c r="BD858">
        <f t="shared" si="888"/>
        <v>4.9331796297907987E-2</v>
      </c>
      <c r="BF858" s="15">
        <f t="shared" ref="BF858:BF921" si="904">SUM(AZ858:BD858)</f>
        <v>44.5723229495092</v>
      </c>
      <c r="BG858" s="10">
        <f t="shared" ref="BG858:BG921" si="905">BF858-AN858</f>
        <v>0</v>
      </c>
      <c r="BH858">
        <f t="shared" ref="BH858:BH921" si="906">BF858-AF858</f>
        <v>5.617190032198387</v>
      </c>
      <c r="BI858">
        <f t="shared" ref="BI858:BI921" si="907">AZ858-Z858</f>
        <v>5.9216781596562029</v>
      </c>
      <c r="BJ858">
        <f t="shared" ref="BJ858:BJ921" si="908">BA858-AB858</f>
        <v>-0.35778229083743174</v>
      </c>
      <c r="BK858">
        <f t="shared" ref="BK858:BK921" si="909">BB858-AD858</f>
        <v>-5.5618177429406224E-4</v>
      </c>
      <c r="BM858">
        <f t="shared" ref="BM858:BM921" si="910">AZ858-AJ858</f>
        <v>0</v>
      </c>
      <c r="BN858">
        <f t="shared" ref="BN858:BN921" si="911">BA858-AK858</f>
        <v>0</v>
      </c>
      <c r="BO858">
        <f t="shared" ref="BO858:BO921" si="912">BB858+BD858-AL858</f>
        <v>0</v>
      </c>
      <c r="BP858">
        <f t="shared" ref="BP858:BP921" si="913">BC858-AM858</f>
        <v>0</v>
      </c>
    </row>
    <row r="859" spans="1:68" x14ac:dyDescent="0.2">
      <c r="A859">
        <f t="shared" si="854"/>
        <v>0.82199999999999995</v>
      </c>
      <c r="B859">
        <f t="shared" si="855"/>
        <v>2.5693532247266546</v>
      </c>
      <c r="C859">
        <f t="shared" si="856"/>
        <v>0.55638062530577237</v>
      </c>
      <c r="D859">
        <f t="shared" si="857"/>
        <v>2.5693532247266546</v>
      </c>
      <c r="E859">
        <f t="shared" si="863"/>
        <v>0.52811619167560764</v>
      </c>
      <c r="F859">
        <f t="shared" si="864"/>
        <v>0.52811619167560753</v>
      </c>
      <c r="G859">
        <f t="shared" si="858"/>
        <v>2.5436596924793879</v>
      </c>
      <c r="H859">
        <f t="shared" si="859"/>
        <v>0.56293526753756873</v>
      </c>
      <c r="I859">
        <f t="shared" si="860"/>
        <v>0.56293526753756862</v>
      </c>
      <c r="J859">
        <f t="shared" si="850"/>
        <v>38.775986938816239</v>
      </c>
      <c r="K859">
        <f t="shared" si="851"/>
        <v>37.383265213150736</v>
      </c>
      <c r="L859">
        <f t="shared" si="865"/>
        <v>5.7835388138813542E+20</v>
      </c>
      <c r="M859">
        <f t="shared" si="861"/>
        <v>4.1540379483171373E-2</v>
      </c>
      <c r="N859" s="17">
        <f t="shared" si="852"/>
        <v>2.4025039708428231E+19</v>
      </c>
      <c r="O859">
        <f t="shared" si="853"/>
        <v>0</v>
      </c>
      <c r="P859" s="18" t="e">
        <f t="shared" si="862"/>
        <v>#N/A</v>
      </c>
      <c r="R859">
        <f t="shared" si="866"/>
        <v>3.6212231500891554</v>
      </c>
      <c r="S859">
        <f t="shared" si="867"/>
        <v>47.806717606752215</v>
      </c>
      <c r="T859">
        <f t="shared" si="889"/>
        <v>-3.1810893252082675</v>
      </c>
      <c r="U859" s="9">
        <f t="shared" si="868"/>
        <v>44.625628281543946</v>
      </c>
      <c r="V859">
        <f t="shared" si="890"/>
        <v>-2.4025039708427108E+19</v>
      </c>
      <c r="W859">
        <f t="shared" si="891"/>
        <v>0</v>
      </c>
      <c r="X859">
        <f t="shared" si="892"/>
        <v>-4.9737991503207013E-14</v>
      </c>
      <c r="Y859">
        <f t="shared" si="869"/>
        <v>0.55638062530577237</v>
      </c>
      <c r="Z859">
        <f t="shared" si="870"/>
        <v>31.415926535897931</v>
      </c>
      <c r="AA859">
        <f t="shared" si="871"/>
        <v>4.1560083550789173</v>
      </c>
      <c r="AB859">
        <f t="shared" si="893"/>
        <v>6.6825567518639346</v>
      </c>
      <c r="AC859">
        <f t="shared" si="872"/>
        <v>38.098483287761866</v>
      </c>
      <c r="AD859">
        <f t="shared" si="894"/>
        <v>0.27982519775103576</v>
      </c>
      <c r="AE859">
        <f t="shared" si="873"/>
        <v>0.63391423857401996</v>
      </c>
      <c r="AF859" s="9">
        <f t="shared" si="895"/>
        <v>39.012222724086925</v>
      </c>
      <c r="AG859" s="9">
        <f t="shared" si="896"/>
        <v>0</v>
      </c>
      <c r="AH859">
        <f t="shared" si="897"/>
        <v>0</v>
      </c>
      <c r="AI859">
        <f t="shared" ref="AI859:AI922" si="914">0.5*(C857-C859)</f>
        <v>3.1257338500323417E-3</v>
      </c>
      <c r="AJ859">
        <f t="shared" si="874"/>
        <v>37.337604695554134</v>
      </c>
      <c r="AK859">
        <f t="shared" si="875"/>
        <v>6.3209841067064714</v>
      </c>
      <c r="AL859">
        <f t="shared" si="876"/>
        <v>0.32860051978949656</v>
      </c>
      <c r="AM859">
        <f t="shared" si="877"/>
        <v>0.63843895949384277</v>
      </c>
      <c r="AN859" s="9">
        <f t="shared" si="898"/>
        <v>44.625628281543939</v>
      </c>
      <c r="AO859">
        <f t="shared" si="878"/>
        <v>0</v>
      </c>
      <c r="AP859">
        <f t="shared" si="899"/>
        <v>0</v>
      </c>
      <c r="AQ859">
        <f t="shared" si="879"/>
        <v>5.9216781596562029</v>
      </c>
      <c r="AR859">
        <f t="shared" si="880"/>
        <v>-0.36157264515746323</v>
      </c>
      <c r="AS859">
        <f t="shared" si="881"/>
        <v>4.87753220384608E-2</v>
      </c>
      <c r="AT859">
        <f t="shared" si="900"/>
        <v>-5.720195448266354E-2</v>
      </c>
      <c r="AU859">
        <f t="shared" si="882"/>
        <v>5.6134055574570141</v>
      </c>
      <c r="AV859">
        <f t="shared" si="901"/>
        <v>0.12578882972900529</v>
      </c>
      <c r="AW859">
        <f t="shared" si="902"/>
        <v>0</v>
      </c>
      <c r="AX859">
        <f t="shared" si="883"/>
        <v>4.1552335804632821E-2</v>
      </c>
      <c r="AY859" t="b">
        <f t="shared" si="903"/>
        <v>0</v>
      </c>
      <c r="AZ859">
        <f t="shared" si="884"/>
        <v>37.337604695554134</v>
      </c>
      <c r="BA859">
        <f t="shared" si="885"/>
        <v>6.320984106706482</v>
      </c>
      <c r="BB859">
        <f t="shared" si="886"/>
        <v>0.27926872349158866</v>
      </c>
      <c r="BC859">
        <f t="shared" si="887"/>
        <v>0.63843895949384299</v>
      </c>
      <c r="BD859">
        <f t="shared" si="888"/>
        <v>4.9331796297907987E-2</v>
      </c>
      <c r="BF859" s="15">
        <f t="shared" si="904"/>
        <v>44.625628281543953</v>
      </c>
      <c r="BG859" s="10">
        <f t="shared" si="905"/>
        <v>0</v>
      </c>
      <c r="BH859">
        <f t="shared" si="906"/>
        <v>5.6134055574570283</v>
      </c>
      <c r="BI859">
        <f t="shared" si="907"/>
        <v>5.9216781596562029</v>
      </c>
      <c r="BJ859">
        <f t="shared" si="908"/>
        <v>-0.36157264515745258</v>
      </c>
      <c r="BK859">
        <f t="shared" si="909"/>
        <v>-5.5647425944710394E-4</v>
      </c>
      <c r="BM859">
        <f t="shared" si="910"/>
        <v>0</v>
      </c>
      <c r="BN859">
        <f t="shared" si="911"/>
        <v>1.0658141036401503E-14</v>
      </c>
      <c r="BO859">
        <f t="shared" si="912"/>
        <v>0</v>
      </c>
      <c r="BP859">
        <f t="shared" si="913"/>
        <v>0</v>
      </c>
    </row>
    <row r="860" spans="1:68" x14ac:dyDescent="0.2">
      <c r="A860">
        <f t="shared" si="854"/>
        <v>0.82299999999999995</v>
      </c>
      <c r="B860">
        <f t="shared" si="855"/>
        <v>2.5724789585766872</v>
      </c>
      <c r="C860">
        <f t="shared" si="856"/>
        <v>0.55325489145573981</v>
      </c>
      <c r="D860">
        <f t="shared" si="857"/>
        <v>2.5724789585766872</v>
      </c>
      <c r="E860">
        <f t="shared" si="863"/>
        <v>0.52545933005865475</v>
      </c>
      <c r="F860">
        <f t="shared" si="864"/>
        <v>0.52545933005865464</v>
      </c>
      <c r="G860">
        <f t="shared" si="858"/>
        <v>2.5467541689909203</v>
      </c>
      <c r="H860">
        <f t="shared" si="859"/>
        <v>0.56037498845128397</v>
      </c>
      <c r="I860">
        <f t="shared" si="860"/>
        <v>0.56037498845128397</v>
      </c>
      <c r="J860">
        <f t="shared" si="850"/>
        <v>38.953149286271966</v>
      </c>
      <c r="K860">
        <f t="shared" si="851"/>
        <v>37.552352550831195</v>
      </c>
      <c r="L860">
        <f t="shared" si="865"/>
        <v>6.0987297817787472E+20</v>
      </c>
      <c r="M860">
        <f t="shared" si="861"/>
        <v>4.1571609820848718E-2</v>
      </c>
      <c r="N860" s="17">
        <f t="shared" si="852"/>
        <v>2.5353401489089593E+19</v>
      </c>
      <c r="O860">
        <f t="shared" si="853"/>
        <v>0</v>
      </c>
      <c r="P860" s="18" t="e">
        <f t="shared" si="862"/>
        <v>#N/A</v>
      </c>
      <c r="R860">
        <f t="shared" si="866"/>
        <v>3.6257360274016022</v>
      </c>
      <c r="S860">
        <f t="shared" si="867"/>
        <v>47.859782376881419</v>
      </c>
      <c r="T860">
        <f t="shared" si="889"/>
        <v>-3.180337800923775</v>
      </c>
      <c r="U860" s="9">
        <f t="shared" si="868"/>
        <v>44.679444575957646</v>
      </c>
      <c r="V860">
        <f t="shared" si="890"/>
        <v>-2.5353401489087705E+19</v>
      </c>
      <c r="W860">
        <f t="shared" si="891"/>
        <v>0</v>
      </c>
      <c r="X860">
        <f t="shared" si="892"/>
        <v>-7.1054273576010019E-14</v>
      </c>
      <c r="Y860">
        <f t="shared" si="869"/>
        <v>0.55325489145573981</v>
      </c>
      <c r="Z860">
        <f t="shared" si="870"/>
        <v>31.415926535897931</v>
      </c>
      <c r="AA860">
        <f t="shared" si="871"/>
        <v>4.1591340889289494</v>
      </c>
      <c r="AB860">
        <f t="shared" si="893"/>
        <v>6.7344301164824714</v>
      </c>
      <c r="AC860">
        <f t="shared" si="872"/>
        <v>38.150356652380403</v>
      </c>
      <c r="AD860">
        <f t="shared" si="894"/>
        <v>0.28057701505742827</v>
      </c>
      <c r="AE860">
        <f t="shared" si="873"/>
        <v>0.6389516291021089</v>
      </c>
      <c r="AF860" s="9">
        <f t="shared" si="895"/>
        <v>39.069885296539937</v>
      </c>
      <c r="AG860" s="9">
        <f t="shared" si="896"/>
        <v>0</v>
      </c>
      <c r="AH860">
        <f t="shared" si="897"/>
        <v>0</v>
      </c>
      <c r="AI860">
        <f t="shared" si="914"/>
        <v>3.1257338500323417E-3</v>
      </c>
      <c r="AJ860">
        <f t="shared" si="874"/>
        <v>37.337604695554134</v>
      </c>
      <c r="AK860">
        <f t="shared" si="875"/>
        <v>6.3690053518220342</v>
      </c>
      <c r="AL860">
        <f t="shared" si="876"/>
        <v>0.32935204407398899</v>
      </c>
      <c r="AM860">
        <f t="shared" si="877"/>
        <v>0.64348248450758172</v>
      </c>
      <c r="AN860" s="9">
        <f t="shared" si="898"/>
        <v>44.679444575957739</v>
      </c>
      <c r="AO860">
        <f t="shared" si="878"/>
        <v>9.2370555648813024E-14</v>
      </c>
      <c r="AP860">
        <f t="shared" si="899"/>
        <v>2.0674060862994288E-15</v>
      </c>
      <c r="AQ860">
        <f t="shared" si="879"/>
        <v>5.9216781596562029</v>
      </c>
      <c r="AR860">
        <f t="shared" si="880"/>
        <v>-0.36542476466043716</v>
      </c>
      <c r="AS860">
        <f t="shared" si="881"/>
        <v>4.8775029016560723E-2</v>
      </c>
      <c r="AT860">
        <f t="shared" si="900"/>
        <v>-5.7375484000166066E-2</v>
      </c>
      <c r="AU860">
        <f t="shared" si="882"/>
        <v>5.6095592794178017</v>
      </c>
      <c r="AV860">
        <f t="shared" si="901"/>
        <v>0.12555123127999532</v>
      </c>
      <c r="AW860">
        <f t="shared" si="902"/>
        <v>0</v>
      </c>
      <c r="AX860">
        <f t="shared" si="883"/>
        <v>4.1583593143133146E-2</v>
      </c>
      <c r="AY860" t="b">
        <f t="shared" si="903"/>
        <v>0</v>
      </c>
      <c r="AZ860">
        <f t="shared" si="884"/>
        <v>37.337604695554134</v>
      </c>
      <c r="BA860">
        <f t="shared" si="885"/>
        <v>6.3690053518220155</v>
      </c>
      <c r="BB860">
        <f t="shared" si="886"/>
        <v>0.28002024777608103</v>
      </c>
      <c r="BC860">
        <f t="shared" si="887"/>
        <v>0.64348248450758194</v>
      </c>
      <c r="BD860">
        <f t="shared" si="888"/>
        <v>4.9331796297907987E-2</v>
      </c>
      <c r="BF860" s="15">
        <f t="shared" si="904"/>
        <v>44.679444575957717</v>
      </c>
      <c r="BG860" s="10">
        <f t="shared" si="905"/>
        <v>0</v>
      </c>
      <c r="BH860">
        <f t="shared" si="906"/>
        <v>5.6095592794177804</v>
      </c>
      <c r="BI860">
        <f t="shared" si="907"/>
        <v>5.9216781596562029</v>
      </c>
      <c r="BJ860">
        <f t="shared" si="908"/>
        <v>-0.36542476466045581</v>
      </c>
      <c r="BK860">
        <f t="shared" si="909"/>
        <v>-5.5676728134723685E-4</v>
      </c>
      <c r="BM860">
        <f t="shared" si="910"/>
        <v>0</v>
      </c>
      <c r="BN860">
        <f t="shared" si="911"/>
        <v>-1.865174681370263E-14</v>
      </c>
      <c r="BO860">
        <f t="shared" si="912"/>
        <v>0</v>
      </c>
      <c r="BP860">
        <f t="shared" si="913"/>
        <v>0</v>
      </c>
    </row>
    <row r="861" spans="1:68" x14ac:dyDescent="0.2">
      <c r="A861">
        <f t="shared" si="854"/>
        <v>0.82399999999999995</v>
      </c>
      <c r="B861">
        <f t="shared" si="855"/>
        <v>2.5756046924267197</v>
      </c>
      <c r="C861">
        <f t="shared" si="856"/>
        <v>0.55012915760570724</v>
      </c>
      <c r="D861">
        <f t="shared" si="857"/>
        <v>2.5756046924267197</v>
      </c>
      <c r="E861">
        <f t="shared" si="863"/>
        <v>0.52279733459677669</v>
      </c>
      <c r="F861">
        <f t="shared" si="864"/>
        <v>0.52279733459677658</v>
      </c>
      <c r="G861">
        <f t="shared" si="858"/>
        <v>2.5498486455024527</v>
      </c>
      <c r="H861">
        <f t="shared" si="859"/>
        <v>0.5578093433389395</v>
      </c>
      <c r="I861">
        <f t="shared" si="860"/>
        <v>0.55780934333893972</v>
      </c>
      <c r="J861">
        <f t="shared" si="850"/>
        <v>39.132314368876223</v>
      </c>
      <c r="K861">
        <f t="shared" si="851"/>
        <v>37.723343518709548</v>
      </c>
      <c r="L861">
        <f t="shared" si="865"/>
        <v>6.4344407647636423E+20</v>
      </c>
      <c r="M861">
        <f t="shared" si="861"/>
        <v>4.1602840117909719E-2</v>
      </c>
      <c r="N861" s="17">
        <f t="shared" si="852"/>
        <v>2.6769101038462255E+19</v>
      </c>
      <c r="O861">
        <f t="shared" si="853"/>
        <v>0</v>
      </c>
      <c r="P861" s="18" t="e">
        <f t="shared" si="862"/>
        <v>#N/A</v>
      </c>
      <c r="R861">
        <f t="shared" si="866"/>
        <v>3.6302790943117245</v>
      </c>
      <c r="S861">
        <f t="shared" si="867"/>
        <v>47.913366791909873</v>
      </c>
      <c r="T861">
        <f t="shared" si="889"/>
        <v>-3.1795868419802136</v>
      </c>
      <c r="U861" s="9">
        <f t="shared" si="868"/>
        <v>44.733779949929662</v>
      </c>
      <c r="V861">
        <f t="shared" si="890"/>
        <v>-2.6769101038461895E+19</v>
      </c>
      <c r="W861">
        <f t="shared" si="891"/>
        <v>0</v>
      </c>
      <c r="X861">
        <f t="shared" si="892"/>
        <v>-1.4210854715202004E-14</v>
      </c>
      <c r="Y861">
        <f t="shared" si="869"/>
        <v>0.55012915760570724</v>
      </c>
      <c r="Z861">
        <f t="shared" si="870"/>
        <v>31.415926535897931</v>
      </c>
      <c r="AA861">
        <f t="shared" si="871"/>
        <v>4.1622598227789824</v>
      </c>
      <c r="AB861">
        <f t="shared" si="893"/>
        <v>6.7868508723655729</v>
      </c>
      <c r="AC861">
        <f t="shared" si="872"/>
        <v>38.202777408263501</v>
      </c>
      <c r="AD861">
        <f t="shared" si="894"/>
        <v>0.28132826755916207</v>
      </c>
      <c r="AE861">
        <f t="shared" si="873"/>
        <v>0.64402444320140084</v>
      </c>
      <c r="AF861" s="9">
        <f t="shared" si="895"/>
        <v>39.128130119024064</v>
      </c>
      <c r="AG861" s="9">
        <f t="shared" si="896"/>
        <v>0</v>
      </c>
      <c r="AH861">
        <f t="shared" si="897"/>
        <v>0</v>
      </c>
      <c r="AI861">
        <f t="shared" si="914"/>
        <v>3.1257338500325638E-3</v>
      </c>
      <c r="AJ861">
        <f t="shared" si="874"/>
        <v>37.337604695554134</v>
      </c>
      <c r="AK861">
        <f t="shared" si="875"/>
        <v>6.4175108557900726</v>
      </c>
      <c r="AL861">
        <f t="shared" si="876"/>
        <v>0.33010300301755047</v>
      </c>
      <c r="AM861">
        <f t="shared" si="877"/>
        <v>0.64856139556798809</v>
      </c>
      <c r="AN861" s="9">
        <f t="shared" si="898"/>
        <v>44.73377994992974</v>
      </c>
      <c r="AO861">
        <f t="shared" si="878"/>
        <v>7.815970093361102E-14</v>
      </c>
      <c r="AP861">
        <f t="shared" si="899"/>
        <v>1.7472187912824429E-15</v>
      </c>
      <c r="AQ861">
        <f t="shared" si="879"/>
        <v>5.9216781596562029</v>
      </c>
      <c r="AR861">
        <f t="shared" si="880"/>
        <v>-0.36934001657550031</v>
      </c>
      <c r="AS861">
        <f t="shared" si="881"/>
        <v>4.8774735458388396E-2</v>
      </c>
      <c r="AT861">
        <f t="shared" si="900"/>
        <v>-5.7551911461477395E-2</v>
      </c>
      <c r="AU861">
        <f t="shared" si="882"/>
        <v>5.6056498309056764</v>
      </c>
      <c r="AV861">
        <f t="shared" si="901"/>
        <v>0.1253113382589186</v>
      </c>
      <c r="AW861">
        <f t="shared" si="902"/>
        <v>0</v>
      </c>
      <c r="AX861">
        <f t="shared" si="883"/>
        <v>4.1614850481633471E-2</v>
      </c>
      <c r="AY861" t="b">
        <f t="shared" si="903"/>
        <v>0</v>
      </c>
      <c r="AZ861">
        <f t="shared" si="884"/>
        <v>37.337604695554134</v>
      </c>
      <c r="BA861">
        <f t="shared" si="885"/>
        <v>6.4175108557900744</v>
      </c>
      <c r="BB861">
        <f t="shared" si="886"/>
        <v>0.28077120671964262</v>
      </c>
      <c r="BC861">
        <f t="shared" si="887"/>
        <v>0.64856139556798831</v>
      </c>
      <c r="BD861">
        <f t="shared" si="888"/>
        <v>4.9331796297907987E-2</v>
      </c>
      <c r="BF861" s="15">
        <f t="shared" si="904"/>
        <v>44.733779949929747</v>
      </c>
      <c r="BG861" s="10">
        <f t="shared" si="905"/>
        <v>0</v>
      </c>
      <c r="BH861">
        <f t="shared" si="906"/>
        <v>5.6056498309056835</v>
      </c>
      <c r="BI861">
        <f t="shared" si="907"/>
        <v>5.9216781596562029</v>
      </c>
      <c r="BJ861">
        <f t="shared" si="908"/>
        <v>-0.36934001657549853</v>
      </c>
      <c r="BK861">
        <f t="shared" si="909"/>
        <v>-5.5706083951945207E-4</v>
      </c>
      <c r="BM861">
        <f t="shared" si="910"/>
        <v>0</v>
      </c>
      <c r="BN861">
        <f t="shared" si="911"/>
        <v>0</v>
      </c>
      <c r="BO861">
        <f t="shared" si="912"/>
        <v>0</v>
      </c>
      <c r="BP861">
        <f t="shared" si="913"/>
        <v>0</v>
      </c>
    </row>
    <row r="862" spans="1:68" x14ac:dyDescent="0.2">
      <c r="A862">
        <f t="shared" si="854"/>
        <v>0.82499999999999996</v>
      </c>
      <c r="B862">
        <f t="shared" si="855"/>
        <v>2.5787304262767523</v>
      </c>
      <c r="C862">
        <f t="shared" si="856"/>
        <v>0.54700342375567468</v>
      </c>
      <c r="D862">
        <f t="shared" si="857"/>
        <v>2.5787304262767523</v>
      </c>
      <c r="E862">
        <f t="shared" si="863"/>
        <v>0.52013023129821223</v>
      </c>
      <c r="F862">
        <f t="shared" si="864"/>
        <v>0.52013023129821212</v>
      </c>
      <c r="G862">
        <f t="shared" si="858"/>
        <v>2.5529431220139847</v>
      </c>
      <c r="H862">
        <f t="shared" si="859"/>
        <v>0.55523835676858169</v>
      </c>
      <c r="I862">
        <f t="shared" si="860"/>
        <v>0.55523835676858158</v>
      </c>
      <c r="J862">
        <f t="shared" si="850"/>
        <v>39.313513404358801</v>
      </c>
      <c r="K862">
        <f t="shared" si="851"/>
        <v>37.89626768143512</v>
      </c>
      <c r="L862">
        <f t="shared" si="865"/>
        <v>6.7922162306403572E+20</v>
      </c>
      <c r="M862">
        <f t="shared" si="861"/>
        <v>4.1634070374323852E-2</v>
      </c>
      <c r="N862" s="17">
        <f t="shared" si="852"/>
        <v>2.8278760854410531E+19</v>
      </c>
      <c r="O862">
        <f t="shared" si="853"/>
        <v>0</v>
      </c>
      <c r="P862" s="18" t="e">
        <f t="shared" si="862"/>
        <v>#N/A</v>
      </c>
      <c r="R862">
        <f t="shared" si="866"/>
        <v>3.6348526291767</v>
      </c>
      <c r="S862">
        <f t="shared" si="867"/>
        <v>47.96747914446091</v>
      </c>
      <c r="T862">
        <f t="shared" si="889"/>
        <v>-3.178836447529124</v>
      </c>
      <c r="U862" s="9">
        <f t="shared" si="868"/>
        <v>44.788642696931788</v>
      </c>
      <c r="V862">
        <f t="shared" si="890"/>
        <v>-2.8278760854408225E+19</v>
      </c>
      <c r="W862">
        <f t="shared" si="891"/>
        <v>0</v>
      </c>
      <c r="X862">
        <f t="shared" si="892"/>
        <v>-7.815970093361102E-14</v>
      </c>
      <c r="Y862">
        <f t="shared" si="869"/>
        <v>0.54700342375567468</v>
      </c>
      <c r="Z862">
        <f t="shared" si="870"/>
        <v>31.415926535897931</v>
      </c>
      <c r="AA862">
        <f t="shared" si="871"/>
        <v>4.1653855566290154</v>
      </c>
      <c r="AB862">
        <f t="shared" si="893"/>
        <v>6.8398283562233777</v>
      </c>
      <c r="AC862">
        <f t="shared" si="872"/>
        <v>38.25575489212131</v>
      </c>
      <c r="AD862">
        <f t="shared" si="894"/>
        <v>0.2820789561042219</v>
      </c>
      <c r="AE862">
        <f t="shared" si="873"/>
        <v>0.64913304210206557</v>
      </c>
      <c r="AF862" s="9">
        <f t="shared" si="895"/>
        <v>39.186966890327597</v>
      </c>
      <c r="AG862" s="9">
        <f t="shared" si="896"/>
        <v>0</v>
      </c>
      <c r="AH862">
        <f t="shared" si="897"/>
        <v>0</v>
      </c>
      <c r="AI862">
        <f t="shared" si="914"/>
        <v>3.1257338500325638E-3</v>
      </c>
      <c r="AJ862">
        <f t="shared" si="874"/>
        <v>37.337604695554134</v>
      </c>
      <c r="AK862">
        <f t="shared" si="875"/>
        <v>6.4665085499505892</v>
      </c>
      <c r="AL862">
        <f t="shared" si="876"/>
        <v>0.33085339746864006</v>
      </c>
      <c r="AM862">
        <f t="shared" si="877"/>
        <v>0.6536760539584745</v>
      </c>
      <c r="AN862" s="9">
        <f t="shared" si="898"/>
        <v>44.788642696931838</v>
      </c>
      <c r="AO862">
        <f t="shared" si="878"/>
        <v>0</v>
      </c>
      <c r="AP862">
        <f t="shared" si="899"/>
        <v>0</v>
      </c>
      <c r="AQ862">
        <f t="shared" si="879"/>
        <v>5.9216781596562029</v>
      </c>
      <c r="AR862">
        <f t="shared" si="880"/>
        <v>-0.37331980627278849</v>
      </c>
      <c r="AS862">
        <f t="shared" si="881"/>
        <v>4.8774441364418164E-2</v>
      </c>
      <c r="AT862">
        <f t="shared" si="900"/>
        <v>-5.7731278539118462E-2</v>
      </c>
      <c r="AU862">
        <f t="shared" si="882"/>
        <v>5.6016758066042414</v>
      </c>
      <c r="AV862">
        <f t="shared" si="901"/>
        <v>0.12506911282194255</v>
      </c>
      <c r="AW862">
        <f t="shared" si="902"/>
        <v>0</v>
      </c>
      <c r="AX862">
        <f t="shared" si="883"/>
        <v>4.1646107820133796E-2</v>
      </c>
      <c r="AY862" t="b">
        <f t="shared" si="903"/>
        <v>0</v>
      </c>
      <c r="AZ862">
        <f t="shared" si="884"/>
        <v>37.337604695554134</v>
      </c>
      <c r="BA862">
        <f t="shared" si="885"/>
        <v>6.4665085499505768</v>
      </c>
      <c r="BB862">
        <f t="shared" si="886"/>
        <v>0.28152160117073205</v>
      </c>
      <c r="BC862">
        <f t="shared" si="887"/>
        <v>0.65367605395847472</v>
      </c>
      <c r="BD862">
        <f t="shared" si="888"/>
        <v>4.9331796297907987E-2</v>
      </c>
      <c r="BF862" s="15">
        <f t="shared" si="904"/>
        <v>44.788642696931824</v>
      </c>
      <c r="BG862" s="10">
        <f t="shared" si="905"/>
        <v>0</v>
      </c>
      <c r="BH862">
        <f t="shared" si="906"/>
        <v>5.6016758066042271</v>
      </c>
      <c r="BI862">
        <f t="shared" si="907"/>
        <v>5.9216781596562029</v>
      </c>
      <c r="BJ862">
        <f t="shared" si="908"/>
        <v>-0.37331980627280092</v>
      </c>
      <c r="BK862">
        <f t="shared" si="909"/>
        <v>-5.5735493348985088E-4</v>
      </c>
      <c r="BM862">
        <f t="shared" si="910"/>
        <v>0</v>
      </c>
      <c r="BN862">
        <f t="shared" si="911"/>
        <v>-1.2434497875801753E-14</v>
      </c>
      <c r="BO862">
        <f t="shared" si="912"/>
        <v>0</v>
      </c>
      <c r="BP862">
        <f t="shared" si="913"/>
        <v>0</v>
      </c>
    </row>
    <row r="863" spans="1:68" x14ac:dyDescent="0.2">
      <c r="A863">
        <f t="shared" si="854"/>
        <v>0.82599999999999996</v>
      </c>
      <c r="B863">
        <f t="shared" si="855"/>
        <v>2.5818561601267844</v>
      </c>
      <c r="C863">
        <f t="shared" si="856"/>
        <v>0.54387768990564256</v>
      </c>
      <c r="D863">
        <f t="shared" si="857"/>
        <v>2.5818561601267844</v>
      </c>
      <c r="E863">
        <f t="shared" si="863"/>
        <v>0.51745804622110569</v>
      </c>
      <c r="F863">
        <f t="shared" si="864"/>
        <v>0.51745804622110558</v>
      </c>
      <c r="G863">
        <f t="shared" si="858"/>
        <v>2.5560375985255166</v>
      </c>
      <c r="H863">
        <f t="shared" si="859"/>
        <v>0.55266205335940477</v>
      </c>
      <c r="I863">
        <f t="shared" si="860"/>
        <v>0.55266205335940477</v>
      </c>
      <c r="J863">
        <f t="shared" si="850"/>
        <v>39.496778272997261</v>
      </c>
      <c r="K863">
        <f t="shared" si="851"/>
        <v>38.071155229543564</v>
      </c>
      <c r="L863">
        <f t="shared" si="865"/>
        <v>7.1737321945784084E+20</v>
      </c>
      <c r="M863">
        <f t="shared" si="861"/>
        <v>4.1665300590060614E-2</v>
      </c>
      <c r="N863" s="17">
        <f t="shared" si="852"/>
        <v>2.988957082397046E+19</v>
      </c>
      <c r="O863">
        <f t="shared" si="853"/>
        <v>0</v>
      </c>
      <c r="P863" s="18" t="e">
        <f t="shared" si="862"/>
        <v>#N/A</v>
      </c>
      <c r="R863">
        <f t="shared" si="866"/>
        <v>3.6394569148130103</v>
      </c>
      <c r="S863">
        <f t="shared" si="867"/>
        <v>48.02212790829401</v>
      </c>
      <c r="T863">
        <f t="shared" si="889"/>
        <v>-3.1780866167239581</v>
      </c>
      <c r="U863" s="9">
        <f t="shared" si="868"/>
        <v>44.844041291570051</v>
      </c>
      <c r="V863">
        <f t="shared" si="890"/>
        <v>-2.9889570823970697E+19</v>
      </c>
      <c r="W863">
        <f t="shared" si="891"/>
        <v>0</v>
      </c>
      <c r="X863">
        <f t="shared" si="892"/>
        <v>7.1054273576010019E-15</v>
      </c>
      <c r="Y863">
        <f t="shared" si="869"/>
        <v>0.54387768990564256</v>
      </c>
      <c r="Z863">
        <f t="shared" si="870"/>
        <v>31.415926535897931</v>
      </c>
      <c r="AA863">
        <f t="shared" si="871"/>
        <v>4.1685112904790476</v>
      </c>
      <c r="AB863">
        <f t="shared" si="893"/>
        <v>6.8933721190571884</v>
      </c>
      <c r="AC863">
        <f t="shared" si="872"/>
        <v>38.309298654955121</v>
      </c>
      <c r="AD863">
        <f t="shared" si="894"/>
        <v>0.28282908153868408</v>
      </c>
      <c r="AE863">
        <f t="shared" si="873"/>
        <v>0.65427779330532354</v>
      </c>
      <c r="AF863" s="9">
        <f t="shared" si="895"/>
        <v>39.246405529799134</v>
      </c>
      <c r="AG863" s="9">
        <f t="shared" si="896"/>
        <v>0</v>
      </c>
      <c r="AH863">
        <f t="shared" si="897"/>
        <v>0</v>
      </c>
      <c r="AI863">
        <f t="shared" si="914"/>
        <v>3.1257338500323417E-3</v>
      </c>
      <c r="AJ863">
        <f t="shared" si="874"/>
        <v>37.337604695554134</v>
      </c>
      <c r="AK863">
        <f t="shared" si="875"/>
        <v>6.5160065405090117</v>
      </c>
      <c r="AL863">
        <f t="shared" si="876"/>
        <v>0.33160322827380595</v>
      </c>
      <c r="AM863">
        <f t="shared" si="877"/>
        <v>0.65882682723311503</v>
      </c>
      <c r="AN863" s="9">
        <f t="shared" si="898"/>
        <v>44.844041291570065</v>
      </c>
      <c r="AO863">
        <f t="shared" si="878"/>
        <v>0</v>
      </c>
      <c r="AP863">
        <f t="shared" si="899"/>
        <v>0</v>
      </c>
      <c r="AQ863">
        <f t="shared" si="879"/>
        <v>5.9216781596562029</v>
      </c>
      <c r="AR863">
        <f t="shared" si="880"/>
        <v>-0.37736557854817665</v>
      </c>
      <c r="AS863">
        <f t="shared" si="881"/>
        <v>4.877414673512187E-2</v>
      </c>
      <c r="AT863">
        <f t="shared" si="900"/>
        <v>-5.7913627956349155E-2</v>
      </c>
      <c r="AU863">
        <f t="shared" si="882"/>
        <v>5.5976357617709311</v>
      </c>
      <c r="AV863">
        <f t="shared" si="901"/>
        <v>0.12482451626908107</v>
      </c>
      <c r="AW863">
        <f t="shared" si="902"/>
        <v>0</v>
      </c>
      <c r="AX863">
        <f t="shared" si="883"/>
        <v>4.1677365158634121E-2</v>
      </c>
      <c r="AY863" t="b">
        <f t="shared" si="903"/>
        <v>0</v>
      </c>
      <c r="AZ863">
        <f t="shared" si="884"/>
        <v>37.337604695554134</v>
      </c>
      <c r="BA863">
        <f t="shared" si="885"/>
        <v>6.5160065405090188</v>
      </c>
      <c r="BB863">
        <f t="shared" si="886"/>
        <v>0.28227143197589788</v>
      </c>
      <c r="BC863">
        <f t="shared" si="887"/>
        <v>0.65882682723311525</v>
      </c>
      <c r="BD863">
        <f t="shared" si="888"/>
        <v>4.9331796297907987E-2</v>
      </c>
      <c r="BF863" s="15">
        <f t="shared" si="904"/>
        <v>44.844041291570072</v>
      </c>
      <c r="BG863" s="10">
        <f t="shared" si="905"/>
        <v>0</v>
      </c>
      <c r="BH863">
        <f t="shared" si="906"/>
        <v>5.5976357617709382</v>
      </c>
      <c r="BI863">
        <f t="shared" si="907"/>
        <v>5.9216781596562029</v>
      </c>
      <c r="BJ863">
        <f t="shared" si="908"/>
        <v>-0.37736557854816954</v>
      </c>
      <c r="BK863">
        <f t="shared" si="909"/>
        <v>-5.5764956278619993E-4</v>
      </c>
      <c r="BM863">
        <f t="shared" si="910"/>
        <v>0</v>
      </c>
      <c r="BN863">
        <f t="shared" si="911"/>
        <v>7.1054273576010019E-15</v>
      </c>
      <c r="BO863">
        <f t="shared" si="912"/>
        <v>0</v>
      </c>
      <c r="BP863">
        <f t="shared" si="913"/>
        <v>0</v>
      </c>
    </row>
    <row r="864" spans="1:68" x14ac:dyDescent="0.2">
      <c r="A864">
        <f t="shared" si="854"/>
        <v>0.82699999999999996</v>
      </c>
      <c r="B864">
        <f t="shared" si="855"/>
        <v>2.584981893976817</v>
      </c>
      <c r="C864">
        <f t="shared" si="856"/>
        <v>0.54075195605560999</v>
      </c>
      <c r="D864">
        <f t="shared" si="857"/>
        <v>2.584981893976817</v>
      </c>
      <c r="E864">
        <f t="shared" si="863"/>
        <v>0.51478080547324989</v>
      </c>
      <c r="F864">
        <f t="shared" si="864"/>
        <v>0.51478080547324978</v>
      </c>
      <c r="G864">
        <f t="shared" si="858"/>
        <v>2.559132075037049</v>
      </c>
      <c r="H864">
        <f t="shared" si="859"/>
        <v>0.55008045778151604</v>
      </c>
      <c r="I864">
        <f t="shared" si="860"/>
        <v>0.55008045778151626</v>
      </c>
      <c r="J864">
        <f t="shared" si="850"/>
        <v>39.682141535203755</v>
      </c>
      <c r="K864">
        <f t="shared" si="851"/>
        <v>38.248036996036241</v>
      </c>
      <c r="L864">
        <f t="shared" si="865"/>
        <v>7.5808087061289055E+20</v>
      </c>
      <c r="M864">
        <f t="shared" si="861"/>
        <v>4.1696530765089501E-2</v>
      </c>
      <c r="N864" s="17">
        <f t="shared" si="852"/>
        <v>3.1609342343936225E+19</v>
      </c>
      <c r="O864">
        <f t="shared" si="853"/>
        <v>0</v>
      </c>
      <c r="P864" s="18" t="e">
        <f t="shared" si="862"/>
        <v>#N/A</v>
      </c>
      <c r="R864">
        <f t="shared" si="866"/>
        <v>3.6440922385905443</v>
      </c>
      <c r="S864">
        <f t="shared" si="867"/>
        <v>48.077321743307166</v>
      </c>
      <c r="T864">
        <f t="shared" si="889"/>
        <v>-3.1773373487200707</v>
      </c>
      <c r="U864" s="9">
        <f t="shared" si="868"/>
        <v>44.899984394587094</v>
      </c>
      <c r="V864">
        <f t="shared" si="890"/>
        <v>-3.1609342343935271E+19</v>
      </c>
      <c r="W864">
        <f t="shared" si="891"/>
        <v>0</v>
      </c>
      <c r="X864">
        <f t="shared" si="892"/>
        <v>-2.8421709430404007E-14</v>
      </c>
      <c r="Y864">
        <f t="shared" si="869"/>
        <v>0.54075195605560999</v>
      </c>
      <c r="Z864">
        <f t="shared" si="870"/>
        <v>31.415926535897931</v>
      </c>
      <c r="AA864">
        <f t="shared" si="871"/>
        <v>4.1716370243290797</v>
      </c>
      <c r="AB864">
        <f t="shared" si="893"/>
        <v>6.9474919323532243</v>
      </c>
      <c r="AC864">
        <f t="shared" si="872"/>
        <v>38.363418468251155</v>
      </c>
      <c r="AD864">
        <f t="shared" si="894"/>
        <v>0.28357864470672289</v>
      </c>
      <c r="AE864">
        <f t="shared" si="873"/>
        <v>0.65945907072758303</v>
      </c>
      <c r="AF864" s="9">
        <f t="shared" si="895"/>
        <v>39.306456183685462</v>
      </c>
      <c r="AG864" s="9">
        <f t="shared" si="896"/>
        <v>0</v>
      </c>
      <c r="AH864">
        <f t="shared" si="897"/>
        <v>0</v>
      </c>
      <c r="AI864">
        <f t="shared" si="914"/>
        <v>3.1257338500323417E-3</v>
      </c>
      <c r="AJ864">
        <f t="shared" si="874"/>
        <v>37.337604695554134</v>
      </c>
      <c r="AK864">
        <f t="shared" si="875"/>
        <v>6.5660131133945461</v>
      </c>
      <c r="AL864">
        <f t="shared" si="876"/>
        <v>0.33235249627769337</v>
      </c>
      <c r="AM864">
        <f t="shared" si="877"/>
        <v>0.66401408936078099</v>
      </c>
      <c r="AN864" s="9">
        <f t="shared" si="898"/>
        <v>44.899984394587158</v>
      </c>
      <c r="AO864">
        <f t="shared" si="878"/>
        <v>6.3948846218409017E-14</v>
      </c>
      <c r="AP864">
        <f t="shared" si="899"/>
        <v>1.4242509675820347E-15</v>
      </c>
      <c r="AQ864">
        <f t="shared" si="879"/>
        <v>5.9216781596562029</v>
      </c>
      <c r="AR864">
        <f t="shared" si="880"/>
        <v>-0.38147881895867819</v>
      </c>
      <c r="AS864">
        <f t="shared" si="881"/>
        <v>4.8773851570970472E-2</v>
      </c>
      <c r="AT864">
        <f t="shared" si="900"/>
        <v>-5.8099003515614124E-2</v>
      </c>
      <c r="AU864">
        <f t="shared" si="882"/>
        <v>5.5935282109016953</v>
      </c>
      <c r="AV864">
        <f t="shared" si="901"/>
        <v>0.1245775090197139</v>
      </c>
      <c r="AW864">
        <f t="shared" si="902"/>
        <v>0</v>
      </c>
      <c r="AX864">
        <f t="shared" si="883"/>
        <v>4.1708622497134445E-2</v>
      </c>
      <c r="AY864" t="b">
        <f t="shared" si="903"/>
        <v>0</v>
      </c>
      <c r="AZ864">
        <f t="shared" si="884"/>
        <v>37.337604695554134</v>
      </c>
      <c r="BA864">
        <f t="shared" si="885"/>
        <v>6.5660131133945399</v>
      </c>
      <c r="BB864">
        <f t="shared" si="886"/>
        <v>0.28302069997978563</v>
      </c>
      <c r="BC864">
        <f t="shared" si="887"/>
        <v>0.66401408936078121</v>
      </c>
      <c r="BD864">
        <f t="shared" si="888"/>
        <v>4.9331796297907987E-2</v>
      </c>
      <c r="BF864" s="15">
        <f t="shared" si="904"/>
        <v>44.89998439458715</v>
      </c>
      <c r="BG864" s="10">
        <f t="shared" si="905"/>
        <v>0</v>
      </c>
      <c r="BH864">
        <f t="shared" si="906"/>
        <v>5.5935282109016882</v>
      </c>
      <c r="BI864">
        <f t="shared" si="907"/>
        <v>5.9216781596562029</v>
      </c>
      <c r="BJ864">
        <f t="shared" si="908"/>
        <v>-0.38147881895868441</v>
      </c>
      <c r="BK864">
        <f t="shared" si="909"/>
        <v>-5.5794472693726505E-4</v>
      </c>
      <c r="BM864">
        <f t="shared" si="910"/>
        <v>0</v>
      </c>
      <c r="BN864">
        <f t="shared" si="911"/>
        <v>0</v>
      </c>
      <c r="BO864">
        <f t="shared" si="912"/>
        <v>0</v>
      </c>
      <c r="BP864">
        <f t="shared" si="913"/>
        <v>0</v>
      </c>
    </row>
    <row r="865" spans="1:68" x14ac:dyDescent="0.2">
      <c r="A865">
        <f t="shared" si="854"/>
        <v>0.82799999999999996</v>
      </c>
      <c r="B865">
        <f t="shared" si="855"/>
        <v>2.5881076278268496</v>
      </c>
      <c r="C865">
        <f t="shared" si="856"/>
        <v>0.53762622220557743</v>
      </c>
      <c r="D865">
        <f t="shared" si="857"/>
        <v>2.5881076278268496</v>
      </c>
      <c r="E865">
        <f t="shared" si="863"/>
        <v>0.51209853521183402</v>
      </c>
      <c r="F865">
        <f t="shared" si="864"/>
        <v>0.51209853521183391</v>
      </c>
      <c r="G865">
        <f t="shared" si="858"/>
        <v>2.5622265515485809</v>
      </c>
      <c r="H865">
        <f t="shared" si="859"/>
        <v>0.54749359475570036</v>
      </c>
      <c r="I865">
        <f t="shared" si="860"/>
        <v>0.54749359475570025</v>
      </c>
      <c r="J865">
        <f t="shared" si="850"/>
        <v>39.869636449675596</v>
      </c>
      <c r="K865">
        <f t="shared" si="851"/>
        <v>38.426944473490359</v>
      </c>
      <c r="L865">
        <f t="shared" si="865"/>
        <v>8.0154236421305559E+20</v>
      </c>
      <c r="M865">
        <f t="shared" si="861"/>
        <v>4.1727760899379997E-2</v>
      </c>
      <c r="N865" s="17">
        <f t="shared" si="852"/>
        <v>3.344656812460614E+19</v>
      </c>
      <c r="O865">
        <f t="shared" si="853"/>
        <v>0</v>
      </c>
      <c r="P865" s="18" t="e">
        <f t="shared" si="862"/>
        <v>#N/A</v>
      </c>
      <c r="R865">
        <f t="shared" si="866"/>
        <v>3.6487588925292158</v>
      </c>
      <c r="S865">
        <f t="shared" si="867"/>
        <v>48.13306950070659</v>
      </c>
      <c r="T865">
        <f t="shared" si="889"/>
        <v>-3.1765886426747145</v>
      </c>
      <c r="U865" s="9">
        <f t="shared" si="868"/>
        <v>44.956480858031874</v>
      </c>
      <c r="V865">
        <f t="shared" si="890"/>
        <v>-3.3446568124605432E+19</v>
      </c>
      <c r="W865">
        <f t="shared" si="891"/>
        <v>0</v>
      </c>
      <c r="X865">
        <f t="shared" si="892"/>
        <v>-2.1316282072803006E-14</v>
      </c>
      <c r="Y865">
        <f t="shared" si="869"/>
        <v>0.53762622220557743</v>
      </c>
      <c r="Z865">
        <f t="shared" si="870"/>
        <v>31.415926535897931</v>
      </c>
      <c r="AA865">
        <f t="shared" si="871"/>
        <v>4.1747627581791118</v>
      </c>
      <c r="AB865">
        <f t="shared" si="893"/>
        <v>7.0021977944923535</v>
      </c>
      <c r="AC865">
        <f t="shared" si="872"/>
        <v>38.418124330390285</v>
      </c>
      <c r="AD865">
        <f t="shared" si="894"/>
        <v>0.2843276464506152</v>
      </c>
      <c r="AE865">
        <f t="shared" si="873"/>
        <v>0.66467725484874174</v>
      </c>
      <c r="AF865" s="9">
        <f t="shared" si="895"/>
        <v>39.367129231689638</v>
      </c>
      <c r="AG865" s="9">
        <f t="shared" si="896"/>
        <v>0</v>
      </c>
      <c r="AH865">
        <f t="shared" si="897"/>
        <v>0</v>
      </c>
      <c r="AI865">
        <f t="shared" si="914"/>
        <v>3.1257338500325638E-3</v>
      </c>
      <c r="AJ865">
        <f t="shared" si="874"/>
        <v>37.337604695554134</v>
      </c>
      <c r="AK865">
        <f t="shared" si="875"/>
        <v>6.6165367392812771</v>
      </c>
      <c r="AL865">
        <f t="shared" si="876"/>
        <v>0.33310120232304952</v>
      </c>
      <c r="AM865">
        <f t="shared" si="877"/>
        <v>0.66923822087344675</v>
      </c>
      <c r="AN865" s="9">
        <f t="shared" si="898"/>
        <v>44.95648085803191</v>
      </c>
      <c r="AO865">
        <f t="shared" si="878"/>
        <v>0</v>
      </c>
      <c r="AP865">
        <f t="shared" si="899"/>
        <v>0</v>
      </c>
      <c r="AQ865">
        <f t="shared" si="879"/>
        <v>5.9216781596562029</v>
      </c>
      <c r="AR865">
        <f t="shared" si="880"/>
        <v>-0.38566105521107641</v>
      </c>
      <c r="AS865">
        <f t="shared" si="881"/>
        <v>4.8773555872434315E-2</v>
      </c>
      <c r="AT865">
        <f t="shared" si="900"/>
        <v>-5.8287450128021043E-2</v>
      </c>
      <c r="AU865">
        <f t="shared" si="882"/>
        <v>5.5893516263422711</v>
      </c>
      <c r="AV865">
        <f t="shared" si="901"/>
        <v>0.1243280505872532</v>
      </c>
      <c r="AW865">
        <f t="shared" si="902"/>
        <v>0</v>
      </c>
      <c r="AX865">
        <f t="shared" si="883"/>
        <v>4.173987983563477E-2</v>
      </c>
      <c r="AY865" t="b">
        <f t="shared" si="903"/>
        <v>0</v>
      </c>
      <c r="AZ865">
        <f t="shared" si="884"/>
        <v>37.337604695554134</v>
      </c>
      <c r="BA865">
        <f t="shared" si="885"/>
        <v>6.6165367392812691</v>
      </c>
      <c r="BB865">
        <f t="shared" si="886"/>
        <v>0.28376940602514145</v>
      </c>
      <c r="BC865">
        <f t="shared" si="887"/>
        <v>0.66923822087344698</v>
      </c>
      <c r="BD865">
        <f t="shared" si="888"/>
        <v>4.9331796297907987E-2</v>
      </c>
      <c r="BF865" s="15">
        <f t="shared" si="904"/>
        <v>44.956480858031902</v>
      </c>
      <c r="BG865" s="10">
        <f t="shared" si="905"/>
        <v>0</v>
      </c>
      <c r="BH865">
        <f t="shared" si="906"/>
        <v>5.589351626342264</v>
      </c>
      <c r="BI865">
        <f t="shared" si="907"/>
        <v>5.9216781596562029</v>
      </c>
      <c r="BJ865">
        <f t="shared" si="908"/>
        <v>-0.3856610552110844</v>
      </c>
      <c r="BK865">
        <f t="shared" si="909"/>
        <v>-5.5824042547375496E-4</v>
      </c>
      <c r="BM865">
        <f t="shared" si="910"/>
        <v>0</v>
      </c>
      <c r="BN865">
        <f t="shared" si="911"/>
        <v>-7.9936057773011271E-15</v>
      </c>
      <c r="BO865">
        <f t="shared" si="912"/>
        <v>0</v>
      </c>
      <c r="BP865">
        <f t="shared" si="913"/>
        <v>0</v>
      </c>
    </row>
    <row r="866" spans="1:68" x14ac:dyDescent="0.2">
      <c r="A866">
        <f t="shared" si="854"/>
        <v>0.82899999999999996</v>
      </c>
      <c r="B866">
        <f t="shared" si="855"/>
        <v>2.5912333616768817</v>
      </c>
      <c r="C866">
        <f t="shared" si="856"/>
        <v>0.53450048835554531</v>
      </c>
      <c r="D866">
        <f t="shared" si="857"/>
        <v>2.5912333616768817</v>
      </c>
      <c r="E866">
        <f t="shared" si="863"/>
        <v>0.50941126164318629</v>
      </c>
      <c r="F866">
        <f t="shared" si="864"/>
        <v>0.50941126164318618</v>
      </c>
      <c r="G866">
        <f t="shared" si="858"/>
        <v>2.5653210280601129</v>
      </c>
      <c r="H866">
        <f t="shared" si="859"/>
        <v>0.54490148905318148</v>
      </c>
      <c r="I866">
        <f t="shared" si="860"/>
        <v>0.54490148905318148</v>
      </c>
      <c r="J866">
        <f t="shared" si="850"/>
        <v>40.059296992130953</v>
      </c>
      <c r="K866">
        <f t="shared" si="851"/>
        <v>38.607909831719503</v>
      </c>
      <c r="L866">
        <f t="shared" si="865"/>
        <v>8.4797279546412407E+20</v>
      </c>
      <c r="M866">
        <f t="shared" si="861"/>
        <v>4.1758990992901576E-2</v>
      </c>
      <c r="N866" s="17">
        <f t="shared" si="852"/>
        <v>3.5410488328011928E+19</v>
      </c>
      <c r="O866">
        <f t="shared" si="853"/>
        <v>0</v>
      </c>
      <c r="P866" s="18" t="e">
        <f t="shared" si="862"/>
        <v>#N/A</v>
      </c>
      <c r="R866">
        <f t="shared" si="866"/>
        <v>3.6534571733981704</v>
      </c>
      <c r="S866">
        <f t="shared" si="867"/>
        <v>48.189380228349464</v>
      </c>
      <c r="T866">
        <f t="shared" si="889"/>
        <v>-3.1758404977470369</v>
      </c>
      <c r="U866" s="9">
        <f t="shared" si="868"/>
        <v>45.013539730602425</v>
      </c>
      <c r="V866">
        <f t="shared" si="890"/>
        <v>-3.5410488328009974E+19</v>
      </c>
      <c r="W866">
        <f t="shared" si="891"/>
        <v>0</v>
      </c>
      <c r="X866">
        <f t="shared" si="892"/>
        <v>-5.6843418860808015E-14</v>
      </c>
      <c r="Y866">
        <f t="shared" si="869"/>
        <v>0.53450048835554531</v>
      </c>
      <c r="Z866">
        <f t="shared" si="870"/>
        <v>31.415926535897931</v>
      </c>
      <c r="AA866">
        <f t="shared" si="871"/>
        <v>4.1778884920291439</v>
      </c>
      <c r="AB866">
        <f t="shared" si="893"/>
        <v>7.0574999373847795</v>
      </c>
      <c r="AC866">
        <f t="shared" si="872"/>
        <v>38.473426473282714</v>
      </c>
      <c r="AD866">
        <f t="shared" si="894"/>
        <v>0.28507608761074738</v>
      </c>
      <c r="AE866">
        <f t="shared" si="873"/>
        <v>0.66993273286482891</v>
      </c>
      <c r="AF866" s="9">
        <f t="shared" si="895"/>
        <v>39.428435293758291</v>
      </c>
      <c r="AG866" s="9">
        <f t="shared" si="896"/>
        <v>0</v>
      </c>
      <c r="AH866">
        <f t="shared" si="897"/>
        <v>0</v>
      </c>
      <c r="AI866">
        <f t="shared" si="914"/>
        <v>3.1257338500323417E-3</v>
      </c>
      <c r="AJ866">
        <f t="shared" si="874"/>
        <v>37.337604695554134</v>
      </c>
      <c r="AK866">
        <f t="shared" si="875"/>
        <v>6.6675860787788181</v>
      </c>
      <c r="AL866">
        <f t="shared" si="876"/>
        <v>0.33384934725072712</v>
      </c>
      <c r="AM866">
        <f t="shared" si="877"/>
        <v>0.67449960901883022</v>
      </c>
      <c r="AN866" s="9">
        <f t="shared" si="898"/>
        <v>45.01353973060251</v>
      </c>
      <c r="AO866">
        <f t="shared" si="878"/>
        <v>8.5265128291212022E-14</v>
      </c>
      <c r="AP866">
        <f t="shared" si="899"/>
        <v>1.8942106930827398E-15</v>
      </c>
      <c r="AQ866">
        <f t="shared" si="879"/>
        <v>5.9216781596562029</v>
      </c>
      <c r="AR866">
        <f t="shared" si="880"/>
        <v>-0.38991385860596139</v>
      </c>
      <c r="AS866">
        <f t="shared" si="881"/>
        <v>4.8773259639979749E-2</v>
      </c>
      <c r="AT866">
        <f t="shared" si="900"/>
        <v>-5.8479013843849001E-2</v>
      </c>
      <c r="AU866">
        <f t="shared" si="882"/>
        <v>5.5851044368442189</v>
      </c>
      <c r="AV866">
        <f t="shared" si="901"/>
        <v>0.12407609955293471</v>
      </c>
      <c r="AW866">
        <f t="shared" si="902"/>
        <v>0</v>
      </c>
      <c r="AX866">
        <f t="shared" si="883"/>
        <v>4.1771137174135095E-2</v>
      </c>
      <c r="AY866" t="b">
        <f t="shared" si="903"/>
        <v>0</v>
      </c>
      <c r="AZ866">
        <f t="shared" si="884"/>
        <v>37.337604695554134</v>
      </c>
      <c r="BA866">
        <f t="shared" si="885"/>
        <v>6.6675860787788235</v>
      </c>
      <c r="BB866">
        <f t="shared" si="886"/>
        <v>0.28451755095281928</v>
      </c>
      <c r="BC866">
        <f t="shared" si="887"/>
        <v>0.67449960901883044</v>
      </c>
      <c r="BD866">
        <f t="shared" si="888"/>
        <v>4.9331796297907987E-2</v>
      </c>
      <c r="BF866" s="15">
        <f t="shared" si="904"/>
        <v>45.013539730602517</v>
      </c>
      <c r="BG866" s="10">
        <f t="shared" si="905"/>
        <v>0</v>
      </c>
      <c r="BH866">
        <f t="shared" si="906"/>
        <v>5.585104436844226</v>
      </c>
      <c r="BI866">
        <f t="shared" si="907"/>
        <v>5.9216781596562029</v>
      </c>
      <c r="BJ866">
        <f t="shared" si="908"/>
        <v>-0.38991385860595607</v>
      </c>
      <c r="BK866">
        <f t="shared" si="909"/>
        <v>-5.5853665792809926E-4</v>
      </c>
      <c r="BM866">
        <f t="shared" si="910"/>
        <v>0</v>
      </c>
      <c r="BN866">
        <f t="shared" si="911"/>
        <v>0</v>
      </c>
      <c r="BO866">
        <f t="shared" si="912"/>
        <v>0</v>
      </c>
      <c r="BP866">
        <f t="shared" si="913"/>
        <v>0</v>
      </c>
    </row>
    <row r="867" spans="1:68" x14ac:dyDescent="0.2">
      <c r="A867">
        <f t="shared" si="854"/>
        <v>0.83</v>
      </c>
      <c r="B867">
        <f t="shared" si="855"/>
        <v>2.5943590955269142</v>
      </c>
      <c r="C867">
        <f t="shared" si="856"/>
        <v>0.53137475450551275</v>
      </c>
      <c r="D867">
        <f t="shared" si="857"/>
        <v>2.5943590955269142</v>
      </c>
      <c r="E867">
        <f t="shared" si="863"/>
        <v>0.50671901102251748</v>
      </c>
      <c r="F867">
        <f t="shared" si="864"/>
        <v>0.50671901102251737</v>
      </c>
      <c r="G867">
        <f t="shared" si="858"/>
        <v>2.5684155045716452</v>
      </c>
      <c r="H867">
        <f t="shared" si="859"/>
        <v>0.54230416549538585</v>
      </c>
      <c r="I867">
        <f t="shared" si="860"/>
        <v>0.54230416549538596</v>
      </c>
      <c r="J867">
        <f t="shared" si="850"/>
        <v>40.251157874651284</v>
      </c>
      <c r="K867">
        <f t="shared" si="851"/>
        <v>38.7909659360053</v>
      </c>
      <c r="L867">
        <f t="shared" si="865"/>
        <v>8.9760625414597627E+20</v>
      </c>
      <c r="M867">
        <f t="shared" si="861"/>
        <v>4.1790221045623743E-2</v>
      </c>
      <c r="N867" s="17">
        <f t="shared" si="852"/>
        <v>3.7511163772694675E+19</v>
      </c>
      <c r="O867">
        <f t="shared" si="853"/>
        <v>0</v>
      </c>
      <c r="P867" s="18" t="e">
        <f t="shared" si="862"/>
        <v>#N/A</v>
      </c>
      <c r="R867">
        <f t="shared" si="866"/>
        <v>3.6581873828176605</v>
      </c>
      <c r="S867">
        <f t="shared" si="867"/>
        <v>48.246263176268343</v>
      </c>
      <c r="T867">
        <f t="shared" si="889"/>
        <v>-3.1750929130980694</v>
      </c>
      <c r="U867" s="9">
        <f t="shared" si="868"/>
        <v>45.071170263170274</v>
      </c>
      <c r="V867">
        <f t="shared" si="890"/>
        <v>-3.7511163772691948E+19</v>
      </c>
      <c r="W867">
        <f t="shared" si="891"/>
        <v>0</v>
      </c>
      <c r="X867">
        <f t="shared" si="892"/>
        <v>-7.1054273576010019E-14</v>
      </c>
      <c r="Y867">
        <f t="shared" si="869"/>
        <v>0.53137475450551275</v>
      </c>
      <c r="Z867">
        <f t="shared" si="870"/>
        <v>31.415926535897931</v>
      </c>
      <c r="AA867">
        <f t="shared" si="871"/>
        <v>4.1810142258791769</v>
      </c>
      <c r="AB867">
        <f t="shared" si="893"/>
        <v>7.1134088333388918</v>
      </c>
      <c r="AC867">
        <f t="shared" si="872"/>
        <v>38.529335369236826</v>
      </c>
      <c r="AD867">
        <f t="shared" si="894"/>
        <v>0.2858239690256198</v>
      </c>
      <c r="AE867">
        <f t="shared" si="873"/>
        <v>0.67522589884511675</v>
      </c>
      <c r="AF867" s="9">
        <f t="shared" si="895"/>
        <v>39.49038523710756</v>
      </c>
      <c r="AG867" s="9">
        <f t="shared" si="896"/>
        <v>0</v>
      </c>
      <c r="AH867">
        <f t="shared" si="897"/>
        <v>0</v>
      </c>
      <c r="AI867">
        <f t="shared" si="914"/>
        <v>3.1257338500323417E-3</v>
      </c>
      <c r="AJ867">
        <f t="shared" si="874"/>
        <v>37.337604695554134</v>
      </c>
      <c r="AK867">
        <f t="shared" si="875"/>
        <v>6.7191699877989972</v>
      </c>
      <c r="AL867">
        <f t="shared" si="876"/>
        <v>0.33459693189969464</v>
      </c>
      <c r="AM867">
        <f t="shared" si="877"/>
        <v>0.67979864791750921</v>
      </c>
      <c r="AN867" s="9">
        <f t="shared" si="898"/>
        <v>45.071170263170337</v>
      </c>
      <c r="AO867">
        <f t="shared" si="878"/>
        <v>6.3948846218409017E-14</v>
      </c>
      <c r="AP867">
        <f t="shared" si="899"/>
        <v>1.4188414865869252E-15</v>
      </c>
      <c r="AQ867">
        <f t="shared" si="879"/>
        <v>5.9216781596562029</v>
      </c>
      <c r="AR867">
        <f t="shared" si="880"/>
        <v>-0.39423884553989463</v>
      </c>
      <c r="AS867">
        <f t="shared" si="881"/>
        <v>4.8772962874074843E-2</v>
      </c>
      <c r="AT867">
        <f t="shared" si="900"/>
        <v>-5.8673741884157291E-2</v>
      </c>
      <c r="AU867">
        <f t="shared" si="882"/>
        <v>5.5807850260627774</v>
      </c>
      <c r="AV867">
        <f t="shared" si="901"/>
        <v>0.12382161353869006</v>
      </c>
      <c r="AW867">
        <f t="shared" si="902"/>
        <v>0</v>
      </c>
      <c r="AX867">
        <f t="shared" si="883"/>
        <v>4.180239451263542E-2</v>
      </c>
      <c r="AY867" t="b">
        <f t="shared" si="903"/>
        <v>0</v>
      </c>
      <c r="AZ867">
        <f t="shared" si="884"/>
        <v>37.337604695554134</v>
      </c>
      <c r="BA867">
        <f t="shared" si="885"/>
        <v>6.719169987798999</v>
      </c>
      <c r="BB867">
        <f t="shared" si="886"/>
        <v>0.28526513560178679</v>
      </c>
      <c r="BC867">
        <f t="shared" si="887"/>
        <v>0.67979864791750944</v>
      </c>
      <c r="BD867">
        <f t="shared" si="888"/>
        <v>4.9331796297907987E-2</v>
      </c>
      <c r="BF867" s="15">
        <f t="shared" si="904"/>
        <v>45.071170263170337</v>
      </c>
      <c r="BG867" s="10">
        <f t="shared" si="905"/>
        <v>0</v>
      </c>
      <c r="BH867">
        <f t="shared" si="906"/>
        <v>5.5807850260627774</v>
      </c>
      <c r="BI867">
        <f t="shared" si="907"/>
        <v>5.9216781596562029</v>
      </c>
      <c r="BJ867">
        <f t="shared" si="908"/>
        <v>-0.39423884553989286</v>
      </c>
      <c r="BK867">
        <f t="shared" si="909"/>
        <v>-5.5883342383300505E-4</v>
      </c>
      <c r="BM867">
        <f t="shared" si="910"/>
        <v>0</v>
      </c>
      <c r="BN867">
        <f t="shared" si="911"/>
        <v>0</v>
      </c>
      <c r="BO867">
        <f t="shared" si="912"/>
        <v>0</v>
      </c>
      <c r="BP867">
        <f t="shared" si="913"/>
        <v>0</v>
      </c>
    </row>
    <row r="868" spans="1:68" x14ac:dyDescent="0.2">
      <c r="A868">
        <f t="shared" si="854"/>
        <v>0.83099999999999996</v>
      </c>
      <c r="B868">
        <f t="shared" si="855"/>
        <v>2.5974848293769468</v>
      </c>
      <c r="C868">
        <f t="shared" si="856"/>
        <v>0.52824902065548018</v>
      </c>
      <c r="D868">
        <f t="shared" si="857"/>
        <v>2.5974848293769468</v>
      </c>
      <c r="E868">
        <f t="shared" si="863"/>
        <v>0.50402180965366605</v>
      </c>
      <c r="F868">
        <f t="shared" si="864"/>
        <v>0.50402180965366594</v>
      </c>
      <c r="G868">
        <f t="shared" si="858"/>
        <v>2.5715099810831772</v>
      </c>
      <c r="H868">
        <f t="shared" si="859"/>
        <v>0.53970164895370587</v>
      </c>
      <c r="I868">
        <f t="shared" si="860"/>
        <v>0.53970164895370576</v>
      </c>
      <c r="J868">
        <f t="shared" si="850"/>
        <v>40.445254565653862</v>
      </c>
      <c r="K868">
        <f t="shared" si="851"/>
        <v>38.976146365922027</v>
      </c>
      <c r="L868">
        <f t="shared" si="865"/>
        <v>9.5069769277204673E+20</v>
      </c>
      <c r="M868">
        <f t="shared" si="861"/>
        <v>4.1821451057515974E-2</v>
      </c>
      <c r="N868" s="17">
        <f t="shared" si="852"/>
        <v>3.9759557028759511E+19</v>
      </c>
      <c r="O868">
        <f t="shared" si="853"/>
        <v>0</v>
      </c>
      <c r="P868" s="18" t="e">
        <f t="shared" si="862"/>
        <v>#N/A</v>
      </c>
      <c r="R868">
        <f t="shared" si="866"/>
        <v>3.662949827363684</v>
      </c>
      <c r="S868">
        <f t="shared" si="867"/>
        <v>48.303727802382078</v>
      </c>
      <c r="T868">
        <f t="shared" si="889"/>
        <v>-3.1743458878907269</v>
      </c>
      <c r="U868" s="9">
        <f t="shared" si="868"/>
        <v>45.129381914491347</v>
      </c>
      <c r="V868">
        <f t="shared" si="890"/>
        <v>-3.9759557028759241E+19</v>
      </c>
      <c r="W868">
        <f t="shared" si="891"/>
        <v>0</v>
      </c>
      <c r="X868">
        <f t="shared" si="892"/>
        <v>-7.1054273576010019E-15</v>
      </c>
      <c r="Y868">
        <f t="shared" si="869"/>
        <v>0.52824902065548018</v>
      </c>
      <c r="Z868">
        <f t="shared" si="870"/>
        <v>31.415926535897931</v>
      </c>
      <c r="AA868">
        <f t="shared" si="871"/>
        <v>4.1841399597292099</v>
      </c>
      <c r="AB868">
        <f t="shared" si="893"/>
        <v>7.169935202173888</v>
      </c>
      <c r="AC868">
        <f t="shared" si="872"/>
        <v>38.58586173807182</v>
      </c>
      <c r="AD868">
        <f t="shared" si="894"/>
        <v>0.2865712915318529</v>
      </c>
      <c r="AE868">
        <f t="shared" si="873"/>
        <v>0.68055715389386695</v>
      </c>
      <c r="AF868" s="9">
        <f t="shared" si="895"/>
        <v>39.552990183497535</v>
      </c>
      <c r="AG868" s="9">
        <f t="shared" si="896"/>
        <v>0</v>
      </c>
      <c r="AH868">
        <f t="shared" si="897"/>
        <v>0</v>
      </c>
      <c r="AI868">
        <f t="shared" si="914"/>
        <v>3.1257338500325638E-3</v>
      </c>
      <c r="AJ868">
        <f t="shared" si="874"/>
        <v>37.337604695554134</v>
      </c>
      <c r="AK868">
        <f t="shared" si="875"/>
        <v>6.7712975231055257</v>
      </c>
      <c r="AL868">
        <f t="shared" si="876"/>
        <v>0.33534395710703713</v>
      </c>
      <c r="AM868">
        <f t="shared" si="877"/>
        <v>0.68513573872466971</v>
      </c>
      <c r="AN868" s="9">
        <f t="shared" si="898"/>
        <v>45.129381914491361</v>
      </c>
      <c r="AO868">
        <f t="shared" si="878"/>
        <v>0</v>
      </c>
      <c r="AP868">
        <f t="shared" si="899"/>
        <v>0</v>
      </c>
      <c r="AQ868">
        <f t="shared" si="879"/>
        <v>5.9216781596562029</v>
      </c>
      <c r="AR868">
        <f t="shared" si="880"/>
        <v>-0.39863767906836234</v>
      </c>
      <c r="AS868">
        <f t="shared" si="881"/>
        <v>4.8772665575184226E-2</v>
      </c>
      <c r="AT868">
        <f t="shared" si="900"/>
        <v>-5.8871682673535042E-2</v>
      </c>
      <c r="AU868">
        <f t="shared" si="882"/>
        <v>5.5763917309938265</v>
      </c>
      <c r="AV868">
        <f t="shared" si="901"/>
        <v>0.12356454917906172</v>
      </c>
      <c r="AW868">
        <f t="shared" si="902"/>
        <v>0</v>
      </c>
      <c r="AX868">
        <f t="shared" si="883"/>
        <v>4.1833651851135745E-2</v>
      </c>
      <c r="AY868" t="b">
        <f t="shared" si="903"/>
        <v>0</v>
      </c>
      <c r="AZ868">
        <f t="shared" si="884"/>
        <v>37.337604695554134</v>
      </c>
      <c r="BA868">
        <f t="shared" si="885"/>
        <v>6.7712975231055097</v>
      </c>
      <c r="BB868">
        <f t="shared" si="886"/>
        <v>0.28601216080912917</v>
      </c>
      <c r="BC868">
        <f t="shared" si="887"/>
        <v>0.68513573872466993</v>
      </c>
      <c r="BD868">
        <f t="shared" si="888"/>
        <v>4.9331796297907987E-2</v>
      </c>
      <c r="BF868" s="15">
        <f t="shared" si="904"/>
        <v>45.129381914491347</v>
      </c>
      <c r="BG868" s="10">
        <f t="shared" si="905"/>
        <v>0</v>
      </c>
      <c r="BH868">
        <f t="shared" si="906"/>
        <v>5.5763917309938122</v>
      </c>
      <c r="BI868">
        <f t="shared" si="907"/>
        <v>5.9216781596562029</v>
      </c>
      <c r="BJ868">
        <f t="shared" si="908"/>
        <v>-0.39863767906837833</v>
      </c>
      <c r="BK868">
        <f t="shared" si="909"/>
        <v>-5.5913072272373299E-4</v>
      </c>
      <c r="BM868">
        <f t="shared" si="910"/>
        <v>0</v>
      </c>
      <c r="BN868">
        <f t="shared" si="911"/>
        <v>-1.5987211554602254E-14</v>
      </c>
      <c r="BO868">
        <f t="shared" si="912"/>
        <v>0</v>
      </c>
      <c r="BP868">
        <f t="shared" si="913"/>
        <v>0</v>
      </c>
    </row>
    <row r="869" spans="1:68" x14ac:dyDescent="0.2">
      <c r="A869">
        <f t="shared" si="854"/>
        <v>0.83199999999999996</v>
      </c>
      <c r="B869">
        <f t="shared" si="855"/>
        <v>2.6006105632269789</v>
      </c>
      <c r="C869">
        <f t="shared" si="856"/>
        <v>0.52512328680544806</v>
      </c>
      <c r="D869">
        <f t="shared" si="857"/>
        <v>2.6006105632269789</v>
      </c>
      <c r="E869">
        <f t="shared" si="863"/>
        <v>0.50131968388884041</v>
      </c>
      <c r="F869">
        <f t="shared" si="864"/>
        <v>0.5013196838888403</v>
      </c>
      <c r="G869">
        <f t="shared" si="858"/>
        <v>2.5746044575947091</v>
      </c>
      <c r="H869">
        <f t="shared" si="859"/>
        <v>0.53709396434925993</v>
      </c>
      <c r="I869">
        <f t="shared" si="860"/>
        <v>0.53709396434925993</v>
      </c>
      <c r="J869">
        <f t="shared" ref="J869:J932" si="915">x_m_zeta/H869</f>
        <v>40.641623310518717</v>
      </c>
      <c r="K869">
        <f t="shared" ref="K869:K932" si="916">(J869)^alpha</f>
        <v>39.163485434776653</v>
      </c>
      <c r="L869">
        <f t="shared" si="865"/>
        <v>1.0075249970793134E+21</v>
      </c>
      <c r="M869">
        <f t="shared" si="861"/>
        <v>4.185268102854775E-2</v>
      </c>
      <c r="N869" s="17">
        <f t="shared" si="852"/>
        <v>4.2167622331049009E+19</v>
      </c>
      <c r="O869">
        <f t="shared" si="853"/>
        <v>0</v>
      </c>
      <c r="P869" s="18" t="e">
        <f t="shared" si="862"/>
        <v>#N/A</v>
      </c>
      <c r="R869">
        <f t="shared" si="866"/>
        <v>3.6677448186754695</v>
      </c>
      <c r="S869">
        <f t="shared" si="867"/>
        <v>48.361783778402675</v>
      </c>
      <c r="T869">
        <f t="shared" si="889"/>
        <v>-3.1735994212897993</v>
      </c>
      <c r="U869" s="9">
        <f t="shared" si="868"/>
        <v>45.188184357112874</v>
      </c>
      <c r="V869">
        <f t="shared" si="890"/>
        <v>-4.2167622331047477E+19</v>
      </c>
      <c r="W869">
        <f t="shared" si="891"/>
        <v>0</v>
      </c>
      <c r="X869">
        <f t="shared" si="892"/>
        <v>-3.5527136788005009E-14</v>
      </c>
      <c r="Y869">
        <f t="shared" si="869"/>
        <v>0.52512328680544806</v>
      </c>
      <c r="Z869">
        <f t="shared" si="870"/>
        <v>31.415926535897931</v>
      </c>
      <c r="AA869">
        <f t="shared" si="871"/>
        <v>4.1872656935792421</v>
      </c>
      <c r="AB869">
        <f t="shared" si="893"/>
        <v>7.2270900185864884</v>
      </c>
      <c r="AC869">
        <f t="shared" si="872"/>
        <v>38.643016554484419</v>
      </c>
      <c r="AD869">
        <f t="shared" si="894"/>
        <v>0.28731805596419269</v>
      </c>
      <c r="AE869">
        <f t="shared" si="873"/>
        <v>0.68592690631689013</v>
      </c>
      <c r="AF869" s="9">
        <f t="shared" si="895"/>
        <v>39.616261516765498</v>
      </c>
      <c r="AG869" s="9">
        <f t="shared" si="896"/>
        <v>0</v>
      </c>
      <c r="AH869">
        <f t="shared" si="897"/>
        <v>0</v>
      </c>
      <c r="AI869">
        <f t="shared" si="914"/>
        <v>3.1257338500323417E-3</v>
      </c>
      <c r="AJ869">
        <f t="shared" si="874"/>
        <v>37.337604695554134</v>
      </c>
      <c r="AK869">
        <f t="shared" si="875"/>
        <v>6.8239779480541589</v>
      </c>
      <c r="AL869">
        <f t="shared" si="876"/>
        <v>0.33609042370796471</v>
      </c>
      <c r="AM869">
        <f t="shared" si="877"/>
        <v>0.69051128979666132</v>
      </c>
      <c r="AN869" s="9">
        <f t="shared" si="898"/>
        <v>45.188184357112917</v>
      </c>
      <c r="AO869">
        <f t="shared" si="878"/>
        <v>0</v>
      </c>
      <c r="AP869">
        <f t="shared" si="899"/>
        <v>0</v>
      </c>
      <c r="AQ869">
        <f t="shared" si="879"/>
        <v>5.9216781596562029</v>
      </c>
      <c r="AR869">
        <f t="shared" si="880"/>
        <v>-0.40311207053232945</v>
      </c>
      <c r="AS869">
        <f t="shared" si="881"/>
        <v>4.8772367743772027E-2</v>
      </c>
      <c r="AT869">
        <f t="shared" si="900"/>
        <v>-5.9072885874034205E-2</v>
      </c>
      <c r="AU869">
        <f t="shared" si="882"/>
        <v>5.571922840347419</v>
      </c>
      <c r="AV869">
        <f t="shared" si="901"/>
        <v>0.123304862092127</v>
      </c>
      <c r="AW869">
        <f t="shared" si="902"/>
        <v>0</v>
      </c>
      <c r="AX869">
        <f t="shared" si="883"/>
        <v>4.1864909189636063E-2</v>
      </c>
      <c r="AY869" t="b">
        <f t="shared" si="903"/>
        <v>0</v>
      </c>
      <c r="AZ869">
        <f t="shared" si="884"/>
        <v>37.337604695554134</v>
      </c>
      <c r="BA869">
        <f t="shared" si="885"/>
        <v>6.8239779480541412</v>
      </c>
      <c r="BB869">
        <f t="shared" si="886"/>
        <v>0.28675862741005664</v>
      </c>
      <c r="BC869">
        <f t="shared" si="887"/>
        <v>0.69051128979666154</v>
      </c>
      <c r="BD869">
        <f t="shared" si="888"/>
        <v>4.9331796297907987E-2</v>
      </c>
      <c r="BF869" s="15">
        <f t="shared" si="904"/>
        <v>45.188184357112902</v>
      </c>
      <c r="BG869" s="10">
        <f t="shared" si="905"/>
        <v>0</v>
      </c>
      <c r="BH869">
        <f t="shared" si="906"/>
        <v>5.5719228403474048</v>
      </c>
      <c r="BI869">
        <f t="shared" si="907"/>
        <v>5.9216781596562029</v>
      </c>
      <c r="BJ869">
        <f t="shared" si="908"/>
        <v>-0.40311207053234721</v>
      </c>
      <c r="BK869">
        <f t="shared" si="909"/>
        <v>-5.5942855413604331E-4</v>
      </c>
      <c r="BM869">
        <f t="shared" si="910"/>
        <v>0</v>
      </c>
      <c r="BN869">
        <f t="shared" si="911"/>
        <v>-1.7763568394002505E-14</v>
      </c>
      <c r="BO869">
        <f t="shared" si="912"/>
        <v>0</v>
      </c>
      <c r="BP869">
        <f t="shared" si="913"/>
        <v>0</v>
      </c>
    </row>
    <row r="870" spans="1:68" x14ac:dyDescent="0.2">
      <c r="A870">
        <f t="shared" si="854"/>
        <v>0.83299999999999996</v>
      </c>
      <c r="B870">
        <f t="shared" si="855"/>
        <v>2.6037362970770115</v>
      </c>
      <c r="C870">
        <f t="shared" si="856"/>
        <v>0.5219975529554155</v>
      </c>
      <c r="D870">
        <f t="shared" si="857"/>
        <v>2.6037362970770115</v>
      </c>
      <c r="E870">
        <f t="shared" si="863"/>
        <v>0.49861266012836014</v>
      </c>
      <c r="F870">
        <f t="shared" si="864"/>
        <v>0.49861266012836003</v>
      </c>
      <c r="G870">
        <f t="shared" si="858"/>
        <v>2.5776989341062415</v>
      </c>
      <c r="H870">
        <f t="shared" si="859"/>
        <v>0.53448113665265451</v>
      </c>
      <c r="I870">
        <f t="shared" si="860"/>
        <v>0.53448113665265473</v>
      </c>
      <c r="J870">
        <f t="shared" si="915"/>
        <v>40.84030115289454</v>
      </c>
      <c r="K870">
        <f t="shared" si="916"/>
        <v>39.353018209688116</v>
      </c>
      <c r="L870">
        <f t="shared" si="865"/>
        <v>1.0683912827642454E+21</v>
      </c>
      <c r="M870">
        <f t="shared" si="861"/>
        <v>4.188391095868859E-2</v>
      </c>
      <c r="N870" s="17">
        <f t="shared" ref="N870:N933" si="917">L870*M870</f>
        <v>4.4748405356336734E+19</v>
      </c>
      <c r="O870">
        <f t="shared" ref="O870:O933" si="918">N870*EXP(-N870)</f>
        <v>0</v>
      </c>
      <c r="P870" s="18" t="e">
        <f t="shared" si="862"/>
        <v>#N/A</v>
      </c>
      <c r="R870">
        <f t="shared" si="866"/>
        <v>3.6725726735659081</v>
      </c>
      <c r="S870">
        <f t="shared" si="867"/>
        <v>48.420440995945448</v>
      </c>
      <c r="T870">
        <f t="shared" si="889"/>
        <v>-3.1728535124619461</v>
      </c>
      <c r="U870" s="9">
        <f t="shared" si="868"/>
        <v>45.2475874834835</v>
      </c>
      <c r="V870">
        <f t="shared" si="890"/>
        <v>-4.4748405356336964E+19</v>
      </c>
      <c r="W870">
        <f t="shared" si="891"/>
        <v>0</v>
      </c>
      <c r="X870">
        <f t="shared" si="892"/>
        <v>7.1054273576010019E-15</v>
      </c>
      <c r="Y870">
        <f t="shared" si="869"/>
        <v>0.5219975529554155</v>
      </c>
      <c r="Z870">
        <f t="shared" si="870"/>
        <v>31.415926535897931</v>
      </c>
      <c r="AA870">
        <f t="shared" si="871"/>
        <v>4.1903914274292742</v>
      </c>
      <c r="AB870">
        <f t="shared" si="893"/>
        <v>7.284884519782306</v>
      </c>
      <c r="AC870">
        <f t="shared" si="872"/>
        <v>38.700811055680234</v>
      </c>
      <c r="AD870">
        <f t="shared" si="894"/>
        <v>0.28806426315551703</v>
      </c>
      <c r="AE870">
        <f t="shared" si="873"/>
        <v>0.69133557179306382</v>
      </c>
      <c r="AF870" s="9">
        <f t="shared" si="895"/>
        <v>39.680210890628814</v>
      </c>
      <c r="AG870" s="9">
        <f t="shared" si="896"/>
        <v>0</v>
      </c>
      <c r="AH870">
        <f t="shared" si="897"/>
        <v>0</v>
      </c>
      <c r="AI870">
        <f t="shared" si="914"/>
        <v>3.1257338500323417E-3</v>
      </c>
      <c r="AJ870">
        <f t="shared" si="874"/>
        <v>37.337604695554134</v>
      </c>
      <c r="AK870">
        <f t="shared" si="875"/>
        <v>6.8772207385310153</v>
      </c>
      <c r="AL870">
        <f t="shared" si="876"/>
        <v>0.33683633253581791</v>
      </c>
      <c r="AM870">
        <f t="shared" si="877"/>
        <v>0.69592571686252713</v>
      </c>
      <c r="AN870" s="9">
        <f t="shared" si="898"/>
        <v>45.247587483483493</v>
      </c>
      <c r="AO870">
        <f t="shared" si="878"/>
        <v>0</v>
      </c>
      <c r="AP870">
        <f t="shared" si="899"/>
        <v>0</v>
      </c>
      <c r="AQ870">
        <f t="shared" si="879"/>
        <v>5.9216781596562029</v>
      </c>
      <c r="AR870">
        <f t="shared" si="880"/>
        <v>-0.40766378125129066</v>
      </c>
      <c r="AS870">
        <f t="shared" si="881"/>
        <v>4.8772069380300875E-2</v>
      </c>
      <c r="AT870">
        <f t="shared" si="900"/>
        <v>-5.927740242032252E-2</v>
      </c>
      <c r="AU870">
        <f t="shared" si="882"/>
        <v>5.5673765928546786</v>
      </c>
      <c r="AV870">
        <f t="shared" si="901"/>
        <v>0.12304250684938531</v>
      </c>
      <c r="AW870">
        <f t="shared" si="902"/>
        <v>0</v>
      </c>
      <c r="AX870">
        <f t="shared" si="883"/>
        <v>4.1896166528136394E-2</v>
      </c>
      <c r="AY870" t="b">
        <f t="shared" si="903"/>
        <v>0</v>
      </c>
      <c r="AZ870">
        <f t="shared" si="884"/>
        <v>37.337604695554134</v>
      </c>
      <c r="BA870">
        <f t="shared" si="885"/>
        <v>6.8772207385310029</v>
      </c>
      <c r="BB870">
        <f t="shared" si="886"/>
        <v>0.28750453623791</v>
      </c>
      <c r="BC870">
        <f t="shared" si="887"/>
        <v>0.69592571686252735</v>
      </c>
      <c r="BD870">
        <f t="shared" si="888"/>
        <v>4.9331796297907987E-2</v>
      </c>
      <c r="BF870" s="15">
        <f t="shared" si="904"/>
        <v>45.247587483483478</v>
      </c>
      <c r="BG870" s="10">
        <f t="shared" si="905"/>
        <v>0</v>
      </c>
      <c r="BH870">
        <f t="shared" si="906"/>
        <v>5.5673765928546644</v>
      </c>
      <c r="BI870">
        <f t="shared" si="907"/>
        <v>5.9216781596562029</v>
      </c>
      <c r="BJ870">
        <f t="shared" si="908"/>
        <v>-0.40766378125130309</v>
      </c>
      <c r="BK870">
        <f t="shared" si="909"/>
        <v>-5.5972691760702853E-4</v>
      </c>
      <c r="BM870">
        <f t="shared" si="910"/>
        <v>0</v>
      </c>
      <c r="BN870">
        <f t="shared" si="911"/>
        <v>-1.2434497875801753E-14</v>
      </c>
      <c r="BO870">
        <f t="shared" si="912"/>
        <v>0</v>
      </c>
      <c r="BP870">
        <f t="shared" si="913"/>
        <v>0</v>
      </c>
    </row>
    <row r="871" spans="1:68" x14ac:dyDescent="0.2">
      <c r="A871">
        <f t="shared" ref="A871:A934" si="919">ROUND(A870+1/1000,3)</f>
        <v>0.83399999999999996</v>
      </c>
      <c r="B871">
        <f t="shared" si="855"/>
        <v>2.606862030927044</v>
      </c>
      <c r="C871">
        <f t="shared" si="856"/>
        <v>0.51887181910538294</v>
      </c>
      <c r="D871">
        <f t="shared" si="857"/>
        <v>2.606862030927044</v>
      </c>
      <c r="E871">
        <f t="shared" si="863"/>
        <v>0.49590076482040035</v>
      </c>
      <c r="F871">
        <f t="shared" si="864"/>
        <v>0.49590076482040024</v>
      </c>
      <c r="G871">
        <f t="shared" si="858"/>
        <v>2.5807934106177735</v>
      </c>
      <c r="H871">
        <f t="shared" si="859"/>
        <v>0.53186319088374645</v>
      </c>
      <c r="I871">
        <f t="shared" si="860"/>
        <v>0.53186319088374634</v>
      </c>
      <c r="J871">
        <f t="shared" si="915"/>
        <v>41.041325956710153</v>
      </c>
      <c r="K871">
        <f t="shared" si="916"/>
        <v>39.544780532330115</v>
      </c>
      <c r="L871">
        <f t="shared" si="865"/>
        <v>1.1336274454459641E+21</v>
      </c>
      <c r="M871">
        <f t="shared" si="861"/>
        <v>4.1915140847907942E-2</v>
      </c>
      <c r="N871" s="17">
        <f t="shared" si="917"/>
        <v>4.7516154044921659E+19</v>
      </c>
      <c r="O871">
        <f t="shared" si="918"/>
        <v>0</v>
      </c>
      <c r="P871" s="18" t="e">
        <f t="shared" si="862"/>
        <v>#N/A</v>
      </c>
      <c r="R871">
        <f t="shared" si="866"/>
        <v>3.6774337141350197</v>
      </c>
      <c r="S871">
        <f t="shared" si="867"/>
        <v>48.479709572849437</v>
      </c>
      <c r="T871">
        <f t="shared" si="889"/>
        <v>-3.1721081605756924</v>
      </c>
      <c r="U871" s="9">
        <f t="shared" si="868"/>
        <v>45.307601412273748</v>
      </c>
      <c r="V871">
        <f t="shared" si="890"/>
        <v>-4.7516154044918489E+19</v>
      </c>
      <c r="W871">
        <f t="shared" si="891"/>
        <v>0</v>
      </c>
      <c r="X871">
        <f t="shared" si="892"/>
        <v>-6.3948846218409017E-14</v>
      </c>
      <c r="Y871">
        <f t="shared" si="869"/>
        <v>0.51887181910538294</v>
      </c>
      <c r="Z871">
        <f t="shared" si="870"/>
        <v>31.415926535897931</v>
      </c>
      <c r="AA871">
        <f t="shared" si="871"/>
        <v>4.1935171612793063</v>
      </c>
      <c r="AB871">
        <f t="shared" si="893"/>
        <v>7.3433302133829672</v>
      </c>
      <c r="AC871">
        <f t="shared" si="872"/>
        <v>38.759256749280901</v>
      </c>
      <c r="AD871">
        <f t="shared" si="894"/>
        <v>0.28880991393684008</v>
      </c>
      <c r="AE871">
        <f t="shared" si="873"/>
        <v>0.69678357355101805</v>
      </c>
      <c r="AF871" s="9">
        <f t="shared" si="895"/>
        <v>39.744850236768755</v>
      </c>
      <c r="AG871" s="9">
        <f t="shared" si="896"/>
        <v>0</v>
      </c>
      <c r="AH871">
        <f t="shared" si="897"/>
        <v>0</v>
      </c>
      <c r="AI871">
        <f t="shared" si="914"/>
        <v>3.1257338500325638E-3</v>
      </c>
      <c r="AJ871">
        <f t="shared" si="874"/>
        <v>37.337604695554134</v>
      </c>
      <c r="AK871">
        <f t="shared" si="875"/>
        <v>6.9310355890968696</v>
      </c>
      <c r="AL871">
        <f t="shared" si="876"/>
        <v>0.33758168442207159</v>
      </c>
      <c r="AM871">
        <f t="shared" si="877"/>
        <v>0.70137944320067946</v>
      </c>
      <c r="AN871" s="9">
        <f t="shared" si="898"/>
        <v>45.307601412273755</v>
      </c>
      <c r="AO871">
        <f t="shared" si="878"/>
        <v>0</v>
      </c>
      <c r="AP871">
        <f t="shared" si="899"/>
        <v>0</v>
      </c>
      <c r="AQ871">
        <f t="shared" si="879"/>
        <v>5.9216781596562029</v>
      </c>
      <c r="AR871">
        <f t="shared" si="880"/>
        <v>-0.41229462428609764</v>
      </c>
      <c r="AS871">
        <f t="shared" si="881"/>
        <v>4.8771770485231514E-2</v>
      </c>
      <c r="AT871">
        <f t="shared" si="900"/>
        <v>-5.9485284556130898E-2</v>
      </c>
      <c r="AU871">
        <f t="shared" si="882"/>
        <v>5.5627511755049994</v>
      </c>
      <c r="AV871">
        <f t="shared" si="901"/>
        <v>0.12277743694456664</v>
      </c>
      <c r="AW871">
        <f t="shared" si="902"/>
        <v>0</v>
      </c>
      <c r="AX871">
        <f t="shared" si="883"/>
        <v>4.1927423866636719E-2</v>
      </c>
      <c r="AY871" t="b">
        <f t="shared" si="903"/>
        <v>0</v>
      </c>
      <c r="AZ871">
        <f t="shared" si="884"/>
        <v>37.337604695554134</v>
      </c>
      <c r="BA871">
        <f t="shared" si="885"/>
        <v>6.931035589096882</v>
      </c>
      <c r="BB871">
        <f t="shared" si="886"/>
        <v>0.28824988812416402</v>
      </c>
      <c r="BC871">
        <f t="shared" si="887"/>
        <v>0.70137944320067969</v>
      </c>
      <c r="BD871">
        <f t="shared" si="888"/>
        <v>4.9331796297907987E-2</v>
      </c>
      <c r="BF871" s="15">
        <f t="shared" si="904"/>
        <v>45.307601412273762</v>
      </c>
      <c r="BG871" s="10">
        <f t="shared" si="905"/>
        <v>0</v>
      </c>
      <c r="BH871">
        <f t="shared" si="906"/>
        <v>5.5627511755050065</v>
      </c>
      <c r="BI871">
        <f t="shared" si="907"/>
        <v>5.9216781596562029</v>
      </c>
      <c r="BJ871">
        <f t="shared" si="908"/>
        <v>-0.41229462428608521</v>
      </c>
      <c r="BK871">
        <f t="shared" si="909"/>
        <v>-5.6002581267605711E-4</v>
      </c>
      <c r="BM871">
        <f t="shared" si="910"/>
        <v>0</v>
      </c>
      <c r="BN871">
        <f t="shared" si="911"/>
        <v>1.2434497875801753E-14</v>
      </c>
      <c r="BO871">
        <f t="shared" si="912"/>
        <v>4.4408920985006262E-16</v>
      </c>
      <c r="BP871">
        <f t="shared" si="913"/>
        <v>0</v>
      </c>
    </row>
    <row r="872" spans="1:68" x14ac:dyDescent="0.2">
      <c r="A872">
        <f t="shared" si="919"/>
        <v>0.83499999999999996</v>
      </c>
      <c r="B872">
        <f t="shared" si="855"/>
        <v>2.6099877647770766</v>
      </c>
      <c r="C872">
        <f t="shared" si="856"/>
        <v>0.51574608525535037</v>
      </c>
      <c r="D872">
        <f t="shared" si="857"/>
        <v>2.6099877647770766</v>
      </c>
      <c r="E872">
        <f t="shared" si="863"/>
        <v>0.4931840244607319</v>
      </c>
      <c r="F872">
        <f t="shared" si="864"/>
        <v>0.49318402446073178</v>
      </c>
      <c r="G872">
        <f t="shared" si="858"/>
        <v>2.5838878871293058</v>
      </c>
      <c r="H872">
        <f t="shared" si="859"/>
        <v>0.5292401521114003</v>
      </c>
      <c r="I872">
        <f t="shared" si="860"/>
        <v>0.5292401521114003</v>
      </c>
      <c r="J872">
        <f t="shared" si="915"/>
        <v>41.244736428919161</v>
      </c>
      <c r="K872">
        <f t="shared" si="916"/>
        <v>39.738809040363719</v>
      </c>
      <c r="L872">
        <f t="shared" si="865"/>
        <v>1.2035949943225477E+21</v>
      </c>
      <c r="M872">
        <f t="shared" si="861"/>
        <v>4.1946370696175329E-2</v>
      </c>
      <c r="N872" s="17">
        <f t="shared" si="917"/>
        <v>5.0486441799914627E+19</v>
      </c>
      <c r="O872">
        <f t="shared" si="918"/>
        <v>0</v>
      </c>
      <c r="P872" s="18" t="e">
        <f t="shared" si="862"/>
        <v>#N/A</v>
      </c>
      <c r="R872">
        <f t="shared" si="866"/>
        <v>3.6823282678865685</v>
      </c>
      <c r="S872">
        <f t="shared" si="867"/>
        <v>48.539599859718898</v>
      </c>
      <c r="T872">
        <f t="shared" si="889"/>
        <v>-3.1713633648014206</v>
      </c>
      <c r="U872" s="9">
        <f t="shared" si="868"/>
        <v>45.368236494917475</v>
      </c>
      <c r="V872">
        <f t="shared" si="890"/>
        <v>-5.0486441799911875E+19</v>
      </c>
      <c r="W872">
        <f t="shared" si="891"/>
        <v>0</v>
      </c>
      <c r="X872">
        <f t="shared" si="892"/>
        <v>-5.6843418860808015E-14</v>
      </c>
      <c r="Y872">
        <f t="shared" si="869"/>
        <v>0.51574608525535037</v>
      </c>
      <c r="Z872">
        <f t="shared" si="870"/>
        <v>31.415926535897931</v>
      </c>
      <c r="AA872">
        <f t="shared" si="871"/>
        <v>4.1966428951293393</v>
      </c>
      <c r="AB872">
        <f t="shared" si="893"/>
        <v>7.4024388856208345</v>
      </c>
      <c r="AC872">
        <f t="shared" si="872"/>
        <v>38.818365421518763</v>
      </c>
      <c r="AD872">
        <f t="shared" si="894"/>
        <v>0.28955500913731941</v>
      </c>
      <c r="AE872">
        <f t="shared" si="873"/>
        <v>0.70227134255114765</v>
      </c>
      <c r="AF872" s="9">
        <f t="shared" si="895"/>
        <v>39.810191773207229</v>
      </c>
      <c r="AG872" s="9">
        <f t="shared" si="896"/>
        <v>0</v>
      </c>
      <c r="AH872">
        <f t="shared" si="897"/>
        <v>0</v>
      </c>
      <c r="AI872">
        <f t="shared" si="914"/>
        <v>3.1257338500325638E-3</v>
      </c>
      <c r="AJ872">
        <f t="shared" si="874"/>
        <v>37.337604695554134</v>
      </c>
      <c r="AK872">
        <f t="shared" si="875"/>
        <v>6.9854324193461395</v>
      </c>
      <c r="AL872">
        <f t="shared" si="876"/>
        <v>0.33832648019634348</v>
      </c>
      <c r="AM872">
        <f t="shared" si="877"/>
        <v>0.70687289982092261</v>
      </c>
      <c r="AN872" s="9">
        <f t="shared" si="898"/>
        <v>45.368236494917539</v>
      </c>
      <c r="AO872">
        <f t="shared" si="878"/>
        <v>6.3948846218409017E-14</v>
      </c>
      <c r="AP872">
        <f t="shared" si="899"/>
        <v>1.4095510683024455E-15</v>
      </c>
      <c r="AQ872">
        <f t="shared" si="879"/>
        <v>5.9216781596562029</v>
      </c>
      <c r="AR872">
        <f t="shared" si="880"/>
        <v>-0.41700646627469506</v>
      </c>
      <c r="AS872">
        <f t="shared" si="881"/>
        <v>4.8771471059024074E-2</v>
      </c>
      <c r="AT872">
        <f t="shared" si="900"/>
        <v>-5.9696585872020834E-2</v>
      </c>
      <c r="AU872">
        <f t="shared" si="882"/>
        <v>5.5580447217103099</v>
      </c>
      <c r="AV872">
        <f t="shared" si="901"/>
        <v>0.1225096047613171</v>
      </c>
      <c r="AW872">
        <f t="shared" si="902"/>
        <v>0</v>
      </c>
      <c r="AX872">
        <f t="shared" si="883"/>
        <v>4.1958681205137044E-2</v>
      </c>
      <c r="AY872" t="b">
        <f t="shared" si="903"/>
        <v>0</v>
      </c>
      <c r="AZ872">
        <f t="shared" si="884"/>
        <v>37.337604695554134</v>
      </c>
      <c r="BA872">
        <f t="shared" si="885"/>
        <v>6.9854324193461306</v>
      </c>
      <c r="BB872">
        <f t="shared" si="886"/>
        <v>0.28899468389843569</v>
      </c>
      <c r="BC872">
        <f t="shared" si="887"/>
        <v>0.70687289982092283</v>
      </c>
      <c r="BD872">
        <f t="shared" si="888"/>
        <v>4.9331796297907987E-2</v>
      </c>
      <c r="BF872" s="15">
        <f t="shared" si="904"/>
        <v>45.368236494917532</v>
      </c>
      <c r="BG872" s="10">
        <f t="shared" si="905"/>
        <v>0</v>
      </c>
      <c r="BH872">
        <f t="shared" si="906"/>
        <v>5.5580447217103028</v>
      </c>
      <c r="BI872">
        <f t="shared" si="907"/>
        <v>5.9216781596562029</v>
      </c>
      <c r="BJ872">
        <f t="shared" si="908"/>
        <v>-0.41700646627470395</v>
      </c>
      <c r="BK872">
        <f t="shared" si="909"/>
        <v>-5.6032523888371877E-4</v>
      </c>
      <c r="BM872">
        <f t="shared" si="910"/>
        <v>0</v>
      </c>
      <c r="BN872">
        <f t="shared" si="911"/>
        <v>-8.8817841970012523E-15</v>
      </c>
      <c r="BO872">
        <f t="shared" si="912"/>
        <v>0</v>
      </c>
      <c r="BP872">
        <f t="shared" si="913"/>
        <v>0</v>
      </c>
    </row>
    <row r="873" spans="1:68" x14ac:dyDescent="0.2">
      <c r="A873">
        <f t="shared" si="919"/>
        <v>0.83599999999999997</v>
      </c>
      <c r="B873">
        <f t="shared" si="855"/>
        <v>2.6131134986271087</v>
      </c>
      <c r="C873">
        <f t="shared" si="856"/>
        <v>0.51262035140531825</v>
      </c>
      <c r="D873">
        <f t="shared" si="857"/>
        <v>2.6131134986271087</v>
      </c>
      <c r="E873">
        <f t="shared" si="863"/>
        <v>0.49046246559246309</v>
      </c>
      <c r="F873">
        <f t="shared" si="864"/>
        <v>0.49046246559246298</v>
      </c>
      <c r="G873">
        <f t="shared" si="858"/>
        <v>2.5869823636408378</v>
      </c>
      <c r="H873">
        <f t="shared" si="859"/>
        <v>0.52661204545325202</v>
      </c>
      <c r="I873">
        <f t="shared" si="860"/>
        <v>0.52661204545325213</v>
      </c>
      <c r="J873">
        <f t="shared" si="915"/>
        <v>41.450572143005644</v>
      </c>
      <c r="K873">
        <f t="shared" si="916"/>
        <v>39.935141189585913</v>
      </c>
      <c r="L873">
        <f t="shared" si="865"/>
        <v>1.2786892039595963E+21</v>
      </c>
      <c r="M873">
        <f t="shared" si="861"/>
        <v>4.1977600503460208E-2</v>
      </c>
      <c r="N873" s="17">
        <f t="shared" si="917"/>
        <v>5.3676304571903484E+19</v>
      </c>
      <c r="O873">
        <f t="shared" si="918"/>
        <v>0</v>
      </c>
      <c r="P873" s="18" t="e">
        <f t="shared" si="862"/>
        <v>#N/A</v>
      </c>
      <c r="R873">
        <f t="shared" si="866"/>
        <v>3.6872566678479131</v>
      </c>
      <c r="S873">
        <f t="shared" si="867"/>
        <v>48.600122446692808</v>
      </c>
      <c r="T873">
        <f t="shared" si="889"/>
        <v>-3.1706191243113682</v>
      </c>
      <c r="U873" s="9">
        <f t="shared" si="868"/>
        <v>45.429503322381443</v>
      </c>
      <c r="V873">
        <f t="shared" si="890"/>
        <v>-5.3676304571902231E+19</v>
      </c>
      <c r="W873">
        <f t="shared" si="891"/>
        <v>0</v>
      </c>
      <c r="X873">
        <f t="shared" si="892"/>
        <v>-2.1316282072803006E-14</v>
      </c>
      <c r="Y873">
        <f t="shared" si="869"/>
        <v>0.51262035140531825</v>
      </c>
      <c r="Z873">
        <f t="shared" si="870"/>
        <v>31.415926535897931</v>
      </c>
      <c r="AA873">
        <f t="shared" si="871"/>
        <v>4.1997686289793714</v>
      </c>
      <c r="AB873">
        <f t="shared" si="893"/>
        <v>7.4622226098334652</v>
      </c>
      <c r="AC873">
        <f t="shared" si="872"/>
        <v>38.878149145731399</v>
      </c>
      <c r="AD873">
        <f t="shared" si="894"/>
        <v>0.29029954958425935</v>
      </c>
      <c r="AE873">
        <f t="shared" si="873"/>
        <v>0.70779931767317084</v>
      </c>
      <c r="AF873" s="9">
        <f t="shared" si="895"/>
        <v>39.876248012988832</v>
      </c>
      <c r="AG873" s="9">
        <f t="shared" si="896"/>
        <v>0</v>
      </c>
      <c r="AH873">
        <f t="shared" si="897"/>
        <v>0</v>
      </c>
      <c r="AI873">
        <f t="shared" si="914"/>
        <v>3.1257338500323417E-3</v>
      </c>
      <c r="AJ873">
        <f t="shared" si="874"/>
        <v>37.337604695554134</v>
      </c>
      <c r="AK873">
        <f t="shared" si="875"/>
        <v>7.0404213804889286</v>
      </c>
      <c r="AL873">
        <f t="shared" si="876"/>
        <v>0.33907072068639588</v>
      </c>
      <c r="AM873">
        <f t="shared" si="877"/>
        <v>0.71240652565200602</v>
      </c>
      <c r="AN873" s="9">
        <f t="shared" si="898"/>
        <v>45.429503322381464</v>
      </c>
      <c r="AO873">
        <f t="shared" si="878"/>
        <v>0</v>
      </c>
      <c r="AP873">
        <f t="shared" si="899"/>
        <v>0</v>
      </c>
      <c r="AQ873">
        <f t="shared" si="879"/>
        <v>5.9216781596562029</v>
      </c>
      <c r="AR873">
        <f t="shared" si="880"/>
        <v>-0.42180122934453657</v>
      </c>
      <c r="AS873">
        <f t="shared" si="881"/>
        <v>4.8771171102136524E-2</v>
      </c>
      <c r="AT873">
        <f t="shared" si="900"/>
        <v>-5.9911361344573977E-2</v>
      </c>
      <c r="AU873">
        <f t="shared" si="882"/>
        <v>5.5532553093926325</v>
      </c>
      <c r="AV873">
        <f t="shared" si="901"/>
        <v>0.12223896153970817</v>
      </c>
      <c r="AW873">
        <f t="shared" si="902"/>
        <v>0</v>
      </c>
      <c r="AX873">
        <f t="shared" si="883"/>
        <v>4.1989938543637362E-2</v>
      </c>
      <c r="AY873" t="b">
        <f t="shared" si="903"/>
        <v>0</v>
      </c>
      <c r="AZ873">
        <f t="shared" si="884"/>
        <v>37.337604695554134</v>
      </c>
      <c r="BA873">
        <f t="shared" si="885"/>
        <v>7.0404213804889313</v>
      </c>
      <c r="BB873">
        <f t="shared" si="886"/>
        <v>0.28973892438848803</v>
      </c>
      <c r="BC873">
        <f t="shared" si="887"/>
        <v>0.71240652565200624</v>
      </c>
      <c r="BD873">
        <f t="shared" si="888"/>
        <v>4.9331796297907987E-2</v>
      </c>
      <c r="BF873" s="15">
        <f t="shared" si="904"/>
        <v>45.429503322381464</v>
      </c>
      <c r="BG873" s="10">
        <f t="shared" si="905"/>
        <v>0</v>
      </c>
      <c r="BH873">
        <f t="shared" si="906"/>
        <v>5.5532553093926325</v>
      </c>
      <c r="BI873">
        <f t="shared" si="907"/>
        <v>5.9216781596562029</v>
      </c>
      <c r="BJ873">
        <f t="shared" si="908"/>
        <v>-0.4218012293445339</v>
      </c>
      <c r="BK873">
        <f t="shared" si="909"/>
        <v>-5.6062519577132486E-4</v>
      </c>
      <c r="BM873">
        <f t="shared" si="910"/>
        <v>0</v>
      </c>
      <c r="BN873">
        <f t="shared" si="911"/>
        <v>0</v>
      </c>
      <c r="BO873">
        <f t="shared" si="912"/>
        <v>0</v>
      </c>
      <c r="BP873">
        <f t="shared" si="913"/>
        <v>0</v>
      </c>
    </row>
    <row r="874" spans="1:68" x14ac:dyDescent="0.2">
      <c r="A874">
        <f t="shared" si="919"/>
        <v>0.83699999999999997</v>
      </c>
      <c r="B874">
        <f t="shared" si="855"/>
        <v>2.6162392324771413</v>
      </c>
      <c r="C874">
        <f t="shared" si="856"/>
        <v>0.50949461755528569</v>
      </c>
      <c r="D874">
        <f t="shared" si="857"/>
        <v>2.6162392324771413</v>
      </c>
      <c r="E874">
        <f t="shared" si="863"/>
        <v>0.48773611480577883</v>
      </c>
      <c r="F874">
        <f t="shared" si="864"/>
        <v>0.48773611480577872</v>
      </c>
      <c r="G874">
        <f t="shared" si="858"/>
        <v>2.5900768401523697</v>
      </c>
      <c r="H874">
        <f t="shared" si="859"/>
        <v>0.52397889607546499</v>
      </c>
      <c r="I874">
        <f t="shared" si="860"/>
        <v>0.52397889607546488</v>
      </c>
      <c r="J874">
        <f t="shared" si="915"/>
        <v>41.658873563281837</v>
      </c>
      <c r="K874">
        <f t="shared" si="916"/>
        <v>40.133815276823242</v>
      </c>
      <c r="L874">
        <f t="shared" si="865"/>
        <v>1.3593426231764055E+21</v>
      </c>
      <c r="M874">
        <f t="shared" si="861"/>
        <v>4.2008830269732088E-2</v>
      </c>
      <c r="N874" s="17">
        <f t="shared" si="917"/>
        <v>5.7104393535430001E+19</v>
      </c>
      <c r="O874">
        <f t="shared" si="918"/>
        <v>0</v>
      </c>
      <c r="P874" s="18" t="e">
        <f t="shared" si="862"/>
        <v>#N/A</v>
      </c>
      <c r="R874">
        <f t="shared" si="866"/>
        <v>3.6922192526932274</v>
      </c>
      <c r="S874">
        <f t="shared" si="867"/>
        <v>48.661288170452764</v>
      </c>
      <c r="T874">
        <f t="shared" si="889"/>
        <v>-3.1698754382796195</v>
      </c>
      <c r="U874" s="9">
        <f t="shared" si="868"/>
        <v>45.491412732173146</v>
      </c>
      <c r="V874">
        <f t="shared" si="890"/>
        <v>-5.7104393535428985E+19</v>
      </c>
      <c r="W874">
        <f t="shared" si="891"/>
        <v>0</v>
      </c>
      <c r="X874">
        <f t="shared" si="892"/>
        <v>-2.1316282072803006E-14</v>
      </c>
      <c r="Y874">
        <f t="shared" si="869"/>
        <v>0.50949461755528569</v>
      </c>
      <c r="Z874">
        <f t="shared" si="870"/>
        <v>31.415926535897931</v>
      </c>
      <c r="AA874">
        <f t="shared" si="871"/>
        <v>4.2028943628294044</v>
      </c>
      <c r="AB874">
        <f t="shared" si="893"/>
        <v>7.5226937552708151</v>
      </c>
      <c r="AC874">
        <f t="shared" si="872"/>
        <v>38.938620291168746</v>
      </c>
      <c r="AD874">
        <f t="shared" si="894"/>
        <v>0.29104353610311856</v>
      </c>
      <c r="AE874">
        <f t="shared" si="873"/>
        <v>0.71336794590941455</v>
      </c>
      <c r="AF874" s="9">
        <f t="shared" si="895"/>
        <v>39.943031773181275</v>
      </c>
      <c r="AG874" s="9">
        <f t="shared" si="896"/>
        <v>0</v>
      </c>
      <c r="AH874">
        <f t="shared" si="897"/>
        <v>0</v>
      </c>
      <c r="AI874">
        <f t="shared" si="914"/>
        <v>3.1257338500323417E-3</v>
      </c>
      <c r="AJ874">
        <f t="shared" si="874"/>
        <v>37.337604695554134</v>
      </c>
      <c r="AK874">
        <f t="shared" si="875"/>
        <v>7.0960128621659457</v>
      </c>
      <c r="AL874">
        <f t="shared" si="876"/>
        <v>0.33981440671814456</v>
      </c>
      <c r="AM874">
        <f t="shared" si="877"/>
        <v>0.71798076773492003</v>
      </c>
      <c r="AN874" s="9">
        <f t="shared" si="898"/>
        <v>45.491412732173153</v>
      </c>
      <c r="AO874">
        <f t="shared" si="878"/>
        <v>0</v>
      </c>
      <c r="AP874">
        <f t="shared" si="899"/>
        <v>0</v>
      </c>
      <c r="AQ874">
        <f t="shared" si="879"/>
        <v>5.9216781596562029</v>
      </c>
      <c r="AR874">
        <f t="shared" si="880"/>
        <v>-0.42668089310486934</v>
      </c>
      <c r="AS874">
        <f t="shared" si="881"/>
        <v>4.8770870615025996E-2</v>
      </c>
      <c r="AT874">
        <f t="shared" si="900"/>
        <v>-6.0129667376988341E-2</v>
      </c>
      <c r="AU874">
        <f t="shared" si="882"/>
        <v>5.5483809589918778</v>
      </c>
      <c r="AV874">
        <f t="shared" si="901"/>
        <v>0.12196545734153172</v>
      </c>
      <c r="AW874">
        <f t="shared" si="902"/>
        <v>0</v>
      </c>
      <c r="AX874">
        <f t="shared" si="883"/>
        <v>4.2021195882137687E-2</v>
      </c>
      <c r="AY874" t="b">
        <f t="shared" si="903"/>
        <v>0</v>
      </c>
      <c r="AZ874">
        <f t="shared" si="884"/>
        <v>37.337604695554134</v>
      </c>
      <c r="BA874">
        <f t="shared" si="885"/>
        <v>7.0960128621659528</v>
      </c>
      <c r="BB874">
        <f t="shared" si="886"/>
        <v>0.2904826104202366</v>
      </c>
      <c r="BC874">
        <f t="shared" si="887"/>
        <v>0.71798076773492026</v>
      </c>
      <c r="BD874">
        <f t="shared" si="888"/>
        <v>4.9331796297907987E-2</v>
      </c>
      <c r="BF874" s="15">
        <f t="shared" si="904"/>
        <v>45.491412732173146</v>
      </c>
      <c r="BG874" s="10">
        <f t="shared" si="905"/>
        <v>0</v>
      </c>
      <c r="BH874">
        <f t="shared" si="906"/>
        <v>5.5483809589918707</v>
      </c>
      <c r="BI874">
        <f t="shared" si="907"/>
        <v>5.9216781596562029</v>
      </c>
      <c r="BJ874">
        <f t="shared" si="908"/>
        <v>-0.42668089310486224</v>
      </c>
      <c r="BK874">
        <f t="shared" si="909"/>
        <v>-5.6092568288196309E-4</v>
      </c>
      <c r="BM874">
        <f t="shared" si="910"/>
        <v>0</v>
      </c>
      <c r="BN874">
        <f t="shared" si="911"/>
        <v>7.1054273576010019E-15</v>
      </c>
      <c r="BO874">
        <f t="shared" si="912"/>
        <v>0</v>
      </c>
      <c r="BP874">
        <f t="shared" si="913"/>
        <v>0</v>
      </c>
    </row>
    <row r="875" spans="1:68" x14ac:dyDescent="0.2">
      <c r="A875">
        <f t="shared" si="919"/>
        <v>0.83799999999999997</v>
      </c>
      <c r="B875">
        <f t="shared" si="855"/>
        <v>2.6193649663271739</v>
      </c>
      <c r="C875">
        <f t="shared" si="856"/>
        <v>0.50636888370525313</v>
      </c>
      <c r="D875">
        <f t="shared" si="857"/>
        <v>2.6193649663271739</v>
      </c>
      <c r="E875">
        <f t="shared" si="863"/>
        <v>0.48500499873768332</v>
      </c>
      <c r="F875">
        <f t="shared" si="864"/>
        <v>0.48500499873768321</v>
      </c>
      <c r="G875">
        <f t="shared" si="858"/>
        <v>2.5931713166639021</v>
      </c>
      <c r="H875">
        <f t="shared" si="859"/>
        <v>0.52134072919249075</v>
      </c>
      <c r="I875">
        <f t="shared" si="860"/>
        <v>0.52134072919249075</v>
      </c>
      <c r="J875">
        <f t="shared" si="915"/>
        <v>41.869682070008125</v>
      </c>
      <c r="K875">
        <f t="shared" si="916"/>
        <v>40.334870463598683</v>
      </c>
      <c r="L875">
        <f t="shared" si="865"/>
        <v>1.4460289851692192E+21</v>
      </c>
      <c r="M875">
        <f t="shared" si="861"/>
        <v>4.2040059994960445E-2</v>
      </c>
      <c r="N875" s="17">
        <f t="shared" si="917"/>
        <v>6.0791145290965737E+19</v>
      </c>
      <c r="O875">
        <f t="shared" si="918"/>
        <v>0</v>
      </c>
      <c r="P875" s="18" t="e">
        <f t="shared" si="862"/>
        <v>#N/A</v>
      </c>
      <c r="R875">
        <f t="shared" si="866"/>
        <v>3.6972163668701743</v>
      </c>
      <c r="S875">
        <f t="shared" si="867"/>
        <v>48.723108121479264</v>
      </c>
      <c r="T875">
        <f t="shared" si="889"/>
        <v>-3.1691323058821013</v>
      </c>
      <c r="U875" s="9">
        <f t="shared" si="868"/>
        <v>45.553975815597163</v>
      </c>
      <c r="V875">
        <f t="shared" si="890"/>
        <v>-6.0791145290966655E+19</v>
      </c>
      <c r="W875">
        <f t="shared" si="891"/>
        <v>0</v>
      </c>
      <c r="X875">
        <f t="shared" si="892"/>
        <v>1.4210854715202004E-14</v>
      </c>
      <c r="Y875">
        <f t="shared" si="869"/>
        <v>0.50636888370525313</v>
      </c>
      <c r="Z875">
        <f t="shared" si="870"/>
        <v>31.415926535897931</v>
      </c>
      <c r="AA875">
        <f t="shared" si="871"/>
        <v>4.2060200966794365</v>
      </c>
      <c r="AB875">
        <f t="shared" si="893"/>
        <v>7.5838649962284999</v>
      </c>
      <c r="AC875">
        <f t="shared" si="872"/>
        <v>38.99979153212643</v>
      </c>
      <c r="AD875">
        <f t="shared" si="894"/>
        <v>0.29178696951751421</v>
      </c>
      <c r="AE875">
        <f t="shared" si="873"/>
        <v>0.71897768256405858</v>
      </c>
      <c r="AF875" s="9">
        <f t="shared" si="895"/>
        <v>40.010556184208006</v>
      </c>
      <c r="AG875" s="9">
        <f t="shared" si="896"/>
        <v>0</v>
      </c>
      <c r="AH875">
        <f t="shared" si="897"/>
        <v>0</v>
      </c>
      <c r="AI875">
        <f t="shared" si="914"/>
        <v>3.1257338500325638E-3</v>
      </c>
      <c r="AJ875">
        <f t="shared" si="874"/>
        <v>37.337604695554134</v>
      </c>
      <c r="AK875">
        <f t="shared" si="875"/>
        <v>7.1522174995052641</v>
      </c>
      <c r="AL875">
        <f t="shared" si="876"/>
        <v>0.34055753911566278</v>
      </c>
      <c r="AM875">
        <f t="shared" si="877"/>
        <v>0.7235960814221315</v>
      </c>
      <c r="AN875" s="9">
        <f t="shared" si="898"/>
        <v>45.553975815597191</v>
      </c>
      <c r="AO875">
        <f t="shared" si="878"/>
        <v>0</v>
      </c>
      <c r="AP875">
        <f t="shared" si="899"/>
        <v>0</v>
      </c>
      <c r="AQ875">
        <f t="shared" si="879"/>
        <v>5.9216781596562029</v>
      </c>
      <c r="AR875">
        <f t="shared" si="880"/>
        <v>-0.43164749672323577</v>
      </c>
      <c r="AS875">
        <f t="shared" si="881"/>
        <v>4.8770569598148572E-2</v>
      </c>
      <c r="AT875">
        <f t="shared" si="900"/>
        <v>-6.0351561841218315E-2</v>
      </c>
      <c r="AU875">
        <f t="shared" si="882"/>
        <v>5.5434196313891846</v>
      </c>
      <c r="AV875">
        <f t="shared" si="901"/>
        <v>0.12168904101431202</v>
      </c>
      <c r="AW875">
        <f t="shared" si="902"/>
        <v>0</v>
      </c>
      <c r="AX875">
        <f t="shared" si="883"/>
        <v>4.2052453220638011E-2</v>
      </c>
      <c r="AY875" t="b">
        <f t="shared" si="903"/>
        <v>0</v>
      </c>
      <c r="AZ875">
        <f t="shared" si="884"/>
        <v>37.337604695554134</v>
      </c>
      <c r="BA875">
        <f t="shared" si="885"/>
        <v>7.1522174995052543</v>
      </c>
      <c r="BB875">
        <f t="shared" si="886"/>
        <v>0.29122574281775482</v>
      </c>
      <c r="BC875">
        <f t="shared" si="887"/>
        <v>0.72359608142213183</v>
      </c>
      <c r="BD875">
        <f t="shared" si="888"/>
        <v>4.9331796297907987E-2</v>
      </c>
      <c r="BF875" s="15">
        <f t="shared" si="904"/>
        <v>45.553975815597184</v>
      </c>
      <c r="BG875" s="10">
        <f t="shared" si="905"/>
        <v>0</v>
      </c>
      <c r="BH875">
        <f t="shared" si="906"/>
        <v>5.5434196313891775</v>
      </c>
      <c r="BI875">
        <f t="shared" si="907"/>
        <v>5.9216781596562029</v>
      </c>
      <c r="BJ875">
        <f t="shared" si="908"/>
        <v>-0.43164749672324554</v>
      </c>
      <c r="BK875">
        <f t="shared" si="909"/>
        <v>-5.6122669975938733E-4</v>
      </c>
      <c r="BM875">
        <f t="shared" si="910"/>
        <v>0</v>
      </c>
      <c r="BN875">
        <f t="shared" si="911"/>
        <v>-9.7699626167013776E-15</v>
      </c>
      <c r="BO875">
        <f t="shared" si="912"/>
        <v>0</v>
      </c>
      <c r="BP875">
        <f t="shared" si="913"/>
        <v>0</v>
      </c>
    </row>
    <row r="876" spans="1:68" x14ac:dyDescent="0.2">
      <c r="A876">
        <f t="shared" si="919"/>
        <v>0.83899999999999997</v>
      </c>
      <c r="B876">
        <f t="shared" si="855"/>
        <v>2.622490700177206</v>
      </c>
      <c r="C876">
        <f t="shared" si="856"/>
        <v>0.50324314985522101</v>
      </c>
      <c r="D876">
        <f t="shared" si="857"/>
        <v>2.622490700177206</v>
      </c>
      <c r="E876">
        <f t="shared" si="863"/>
        <v>0.48226914407173849</v>
      </c>
      <c r="F876">
        <f t="shared" si="864"/>
        <v>0.48226914407173838</v>
      </c>
      <c r="G876">
        <f t="shared" si="858"/>
        <v>2.596265793175434</v>
      </c>
      <c r="H876">
        <f t="shared" si="859"/>
        <v>0.51869757006682848</v>
      </c>
      <c r="I876">
        <f t="shared" si="860"/>
        <v>0.51869757006682859</v>
      </c>
      <c r="J876">
        <f t="shared" si="915"/>
        <v>42.083039985368444</v>
      </c>
      <c r="K876">
        <f t="shared" si="916"/>
        <v>40.538346800603286</v>
      </c>
      <c r="L876">
        <f t="shared" si="865"/>
        <v>1.5392675689185233E+21</v>
      </c>
      <c r="M876">
        <f t="shared" si="861"/>
        <v>4.2071289679114776E-2</v>
      </c>
      <c r="N876" s="17">
        <f t="shared" si="917"/>
        <v>6.4758971785637962E+19</v>
      </c>
      <c r="O876">
        <f t="shared" si="918"/>
        <v>0</v>
      </c>
      <c r="P876" s="18" t="e">
        <f t="shared" si="862"/>
        <v>#N/A</v>
      </c>
      <c r="R876">
        <f t="shared" si="866"/>
        <v>3.7022483607301706</v>
      </c>
      <c r="S876">
        <f t="shared" si="867"/>
        <v>48.785593651566337</v>
      </c>
      <c r="T876">
        <f t="shared" si="889"/>
        <v>-3.1683897262965779</v>
      </c>
      <c r="U876" s="9">
        <f t="shared" si="868"/>
        <v>45.617203925269763</v>
      </c>
      <c r="V876">
        <f t="shared" si="890"/>
        <v>-6.4758971785634431E+19</v>
      </c>
      <c r="W876">
        <f t="shared" si="891"/>
        <v>0</v>
      </c>
      <c r="X876">
        <f t="shared" si="892"/>
        <v>-5.6843418860808015E-14</v>
      </c>
      <c r="Y876">
        <f t="shared" si="869"/>
        <v>0.50324314985522101</v>
      </c>
      <c r="Z876">
        <f t="shared" si="870"/>
        <v>31.415926535897931</v>
      </c>
      <c r="AA876">
        <f t="shared" si="871"/>
        <v>4.2091458305294687</v>
      </c>
      <c r="AB876">
        <f t="shared" si="893"/>
        <v>7.6457493215215351</v>
      </c>
      <c r="AC876">
        <f t="shared" si="872"/>
        <v>39.061675857419466</v>
      </c>
      <c r="AD876">
        <f t="shared" si="894"/>
        <v>0.29252985064922815</v>
      </c>
      <c r="AE876">
        <f t="shared" si="873"/>
        <v>0.72462899145854442</v>
      </c>
      <c r="AF876" s="9">
        <f t="shared" si="895"/>
        <v>40.078834699527242</v>
      </c>
      <c r="AG876" s="9">
        <f t="shared" si="896"/>
        <v>0</v>
      </c>
      <c r="AH876">
        <f t="shared" si="897"/>
        <v>0</v>
      </c>
      <c r="AI876">
        <f t="shared" si="914"/>
        <v>3.1257338500323417E-3</v>
      </c>
      <c r="AJ876">
        <f t="shared" si="874"/>
        <v>37.337604695554134</v>
      </c>
      <c r="AK876">
        <f t="shared" si="875"/>
        <v>7.2090461804315522</v>
      </c>
      <c r="AL876">
        <f t="shared" si="876"/>
        <v>0.34130011870118615</v>
      </c>
      <c r="AM876">
        <f t="shared" si="877"/>
        <v>0.72925293058299923</v>
      </c>
      <c r="AN876" s="9">
        <f t="shared" si="898"/>
        <v>45.61720392526987</v>
      </c>
      <c r="AO876">
        <f t="shared" si="878"/>
        <v>1.0658141036401503E-13</v>
      </c>
      <c r="AP876">
        <f t="shared" si="899"/>
        <v>2.3364301446142284E-15</v>
      </c>
      <c r="AQ876">
        <f t="shared" si="879"/>
        <v>5.9216781596562029</v>
      </c>
      <c r="AR876">
        <f t="shared" si="880"/>
        <v>-0.43670314108998287</v>
      </c>
      <c r="AS876">
        <f t="shared" si="881"/>
        <v>4.8770268051957999E-2</v>
      </c>
      <c r="AT876">
        <f t="shared" si="900"/>
        <v>-6.0577104121677397E-2</v>
      </c>
      <c r="AU876">
        <f t="shared" si="882"/>
        <v>5.5383692257426276</v>
      </c>
      <c r="AV876">
        <f t="shared" si="901"/>
        <v>0.12140966015399776</v>
      </c>
      <c r="AW876">
        <f t="shared" si="902"/>
        <v>0</v>
      </c>
      <c r="AX876">
        <f t="shared" si="883"/>
        <v>4.2083710559138336E-2</v>
      </c>
      <c r="AY876" t="b">
        <f t="shared" si="903"/>
        <v>0</v>
      </c>
      <c r="AZ876">
        <f t="shared" si="884"/>
        <v>37.337604695554134</v>
      </c>
      <c r="BA876">
        <f t="shared" si="885"/>
        <v>7.2090461804315424</v>
      </c>
      <c r="BB876">
        <f t="shared" si="886"/>
        <v>0.2919683224032783</v>
      </c>
      <c r="BC876">
        <f t="shared" si="887"/>
        <v>0.72925293058299956</v>
      </c>
      <c r="BD876">
        <f t="shared" si="888"/>
        <v>4.9331796297907987E-2</v>
      </c>
      <c r="BF876" s="15">
        <f t="shared" si="904"/>
        <v>45.617203925269862</v>
      </c>
      <c r="BG876" s="10">
        <f t="shared" si="905"/>
        <v>0</v>
      </c>
      <c r="BH876">
        <f t="shared" si="906"/>
        <v>5.5383692257426205</v>
      </c>
      <c r="BI876">
        <f t="shared" si="907"/>
        <v>5.9216781596562029</v>
      </c>
      <c r="BJ876">
        <f t="shared" si="908"/>
        <v>-0.43670314108999264</v>
      </c>
      <c r="BK876">
        <f t="shared" si="909"/>
        <v>-5.615282459498494E-4</v>
      </c>
      <c r="BM876">
        <f t="shared" si="910"/>
        <v>0</v>
      </c>
      <c r="BN876">
        <f t="shared" si="911"/>
        <v>-9.7699626167013776E-15</v>
      </c>
      <c r="BO876">
        <f t="shared" si="912"/>
        <v>0</v>
      </c>
      <c r="BP876">
        <f t="shared" si="913"/>
        <v>0</v>
      </c>
    </row>
    <row r="877" spans="1:68" x14ac:dyDescent="0.2">
      <c r="A877">
        <f t="shared" si="919"/>
        <v>0.84</v>
      </c>
      <c r="B877">
        <f t="shared" si="855"/>
        <v>2.6256164340272385</v>
      </c>
      <c r="C877">
        <f t="shared" si="856"/>
        <v>0.50011741600518844</v>
      </c>
      <c r="D877">
        <f t="shared" si="857"/>
        <v>2.6256164340272385</v>
      </c>
      <c r="E877">
        <f t="shared" si="863"/>
        <v>0.47952857753780209</v>
      </c>
      <c r="F877">
        <f t="shared" si="864"/>
        <v>0.47952857753780198</v>
      </c>
      <c r="G877">
        <f t="shared" si="858"/>
        <v>2.599360269686966</v>
      </c>
      <c r="H877">
        <f t="shared" si="859"/>
        <v>0.51604944400878083</v>
      </c>
      <c r="I877">
        <f t="shared" si="860"/>
        <v>0.51604944400878072</v>
      </c>
      <c r="J877">
        <f t="shared" si="915"/>
        <v>42.298990600335522</v>
      </c>
      <c r="K877">
        <f t="shared" si="916"/>
        <v>40.744285253004662</v>
      </c>
      <c r="L877">
        <f t="shared" si="865"/>
        <v>1.6396280686882078E+21</v>
      </c>
      <c r="M877">
        <f t="shared" si="861"/>
        <v>4.2102519322164564E-2</v>
      </c>
      <c r="N877" s="17">
        <f t="shared" si="917"/>
        <v>6.9032472443108639E+19</v>
      </c>
      <c r="O877">
        <f t="shared" si="918"/>
        <v>0</v>
      </c>
      <c r="P877" s="18" t="e">
        <f t="shared" si="862"/>
        <v>#N/A</v>
      </c>
      <c r="R877">
        <f t="shared" si="866"/>
        <v>3.7073155906623674</v>
      </c>
      <c r="S877">
        <f t="shared" si="867"/>
        <v>48.848756381605618</v>
      </c>
      <c r="T877">
        <f t="shared" si="889"/>
        <v>-3.1676476987026443</v>
      </c>
      <c r="U877" s="9">
        <f t="shared" si="868"/>
        <v>45.681108682902973</v>
      </c>
      <c r="V877">
        <f t="shared" si="890"/>
        <v>-6.9032472443104362E+19</v>
      </c>
      <c r="W877">
        <f t="shared" si="891"/>
        <v>0</v>
      </c>
      <c r="X877">
        <f t="shared" si="892"/>
        <v>-6.3948846218409017E-14</v>
      </c>
      <c r="Y877">
        <f t="shared" si="869"/>
        <v>0.50011741600518844</v>
      </c>
      <c r="Z877">
        <f t="shared" si="870"/>
        <v>31.415926535897931</v>
      </c>
      <c r="AA877">
        <f t="shared" si="871"/>
        <v>4.2122715643795008</v>
      </c>
      <c r="AB877">
        <f t="shared" si="893"/>
        <v>7.7083600443132907</v>
      </c>
      <c r="AC877">
        <f t="shared" si="872"/>
        <v>39.124286580211219</v>
      </c>
      <c r="AD877">
        <f t="shared" si="894"/>
        <v>0.29327218031821195</v>
      </c>
      <c r="AE877">
        <f t="shared" si="873"/>
        <v>0.73032234514338468</v>
      </c>
      <c r="AF877" s="9">
        <f t="shared" si="895"/>
        <v>40.147881105672816</v>
      </c>
      <c r="AG877" s="9">
        <f t="shared" si="896"/>
        <v>0</v>
      </c>
      <c r="AH877">
        <f t="shared" si="897"/>
        <v>0</v>
      </c>
      <c r="AI877">
        <f t="shared" si="914"/>
        <v>3.1257338500323417E-3</v>
      </c>
      <c r="AJ877">
        <f t="shared" si="874"/>
        <v>37.337604695554134</v>
      </c>
      <c r="AK877">
        <f t="shared" si="875"/>
        <v>7.2665100532381475</v>
      </c>
      <c r="AL877">
        <f t="shared" si="876"/>
        <v>0.34204214629511975</v>
      </c>
      <c r="AM877">
        <f t="shared" si="877"/>
        <v>0.73495178781558879</v>
      </c>
      <c r="AN877" s="9">
        <f t="shared" si="898"/>
        <v>45.681108682902995</v>
      </c>
      <c r="AO877">
        <f t="shared" si="878"/>
        <v>0</v>
      </c>
      <c r="AP877">
        <f t="shared" si="899"/>
        <v>0</v>
      </c>
      <c r="AQ877">
        <f t="shared" si="879"/>
        <v>5.9216781596562029</v>
      </c>
      <c r="AR877">
        <f t="shared" si="880"/>
        <v>-0.44184999107514322</v>
      </c>
      <c r="AS877">
        <f t="shared" si="881"/>
        <v>4.8769965976907803E-2</v>
      </c>
      <c r="AT877">
        <f t="shared" si="900"/>
        <v>-6.0806355160582665E-2</v>
      </c>
      <c r="AU877">
        <f t="shared" si="882"/>
        <v>5.5332275772301784</v>
      </c>
      <c r="AV877">
        <f t="shared" si="901"/>
        <v>0.1211272610662598</v>
      </c>
      <c r="AW877">
        <f t="shared" si="902"/>
        <v>0</v>
      </c>
      <c r="AX877">
        <f t="shared" si="883"/>
        <v>4.2114967897638661E-2</v>
      </c>
      <c r="AY877" t="b">
        <f t="shared" si="903"/>
        <v>0</v>
      </c>
      <c r="AZ877">
        <f t="shared" si="884"/>
        <v>37.337604695554134</v>
      </c>
      <c r="BA877">
        <f t="shared" si="885"/>
        <v>7.2665100532381519</v>
      </c>
      <c r="BB877">
        <f t="shared" si="886"/>
        <v>0.29271034999721185</v>
      </c>
      <c r="BC877">
        <f t="shared" si="887"/>
        <v>0.73495178781558901</v>
      </c>
      <c r="BD877">
        <f t="shared" si="888"/>
        <v>4.9331796297907987E-2</v>
      </c>
      <c r="BF877" s="15">
        <f t="shared" si="904"/>
        <v>45.681108682902995</v>
      </c>
      <c r="BG877" s="10">
        <f t="shared" si="905"/>
        <v>0</v>
      </c>
      <c r="BH877">
        <f t="shared" si="906"/>
        <v>5.5332275772301784</v>
      </c>
      <c r="BI877">
        <f t="shared" si="907"/>
        <v>5.9216781596562029</v>
      </c>
      <c r="BJ877">
        <f t="shared" si="908"/>
        <v>-0.44184999107513878</v>
      </c>
      <c r="BK877">
        <f t="shared" si="909"/>
        <v>-5.6183032100010077E-4</v>
      </c>
      <c r="BM877">
        <f t="shared" si="910"/>
        <v>0</v>
      </c>
      <c r="BN877">
        <f t="shared" si="911"/>
        <v>0</v>
      </c>
      <c r="BO877">
        <f t="shared" si="912"/>
        <v>0</v>
      </c>
      <c r="BP877">
        <f t="shared" si="913"/>
        <v>0</v>
      </c>
    </row>
    <row r="878" spans="1:68" x14ac:dyDescent="0.2">
      <c r="A878">
        <f t="shared" si="919"/>
        <v>0.84099999999999997</v>
      </c>
      <c r="B878">
        <f t="shared" si="855"/>
        <v>2.6287421678772711</v>
      </c>
      <c r="C878">
        <f t="shared" si="856"/>
        <v>0.49699168215515588</v>
      </c>
      <c r="D878">
        <f t="shared" si="857"/>
        <v>2.6287421678772711</v>
      </c>
      <c r="E878">
        <f t="shared" si="863"/>
        <v>0.47678332591176908</v>
      </c>
      <c r="F878">
        <f t="shared" si="864"/>
        <v>0.47678332591176897</v>
      </c>
      <c r="G878">
        <f t="shared" si="858"/>
        <v>2.6024547461984984</v>
      </c>
      <c r="H878">
        <f t="shared" si="859"/>
        <v>0.51339637637621249</v>
      </c>
      <c r="I878">
        <f t="shared" si="860"/>
        <v>0.51339637637621249</v>
      </c>
      <c r="J878">
        <f t="shared" si="915"/>
        <v>42.517578202461145</v>
      </c>
      <c r="K878">
        <f t="shared" si="916"/>
        <v>40.952727726625376</v>
      </c>
      <c r="L878">
        <f t="shared" si="865"/>
        <v>1.7477360361714955E+21</v>
      </c>
      <c r="M878">
        <f t="shared" si="861"/>
        <v>4.2133748924079298E-2</v>
      </c>
      <c r="N878" s="17">
        <f t="shared" si="917"/>
        <v>7.3638671333615362E+19</v>
      </c>
      <c r="O878">
        <f t="shared" si="918"/>
        <v>0</v>
      </c>
      <c r="P878" s="18" t="e">
        <f t="shared" si="862"/>
        <v>#N/A</v>
      </c>
      <c r="R878">
        <f t="shared" si="866"/>
        <v>3.7124184192314571</v>
      </c>
      <c r="S878">
        <f t="shared" si="867"/>
        <v>48.912608209649996</v>
      </c>
      <c r="T878">
        <f t="shared" si="889"/>
        <v>-3.1669062222817219</v>
      </c>
      <c r="U878" s="9">
        <f t="shared" si="868"/>
        <v>45.745701987368271</v>
      </c>
      <c r="V878">
        <f t="shared" si="890"/>
        <v>-7.3638671333609021E+19</v>
      </c>
      <c r="W878">
        <f t="shared" si="891"/>
        <v>0</v>
      </c>
      <c r="X878">
        <f t="shared" si="892"/>
        <v>-8.5265128291212022E-14</v>
      </c>
      <c r="Y878">
        <f t="shared" si="869"/>
        <v>0.49699168215515588</v>
      </c>
      <c r="Z878">
        <f t="shared" si="870"/>
        <v>31.415926535897931</v>
      </c>
      <c r="AA878">
        <f t="shared" si="871"/>
        <v>4.2153972982295338</v>
      </c>
      <c r="AB878">
        <f t="shared" si="893"/>
        <v>7.7717108123152894</v>
      </c>
      <c r="AC878">
        <f t="shared" si="872"/>
        <v>39.187637348213222</v>
      </c>
      <c r="AD878">
        <f t="shared" si="894"/>
        <v>0.29401395934259322</v>
      </c>
      <c r="AE878">
        <f t="shared" si="873"/>
        <v>0.736058225116621</v>
      </c>
      <c r="AF878" s="9">
        <f t="shared" si="895"/>
        <v>40.217709532672437</v>
      </c>
      <c r="AG878" s="9">
        <f t="shared" si="896"/>
        <v>0</v>
      </c>
      <c r="AH878">
        <f t="shared" si="897"/>
        <v>0</v>
      </c>
      <c r="AI878">
        <f t="shared" si="914"/>
        <v>3.1257338500325638E-3</v>
      </c>
      <c r="AJ878">
        <f t="shared" si="874"/>
        <v>37.337604695554134</v>
      </c>
      <c r="AK878">
        <f t="shared" si="875"/>
        <v>7.3246205344330511</v>
      </c>
      <c r="AL878">
        <f t="shared" si="876"/>
        <v>0.34278362271604212</v>
      </c>
      <c r="AM878">
        <f t="shared" si="877"/>
        <v>0.74069313466512243</v>
      </c>
      <c r="AN878" s="9">
        <f t="shared" si="898"/>
        <v>45.745701987368349</v>
      </c>
      <c r="AO878">
        <f t="shared" si="878"/>
        <v>7.815970093361102E-14</v>
      </c>
      <c r="AP878">
        <f t="shared" si="899"/>
        <v>1.708569276195457E-15</v>
      </c>
      <c r="AQ878">
        <f t="shared" si="879"/>
        <v>5.9216781596562029</v>
      </c>
      <c r="AR878">
        <f t="shared" si="880"/>
        <v>-0.44709027788223832</v>
      </c>
      <c r="AS878">
        <f t="shared" si="881"/>
        <v>4.8769663373448902E-2</v>
      </c>
      <c r="AT878">
        <f t="shared" si="900"/>
        <v>-6.1039377505014265E-2</v>
      </c>
      <c r="AU878">
        <f t="shared" si="882"/>
        <v>5.5279924546959123</v>
      </c>
      <c r="AV878">
        <f t="shared" si="901"/>
        <v>0.12084178872634513</v>
      </c>
      <c r="AW878">
        <f t="shared" si="902"/>
        <v>0</v>
      </c>
      <c r="AX878">
        <f t="shared" si="883"/>
        <v>4.2146225236138986E-2</v>
      </c>
      <c r="AY878" t="b">
        <f t="shared" si="903"/>
        <v>0</v>
      </c>
      <c r="AZ878">
        <f t="shared" si="884"/>
        <v>37.337604695554134</v>
      </c>
      <c r="BA878">
        <f t="shared" si="885"/>
        <v>7.3246205344330484</v>
      </c>
      <c r="BB878">
        <f t="shared" si="886"/>
        <v>0.29345182641813411</v>
      </c>
      <c r="BC878">
        <f t="shared" si="887"/>
        <v>0.74069313466512265</v>
      </c>
      <c r="BD878">
        <f t="shared" si="888"/>
        <v>4.9331796297907987E-2</v>
      </c>
      <c r="BF878" s="15">
        <f t="shared" si="904"/>
        <v>45.745701987368349</v>
      </c>
      <c r="BG878" s="10">
        <f t="shared" si="905"/>
        <v>0</v>
      </c>
      <c r="BH878">
        <f t="shared" si="906"/>
        <v>5.5279924546959123</v>
      </c>
      <c r="BI878">
        <f t="shared" si="907"/>
        <v>5.9216781596562029</v>
      </c>
      <c r="BJ878">
        <f t="shared" si="908"/>
        <v>-0.44709027788224098</v>
      </c>
      <c r="BK878">
        <f t="shared" si="909"/>
        <v>-5.6213292445911334E-4</v>
      </c>
      <c r="BM878">
        <f t="shared" si="910"/>
        <v>0</v>
      </c>
      <c r="BN878">
        <f t="shared" si="911"/>
        <v>0</v>
      </c>
      <c r="BO878">
        <f t="shared" si="912"/>
        <v>0</v>
      </c>
      <c r="BP878">
        <f t="shared" si="913"/>
        <v>0</v>
      </c>
    </row>
    <row r="879" spans="1:68" x14ac:dyDescent="0.2">
      <c r="A879">
        <f t="shared" si="919"/>
        <v>0.84199999999999997</v>
      </c>
      <c r="B879">
        <f t="shared" si="855"/>
        <v>2.6318679017273032</v>
      </c>
      <c r="C879">
        <f t="shared" si="856"/>
        <v>0.49386594830512376</v>
      </c>
      <c r="D879">
        <f t="shared" si="857"/>
        <v>2.6318679017273032</v>
      </c>
      <c r="E879">
        <f t="shared" si="863"/>
        <v>0.47403341601530868</v>
      </c>
      <c r="F879">
        <f t="shared" si="864"/>
        <v>0.47403341601530857</v>
      </c>
      <c r="G879">
        <f t="shared" si="858"/>
        <v>2.6055492227100303</v>
      </c>
      <c r="H879">
        <f t="shared" si="859"/>
        <v>0.51073839257430909</v>
      </c>
      <c r="I879">
        <f t="shared" si="860"/>
        <v>0.5107383925743092</v>
      </c>
      <c r="J879">
        <f t="shared" si="915"/>
        <v>42.738848104629035</v>
      </c>
      <c r="K879">
        <f t="shared" si="916"/>
        <v>41.163717095026541</v>
      </c>
      <c r="L879">
        <f t="shared" si="865"/>
        <v>1.8642789687219931E+21</v>
      </c>
      <c r="M879">
        <f t="shared" si="861"/>
        <v>4.2164978484828461E-2</v>
      </c>
      <c r="N879" s="17">
        <f t="shared" si="917"/>
        <v>7.8607282605881033E+19</v>
      </c>
      <c r="O879">
        <f t="shared" si="918"/>
        <v>0</v>
      </c>
      <c r="P879" s="18" t="e">
        <f t="shared" si="862"/>
        <v>#N/A</v>
      </c>
      <c r="R879">
        <f t="shared" si="866"/>
        <v>3.7175572153194478</v>
      </c>
      <c r="S879">
        <f t="shared" si="867"/>
        <v>48.977161319271723</v>
      </c>
      <c r="T879">
        <f t="shared" si="889"/>
        <v>-3.166165296217053</v>
      </c>
      <c r="U879" s="9">
        <f t="shared" si="868"/>
        <v>45.81099602305467</v>
      </c>
      <c r="V879">
        <f t="shared" si="890"/>
        <v>-7.8607282605878133E+19</v>
      </c>
      <c r="W879">
        <f t="shared" si="891"/>
        <v>0</v>
      </c>
      <c r="X879">
        <f t="shared" si="892"/>
        <v>-3.5527136788005009E-14</v>
      </c>
      <c r="Y879">
        <f t="shared" si="869"/>
        <v>0.49386594830512376</v>
      </c>
      <c r="Z879">
        <f t="shared" si="870"/>
        <v>31.415926535897931</v>
      </c>
      <c r="AA879">
        <f t="shared" si="871"/>
        <v>4.2185230320795659</v>
      </c>
      <c r="AB879">
        <f t="shared" si="893"/>
        <v>7.8358156183743839</v>
      </c>
      <c r="AC879">
        <f t="shared" si="872"/>
        <v>39.251742154272314</v>
      </c>
      <c r="AD879">
        <f t="shared" si="894"/>
        <v>0.29475518853867927</v>
      </c>
      <c r="AE879">
        <f t="shared" si="873"/>
        <v>0.74183712204916519</v>
      </c>
      <c r="AF879" s="9">
        <f t="shared" si="895"/>
        <v>40.288334464860156</v>
      </c>
      <c r="AG879" s="9">
        <f t="shared" si="896"/>
        <v>0</v>
      </c>
      <c r="AH879">
        <f t="shared" si="897"/>
        <v>0</v>
      </c>
      <c r="AI879">
        <f t="shared" si="914"/>
        <v>3.1257338500323417E-3</v>
      </c>
      <c r="AJ879">
        <f t="shared" si="874"/>
        <v>37.337604695554134</v>
      </c>
      <c r="AK879">
        <f t="shared" si="875"/>
        <v>7.3833893168705798</v>
      </c>
      <c r="AL879">
        <f t="shared" si="876"/>
        <v>0.34352454878071104</v>
      </c>
      <c r="AM879">
        <f t="shared" si="877"/>
        <v>0.74647746184933017</v>
      </c>
      <c r="AN879" s="9">
        <f t="shared" si="898"/>
        <v>45.810996023054756</v>
      </c>
      <c r="AO879">
        <f t="shared" si="878"/>
        <v>8.5265128291212022E-14</v>
      </c>
      <c r="AP879">
        <f t="shared" si="899"/>
        <v>1.8612371634159984E-15</v>
      </c>
      <c r="AQ879">
        <f t="shared" si="879"/>
        <v>5.9216781596562029</v>
      </c>
      <c r="AR879">
        <f t="shared" si="880"/>
        <v>-0.45242630150380414</v>
      </c>
      <c r="AS879">
        <f t="shared" si="881"/>
        <v>4.8769360242031767E-2</v>
      </c>
      <c r="AT879">
        <f t="shared" si="900"/>
        <v>-6.1276235355765207E-2</v>
      </c>
      <c r="AU879">
        <f t="shared" si="882"/>
        <v>5.5226615581945993</v>
      </c>
      <c r="AV879">
        <f t="shared" si="901"/>
        <v>0.12055318673742162</v>
      </c>
      <c r="AW879">
        <f t="shared" si="902"/>
        <v>0</v>
      </c>
      <c r="AX879">
        <f t="shared" si="883"/>
        <v>4.2177482574639311E-2</v>
      </c>
      <c r="AY879" t="b">
        <f t="shared" si="903"/>
        <v>0</v>
      </c>
      <c r="AZ879">
        <f t="shared" si="884"/>
        <v>37.337604695554134</v>
      </c>
      <c r="BA879">
        <f t="shared" si="885"/>
        <v>7.3833893168705949</v>
      </c>
      <c r="BB879">
        <f t="shared" si="886"/>
        <v>0.29419275248280302</v>
      </c>
      <c r="BC879">
        <f t="shared" si="887"/>
        <v>0.74647746184933039</v>
      </c>
      <c r="BD879">
        <f t="shared" si="888"/>
        <v>4.9331796297907987E-2</v>
      </c>
      <c r="BF879" s="15">
        <f t="shared" si="904"/>
        <v>45.810996023054763</v>
      </c>
      <c r="BG879" s="10">
        <f t="shared" si="905"/>
        <v>0</v>
      </c>
      <c r="BH879">
        <f t="shared" si="906"/>
        <v>5.5226615581946064</v>
      </c>
      <c r="BI879">
        <f t="shared" si="907"/>
        <v>5.9216781596562029</v>
      </c>
      <c r="BJ879">
        <f t="shared" si="908"/>
        <v>-0.45242630150378904</v>
      </c>
      <c r="BK879">
        <f t="shared" si="909"/>
        <v>-5.6243605587624756E-4</v>
      </c>
      <c r="BM879">
        <f t="shared" si="910"/>
        <v>0</v>
      </c>
      <c r="BN879">
        <f t="shared" si="911"/>
        <v>1.5099033134902129E-14</v>
      </c>
      <c r="BO879">
        <f t="shared" si="912"/>
        <v>0</v>
      </c>
      <c r="BP879">
        <f t="shared" si="913"/>
        <v>0</v>
      </c>
    </row>
    <row r="880" spans="1:68" x14ac:dyDescent="0.2">
      <c r="A880">
        <f t="shared" si="919"/>
        <v>0.84299999999999997</v>
      </c>
      <c r="B880">
        <f t="shared" si="855"/>
        <v>2.6349936355773358</v>
      </c>
      <c r="C880">
        <f t="shared" si="856"/>
        <v>0.49074021445509119</v>
      </c>
      <c r="D880">
        <f t="shared" si="857"/>
        <v>2.6349936355773358</v>
      </c>
      <c r="E880">
        <f t="shared" si="863"/>
        <v>0.47127887471560115</v>
      </c>
      <c r="F880">
        <f t="shared" si="864"/>
        <v>0.47127887471560104</v>
      </c>
      <c r="G880">
        <f t="shared" si="858"/>
        <v>2.6086436992215623</v>
      </c>
      <c r="H880">
        <f t="shared" si="859"/>
        <v>0.50807551805533091</v>
      </c>
      <c r="I880">
        <f t="shared" si="860"/>
        <v>0.5080755180553308</v>
      </c>
      <c r="J880">
        <f t="shared" si="915"/>
        <v>42.962846674809903</v>
      </c>
      <c r="K880">
        <f t="shared" si="916"/>
        <v>41.377297227533852</v>
      </c>
      <c r="L880">
        <f t="shared" si="865"/>
        <v>1.9900131273020258E+21</v>
      </c>
      <c r="M880">
        <f t="shared" si="861"/>
        <v>4.219620800438155E-2</v>
      </c>
      <c r="N880" s="17">
        <f t="shared" si="917"/>
        <v>8.3971007851086103E+19</v>
      </c>
      <c r="O880">
        <f t="shared" si="918"/>
        <v>0</v>
      </c>
      <c r="P880" s="18" t="e">
        <f t="shared" si="862"/>
        <v>#N/A</v>
      </c>
      <c r="R880">
        <f t="shared" si="866"/>
        <v>3.7227323542715531</v>
      </c>
      <c r="S880">
        <f t="shared" si="867"/>
        <v>49.042428188223752</v>
      </c>
      <c r="T880">
        <f t="shared" si="889"/>
        <v>-3.1654249196936943</v>
      </c>
      <c r="U880" s="9">
        <f t="shared" si="868"/>
        <v>45.877003268530061</v>
      </c>
      <c r="V880">
        <f t="shared" si="890"/>
        <v>-8.3971007851083448E+19</v>
      </c>
      <c r="W880">
        <f t="shared" si="891"/>
        <v>0</v>
      </c>
      <c r="X880">
        <f t="shared" si="892"/>
        <v>-2.8421709430404007E-14</v>
      </c>
      <c r="Y880">
        <f t="shared" si="869"/>
        <v>0.49074021445509119</v>
      </c>
      <c r="Z880">
        <f t="shared" si="870"/>
        <v>31.415926535897931</v>
      </c>
      <c r="AA880">
        <f t="shared" si="871"/>
        <v>4.2216487659295989</v>
      </c>
      <c r="AB880">
        <f t="shared" si="893"/>
        <v>7.9006888114645477</v>
      </c>
      <c r="AC880">
        <f t="shared" si="872"/>
        <v>39.316615347362479</v>
      </c>
      <c r="AD880">
        <f t="shared" si="894"/>
        <v>0.29549586872096423</v>
      </c>
      <c r="AE880">
        <f t="shared" si="873"/>
        <v>0.74765953601730795</v>
      </c>
      <c r="AF880" s="9">
        <f t="shared" si="895"/>
        <v>40.359770752100751</v>
      </c>
      <c r="AG880" s="9">
        <f t="shared" si="896"/>
        <v>0</v>
      </c>
      <c r="AH880">
        <f t="shared" si="897"/>
        <v>0</v>
      </c>
      <c r="AI880">
        <f t="shared" si="914"/>
        <v>3.1257338500323417E-3</v>
      </c>
      <c r="AJ880">
        <f t="shared" si="874"/>
        <v>37.337604695554134</v>
      </c>
      <c r="AK880">
        <f t="shared" si="875"/>
        <v>7.442828378180935</v>
      </c>
      <c r="AL880">
        <f t="shared" si="876"/>
        <v>0.34426492530406971</v>
      </c>
      <c r="AM880">
        <f t="shared" si="877"/>
        <v>0.75230526949095577</v>
      </c>
      <c r="AN880" s="9">
        <f t="shared" si="898"/>
        <v>45.877003268530089</v>
      </c>
      <c r="AO880">
        <f t="shared" si="878"/>
        <v>0</v>
      </c>
      <c r="AP880">
        <f t="shared" si="899"/>
        <v>0</v>
      </c>
      <c r="AQ880">
        <f t="shared" si="879"/>
        <v>5.9216781596562029</v>
      </c>
      <c r="AR880">
        <f t="shared" si="880"/>
        <v>-0.4578604332836127</v>
      </c>
      <c r="AS880">
        <f t="shared" si="881"/>
        <v>4.8769056583105486E-2</v>
      </c>
      <c r="AT880">
        <f t="shared" si="900"/>
        <v>-6.151699461804816E-2</v>
      </c>
      <c r="AU880">
        <f t="shared" si="882"/>
        <v>5.5172325164293383</v>
      </c>
      <c r="AV880">
        <f t="shared" si="901"/>
        <v>0.12026139728734099</v>
      </c>
      <c r="AW880">
        <f t="shared" si="902"/>
        <v>0</v>
      </c>
      <c r="AX880">
        <f t="shared" si="883"/>
        <v>4.2208739913139635E-2</v>
      </c>
      <c r="AY880" t="b">
        <f t="shared" si="903"/>
        <v>0</v>
      </c>
      <c r="AZ880">
        <f t="shared" si="884"/>
        <v>37.337604695554134</v>
      </c>
      <c r="BA880">
        <f t="shared" si="885"/>
        <v>7.4428283781809217</v>
      </c>
      <c r="BB880">
        <f t="shared" si="886"/>
        <v>0.29493312900616175</v>
      </c>
      <c r="BC880">
        <f t="shared" si="887"/>
        <v>0.752305269490956</v>
      </c>
      <c r="BD880">
        <f t="shared" si="888"/>
        <v>4.9331796297907987E-2</v>
      </c>
      <c r="BF880" s="15">
        <f t="shared" si="904"/>
        <v>45.877003268530075</v>
      </c>
      <c r="BG880" s="10">
        <f t="shared" si="905"/>
        <v>0</v>
      </c>
      <c r="BH880">
        <f t="shared" si="906"/>
        <v>5.5172325164293241</v>
      </c>
      <c r="BI880">
        <f t="shared" si="907"/>
        <v>5.9216781596562029</v>
      </c>
      <c r="BJ880">
        <f t="shared" si="908"/>
        <v>-0.45786043328362602</v>
      </c>
      <c r="BK880">
        <f t="shared" si="909"/>
        <v>-5.6273971480247376E-4</v>
      </c>
      <c r="BM880">
        <f t="shared" si="910"/>
        <v>0</v>
      </c>
      <c r="BN880">
        <f t="shared" si="911"/>
        <v>-1.3322676295501878E-14</v>
      </c>
      <c r="BO880">
        <f t="shared" si="912"/>
        <v>0</v>
      </c>
      <c r="BP880">
        <f t="shared" si="913"/>
        <v>0</v>
      </c>
    </row>
    <row r="881" spans="1:68" x14ac:dyDescent="0.2">
      <c r="A881">
        <f t="shared" si="919"/>
        <v>0.84399999999999997</v>
      </c>
      <c r="B881">
        <f t="shared" si="855"/>
        <v>2.6381193694273684</v>
      </c>
      <c r="C881">
        <f t="shared" si="856"/>
        <v>0.48761448060505863</v>
      </c>
      <c r="D881">
        <f t="shared" si="857"/>
        <v>2.6381193694273684</v>
      </c>
      <c r="E881">
        <f t="shared" si="863"/>
        <v>0.46851972892507771</v>
      </c>
      <c r="F881">
        <f t="shared" si="864"/>
        <v>0.46851972892507759</v>
      </c>
      <c r="G881">
        <f t="shared" si="858"/>
        <v>2.6117381757330946</v>
      </c>
      <c r="H881">
        <f t="shared" si="859"/>
        <v>0.50540777831837069</v>
      </c>
      <c r="I881">
        <f t="shared" si="860"/>
        <v>0.50540777831837069</v>
      </c>
      <c r="J881">
        <f t="shared" si="915"/>
        <v>43.189621366858901</v>
      </c>
      <c r="K881">
        <f t="shared" si="916"/>
        <v>41.59351301824389</v>
      </c>
      <c r="L881">
        <f t="shared" si="865"/>
        <v>2.1257711795074881E+21</v>
      </c>
      <c r="M881">
        <f t="shared" si="861"/>
        <v>4.2227437482708047E-2</v>
      </c>
      <c r="N881" s="17">
        <f t="shared" si="917"/>
        <v>8.9765869585195008E+19</v>
      </c>
      <c r="O881">
        <f t="shared" si="918"/>
        <v>0</v>
      </c>
      <c r="P881" s="18" t="e">
        <f t="shared" si="862"/>
        <v>#N/A</v>
      </c>
      <c r="R881">
        <f t="shared" si="866"/>
        <v>3.7279442180463249</v>
      </c>
      <c r="S881">
        <f t="shared" si="867"/>
        <v>49.108421597419657</v>
      </c>
      <c r="T881">
        <f t="shared" si="889"/>
        <v>-3.1646850918985132</v>
      </c>
      <c r="U881" s="9">
        <f t="shared" si="868"/>
        <v>45.943736505521144</v>
      </c>
      <c r="V881">
        <f t="shared" si="890"/>
        <v>-8.9765869585192862E+19</v>
      </c>
      <c r="W881">
        <f t="shared" si="891"/>
        <v>0</v>
      </c>
      <c r="X881">
        <f t="shared" si="892"/>
        <v>-2.1316282072803006E-14</v>
      </c>
      <c r="Y881">
        <f t="shared" si="869"/>
        <v>0.48761448060505863</v>
      </c>
      <c r="Z881">
        <f t="shared" si="870"/>
        <v>31.415926535897931</v>
      </c>
      <c r="AA881">
        <f t="shared" si="871"/>
        <v>4.224774499779631</v>
      </c>
      <c r="AB881">
        <f t="shared" si="893"/>
        <v>7.9663451081013195</v>
      </c>
      <c r="AC881">
        <f t="shared" si="872"/>
        <v>39.382271643999253</v>
      </c>
      <c r="AD881">
        <f t="shared" si="894"/>
        <v>0.2962360007021333</v>
      </c>
      <c r="AE881">
        <f t="shared" si="873"/>
        <v>0.7535259767426451</v>
      </c>
      <c r="AF881" s="9">
        <f t="shared" si="895"/>
        <v>40.432033621444027</v>
      </c>
      <c r="AG881" s="9">
        <f t="shared" si="896"/>
        <v>0</v>
      </c>
      <c r="AH881">
        <f t="shared" si="897"/>
        <v>0</v>
      </c>
      <c r="AI881">
        <f t="shared" si="914"/>
        <v>3.1257338500325638E-3</v>
      </c>
      <c r="AJ881">
        <f t="shared" si="874"/>
        <v>37.337604695554134</v>
      </c>
      <c r="AK881">
        <f t="shared" si="875"/>
        <v>7.5029499895101406</v>
      </c>
      <c r="AL881">
        <f t="shared" si="876"/>
        <v>0.34500475309925083</v>
      </c>
      <c r="AM881">
        <f t="shared" si="877"/>
        <v>0.75817706735768653</v>
      </c>
      <c r="AN881" s="9">
        <f t="shared" si="898"/>
        <v>45.943736505521215</v>
      </c>
      <c r="AO881">
        <f t="shared" si="878"/>
        <v>7.1054273576010019E-14</v>
      </c>
      <c r="AP881">
        <f t="shared" si="899"/>
        <v>1.5465497362729995E-15</v>
      </c>
      <c r="AQ881">
        <f t="shared" si="879"/>
        <v>5.9216781596562029</v>
      </c>
      <c r="AR881">
        <f t="shared" si="880"/>
        <v>-0.46339511859117888</v>
      </c>
      <c r="AS881">
        <f t="shared" si="881"/>
        <v>4.8768752397117532E-2</v>
      </c>
      <c r="AT881">
        <f t="shared" si="900"/>
        <v>-6.176172295417811E-2</v>
      </c>
      <c r="AU881">
        <f t="shared" si="882"/>
        <v>5.511702884077188</v>
      </c>
      <c r="AV881">
        <f t="shared" si="901"/>
        <v>0.11996636110375629</v>
      </c>
      <c r="AW881">
        <f t="shared" si="902"/>
        <v>0</v>
      </c>
      <c r="AX881">
        <f t="shared" si="883"/>
        <v>4.223999725163996E-2</v>
      </c>
      <c r="AY881" t="b">
        <f t="shared" si="903"/>
        <v>0</v>
      </c>
      <c r="AZ881">
        <f t="shared" si="884"/>
        <v>37.337604695554134</v>
      </c>
      <c r="BA881">
        <f t="shared" si="885"/>
        <v>7.5029499895101308</v>
      </c>
      <c r="BB881">
        <f t="shared" si="886"/>
        <v>0.29567295680134309</v>
      </c>
      <c r="BC881">
        <f t="shared" si="887"/>
        <v>0.75817706735768675</v>
      </c>
      <c r="BD881">
        <f t="shared" si="888"/>
        <v>4.9331796297907987E-2</v>
      </c>
      <c r="BF881" s="15">
        <f t="shared" si="904"/>
        <v>45.943736505521194</v>
      </c>
      <c r="BG881" s="10">
        <f t="shared" si="905"/>
        <v>0</v>
      </c>
      <c r="BH881">
        <f t="shared" si="906"/>
        <v>5.5117028840771667</v>
      </c>
      <c r="BI881">
        <f t="shared" si="907"/>
        <v>5.9216781596562029</v>
      </c>
      <c r="BJ881">
        <f t="shared" si="908"/>
        <v>-0.46339511859118865</v>
      </c>
      <c r="BK881">
        <f t="shared" si="909"/>
        <v>-5.630439007902055E-4</v>
      </c>
      <c r="BM881">
        <f t="shared" si="910"/>
        <v>0</v>
      </c>
      <c r="BN881">
        <f t="shared" si="911"/>
        <v>-9.7699626167013776E-15</v>
      </c>
      <c r="BO881">
        <f t="shared" si="912"/>
        <v>0</v>
      </c>
      <c r="BP881">
        <f t="shared" si="913"/>
        <v>0</v>
      </c>
    </row>
    <row r="882" spans="1:68" x14ac:dyDescent="0.2">
      <c r="A882">
        <f t="shared" si="919"/>
        <v>0.84499999999999997</v>
      </c>
      <c r="B882">
        <f t="shared" si="855"/>
        <v>2.6412451032774009</v>
      </c>
      <c r="C882">
        <f t="shared" si="856"/>
        <v>0.48448874675502607</v>
      </c>
      <c r="D882">
        <f t="shared" si="857"/>
        <v>2.6412451032774009</v>
      </c>
      <c r="E882">
        <f t="shared" si="863"/>
        <v>0.46575600560115604</v>
      </c>
      <c r="F882">
        <f t="shared" si="864"/>
        <v>0.46575600560115593</v>
      </c>
      <c r="G882">
        <f t="shared" si="858"/>
        <v>2.614832652244627</v>
      </c>
      <c r="H882">
        <f t="shared" si="859"/>
        <v>0.50273519890911045</v>
      </c>
      <c r="I882">
        <f t="shared" si="860"/>
        <v>0.50273519890911056</v>
      </c>
      <c r="J882">
        <f t="shared" si="915"/>
        <v>43.419220752398807</v>
      </c>
      <c r="K882">
        <f t="shared" si="916"/>
        <v>41.812410416050959</v>
      </c>
      <c r="L882">
        <f t="shared" si="865"/>
        <v>2.2724707765235291E+21</v>
      </c>
      <c r="M882">
        <f t="shared" si="861"/>
        <v>4.2258666919777449E-2</v>
      </c>
      <c r="N882" s="17">
        <f t="shared" si="917"/>
        <v>9.6031585630035837E+19</v>
      </c>
      <c r="O882">
        <f t="shared" si="918"/>
        <v>0</v>
      </c>
      <c r="P882" s="18" t="e">
        <f t="shared" si="862"/>
        <v>#N/A</v>
      </c>
      <c r="R882">
        <f t="shared" si="866"/>
        <v>3.7331931953701809</v>
      </c>
      <c r="S882">
        <f t="shared" si="867"/>
        <v>49.175154640246134</v>
      </c>
      <c r="T882">
        <f t="shared" si="889"/>
        <v>-3.1639458120201804</v>
      </c>
      <c r="U882" s="9">
        <f t="shared" si="868"/>
        <v>46.011208828225953</v>
      </c>
      <c r="V882">
        <f t="shared" si="890"/>
        <v>-9.603158563003315E+19</v>
      </c>
      <c r="W882">
        <f t="shared" si="891"/>
        <v>0</v>
      </c>
      <c r="X882">
        <f t="shared" si="892"/>
        <v>-2.8421709430404007E-14</v>
      </c>
      <c r="Y882">
        <f t="shared" si="869"/>
        <v>0.48448874675502607</v>
      </c>
      <c r="Z882">
        <f t="shared" si="870"/>
        <v>31.415926535897931</v>
      </c>
      <c r="AA882">
        <f t="shared" si="871"/>
        <v>4.2279002336296632</v>
      </c>
      <c r="AB882">
        <f t="shared" si="893"/>
        <v>8.0327996041981855</v>
      </c>
      <c r="AC882">
        <f t="shared" si="872"/>
        <v>39.448726140096113</v>
      </c>
      <c r="AD882">
        <f t="shared" si="894"/>
        <v>0.29697558529306883</v>
      </c>
      <c r="AE882">
        <f t="shared" si="873"/>
        <v>0.7594369638397338</v>
      </c>
      <c r="AF882" s="9">
        <f t="shared" si="895"/>
        <v>40.505138689228914</v>
      </c>
      <c r="AG882" s="9">
        <f t="shared" si="896"/>
        <v>0</v>
      </c>
      <c r="AH882">
        <f t="shared" si="897"/>
        <v>0</v>
      </c>
      <c r="AI882">
        <f t="shared" si="914"/>
        <v>3.1257338500325638E-3</v>
      </c>
      <c r="AJ882">
        <f t="shared" si="874"/>
        <v>37.337604695554134</v>
      </c>
      <c r="AK882">
        <f t="shared" si="875"/>
        <v>7.5637667245844851</v>
      </c>
      <c r="AL882">
        <f t="shared" si="876"/>
        <v>0.3457440329775836</v>
      </c>
      <c r="AM882">
        <f t="shared" si="877"/>
        <v>0.76409337510980724</v>
      </c>
      <c r="AN882" s="9">
        <f t="shared" si="898"/>
        <v>46.01120882822601</v>
      </c>
      <c r="AO882">
        <f t="shared" si="878"/>
        <v>5.6843418860808015E-14</v>
      </c>
      <c r="AP882">
        <f t="shared" si="899"/>
        <v>1.2354254606311687E-15</v>
      </c>
      <c r="AQ882">
        <f t="shared" si="879"/>
        <v>5.9216781596562029</v>
      </c>
      <c r="AR882">
        <f t="shared" si="880"/>
        <v>-0.46903287961370044</v>
      </c>
      <c r="AS882">
        <f t="shared" si="881"/>
        <v>4.8768447684514771E-2</v>
      </c>
      <c r="AT882">
        <f t="shared" si="900"/>
        <v>-6.2010489838244809E-2</v>
      </c>
      <c r="AU882">
        <f t="shared" si="882"/>
        <v>5.5060701389970959</v>
      </c>
      <c r="AV882">
        <f t="shared" si="901"/>
        <v>0.11966801740751799</v>
      </c>
      <c r="AW882">
        <f t="shared" si="902"/>
        <v>0</v>
      </c>
      <c r="AX882">
        <f t="shared" si="883"/>
        <v>4.2271254590140285E-2</v>
      </c>
      <c r="AY882" t="b">
        <f t="shared" si="903"/>
        <v>0</v>
      </c>
      <c r="AZ882">
        <f t="shared" si="884"/>
        <v>37.337604695554134</v>
      </c>
      <c r="BA882">
        <f t="shared" si="885"/>
        <v>7.5637667245844833</v>
      </c>
      <c r="BB882">
        <f t="shared" si="886"/>
        <v>0.29641223667967564</v>
      </c>
      <c r="BC882">
        <f t="shared" si="887"/>
        <v>0.76409337510980746</v>
      </c>
      <c r="BD882">
        <f t="shared" si="888"/>
        <v>4.9331796297907987E-2</v>
      </c>
      <c r="BF882" s="15">
        <f t="shared" si="904"/>
        <v>46.01120882822601</v>
      </c>
      <c r="BG882" s="10">
        <f t="shared" si="905"/>
        <v>0</v>
      </c>
      <c r="BH882">
        <f t="shared" si="906"/>
        <v>5.5060701389970959</v>
      </c>
      <c r="BI882">
        <f t="shared" si="907"/>
        <v>5.9216781596562029</v>
      </c>
      <c r="BJ882">
        <f t="shared" si="908"/>
        <v>-0.46903287961370221</v>
      </c>
      <c r="BK882">
        <f t="shared" si="909"/>
        <v>-5.6334861339318865E-4</v>
      </c>
      <c r="BM882">
        <f t="shared" si="910"/>
        <v>0</v>
      </c>
      <c r="BN882">
        <f t="shared" si="911"/>
        <v>0</v>
      </c>
      <c r="BO882">
        <f t="shared" si="912"/>
        <v>0</v>
      </c>
      <c r="BP882">
        <f t="shared" si="913"/>
        <v>0</v>
      </c>
    </row>
    <row r="883" spans="1:68" x14ac:dyDescent="0.2">
      <c r="A883">
        <f t="shared" si="919"/>
        <v>0.84599999999999997</v>
      </c>
      <c r="B883">
        <f t="shared" si="855"/>
        <v>2.644370837127433</v>
      </c>
      <c r="C883">
        <f t="shared" si="856"/>
        <v>0.48136301290499395</v>
      </c>
      <c r="D883">
        <f t="shared" si="857"/>
        <v>2.644370837127433</v>
      </c>
      <c r="E883">
        <f t="shared" si="863"/>
        <v>0.46298773174597757</v>
      </c>
      <c r="F883">
        <f t="shared" si="864"/>
        <v>0.46298773174597746</v>
      </c>
      <c r="G883">
        <f t="shared" si="858"/>
        <v>2.6179271287561585</v>
      </c>
      <c r="H883">
        <f t="shared" si="859"/>
        <v>0.50005780541957601</v>
      </c>
      <c r="I883">
        <f t="shared" si="860"/>
        <v>0.5000578054195759</v>
      </c>
      <c r="J883">
        <f t="shared" si="915"/>
        <v>43.651694553833806</v>
      </c>
      <c r="K883">
        <f t="shared" si="916"/>
        <v>42.034036455737265</v>
      </c>
      <c r="L883">
        <f t="shared" si="865"/>
        <v>2.4311241884044236E+21</v>
      </c>
      <c r="M883">
        <f t="shared" si="861"/>
        <v>4.2289896315559232E-2</v>
      </c>
      <c r="N883" s="17">
        <f t="shared" si="917"/>
        <v>1.0281198985787117E+20</v>
      </c>
      <c r="O883">
        <f t="shared" si="918"/>
        <v>0</v>
      </c>
      <c r="P883" s="18" t="e">
        <f t="shared" si="862"/>
        <v>#N/A</v>
      </c>
      <c r="R883">
        <f t="shared" si="866"/>
        <v>3.7384796818964956</v>
      </c>
      <c r="S883">
        <f t="shared" si="867"/>
        <v>49.242640732220622</v>
      </c>
      <c r="T883">
        <f t="shared" si="889"/>
        <v>-3.1632070792491676</v>
      </c>
      <c r="U883" s="9">
        <f t="shared" si="868"/>
        <v>46.079433652971453</v>
      </c>
      <c r="V883">
        <f t="shared" si="890"/>
        <v>-1.0281198985786909E+20</v>
      </c>
      <c r="W883">
        <f t="shared" si="891"/>
        <v>0</v>
      </c>
      <c r="X883">
        <f t="shared" si="892"/>
        <v>-2.1316282072803006E-14</v>
      </c>
      <c r="Y883">
        <f t="shared" si="869"/>
        <v>0.48136301290499395</v>
      </c>
      <c r="Z883">
        <f t="shared" si="870"/>
        <v>31.415926535897931</v>
      </c>
      <c r="AA883">
        <f t="shared" si="871"/>
        <v>4.2310259674796953</v>
      </c>
      <c r="AB883">
        <f t="shared" si="893"/>
        <v>8.1000677873848268</v>
      </c>
      <c r="AC883">
        <f t="shared" si="872"/>
        <v>39.515994323282754</v>
      </c>
      <c r="AD883">
        <f t="shared" si="894"/>
        <v>0.29771462330285514</v>
      </c>
      <c r="AE883">
        <f t="shared" si="873"/>
        <v>0.76539302707175261</v>
      </c>
      <c r="AF883" s="9">
        <f t="shared" si="895"/>
        <v>40.579101973657359</v>
      </c>
      <c r="AG883" s="9">
        <f t="shared" si="896"/>
        <v>0</v>
      </c>
      <c r="AH883">
        <f t="shared" si="897"/>
        <v>0</v>
      </c>
      <c r="AI883">
        <f t="shared" si="914"/>
        <v>3.1257338500323417E-3</v>
      </c>
      <c r="AJ883">
        <f t="shared" si="874"/>
        <v>37.337604695554134</v>
      </c>
      <c r="AK883">
        <f t="shared" si="875"/>
        <v>7.6252914691128657</v>
      </c>
      <c r="AL883">
        <f t="shared" si="876"/>
        <v>0.34648276574859649</v>
      </c>
      <c r="AM883">
        <f t="shared" si="877"/>
        <v>0.7700547225558666</v>
      </c>
      <c r="AN883" s="9">
        <f t="shared" si="898"/>
        <v>46.079433652971467</v>
      </c>
      <c r="AO883">
        <f t="shared" si="878"/>
        <v>0</v>
      </c>
      <c r="AP883">
        <f t="shared" si="899"/>
        <v>0</v>
      </c>
      <c r="AQ883">
        <f t="shared" si="879"/>
        <v>5.9216781596562029</v>
      </c>
      <c r="AR883">
        <f t="shared" si="880"/>
        <v>-0.4747763182719611</v>
      </c>
      <c r="AS883">
        <f t="shared" si="881"/>
        <v>4.8768142445741347E-2</v>
      </c>
      <c r="AT883">
        <f t="shared" si="900"/>
        <v>-6.2263366612948248E-2</v>
      </c>
      <c r="AU883">
        <f t="shared" si="882"/>
        <v>5.5003316793141082</v>
      </c>
      <c r="AV883">
        <f t="shared" si="901"/>
        <v>0.11936630386427102</v>
      </c>
      <c r="AW883">
        <f t="shared" si="902"/>
        <v>0</v>
      </c>
      <c r="AX883">
        <f t="shared" si="883"/>
        <v>4.230251192864061E-2</v>
      </c>
      <c r="AY883" t="b">
        <f t="shared" si="903"/>
        <v>0</v>
      </c>
      <c r="AZ883">
        <f t="shared" si="884"/>
        <v>37.337604695554134</v>
      </c>
      <c r="BA883">
        <f t="shared" si="885"/>
        <v>7.6252914691128666</v>
      </c>
      <c r="BB883">
        <f t="shared" si="886"/>
        <v>0.29715096945068875</v>
      </c>
      <c r="BC883">
        <f t="shared" si="887"/>
        <v>0.77005472255586682</v>
      </c>
      <c r="BD883">
        <f t="shared" si="888"/>
        <v>4.9331796297907987E-2</v>
      </c>
      <c r="BF883" s="15">
        <f t="shared" si="904"/>
        <v>46.079433652971467</v>
      </c>
      <c r="BG883" s="10">
        <f t="shared" si="905"/>
        <v>0</v>
      </c>
      <c r="BH883">
        <f t="shared" si="906"/>
        <v>5.5003316793141082</v>
      </c>
      <c r="BI883">
        <f t="shared" si="907"/>
        <v>5.9216781596562029</v>
      </c>
      <c r="BJ883">
        <f t="shared" si="908"/>
        <v>-0.47477631827196021</v>
      </c>
      <c r="BK883">
        <f t="shared" si="909"/>
        <v>-5.636538521663903E-4</v>
      </c>
      <c r="BM883">
        <f t="shared" si="910"/>
        <v>0</v>
      </c>
      <c r="BN883">
        <f t="shared" si="911"/>
        <v>0</v>
      </c>
      <c r="BO883">
        <f t="shared" si="912"/>
        <v>0</v>
      </c>
      <c r="BP883">
        <f t="shared" si="913"/>
        <v>0</v>
      </c>
    </row>
    <row r="884" spans="1:68" x14ac:dyDescent="0.2">
      <c r="A884">
        <f t="shared" si="919"/>
        <v>0.84699999999999998</v>
      </c>
      <c r="B884">
        <f t="shared" si="855"/>
        <v>2.6474965709774656</v>
      </c>
      <c r="C884">
        <f t="shared" si="856"/>
        <v>0.47823727905496138</v>
      </c>
      <c r="D884">
        <f t="shared" si="857"/>
        <v>2.6474965709774656</v>
      </c>
      <c r="E884">
        <f t="shared" si="863"/>
        <v>0.46021493440614225</v>
      </c>
      <c r="F884">
        <f t="shared" si="864"/>
        <v>0.46021493440614214</v>
      </c>
      <c r="G884">
        <f t="shared" si="858"/>
        <v>2.6210216052676909</v>
      </c>
      <c r="H884">
        <f t="shared" si="859"/>
        <v>0.49737562348788938</v>
      </c>
      <c r="I884">
        <f t="shared" si="860"/>
        <v>0.49737562348788933</v>
      </c>
      <c r="J884">
        <f t="shared" si="915"/>
        <v>43.887093678541106</v>
      </c>
      <c r="K884">
        <f t="shared" si="916"/>
        <v>42.258439290170045</v>
      </c>
      <c r="L884">
        <f t="shared" si="865"/>
        <v>2.6028491400191636E+21</v>
      </c>
      <c r="M884">
        <f t="shared" si="861"/>
        <v>4.2321125670022879E-2</v>
      </c>
      <c r="N884" s="17">
        <f t="shared" si="917"/>
        <v>1.10155505554862E+20</v>
      </c>
      <c r="O884">
        <f t="shared" si="918"/>
        <v>0</v>
      </c>
      <c r="P884" s="18" t="e">
        <f t="shared" si="862"/>
        <v>#N/A</v>
      </c>
      <c r="R884">
        <f t="shared" si="866"/>
        <v>3.7438040803694048</v>
      </c>
      <c r="S884">
        <f t="shared" si="867"/>
        <v>49.310893621010841</v>
      </c>
      <c r="T884">
        <f t="shared" si="889"/>
        <v>-3.1624688927777385</v>
      </c>
      <c r="U884" s="9">
        <f t="shared" si="868"/>
        <v>46.148424728233103</v>
      </c>
      <c r="V884">
        <f t="shared" si="890"/>
        <v>-1.1015550555486156E+20</v>
      </c>
      <c r="W884">
        <f t="shared" si="891"/>
        <v>0</v>
      </c>
      <c r="X884">
        <f t="shared" si="892"/>
        <v>-7.1054273576010019E-15</v>
      </c>
      <c r="Y884">
        <f t="shared" si="869"/>
        <v>0.47823727905496138</v>
      </c>
      <c r="Z884">
        <f t="shared" si="870"/>
        <v>31.415926535897931</v>
      </c>
      <c r="AA884">
        <f t="shared" si="871"/>
        <v>4.2341517013297283</v>
      </c>
      <c r="AB884">
        <f t="shared" si="893"/>
        <v>8.1681655498084851</v>
      </c>
      <c r="AC884">
        <f t="shared" si="872"/>
        <v>39.584092085706416</v>
      </c>
      <c r="AD884">
        <f t="shared" si="894"/>
        <v>0.29845311553878484</v>
      </c>
      <c r="AE884">
        <f t="shared" si="873"/>
        <v>0.77139470661450349</v>
      </c>
      <c r="AF884" s="9">
        <f t="shared" si="895"/>
        <v>40.653939907859701</v>
      </c>
      <c r="AG884" s="9">
        <f t="shared" si="896"/>
        <v>0</v>
      </c>
      <c r="AH884">
        <f t="shared" si="897"/>
        <v>0</v>
      </c>
      <c r="AI884">
        <f t="shared" si="914"/>
        <v>3.1257338500323417E-3</v>
      </c>
      <c r="AJ884">
        <f t="shared" si="874"/>
        <v>37.337604695554134</v>
      </c>
      <c r="AK884">
        <f t="shared" si="875"/>
        <v>7.687537430542287</v>
      </c>
      <c r="AL884">
        <f t="shared" si="876"/>
        <v>0.34722095222002558</v>
      </c>
      <c r="AM884">
        <f t="shared" si="877"/>
        <v>0.77606164991667792</v>
      </c>
      <c r="AN884" s="9">
        <f t="shared" si="898"/>
        <v>46.148424728233124</v>
      </c>
      <c r="AO884">
        <f t="shared" si="878"/>
        <v>0</v>
      </c>
      <c r="AP884">
        <f t="shared" si="899"/>
        <v>0</v>
      </c>
      <c r="AQ884">
        <f t="shared" si="879"/>
        <v>5.9216781596562029</v>
      </c>
      <c r="AR884">
        <f t="shared" si="880"/>
        <v>-0.48062811926619808</v>
      </c>
      <c r="AS884">
        <f t="shared" si="881"/>
        <v>4.8767836681240739E-2</v>
      </c>
      <c r="AT884">
        <f t="shared" si="900"/>
        <v>-6.252042654864759E-2</v>
      </c>
      <c r="AU884">
        <f t="shared" si="882"/>
        <v>5.4944848203734225</v>
      </c>
      <c r="AV884">
        <f t="shared" si="901"/>
        <v>0.11906115653416777</v>
      </c>
      <c r="AW884">
        <f t="shared" si="902"/>
        <v>0</v>
      </c>
      <c r="AX884">
        <f t="shared" si="883"/>
        <v>4.2333769267140935E-2</v>
      </c>
      <c r="AY884" t="b">
        <f t="shared" si="903"/>
        <v>0</v>
      </c>
      <c r="AZ884">
        <f t="shared" si="884"/>
        <v>37.337604695554134</v>
      </c>
      <c r="BA884">
        <f t="shared" si="885"/>
        <v>7.6875374305422843</v>
      </c>
      <c r="BB884">
        <f t="shared" si="886"/>
        <v>0.29788915592211784</v>
      </c>
      <c r="BC884">
        <f t="shared" si="887"/>
        <v>0.77606164991667825</v>
      </c>
      <c r="BD884">
        <f t="shared" si="888"/>
        <v>4.9331796297907987E-2</v>
      </c>
      <c r="BF884" s="15">
        <f t="shared" si="904"/>
        <v>46.148424728233124</v>
      </c>
      <c r="BG884" s="10">
        <f t="shared" si="905"/>
        <v>0</v>
      </c>
      <c r="BH884">
        <f t="shared" si="906"/>
        <v>5.4944848203734225</v>
      </c>
      <c r="BI884">
        <f t="shared" si="907"/>
        <v>5.9216781596562029</v>
      </c>
      <c r="BJ884">
        <f t="shared" si="908"/>
        <v>-0.48062811926620075</v>
      </c>
      <c r="BK884">
        <f t="shared" si="909"/>
        <v>-5.6395961666699801E-4</v>
      </c>
      <c r="BM884">
        <f t="shared" si="910"/>
        <v>0</v>
      </c>
      <c r="BN884">
        <f t="shared" si="911"/>
        <v>0</v>
      </c>
      <c r="BO884">
        <f t="shared" si="912"/>
        <v>0</v>
      </c>
      <c r="BP884">
        <f t="shared" si="913"/>
        <v>0</v>
      </c>
    </row>
    <row r="885" spans="1:68" x14ac:dyDescent="0.2">
      <c r="A885">
        <f t="shared" si="919"/>
        <v>0.84799999999999998</v>
      </c>
      <c r="B885">
        <f t="shared" si="855"/>
        <v>2.6506223048274982</v>
      </c>
      <c r="C885">
        <f t="shared" si="856"/>
        <v>0.47511154520492882</v>
      </c>
      <c r="D885">
        <f t="shared" si="857"/>
        <v>2.6506223048274982</v>
      </c>
      <c r="E885">
        <f t="shared" si="863"/>
        <v>0.45743764067244647</v>
      </c>
      <c r="F885">
        <f t="shared" si="864"/>
        <v>0.45743764067244636</v>
      </c>
      <c r="G885">
        <f t="shared" si="858"/>
        <v>2.6241160817792233</v>
      </c>
      <c r="H885">
        <f t="shared" si="859"/>
        <v>0.49468867879802803</v>
      </c>
      <c r="I885">
        <f t="shared" si="860"/>
        <v>0.49468867879802814</v>
      </c>
      <c r="J885">
        <f t="shared" si="915"/>
        <v>44.125470254288757</v>
      </c>
      <c r="K885">
        <f t="shared" si="916"/>
        <v>42.485668223651693</v>
      </c>
      <c r="L885">
        <f t="shared" si="865"/>
        <v>2.788881010722161E+21</v>
      </c>
      <c r="M885">
        <f t="shared" si="861"/>
        <v>4.2352354983137906E-2</v>
      </c>
      <c r="N885" s="17">
        <f t="shared" si="917"/>
        <v>1.1811567857183739E+20</v>
      </c>
      <c r="O885">
        <f t="shared" si="918"/>
        <v>0</v>
      </c>
      <c r="P885" s="18" t="e">
        <f t="shared" si="862"/>
        <v>#N/A</v>
      </c>
      <c r="R885">
        <f t="shared" si="866"/>
        <v>3.7491668007924868</v>
      </c>
      <c r="S885">
        <f t="shared" si="867"/>
        <v>49.379927396831789</v>
      </c>
      <c r="T885">
        <f t="shared" si="889"/>
        <v>-3.1617312517999459</v>
      </c>
      <c r="U885" s="9">
        <f t="shared" si="868"/>
        <v>46.21819614503184</v>
      </c>
      <c r="V885">
        <f t="shared" si="890"/>
        <v>-1.1811567857183226E+20</v>
      </c>
      <c r="W885">
        <f t="shared" si="891"/>
        <v>0</v>
      </c>
      <c r="X885">
        <f t="shared" si="892"/>
        <v>-4.2632564145606011E-14</v>
      </c>
      <c r="Y885">
        <f t="shared" si="869"/>
        <v>0.47511154520492882</v>
      </c>
      <c r="Z885">
        <f t="shared" si="870"/>
        <v>31.415926535897931</v>
      </c>
      <c r="AA885">
        <f t="shared" si="871"/>
        <v>4.2372774351797613</v>
      </c>
      <c r="AB885">
        <f t="shared" si="893"/>
        <v>8.2371092014405303</v>
      </c>
      <c r="AC885">
        <f t="shared" si="872"/>
        <v>39.653035737338463</v>
      </c>
      <c r="AD885">
        <f t="shared" si="894"/>
        <v>0.29919106280636204</v>
      </c>
      <c r="AE885">
        <f t="shared" si="873"/>
        <v>0.77744255332906009</v>
      </c>
      <c r="AF885" s="9">
        <f t="shared" si="895"/>
        <v>40.729669353473888</v>
      </c>
      <c r="AG885" s="9">
        <f t="shared" si="896"/>
        <v>0</v>
      </c>
      <c r="AH885">
        <f t="shared" si="897"/>
        <v>0</v>
      </c>
      <c r="AI885">
        <f t="shared" si="914"/>
        <v>3.1257338500325638E-3</v>
      </c>
      <c r="AJ885">
        <f t="shared" si="874"/>
        <v>37.337604695554134</v>
      </c>
      <c r="AK885">
        <f t="shared" si="875"/>
        <v>7.7505181481819934</v>
      </c>
      <c r="AL885">
        <f t="shared" si="876"/>
        <v>0.34795859319781819</v>
      </c>
      <c r="AM885">
        <f t="shared" si="877"/>
        <v>0.7821147080979699</v>
      </c>
      <c r="AN885" s="9">
        <f t="shared" si="898"/>
        <v>46.218196145031918</v>
      </c>
      <c r="AO885">
        <f t="shared" si="878"/>
        <v>7.815970093361102E-14</v>
      </c>
      <c r="AP885">
        <f t="shared" si="899"/>
        <v>1.6911023677416401E-15</v>
      </c>
      <c r="AQ885">
        <f t="shared" si="879"/>
        <v>5.9216781596562029</v>
      </c>
      <c r="AR885">
        <f t="shared" si="880"/>
        <v>-0.48659105325853691</v>
      </c>
      <c r="AS885">
        <f t="shared" si="881"/>
        <v>4.8767530391456149E-2</v>
      </c>
      <c r="AT885">
        <f t="shared" si="900"/>
        <v>-6.2781744904716413E-2</v>
      </c>
      <c r="AU885">
        <f t="shared" si="882"/>
        <v>5.48852679155803</v>
      </c>
      <c r="AV885">
        <f t="shared" si="901"/>
        <v>0.11875250981962009</v>
      </c>
      <c r="AW885">
        <f t="shared" si="902"/>
        <v>0</v>
      </c>
      <c r="AX885">
        <f t="shared" si="883"/>
        <v>4.2365026605641259E-2</v>
      </c>
      <c r="AY885" t="b">
        <f t="shared" si="903"/>
        <v>0</v>
      </c>
      <c r="AZ885">
        <f t="shared" si="884"/>
        <v>37.337604695554134</v>
      </c>
      <c r="BA885">
        <f t="shared" si="885"/>
        <v>7.7505181481819756</v>
      </c>
      <c r="BB885">
        <f t="shared" si="886"/>
        <v>0.2986267968999104</v>
      </c>
      <c r="BC885">
        <f t="shared" si="887"/>
        <v>0.78211470809797012</v>
      </c>
      <c r="BD885">
        <f t="shared" si="888"/>
        <v>4.9331796297907987E-2</v>
      </c>
      <c r="BF885" s="15">
        <f t="shared" si="904"/>
        <v>46.218196145031897</v>
      </c>
      <c r="BG885" s="10">
        <f t="shared" si="905"/>
        <v>0</v>
      </c>
      <c r="BH885">
        <f t="shared" si="906"/>
        <v>5.4885267915580087</v>
      </c>
      <c r="BI885">
        <f t="shared" si="907"/>
        <v>5.9216781596562029</v>
      </c>
      <c r="BJ885">
        <f t="shared" si="908"/>
        <v>-0.48659105325855467</v>
      </c>
      <c r="BK885">
        <f t="shared" si="909"/>
        <v>-5.6426590645164421E-4</v>
      </c>
      <c r="BM885">
        <f t="shared" si="910"/>
        <v>0</v>
      </c>
      <c r="BN885">
        <f t="shared" si="911"/>
        <v>-1.7763568394002505E-14</v>
      </c>
      <c r="BO885">
        <f t="shared" si="912"/>
        <v>0</v>
      </c>
      <c r="BP885">
        <f t="shared" si="913"/>
        <v>0</v>
      </c>
    </row>
    <row r="886" spans="1:68" x14ac:dyDescent="0.2">
      <c r="A886">
        <f t="shared" si="919"/>
        <v>0.84899999999999998</v>
      </c>
      <c r="B886">
        <f t="shared" si="855"/>
        <v>2.6537480386775303</v>
      </c>
      <c r="C886">
        <f t="shared" si="856"/>
        <v>0.4719858113548967</v>
      </c>
      <c r="D886">
        <f t="shared" si="857"/>
        <v>2.6537480386775303</v>
      </c>
      <c r="E886">
        <f t="shared" si="863"/>
        <v>0.45465587767961746</v>
      </c>
      <c r="F886">
        <f t="shared" si="864"/>
        <v>0.45465587767961735</v>
      </c>
      <c r="G886">
        <f t="shared" si="858"/>
        <v>2.6272105582907548</v>
      </c>
      <c r="H886">
        <f t="shared" si="859"/>
        <v>0.49199699707957661</v>
      </c>
      <c r="I886">
        <f t="shared" si="860"/>
        <v>0.4919969970795765</v>
      </c>
      <c r="J886">
        <f t="shared" si="915"/>
        <v>44.366877665932634</v>
      </c>
      <c r="K886">
        <f t="shared" si="916"/>
        <v>42.715773746472188</v>
      </c>
      <c r="L886">
        <f t="shared" si="865"/>
        <v>2.9905865847784336E+21</v>
      </c>
      <c r="M886">
        <f t="shared" si="861"/>
        <v>4.238358425487377E-2</v>
      </c>
      <c r="N886" s="17">
        <f t="shared" si="917"/>
        <v>1.2675177848745194E+20</v>
      </c>
      <c r="O886">
        <f t="shared" si="918"/>
        <v>0</v>
      </c>
      <c r="P886" s="18" t="e">
        <f t="shared" si="862"/>
        <v>#N/A</v>
      </c>
      <c r="R886">
        <f t="shared" si="866"/>
        <v>3.7545682606025141</v>
      </c>
      <c r="S886">
        <f t="shared" si="867"/>
        <v>49.449756503236443</v>
      </c>
      <c r="T886">
        <f t="shared" si="889"/>
        <v>-3.1609941555116263</v>
      </c>
      <c r="U886" s="9">
        <f t="shared" si="868"/>
        <v>46.28876234772482</v>
      </c>
      <c r="V886">
        <f t="shared" si="890"/>
        <v>-1.2675177848744662E+20</v>
      </c>
      <c r="W886">
        <f t="shared" si="891"/>
        <v>0</v>
      </c>
      <c r="X886">
        <f t="shared" si="892"/>
        <v>-4.2632564145606011E-14</v>
      </c>
      <c r="Y886">
        <f t="shared" si="869"/>
        <v>0.4719858113548967</v>
      </c>
      <c r="Z886">
        <f t="shared" si="870"/>
        <v>31.415926535897931</v>
      </c>
      <c r="AA886">
        <f t="shared" si="871"/>
        <v>4.2404031690297934</v>
      </c>
      <c r="AB886">
        <f t="shared" si="893"/>
        <v>8.3069154839118422</v>
      </c>
      <c r="AC886">
        <f t="shared" si="872"/>
        <v>39.722842019809775</v>
      </c>
      <c r="AD886">
        <f t="shared" si="894"/>
        <v>0.29992846590930927</v>
      </c>
      <c r="AE886">
        <f t="shared" si="873"/>
        <v>0.78353712904342698</v>
      </c>
      <c r="AF886" s="9">
        <f t="shared" si="895"/>
        <v>40.80630761476251</v>
      </c>
      <c r="AG886" s="9">
        <f t="shared" si="896"/>
        <v>0</v>
      </c>
      <c r="AH886">
        <f t="shared" si="897"/>
        <v>0</v>
      </c>
      <c r="AI886">
        <f t="shared" si="914"/>
        <v>3.1257338500323417E-3</v>
      </c>
      <c r="AJ886">
        <f t="shared" si="874"/>
        <v>37.337604695554134</v>
      </c>
      <c r="AK886">
        <f t="shared" si="875"/>
        <v>7.8142475037124779</v>
      </c>
      <c r="AL886">
        <f t="shared" si="876"/>
        <v>0.34869568948613772</v>
      </c>
      <c r="AM886">
        <f t="shared" si="877"/>
        <v>0.78821445897204367</v>
      </c>
      <c r="AN886" s="9">
        <f t="shared" si="898"/>
        <v>46.288762347724791</v>
      </c>
      <c r="AO886">
        <f t="shared" si="878"/>
        <v>0</v>
      </c>
      <c r="AP886">
        <f t="shared" si="899"/>
        <v>0</v>
      </c>
      <c r="AQ886">
        <f t="shared" si="879"/>
        <v>5.9216781596562029</v>
      </c>
      <c r="AR886">
        <f t="shared" si="880"/>
        <v>-0.49266798019936431</v>
      </c>
      <c r="AS886">
        <f t="shared" si="881"/>
        <v>4.8767223576828445E-2</v>
      </c>
      <c r="AT886">
        <f t="shared" si="900"/>
        <v>-6.304739899335185E-2</v>
      </c>
      <c r="AU886">
        <f t="shared" si="882"/>
        <v>5.4824547329622817</v>
      </c>
      <c r="AV886">
        <f t="shared" si="901"/>
        <v>0.11844029641098749</v>
      </c>
      <c r="AW886">
        <f t="shared" si="902"/>
        <v>0</v>
      </c>
      <c r="AX886">
        <f t="shared" si="883"/>
        <v>4.2396283944141577E-2</v>
      </c>
      <c r="AY886" t="b">
        <f t="shared" si="903"/>
        <v>0</v>
      </c>
      <c r="AZ886">
        <f t="shared" si="884"/>
        <v>37.337604695554134</v>
      </c>
      <c r="BA886">
        <f t="shared" si="885"/>
        <v>7.8142475037124743</v>
      </c>
      <c r="BB886">
        <f t="shared" si="886"/>
        <v>0.29936389318822976</v>
      </c>
      <c r="BC886">
        <f t="shared" si="887"/>
        <v>0.7882144589720439</v>
      </c>
      <c r="BD886">
        <f t="shared" si="888"/>
        <v>4.9331796297907987E-2</v>
      </c>
      <c r="BF886" s="15">
        <f t="shared" si="904"/>
        <v>46.288762347724784</v>
      </c>
      <c r="BG886" s="10">
        <f t="shared" si="905"/>
        <v>0</v>
      </c>
      <c r="BH886">
        <f t="shared" si="906"/>
        <v>5.4824547329622746</v>
      </c>
      <c r="BI886">
        <f t="shared" si="907"/>
        <v>5.9216781596562029</v>
      </c>
      <c r="BJ886">
        <f t="shared" si="908"/>
        <v>-0.49266798019936786</v>
      </c>
      <c r="BK886">
        <f t="shared" si="909"/>
        <v>-5.6457272107951484E-4</v>
      </c>
      <c r="BM886">
        <f t="shared" si="910"/>
        <v>0</v>
      </c>
      <c r="BN886">
        <f t="shared" si="911"/>
        <v>0</v>
      </c>
      <c r="BO886">
        <f t="shared" si="912"/>
        <v>0</v>
      </c>
      <c r="BP886">
        <f t="shared" si="913"/>
        <v>0</v>
      </c>
    </row>
    <row r="887" spans="1:68" x14ac:dyDescent="0.2">
      <c r="A887">
        <f t="shared" si="919"/>
        <v>0.85</v>
      </c>
      <c r="B887">
        <f t="shared" si="855"/>
        <v>2.6568737725275628</v>
      </c>
      <c r="C887">
        <f t="shared" si="856"/>
        <v>0.46886007750486414</v>
      </c>
      <c r="D887">
        <f t="shared" si="857"/>
        <v>2.6568737725275628</v>
      </c>
      <c r="E887">
        <f t="shared" si="863"/>
        <v>0.45186967260604677</v>
      </c>
      <c r="F887">
        <f t="shared" si="864"/>
        <v>0.45186967260604666</v>
      </c>
      <c r="G887">
        <f t="shared" si="858"/>
        <v>2.6303050348022872</v>
      </c>
      <c r="H887">
        <f t="shared" si="859"/>
        <v>0.489300604107478</v>
      </c>
      <c r="I887">
        <f t="shared" si="860"/>
        <v>0.489300604107478</v>
      </c>
      <c r="J887">
        <f t="shared" si="915"/>
        <v>44.611370593446175</v>
      </c>
      <c r="K887">
        <f t="shared" si="916"/>
        <v>42.948807570714266</v>
      </c>
      <c r="L887">
        <f t="shared" si="865"/>
        <v>3.2094795673383076E+21</v>
      </c>
      <c r="M887">
        <f t="shared" si="861"/>
        <v>4.2414813485199987E-2</v>
      </c>
      <c r="N887" s="17">
        <f t="shared" si="917"/>
        <v>1.3612947723321467E+20</v>
      </c>
      <c r="O887">
        <f t="shared" si="918"/>
        <v>0</v>
      </c>
      <c r="P887" s="18" t="e">
        <f t="shared" si="862"/>
        <v>#N/A</v>
      </c>
      <c r="R887">
        <f t="shared" si="866"/>
        <v>3.7600088848484514</v>
      </c>
      <c r="S887">
        <f t="shared" si="867"/>
        <v>49.520395748317547</v>
      </c>
      <c r="T887">
        <f t="shared" si="889"/>
        <v>-3.1602576031103937</v>
      </c>
      <c r="U887" s="9">
        <f t="shared" si="868"/>
        <v>46.360138145207152</v>
      </c>
      <c r="V887">
        <f t="shared" si="890"/>
        <v>-1.3612947723320941E+20</v>
      </c>
      <c r="W887">
        <f t="shared" si="891"/>
        <v>0</v>
      </c>
      <c r="X887">
        <f t="shared" si="892"/>
        <v>-3.5527136788005009E-14</v>
      </c>
      <c r="Y887">
        <f t="shared" si="869"/>
        <v>0.46886007750486414</v>
      </c>
      <c r="Z887">
        <f t="shared" si="870"/>
        <v>31.415926535897931</v>
      </c>
      <c r="AA887">
        <f t="shared" si="871"/>
        <v>4.2435289028798255</v>
      </c>
      <c r="AB887">
        <f t="shared" si="893"/>
        <v>8.3776015849016137</v>
      </c>
      <c r="AC887">
        <f t="shared" si="872"/>
        <v>39.793528120799543</v>
      </c>
      <c r="AD887">
        <f t="shared" si="894"/>
        <v>0.30066532564957316</v>
      </c>
      <c r="AE887">
        <f t="shared" si="873"/>
        <v>0.78967900684355175</v>
      </c>
      <c r="AF887" s="9">
        <f t="shared" si="895"/>
        <v>40.883872453292668</v>
      </c>
      <c r="AG887" s="9">
        <f t="shared" si="896"/>
        <v>0</v>
      </c>
      <c r="AH887">
        <f t="shared" si="897"/>
        <v>0</v>
      </c>
      <c r="AI887">
        <f t="shared" si="914"/>
        <v>3.1257338500323417E-3</v>
      </c>
      <c r="AJ887">
        <f t="shared" si="874"/>
        <v>37.337604695554134</v>
      </c>
      <c r="AK887">
        <f t="shared" si="875"/>
        <v>7.8787397320969585</v>
      </c>
      <c r="AL887">
        <f t="shared" si="876"/>
        <v>0.34943224188737032</v>
      </c>
      <c r="AM887">
        <f t="shared" si="877"/>
        <v>0.79436147566879189</v>
      </c>
      <c r="AN887" s="9">
        <f t="shared" si="898"/>
        <v>46.360138145207259</v>
      </c>
      <c r="AO887">
        <f t="shared" si="878"/>
        <v>1.0658141036401503E-13</v>
      </c>
      <c r="AP887">
        <f t="shared" si="899"/>
        <v>2.2989881960701942E-15</v>
      </c>
      <c r="AQ887">
        <f t="shared" si="879"/>
        <v>5.9216781596562029</v>
      </c>
      <c r="AR887">
        <f t="shared" si="880"/>
        <v>-0.49886185280465511</v>
      </c>
      <c r="AS887">
        <f t="shared" si="881"/>
        <v>4.8766916237797164E-2</v>
      </c>
      <c r="AT887">
        <f t="shared" si="900"/>
        <v>-6.3317468245886702E-2</v>
      </c>
      <c r="AU887">
        <f t="shared" si="882"/>
        <v>5.4762656919145911</v>
      </c>
      <c r="AV887">
        <f t="shared" si="901"/>
        <v>0.11812444723011964</v>
      </c>
      <c r="AW887">
        <f t="shared" si="902"/>
        <v>0</v>
      </c>
      <c r="AX887">
        <f t="shared" si="883"/>
        <v>4.2427541282641902E-2</v>
      </c>
      <c r="AY887" t="b">
        <f t="shared" si="903"/>
        <v>0</v>
      </c>
      <c r="AZ887">
        <f t="shared" si="884"/>
        <v>37.337604695554134</v>
      </c>
      <c r="BA887">
        <f t="shared" si="885"/>
        <v>7.8787397320969559</v>
      </c>
      <c r="BB887">
        <f t="shared" si="886"/>
        <v>0.30010044558946225</v>
      </c>
      <c r="BC887">
        <f t="shared" si="887"/>
        <v>0.79436147566879223</v>
      </c>
      <c r="BD887">
        <f t="shared" si="888"/>
        <v>4.9331796297907987E-2</v>
      </c>
      <c r="BF887" s="15">
        <f t="shared" si="904"/>
        <v>46.360138145207252</v>
      </c>
      <c r="BG887" s="10">
        <f t="shared" si="905"/>
        <v>0</v>
      </c>
      <c r="BH887">
        <f t="shared" si="906"/>
        <v>5.476265691914584</v>
      </c>
      <c r="BI887">
        <f t="shared" si="907"/>
        <v>5.9216781596562029</v>
      </c>
      <c r="BJ887">
        <f t="shared" si="908"/>
        <v>-0.49886185280465778</v>
      </c>
      <c r="BK887">
        <f t="shared" si="909"/>
        <v>-5.6488006011090608E-4</v>
      </c>
      <c r="BM887">
        <f t="shared" si="910"/>
        <v>0</v>
      </c>
      <c r="BN887">
        <f t="shared" si="911"/>
        <v>0</v>
      </c>
      <c r="BO887">
        <f t="shared" si="912"/>
        <v>0</v>
      </c>
      <c r="BP887">
        <f t="shared" si="913"/>
        <v>0</v>
      </c>
    </row>
    <row r="888" spans="1:68" x14ac:dyDescent="0.2">
      <c r="A888">
        <f t="shared" si="919"/>
        <v>0.85099999999999998</v>
      </c>
      <c r="B888">
        <f t="shared" si="855"/>
        <v>2.6599995063775954</v>
      </c>
      <c r="C888">
        <f t="shared" si="856"/>
        <v>0.46573434365483157</v>
      </c>
      <c r="D888">
        <f t="shared" si="857"/>
        <v>2.6599995063775954</v>
      </c>
      <c r="E888">
        <f t="shared" si="863"/>
        <v>0.44907905267352705</v>
      </c>
      <c r="F888">
        <f t="shared" si="864"/>
        <v>0.44907905267352694</v>
      </c>
      <c r="G888">
        <f t="shared" si="858"/>
        <v>2.6333995113138196</v>
      </c>
      <c r="H888">
        <f t="shared" si="859"/>
        <v>0.48659952570179155</v>
      </c>
      <c r="I888">
        <f t="shared" si="860"/>
        <v>0.48659952570179166</v>
      </c>
      <c r="J888">
        <f t="shared" si="915"/>
        <v>44.859005051338926</v>
      </c>
      <c r="K888">
        <f t="shared" si="916"/>
        <v>43.184822667363797</v>
      </c>
      <c r="L888">
        <f t="shared" si="865"/>
        <v>3.4472381129591751E+21</v>
      </c>
      <c r="M888">
        <f t="shared" si="861"/>
        <v>4.2446042674086013E-2</v>
      </c>
      <c r="N888" s="17">
        <f t="shared" si="917"/>
        <v>1.4632161605040089E+20</v>
      </c>
      <c r="O888">
        <f t="shared" si="918"/>
        <v>0</v>
      </c>
      <c r="P888" s="18" t="e">
        <f t="shared" si="862"/>
        <v>#N/A</v>
      </c>
      <c r="R888">
        <f t="shared" si="866"/>
        <v>3.7654891063758682</v>
      </c>
      <c r="S888">
        <f t="shared" si="867"/>
        <v>49.591860316340998</v>
      </c>
      <c r="T888">
        <f t="shared" si="889"/>
        <v>-3.1595215937956356</v>
      </c>
      <c r="U888" s="9">
        <f t="shared" si="868"/>
        <v>46.43233872254536</v>
      </c>
      <c r="V888">
        <f t="shared" si="890"/>
        <v>-1.4632161605039607E+20</v>
      </c>
      <c r="W888">
        <f t="shared" si="891"/>
        <v>0</v>
      </c>
      <c r="X888">
        <f t="shared" si="892"/>
        <v>-3.5527136788005009E-14</v>
      </c>
      <c r="Y888">
        <f t="shared" si="869"/>
        <v>0.46573434365483157</v>
      </c>
      <c r="Z888">
        <f t="shared" si="870"/>
        <v>31.415926535897931</v>
      </c>
      <c r="AA888">
        <f t="shared" si="871"/>
        <v>4.2466546367298577</v>
      </c>
      <c r="AB888">
        <f t="shared" si="893"/>
        <v>8.4491851531054341</v>
      </c>
      <c r="AC888">
        <f t="shared" si="872"/>
        <v>39.865111689003363</v>
      </c>
      <c r="AD888">
        <f t="shared" si="894"/>
        <v>0.30140164282732818</v>
      </c>
      <c r="AE888">
        <f t="shared" si="873"/>
        <v>0.79586877137407019</v>
      </c>
      <c r="AF888" s="9">
        <f t="shared" si="895"/>
        <v>40.96238210320476</v>
      </c>
      <c r="AG888" s="9">
        <f t="shared" si="896"/>
        <v>0</v>
      </c>
      <c r="AH888">
        <f t="shared" si="897"/>
        <v>0</v>
      </c>
      <c r="AI888">
        <f t="shared" si="914"/>
        <v>3.1257338500325638E-3</v>
      </c>
      <c r="AJ888">
        <f t="shared" si="874"/>
        <v>37.337604695554134</v>
      </c>
      <c r="AK888">
        <f t="shared" si="875"/>
        <v>7.9440094329127229</v>
      </c>
      <c r="AL888">
        <f t="shared" si="876"/>
        <v>0.35016825120212847</v>
      </c>
      <c r="AM888">
        <f t="shared" si="877"/>
        <v>0.80055634287644328</v>
      </c>
      <c r="AN888" s="9">
        <f t="shared" si="898"/>
        <v>46.432338722545424</v>
      </c>
      <c r="AO888">
        <f t="shared" si="878"/>
        <v>6.3948846218409017E-14</v>
      </c>
      <c r="AP888">
        <f t="shared" si="899"/>
        <v>1.3772480124366075E-15</v>
      </c>
      <c r="AQ888">
        <f t="shared" si="879"/>
        <v>5.9216781596562029</v>
      </c>
      <c r="AR888">
        <f t="shared" si="880"/>
        <v>-0.50517572019271118</v>
      </c>
      <c r="AS888">
        <f t="shared" si="881"/>
        <v>4.8766608374800291E-2</v>
      </c>
      <c r="AT888">
        <f t="shared" si="900"/>
        <v>-6.3592034281797827E-2</v>
      </c>
      <c r="AU888">
        <f t="shared" si="882"/>
        <v>5.4699566193406639</v>
      </c>
      <c r="AV888">
        <f t="shared" si="901"/>
        <v>0.11780489137164014</v>
      </c>
      <c r="AW888">
        <f t="shared" si="902"/>
        <v>0</v>
      </c>
      <c r="AX888">
        <f t="shared" si="883"/>
        <v>4.2458798621142227E-2</v>
      </c>
      <c r="AY888" t="b">
        <f t="shared" si="903"/>
        <v>0</v>
      </c>
      <c r="AZ888">
        <f t="shared" si="884"/>
        <v>37.337604695554134</v>
      </c>
      <c r="BA888">
        <f t="shared" si="885"/>
        <v>7.9440094329127291</v>
      </c>
      <c r="BB888">
        <f t="shared" si="886"/>
        <v>0.30083645490422045</v>
      </c>
      <c r="BC888">
        <f t="shared" si="887"/>
        <v>0.80055634287644351</v>
      </c>
      <c r="BD888">
        <f t="shared" si="888"/>
        <v>4.9331796297907987E-2</v>
      </c>
      <c r="BF888" s="15">
        <f t="shared" si="904"/>
        <v>46.432338722545431</v>
      </c>
      <c r="BG888" s="10">
        <f t="shared" si="905"/>
        <v>0</v>
      </c>
      <c r="BH888">
        <f t="shared" si="906"/>
        <v>5.469956619340671</v>
      </c>
      <c r="BI888">
        <f t="shared" si="907"/>
        <v>5.9216781596562029</v>
      </c>
      <c r="BJ888">
        <f t="shared" si="908"/>
        <v>-0.50517572019270496</v>
      </c>
      <c r="BK888">
        <f t="shared" si="909"/>
        <v>-5.6518792310772392E-4</v>
      </c>
      <c r="BM888">
        <f t="shared" si="910"/>
        <v>0</v>
      </c>
      <c r="BN888">
        <f t="shared" si="911"/>
        <v>0</v>
      </c>
      <c r="BO888">
        <f t="shared" si="912"/>
        <v>0</v>
      </c>
      <c r="BP888">
        <f t="shared" si="913"/>
        <v>0</v>
      </c>
    </row>
    <row r="889" spans="1:68" x14ac:dyDescent="0.2">
      <c r="A889">
        <f t="shared" si="919"/>
        <v>0.85199999999999998</v>
      </c>
      <c r="B889">
        <f t="shared" si="855"/>
        <v>2.6631252402276275</v>
      </c>
      <c r="C889">
        <f t="shared" si="856"/>
        <v>0.46260860980479945</v>
      </c>
      <c r="D889">
        <f t="shared" si="857"/>
        <v>2.6631252402276275</v>
      </c>
      <c r="E889">
        <f t="shared" si="863"/>
        <v>0.44628404514698522</v>
      </c>
      <c r="F889">
        <f t="shared" si="864"/>
        <v>0.44628404514698511</v>
      </c>
      <c r="G889">
        <f t="shared" si="858"/>
        <v>2.636493987825351</v>
      </c>
      <c r="H889">
        <f t="shared" si="859"/>
        <v>0.48389378772744307</v>
      </c>
      <c r="I889">
        <f t="shared" si="860"/>
        <v>0.48389378772744296</v>
      </c>
      <c r="J889">
        <f t="shared" si="915"/>
        <v>45.109838429524935</v>
      </c>
      <c r="K889">
        <f t="shared" si="916"/>
        <v>43.423873304783235</v>
      </c>
      <c r="L889">
        <f t="shared" si="865"/>
        <v>3.7057246510509505E+21</v>
      </c>
      <c r="M889">
        <f t="shared" si="861"/>
        <v>4.2477271821501371E-2</v>
      </c>
      <c r="N889" s="17">
        <f t="shared" si="917"/>
        <v>1.5740907329832953E+20</v>
      </c>
      <c r="O889">
        <f t="shared" si="918"/>
        <v>0</v>
      </c>
      <c r="P889" s="18" t="e">
        <f t="shared" si="862"/>
        <v>#N/A</v>
      </c>
      <c r="R889">
        <f t="shared" si="866"/>
        <v>3.771009366017013</v>
      </c>
      <c r="S889">
        <f t="shared" si="867"/>
        <v>49.664165779826462</v>
      </c>
      <c r="T889">
        <f t="shared" si="889"/>
        <v>-3.158786126768506</v>
      </c>
      <c r="U889" s="9">
        <f t="shared" si="868"/>
        <v>46.505379653057958</v>
      </c>
      <c r="V889">
        <f t="shared" si="890"/>
        <v>-1.5740907329832478E+20</v>
      </c>
      <c r="W889">
        <f t="shared" si="891"/>
        <v>0</v>
      </c>
      <c r="X889">
        <f t="shared" si="892"/>
        <v>-2.8421709430404007E-14</v>
      </c>
      <c r="Y889">
        <f t="shared" si="869"/>
        <v>0.46260860980479945</v>
      </c>
      <c r="Z889">
        <f t="shared" si="870"/>
        <v>31.415926535897931</v>
      </c>
      <c r="AA889">
        <f t="shared" si="871"/>
        <v>4.2497803705798898</v>
      </c>
      <c r="AB889">
        <f t="shared" si="893"/>
        <v>8.5216843138103009</v>
      </c>
      <c r="AC889">
        <f t="shared" si="872"/>
        <v>39.937610849708236</v>
      </c>
      <c r="AD889">
        <f t="shared" si="894"/>
        <v>0.30213741824098267</v>
      </c>
      <c r="AE889">
        <f t="shared" si="873"/>
        <v>0.80210701914919025</v>
      </c>
      <c r="AF889" s="9">
        <f t="shared" si="895"/>
        <v>41.041855287098407</v>
      </c>
      <c r="AG889" s="9">
        <f t="shared" si="896"/>
        <v>0</v>
      </c>
      <c r="AH889">
        <f t="shared" si="897"/>
        <v>0</v>
      </c>
      <c r="AI889">
        <f t="shared" si="914"/>
        <v>3.1257338500323417E-3</v>
      </c>
      <c r="AJ889">
        <f t="shared" si="874"/>
        <v>37.337604695554134</v>
      </c>
      <c r="AK889">
        <f t="shared" si="875"/>
        <v>8.0100715821221069</v>
      </c>
      <c r="AL889">
        <f t="shared" si="876"/>
        <v>0.35090371822925803</v>
      </c>
      <c r="AM889">
        <f t="shared" si="877"/>
        <v>0.80679965715244262</v>
      </c>
      <c r="AN889" s="9">
        <f t="shared" si="898"/>
        <v>46.50537965305795</v>
      </c>
      <c r="AO889">
        <f t="shared" si="878"/>
        <v>0</v>
      </c>
      <c r="AP889">
        <f t="shared" si="899"/>
        <v>0</v>
      </c>
      <c r="AQ889">
        <f t="shared" si="879"/>
        <v>5.9216781596562029</v>
      </c>
      <c r="AR889">
        <f t="shared" si="880"/>
        <v>-0.51161273168819399</v>
      </c>
      <c r="AS889">
        <f t="shared" si="881"/>
        <v>4.8766299988275363E-2</v>
      </c>
      <c r="AT889">
        <f t="shared" si="900"/>
        <v>-6.3871180980464168E-2</v>
      </c>
      <c r="AU889">
        <f t="shared" si="882"/>
        <v>5.4635243659595432</v>
      </c>
      <c r="AV889">
        <f t="shared" si="901"/>
        <v>0.11748155604187806</v>
      </c>
      <c r="AW889">
        <f t="shared" si="902"/>
        <v>0</v>
      </c>
      <c r="AX889">
        <f t="shared" si="883"/>
        <v>4.2490055959642552E-2</v>
      </c>
      <c r="AY889" t="b">
        <f t="shared" si="903"/>
        <v>0</v>
      </c>
      <c r="AZ889">
        <f t="shared" si="884"/>
        <v>37.337604695554134</v>
      </c>
      <c r="BA889">
        <f t="shared" si="885"/>
        <v>8.0100715821221105</v>
      </c>
      <c r="BB889">
        <f t="shared" si="886"/>
        <v>0.30157192193135024</v>
      </c>
      <c r="BC889">
        <f t="shared" si="887"/>
        <v>0.80679965715244284</v>
      </c>
      <c r="BD889">
        <f t="shared" si="888"/>
        <v>4.9331796297907987E-2</v>
      </c>
      <c r="BF889" s="15">
        <f t="shared" si="904"/>
        <v>46.505379653057943</v>
      </c>
      <c r="BG889" s="10">
        <f t="shared" si="905"/>
        <v>0</v>
      </c>
      <c r="BH889">
        <f t="shared" si="906"/>
        <v>5.4635243659595361</v>
      </c>
      <c r="BI889">
        <f t="shared" si="907"/>
        <v>5.9216781596562029</v>
      </c>
      <c r="BJ889">
        <f t="shared" si="908"/>
        <v>-0.51161273168819044</v>
      </c>
      <c r="BK889">
        <f t="shared" si="909"/>
        <v>-5.6549630963242947E-4</v>
      </c>
      <c r="BM889">
        <f t="shared" si="910"/>
        <v>0</v>
      </c>
      <c r="BN889">
        <f t="shared" si="911"/>
        <v>0</v>
      </c>
      <c r="BO889">
        <f t="shared" si="912"/>
        <v>0</v>
      </c>
      <c r="BP889">
        <f t="shared" si="913"/>
        <v>0</v>
      </c>
    </row>
    <row r="890" spans="1:68" x14ac:dyDescent="0.2">
      <c r="A890">
        <f t="shared" si="919"/>
        <v>0.85299999999999998</v>
      </c>
      <c r="B890">
        <f t="shared" si="855"/>
        <v>2.6662509740776601</v>
      </c>
      <c r="C890">
        <f t="shared" si="856"/>
        <v>0.45948287595476689</v>
      </c>
      <c r="D890">
        <f t="shared" si="857"/>
        <v>2.6662509740776601</v>
      </c>
      <c r="E890">
        <f t="shared" si="863"/>
        <v>0.44348467733421454</v>
      </c>
      <c r="F890">
        <f t="shared" si="864"/>
        <v>0.44348467733421448</v>
      </c>
      <c r="G890">
        <f t="shared" si="858"/>
        <v>2.6395884643368834</v>
      </c>
      <c r="H890">
        <f t="shared" si="859"/>
        <v>0.48118341609397514</v>
      </c>
      <c r="I890">
        <f t="shared" si="860"/>
        <v>0.48118341609397502</v>
      </c>
      <c r="J890">
        <f t="shared" si="915"/>
        <v>45.363929535702681</v>
      </c>
      <c r="K890">
        <f t="shared" si="916"/>
        <v>43.666015088605043</v>
      </c>
      <c r="L890">
        <f t="shared" si="865"/>
        <v>3.9870083361289006E+21</v>
      </c>
      <c r="M890">
        <f t="shared" si="861"/>
        <v>4.2508500927415524E-2</v>
      </c>
      <c r="N890" s="17">
        <f t="shared" si="917"/>
        <v>1.6948174755394879E+20</v>
      </c>
      <c r="O890">
        <f t="shared" si="918"/>
        <v>0</v>
      </c>
      <c r="P890" s="18" t="e">
        <f t="shared" si="862"/>
        <v>#N/A</v>
      </c>
      <c r="R890">
        <f t="shared" si="866"/>
        <v>3.7765701127867142</v>
      </c>
      <c r="S890">
        <f t="shared" si="867"/>
        <v>49.737328112099412</v>
      </c>
      <c r="T890">
        <f t="shared" si="889"/>
        <v>-3.1580512012319217</v>
      </c>
      <c r="U890" s="9">
        <f t="shared" si="868"/>
        <v>46.579276910867492</v>
      </c>
      <c r="V890">
        <f t="shared" si="890"/>
        <v>-1.6948174755395007E+20</v>
      </c>
      <c r="W890">
        <f t="shared" si="891"/>
        <v>0</v>
      </c>
      <c r="X890">
        <f t="shared" si="892"/>
        <v>7.1054273576010019E-15</v>
      </c>
      <c r="Y890">
        <f t="shared" si="869"/>
        <v>0.45948287595476689</v>
      </c>
      <c r="Z890">
        <f t="shared" si="870"/>
        <v>31.415926535897931</v>
      </c>
      <c r="AA890">
        <f t="shared" si="871"/>
        <v>4.2529061044299228</v>
      </c>
      <c r="AB890">
        <f t="shared" si="893"/>
        <v>8.5951176851053059</v>
      </c>
      <c r="AC890">
        <f t="shared" si="872"/>
        <v>40.011044221003239</v>
      </c>
      <c r="AD890">
        <f t="shared" si="894"/>
        <v>0.30287265268718416</v>
      </c>
      <c r="AE890">
        <f t="shared" si="873"/>
        <v>0.80839435887410138</v>
      </c>
      <c r="AF890" s="9">
        <f t="shared" si="895"/>
        <v>41.122311232564527</v>
      </c>
      <c r="AG890" s="9">
        <f t="shared" si="896"/>
        <v>0</v>
      </c>
      <c r="AH890">
        <f t="shared" si="897"/>
        <v>0</v>
      </c>
      <c r="AI890">
        <f t="shared" si="914"/>
        <v>3.1257338500323417E-3</v>
      </c>
      <c r="AJ890">
        <f t="shared" si="874"/>
        <v>37.337604695554134</v>
      </c>
      <c r="AK890">
        <f t="shared" si="875"/>
        <v>8.0769415443026524</v>
      </c>
      <c r="AL890">
        <f t="shared" si="876"/>
        <v>0.35163864376584231</v>
      </c>
      <c r="AM890">
        <f t="shared" si="877"/>
        <v>0.81309202724487295</v>
      </c>
      <c r="AN890" s="9">
        <f t="shared" si="898"/>
        <v>46.579276910867506</v>
      </c>
      <c r="AO890">
        <f t="shared" si="878"/>
        <v>0</v>
      </c>
      <c r="AP890">
        <f t="shared" si="899"/>
        <v>0</v>
      </c>
      <c r="AQ890">
        <f t="shared" si="879"/>
        <v>5.9216781596562029</v>
      </c>
      <c r="AR890">
        <f t="shared" si="880"/>
        <v>-0.51817614080265351</v>
      </c>
      <c r="AS890">
        <f t="shared" si="881"/>
        <v>4.8765991078658144E-2</v>
      </c>
      <c r="AT890">
        <f t="shared" si="900"/>
        <v>-6.4154994555849776E-2</v>
      </c>
      <c r="AU890">
        <f t="shared" si="882"/>
        <v>5.4569656783029785</v>
      </c>
      <c r="AV890">
        <f t="shared" si="901"/>
        <v>0.1171543664953245</v>
      </c>
      <c r="AW890">
        <f t="shared" si="902"/>
        <v>0</v>
      </c>
      <c r="AX890">
        <f t="shared" si="883"/>
        <v>4.2521313298142877E-2</v>
      </c>
      <c r="AY890" t="b">
        <f t="shared" si="903"/>
        <v>0</v>
      </c>
      <c r="AZ890">
        <f t="shared" si="884"/>
        <v>37.337604695554134</v>
      </c>
      <c r="BA890">
        <f t="shared" si="885"/>
        <v>8.07694154430264</v>
      </c>
      <c r="BB890">
        <f t="shared" si="886"/>
        <v>0.30230684746793457</v>
      </c>
      <c r="BC890">
        <f t="shared" si="887"/>
        <v>0.81309202724487306</v>
      </c>
      <c r="BD890">
        <f t="shared" si="888"/>
        <v>4.9331796297907987E-2</v>
      </c>
      <c r="BF890" s="15">
        <f t="shared" si="904"/>
        <v>46.579276910867485</v>
      </c>
      <c r="BG890" s="10">
        <f t="shared" si="905"/>
        <v>0</v>
      </c>
      <c r="BH890">
        <f t="shared" si="906"/>
        <v>5.4569656783029572</v>
      </c>
      <c r="BI890">
        <f t="shared" si="907"/>
        <v>5.9216781596562029</v>
      </c>
      <c r="BJ890">
        <f t="shared" si="908"/>
        <v>-0.51817614080266594</v>
      </c>
      <c r="BK890">
        <f t="shared" si="909"/>
        <v>-5.6580521924959326E-4</v>
      </c>
      <c r="BM890">
        <f t="shared" si="910"/>
        <v>0</v>
      </c>
      <c r="BN890">
        <f t="shared" si="911"/>
        <v>0</v>
      </c>
      <c r="BO890">
        <f t="shared" si="912"/>
        <v>0</v>
      </c>
      <c r="BP890">
        <f t="shared" si="913"/>
        <v>0</v>
      </c>
    </row>
    <row r="891" spans="1:68" x14ac:dyDescent="0.2">
      <c r="A891">
        <f t="shared" si="919"/>
        <v>0.85399999999999998</v>
      </c>
      <c r="B891">
        <f t="shared" si="855"/>
        <v>2.6693767079276927</v>
      </c>
      <c r="C891">
        <f t="shared" si="856"/>
        <v>0.45635714210473433</v>
      </c>
      <c r="D891">
        <f t="shared" si="857"/>
        <v>2.6693767079276927</v>
      </c>
      <c r="E891">
        <f t="shared" si="863"/>
        <v>0.44068097658561051</v>
      </c>
      <c r="F891">
        <f t="shared" si="864"/>
        <v>0.4406809765856104</v>
      </c>
      <c r="G891">
        <f t="shared" si="858"/>
        <v>2.6426829408484158</v>
      </c>
      <c r="H891">
        <f t="shared" si="859"/>
        <v>0.47846843675530354</v>
      </c>
      <c r="I891">
        <f t="shared" si="860"/>
        <v>0.47846843675530365</v>
      </c>
      <c r="J891">
        <f t="shared" si="915"/>
        <v>45.621338639311688</v>
      </c>
      <c r="K891">
        <f t="shared" si="916"/>
        <v>43.911305003107067</v>
      </c>
      <c r="L891">
        <f t="shared" si="865"/>
        <v>4.2933905013844591E+21</v>
      </c>
      <c r="M891">
        <f t="shared" si="861"/>
        <v>4.2539729991797975E-2</v>
      </c>
      <c r="N891" s="17">
        <f t="shared" si="917"/>
        <v>1.8263967267824501E+20</v>
      </c>
      <c r="O891">
        <f t="shared" si="918"/>
        <v>0</v>
      </c>
      <c r="P891" s="18" t="e">
        <f t="shared" si="862"/>
        <v>#N/A</v>
      </c>
      <c r="R891">
        <f t="shared" si="866"/>
        <v>3.7821718040843328</v>
      </c>
      <c r="S891">
        <f t="shared" si="867"/>
        <v>49.811363700334297</v>
      </c>
      <c r="T891">
        <f t="shared" si="889"/>
        <v>-3.1573168163905567</v>
      </c>
      <c r="U891" s="9">
        <f t="shared" si="868"/>
        <v>46.654046883943742</v>
      </c>
      <c r="V891">
        <f t="shared" si="890"/>
        <v>-1.8263967267825127E+20</v>
      </c>
      <c r="W891">
        <f t="shared" si="891"/>
        <v>0</v>
      </c>
      <c r="X891">
        <f t="shared" si="892"/>
        <v>3.5527136788005009E-14</v>
      </c>
      <c r="Y891">
        <f t="shared" si="869"/>
        <v>0.45635714210473433</v>
      </c>
      <c r="Z891">
        <f t="shared" si="870"/>
        <v>31.415926535897931</v>
      </c>
      <c r="AA891">
        <f t="shared" si="871"/>
        <v>4.2560318382799558</v>
      </c>
      <c r="AB891">
        <f t="shared" si="893"/>
        <v>8.6695043947584249</v>
      </c>
      <c r="AC891">
        <f t="shared" si="872"/>
        <v>40.085430930656358</v>
      </c>
      <c r="AD891">
        <f t="shared" si="894"/>
        <v>0.30360734696082398</v>
      </c>
      <c r="AE891">
        <f t="shared" si="873"/>
        <v>0.81473141177737129</v>
      </c>
      <c r="AF891" s="9">
        <f t="shared" si="895"/>
        <v>41.203769689394555</v>
      </c>
      <c r="AG891" s="9">
        <f t="shared" si="896"/>
        <v>0</v>
      </c>
      <c r="AH891">
        <f t="shared" si="897"/>
        <v>0</v>
      </c>
      <c r="AI891">
        <f t="shared" si="914"/>
        <v>3.1257338500325638E-3</v>
      </c>
      <c r="AJ891">
        <f t="shared" si="874"/>
        <v>37.337604695554134</v>
      </c>
      <c r="AK891">
        <f t="shared" si="875"/>
        <v>8.1446350853575442</v>
      </c>
      <c r="AL891">
        <f t="shared" si="876"/>
        <v>0.35237302860720732</v>
      </c>
      <c r="AM891">
        <f t="shared" si="877"/>
        <v>0.8194340744248404</v>
      </c>
      <c r="AN891" s="9">
        <f t="shared" si="898"/>
        <v>46.654046883943728</v>
      </c>
      <c r="AO891">
        <f t="shared" si="878"/>
        <v>0</v>
      </c>
      <c r="AP891">
        <f t="shared" si="899"/>
        <v>0</v>
      </c>
      <c r="AQ891">
        <f t="shared" si="879"/>
        <v>5.9216781596562029</v>
      </c>
      <c r="AR891">
        <f t="shared" si="880"/>
        <v>-0.52486930940088072</v>
      </c>
      <c r="AS891">
        <f t="shared" si="881"/>
        <v>4.8765681646383341E-2</v>
      </c>
      <c r="AT891">
        <f t="shared" si="900"/>
        <v>-6.4443563634237311E-2</v>
      </c>
      <c r="AU891">
        <f t="shared" si="882"/>
        <v>5.450277194549173</v>
      </c>
      <c r="AV891">
        <f t="shared" si="901"/>
        <v>0.11682324596850609</v>
      </c>
      <c r="AW891">
        <f t="shared" si="902"/>
        <v>0</v>
      </c>
      <c r="AX891">
        <f t="shared" si="883"/>
        <v>4.2552570636643201E-2</v>
      </c>
      <c r="AY891" t="b">
        <f t="shared" si="903"/>
        <v>0</v>
      </c>
      <c r="AZ891">
        <f t="shared" si="884"/>
        <v>37.337604695554134</v>
      </c>
      <c r="BA891">
        <f t="shared" si="885"/>
        <v>8.1446350853575478</v>
      </c>
      <c r="BB891">
        <f t="shared" si="886"/>
        <v>0.30304123230929964</v>
      </c>
      <c r="BC891">
        <f t="shared" si="887"/>
        <v>0.81943407442484062</v>
      </c>
      <c r="BD891">
        <f t="shared" si="888"/>
        <v>4.9331796297907987E-2</v>
      </c>
      <c r="BF891" s="15">
        <f t="shared" si="904"/>
        <v>46.654046883943728</v>
      </c>
      <c r="BG891" s="10">
        <f t="shared" si="905"/>
        <v>0</v>
      </c>
      <c r="BH891">
        <f t="shared" si="906"/>
        <v>5.450277194549173</v>
      </c>
      <c r="BI891">
        <f t="shared" si="907"/>
        <v>5.9216781596562029</v>
      </c>
      <c r="BJ891">
        <f t="shared" si="908"/>
        <v>-0.52486930940087717</v>
      </c>
      <c r="BK891">
        <f t="shared" si="909"/>
        <v>-5.6611465152434093E-4</v>
      </c>
      <c r="BM891">
        <f t="shared" si="910"/>
        <v>0</v>
      </c>
      <c r="BN891">
        <f t="shared" si="911"/>
        <v>0</v>
      </c>
      <c r="BO891">
        <f t="shared" si="912"/>
        <v>0</v>
      </c>
      <c r="BP891">
        <f t="shared" si="913"/>
        <v>0</v>
      </c>
    </row>
    <row r="892" spans="1:68" x14ac:dyDescent="0.2">
      <c r="A892">
        <f t="shared" si="919"/>
        <v>0.85499999999999998</v>
      </c>
      <c r="B892">
        <f t="shared" si="855"/>
        <v>2.6725024417777252</v>
      </c>
      <c r="C892">
        <f t="shared" si="856"/>
        <v>0.45323140825470176</v>
      </c>
      <c r="D892">
        <f t="shared" si="857"/>
        <v>2.6725024417777252</v>
      </c>
      <c r="E892">
        <f t="shared" si="863"/>
        <v>0.43787297029390176</v>
      </c>
      <c r="F892">
        <f t="shared" si="864"/>
        <v>0.43787297029390165</v>
      </c>
      <c r="G892">
        <f t="shared" si="858"/>
        <v>2.6457774173599478</v>
      </c>
      <c r="H892">
        <f t="shared" si="859"/>
        <v>0.47574887570946606</v>
      </c>
      <c r="I892">
        <f t="shared" si="860"/>
        <v>0.47574887570946589</v>
      </c>
      <c r="J892">
        <f t="shared" si="915"/>
        <v>45.88212751713597</v>
      </c>
      <c r="K892">
        <f t="shared" si="916"/>
        <v>44.15980145413544</v>
      </c>
      <c r="L892">
        <f t="shared" si="865"/>
        <v>4.6274335531431053E+21</v>
      </c>
      <c r="M892">
        <f t="shared" si="861"/>
        <v>4.2570959014618208E-2</v>
      </c>
      <c r="N892" s="17">
        <f t="shared" si="917"/>
        <v>1.9699428413372426E+20</v>
      </c>
      <c r="O892">
        <f t="shared" si="918"/>
        <v>0</v>
      </c>
      <c r="P892" s="18" t="e">
        <f t="shared" si="862"/>
        <v>#N/A</v>
      </c>
      <c r="R892">
        <f t="shared" si="866"/>
        <v>3.787814905902017</v>
      </c>
      <c r="S892">
        <f t="shared" si="867"/>
        <v>49.886289359111082</v>
      </c>
      <c r="T892">
        <f t="shared" si="889"/>
        <v>-3.1565829714508369</v>
      </c>
      <c r="U892" s="9">
        <f t="shared" si="868"/>
        <v>46.729706387660244</v>
      </c>
      <c r="V892">
        <f t="shared" si="890"/>
        <v>-1.9699428413372151E+20</v>
      </c>
      <c r="W892">
        <f t="shared" si="891"/>
        <v>0</v>
      </c>
      <c r="X892">
        <f t="shared" si="892"/>
        <v>-1.4210854715202004E-14</v>
      </c>
      <c r="Y892">
        <f t="shared" si="869"/>
        <v>0.45323140825470176</v>
      </c>
      <c r="Z892">
        <f t="shared" si="870"/>
        <v>31.415926535897931</v>
      </c>
      <c r="AA892">
        <f t="shared" si="871"/>
        <v>4.2591575721299879</v>
      </c>
      <c r="AB892">
        <f t="shared" si="893"/>
        <v>8.7448640977917425</v>
      </c>
      <c r="AC892">
        <f t="shared" si="872"/>
        <v>40.160790633689672</v>
      </c>
      <c r="AD892">
        <f t="shared" si="894"/>
        <v>0.30434150185504238</v>
      </c>
      <c r="AE892">
        <f t="shared" si="873"/>
        <v>0.82111881195475289</v>
      </c>
      <c r="AF892" s="9">
        <f t="shared" si="895"/>
        <v>41.286250947499468</v>
      </c>
      <c r="AG892" s="9">
        <f t="shared" si="896"/>
        <v>0</v>
      </c>
      <c r="AH892">
        <f t="shared" si="897"/>
        <v>0</v>
      </c>
      <c r="AI892">
        <f t="shared" si="914"/>
        <v>3.1257338500325638E-3</v>
      </c>
      <c r="AJ892">
        <f t="shared" si="874"/>
        <v>37.337604695554134</v>
      </c>
      <c r="AK892">
        <f t="shared" si="875"/>
        <v>8.2131683857288795</v>
      </c>
      <c r="AL892">
        <f t="shared" si="876"/>
        <v>0.35310687354692716</v>
      </c>
      <c r="AM892">
        <f t="shared" si="877"/>
        <v>0.82582643283029256</v>
      </c>
      <c r="AN892" s="9">
        <f t="shared" si="898"/>
        <v>46.729706387660229</v>
      </c>
      <c r="AO892">
        <f t="shared" si="878"/>
        <v>0</v>
      </c>
      <c r="AP892">
        <f t="shared" si="899"/>
        <v>0</v>
      </c>
      <c r="AQ892">
        <f t="shared" si="879"/>
        <v>5.9216781596562029</v>
      </c>
      <c r="AR892">
        <f t="shared" si="880"/>
        <v>-0.53169571206286292</v>
      </c>
      <c r="AS892">
        <f t="shared" si="881"/>
        <v>4.8765371691884773E-2</v>
      </c>
      <c r="AT892">
        <f t="shared" si="900"/>
        <v>-6.4736979335128716E-2</v>
      </c>
      <c r="AU892">
        <f t="shared" si="882"/>
        <v>5.4434554401607613</v>
      </c>
      <c r="AV892">
        <f t="shared" si="901"/>
        <v>0.1164881156111479</v>
      </c>
      <c r="AW892">
        <f t="shared" si="902"/>
        <v>0</v>
      </c>
      <c r="AX892">
        <f t="shared" si="883"/>
        <v>4.2583827975143526E-2</v>
      </c>
      <c r="AY892" t="b">
        <f t="shared" si="903"/>
        <v>0</v>
      </c>
      <c r="AZ892">
        <f t="shared" si="884"/>
        <v>37.337604695554134</v>
      </c>
      <c r="BA892">
        <f t="shared" si="885"/>
        <v>8.2131683857288742</v>
      </c>
      <c r="BB892">
        <f t="shared" si="886"/>
        <v>0.30377507724901931</v>
      </c>
      <c r="BC892">
        <f t="shared" si="887"/>
        <v>0.82582643283029278</v>
      </c>
      <c r="BD892">
        <f t="shared" si="888"/>
        <v>4.9331796297907987E-2</v>
      </c>
      <c r="BF892" s="15">
        <f t="shared" si="904"/>
        <v>46.729706387660229</v>
      </c>
      <c r="BG892" s="10">
        <f t="shared" si="905"/>
        <v>0</v>
      </c>
      <c r="BH892">
        <f t="shared" si="906"/>
        <v>5.4434554401607613</v>
      </c>
      <c r="BI892">
        <f t="shared" si="907"/>
        <v>5.9216781596562029</v>
      </c>
      <c r="BJ892">
        <f t="shared" si="908"/>
        <v>-0.53169571206286825</v>
      </c>
      <c r="BK892">
        <f t="shared" si="909"/>
        <v>-5.6642460602307487E-4</v>
      </c>
      <c r="BM892">
        <f t="shared" si="910"/>
        <v>0</v>
      </c>
      <c r="BN892">
        <f t="shared" si="911"/>
        <v>0</v>
      </c>
      <c r="BO892">
        <f t="shared" si="912"/>
        <v>0</v>
      </c>
      <c r="BP892">
        <f t="shared" si="913"/>
        <v>0</v>
      </c>
    </row>
    <row r="893" spans="1:68" x14ac:dyDescent="0.2">
      <c r="A893">
        <f t="shared" si="919"/>
        <v>0.85599999999999998</v>
      </c>
      <c r="B893">
        <f t="shared" si="855"/>
        <v>2.6756281756277573</v>
      </c>
      <c r="C893">
        <f t="shared" si="856"/>
        <v>0.45010567440466964</v>
      </c>
      <c r="D893">
        <f t="shared" si="857"/>
        <v>2.6756281756277573</v>
      </c>
      <c r="E893">
        <f t="shared" si="863"/>
        <v>0.43506068589388341</v>
      </c>
      <c r="F893">
        <f t="shared" si="864"/>
        <v>0.4350606858938833</v>
      </c>
      <c r="G893">
        <f t="shared" si="858"/>
        <v>2.6488718938714797</v>
      </c>
      <c r="H893">
        <f t="shared" si="859"/>
        <v>0.47302475899837293</v>
      </c>
      <c r="I893">
        <f t="shared" si="860"/>
        <v>0.47302475899837287</v>
      </c>
      <c r="J893">
        <f t="shared" si="915"/>
        <v>46.146359500625792</v>
      </c>
      <c r="K893">
        <f t="shared" si="916"/>
        <v>44.411564313641833</v>
      </c>
      <c r="L893">
        <f t="shared" si="865"/>
        <v>4.9919938127593556E+21</v>
      </c>
      <c r="M893">
        <f t="shared" si="861"/>
        <v>4.2602187995845711E-2</v>
      </c>
      <c r="N893" s="17">
        <f t="shared" si="917"/>
        <v>2.1266985888527267E+20</v>
      </c>
      <c r="O893">
        <f t="shared" si="918"/>
        <v>0</v>
      </c>
      <c r="P893" s="18" t="e">
        <f t="shared" si="862"/>
        <v>#N/A</v>
      </c>
      <c r="R893">
        <f t="shared" si="866"/>
        <v>3.7934998930394648</v>
      </c>
      <c r="S893">
        <f t="shared" si="867"/>
        <v>49.96212234451005</v>
      </c>
      <c r="T893">
        <f t="shared" si="889"/>
        <v>-3.1558496656209352</v>
      </c>
      <c r="U893" s="9">
        <f t="shared" si="868"/>
        <v>46.806272678889115</v>
      </c>
      <c r="V893">
        <f t="shared" si="890"/>
        <v>-2.1266985888526241E+20</v>
      </c>
      <c r="W893">
        <f t="shared" si="891"/>
        <v>0</v>
      </c>
      <c r="X893">
        <f t="shared" si="892"/>
        <v>-4.9737991503207013E-14</v>
      </c>
      <c r="Y893">
        <f t="shared" si="869"/>
        <v>0.45010567440466964</v>
      </c>
      <c r="Z893">
        <f t="shared" si="870"/>
        <v>31.415926535897931</v>
      </c>
      <c r="AA893">
        <f t="shared" si="871"/>
        <v>4.26228330598002</v>
      </c>
      <c r="AB893">
        <f t="shared" si="893"/>
        <v>8.8212169947889105</v>
      </c>
      <c r="AC893">
        <f t="shared" si="872"/>
        <v>40.237143530686843</v>
      </c>
      <c r="AD893">
        <f t="shared" si="894"/>
        <v>0.30507511816123517</v>
      </c>
      <c r="AE893">
        <f t="shared" si="873"/>
        <v>0.82755720672490207</v>
      </c>
      <c r="AF893" s="9">
        <f t="shared" si="895"/>
        <v>41.369775855572982</v>
      </c>
      <c r="AG893" s="9">
        <f t="shared" si="896"/>
        <v>0</v>
      </c>
      <c r="AH893">
        <f t="shared" si="897"/>
        <v>0</v>
      </c>
      <c r="AI893">
        <f t="shared" si="914"/>
        <v>3.1257338500323417E-3</v>
      </c>
      <c r="AJ893">
        <f t="shared" si="874"/>
        <v>37.337604695554134</v>
      </c>
      <c r="AK893">
        <f t="shared" si="875"/>
        <v>8.2825580541364907</v>
      </c>
      <c r="AL893">
        <f t="shared" si="876"/>
        <v>0.35384017937682888</v>
      </c>
      <c r="AM893">
        <f t="shared" si="877"/>
        <v>0.83226974982173063</v>
      </c>
      <c r="AN893" s="9">
        <f t="shared" si="898"/>
        <v>46.806272678889187</v>
      </c>
      <c r="AO893">
        <f t="shared" si="878"/>
        <v>7.1054273576010019E-14</v>
      </c>
      <c r="AP893">
        <f t="shared" si="899"/>
        <v>1.5180502421859644E-15</v>
      </c>
      <c r="AQ893">
        <f t="shared" si="879"/>
        <v>5.9216781596562029</v>
      </c>
      <c r="AR893">
        <f t="shared" si="880"/>
        <v>-0.53865894065241982</v>
      </c>
      <c r="AS893">
        <f t="shared" si="881"/>
        <v>4.8765061215593708E-2</v>
      </c>
      <c r="AT893">
        <f t="shared" si="900"/>
        <v>-6.5035335355530868E-2</v>
      </c>
      <c r="AU893">
        <f t="shared" si="882"/>
        <v>5.4364968233162045</v>
      </c>
      <c r="AV893">
        <f t="shared" si="901"/>
        <v>0.11614889441449164</v>
      </c>
      <c r="AW893">
        <f t="shared" si="902"/>
        <v>0</v>
      </c>
      <c r="AX893">
        <f t="shared" si="883"/>
        <v>4.2615085313643851E-2</v>
      </c>
      <c r="AY893" t="b">
        <f t="shared" si="903"/>
        <v>0</v>
      </c>
      <c r="AZ893">
        <f t="shared" si="884"/>
        <v>37.337604695554134</v>
      </c>
      <c r="BA893">
        <f t="shared" si="885"/>
        <v>8.2825580541364783</v>
      </c>
      <c r="BB893">
        <f t="shared" si="886"/>
        <v>0.30450838307892097</v>
      </c>
      <c r="BC893">
        <f t="shared" si="887"/>
        <v>0.83226974982173085</v>
      </c>
      <c r="BD893">
        <f t="shared" si="888"/>
        <v>4.9331796297907987E-2</v>
      </c>
      <c r="BF893" s="15">
        <f t="shared" si="904"/>
        <v>46.806272678889172</v>
      </c>
      <c r="BG893" s="10">
        <f t="shared" si="905"/>
        <v>0</v>
      </c>
      <c r="BH893">
        <f t="shared" si="906"/>
        <v>5.4364968233161903</v>
      </c>
      <c r="BI893">
        <f t="shared" si="907"/>
        <v>5.9216781596562029</v>
      </c>
      <c r="BJ893">
        <f t="shared" si="908"/>
        <v>-0.53865894065243225</v>
      </c>
      <c r="BK893">
        <f t="shared" si="909"/>
        <v>-5.6673508231419589E-4</v>
      </c>
      <c r="BM893">
        <f t="shared" si="910"/>
        <v>0</v>
      </c>
      <c r="BN893">
        <f t="shared" si="911"/>
        <v>0</v>
      </c>
      <c r="BO893">
        <f t="shared" si="912"/>
        <v>0</v>
      </c>
      <c r="BP893">
        <f t="shared" si="913"/>
        <v>0</v>
      </c>
    </row>
    <row r="894" spans="1:68" x14ac:dyDescent="0.2">
      <c r="A894">
        <f t="shared" si="919"/>
        <v>0.85699999999999998</v>
      </c>
      <c r="B894">
        <f t="shared" si="855"/>
        <v>2.6787539094777899</v>
      </c>
      <c r="C894">
        <f t="shared" si="856"/>
        <v>0.44697994055463708</v>
      </c>
      <c r="D894">
        <f t="shared" si="857"/>
        <v>2.6787539094777899</v>
      </c>
      <c r="E894">
        <f t="shared" si="863"/>
        <v>0.4322441508621474</v>
      </c>
      <c r="F894">
        <f t="shared" si="864"/>
        <v>0.43224415086214729</v>
      </c>
      <c r="G894">
        <f t="shared" si="858"/>
        <v>2.6519663703830121</v>
      </c>
      <c r="H894">
        <f t="shared" si="859"/>
        <v>0.47029611270755872</v>
      </c>
      <c r="I894">
        <f t="shared" si="860"/>
        <v>0.47029611270755878</v>
      </c>
      <c r="J894">
        <f t="shared" si="915"/>
        <v>46.414099525013917</v>
      </c>
      <c r="K894">
        <f t="shared" si="916"/>
        <v>44.666654965906915</v>
      </c>
      <c r="L894">
        <f t="shared" si="865"/>
        <v>5.3902588931670131E+21</v>
      </c>
      <c r="M894">
        <f t="shared" si="861"/>
        <v>4.2633416935449975E-2</v>
      </c>
      <c r="N894" s="17">
        <f t="shared" si="917"/>
        <v>2.2980515478240638E+20</v>
      </c>
      <c r="O894">
        <f t="shared" si="918"/>
        <v>0</v>
      </c>
      <c r="P894" s="18" t="e">
        <f t="shared" si="862"/>
        <v>#N/A</v>
      </c>
      <c r="R894">
        <f t="shared" si="866"/>
        <v>3.7992272493254595</v>
      </c>
      <c r="S894">
        <f t="shared" si="867"/>
        <v>50.038880368769824</v>
      </c>
      <c r="T894">
        <f t="shared" si="889"/>
        <v>-3.1551168981107662</v>
      </c>
      <c r="U894" s="9">
        <f t="shared" si="868"/>
        <v>46.883763470659055</v>
      </c>
      <c r="V894">
        <f t="shared" si="890"/>
        <v>-2.2980515478240661E+20</v>
      </c>
      <c r="W894">
        <f t="shared" si="891"/>
        <v>0</v>
      </c>
      <c r="X894">
        <f t="shared" si="892"/>
        <v>0</v>
      </c>
      <c r="Y894">
        <f t="shared" si="869"/>
        <v>0.44697994055463708</v>
      </c>
      <c r="Z894">
        <f t="shared" si="870"/>
        <v>31.415926535897931</v>
      </c>
      <c r="AA894">
        <f t="shared" si="871"/>
        <v>4.2654090398300522</v>
      </c>
      <c r="AB894">
        <f t="shared" si="893"/>
        <v>8.8985838509707929</v>
      </c>
      <c r="AC894">
        <f t="shared" si="872"/>
        <v>40.314510386868726</v>
      </c>
      <c r="AD894">
        <f t="shared" si="894"/>
        <v>0.30580819666905679</v>
      </c>
      <c r="AE894">
        <f t="shared" si="873"/>
        <v>0.8340472569974815</v>
      </c>
      <c r="AF894" s="9">
        <f t="shared" si="895"/>
        <v>41.45436584053526</v>
      </c>
      <c r="AG894" s="9">
        <f t="shared" si="896"/>
        <v>0</v>
      </c>
      <c r="AH894">
        <f t="shared" si="897"/>
        <v>0</v>
      </c>
      <c r="AI894">
        <f t="shared" si="914"/>
        <v>3.1257338500323417E-3</v>
      </c>
      <c r="AJ894">
        <f t="shared" si="874"/>
        <v>37.337604695554134</v>
      </c>
      <c r="AK894">
        <f t="shared" si="875"/>
        <v>8.3528211418676221</v>
      </c>
      <c r="AL894">
        <f t="shared" si="876"/>
        <v>0.35457294688699781</v>
      </c>
      <c r="AM894">
        <f t="shared" si="877"/>
        <v>0.83876468635032253</v>
      </c>
      <c r="AN894" s="9">
        <f t="shared" si="898"/>
        <v>46.883763470659076</v>
      </c>
      <c r="AO894">
        <f t="shared" si="878"/>
        <v>0</v>
      </c>
      <c r="AP894">
        <f t="shared" si="899"/>
        <v>0</v>
      </c>
      <c r="AQ894">
        <f t="shared" si="879"/>
        <v>5.9216781596562029</v>
      </c>
      <c r="AR894">
        <f t="shared" si="880"/>
        <v>-0.54576270910317071</v>
      </c>
      <c r="AS894">
        <f t="shared" si="881"/>
        <v>4.8764750217941022E-2</v>
      </c>
      <c r="AT894">
        <f t="shared" si="900"/>
        <v>-6.5338728057708975E-2</v>
      </c>
      <c r="AU894">
        <f t="shared" si="882"/>
        <v>5.429397630123816</v>
      </c>
      <c r="AV894">
        <f t="shared" si="901"/>
        <v>0.11580549913663941</v>
      </c>
      <c r="AW894">
        <f t="shared" si="902"/>
        <v>0</v>
      </c>
      <c r="AX894">
        <f t="shared" si="883"/>
        <v>4.2646342652144176E-2</v>
      </c>
      <c r="AY894" t="b">
        <f t="shared" si="903"/>
        <v>0</v>
      </c>
      <c r="AZ894">
        <f t="shared" si="884"/>
        <v>37.337604695554134</v>
      </c>
      <c r="BA894">
        <f t="shared" si="885"/>
        <v>8.3528211418676293</v>
      </c>
      <c r="BB894">
        <f t="shared" si="886"/>
        <v>0.30524115058908985</v>
      </c>
      <c r="BC894">
        <f t="shared" si="887"/>
        <v>0.83876468635032275</v>
      </c>
      <c r="BD894">
        <f t="shared" si="888"/>
        <v>4.9331796297907987E-2</v>
      </c>
      <c r="BF894" s="15">
        <f t="shared" si="904"/>
        <v>46.883763470659083</v>
      </c>
      <c r="BG894" s="10">
        <f t="shared" si="905"/>
        <v>0</v>
      </c>
      <c r="BH894">
        <f t="shared" si="906"/>
        <v>5.4293976301238231</v>
      </c>
      <c r="BI894">
        <f t="shared" si="907"/>
        <v>5.9216781596562029</v>
      </c>
      <c r="BJ894">
        <f t="shared" si="908"/>
        <v>-0.5457627091031636</v>
      </c>
      <c r="BK894">
        <f t="shared" si="909"/>
        <v>-5.6704607996693746E-4</v>
      </c>
      <c r="BM894">
        <f t="shared" si="910"/>
        <v>0</v>
      </c>
      <c r="BN894">
        <f t="shared" si="911"/>
        <v>0</v>
      </c>
      <c r="BO894">
        <f t="shared" si="912"/>
        <v>0</v>
      </c>
      <c r="BP894">
        <f t="shared" si="913"/>
        <v>0</v>
      </c>
    </row>
    <row r="895" spans="1:68" x14ac:dyDescent="0.2">
      <c r="A895">
        <f t="shared" si="919"/>
        <v>0.85799999999999998</v>
      </c>
      <c r="B895">
        <f t="shared" si="855"/>
        <v>2.6818796433278225</v>
      </c>
      <c r="C895">
        <f t="shared" si="856"/>
        <v>0.44385420670460451</v>
      </c>
      <c r="D895">
        <f t="shared" si="857"/>
        <v>2.6818796433278225</v>
      </c>
      <c r="E895">
        <f t="shared" si="863"/>
        <v>0.42942339271681629</v>
      </c>
      <c r="F895">
        <f t="shared" si="864"/>
        <v>0.42942339271681618</v>
      </c>
      <c r="G895">
        <f t="shared" si="858"/>
        <v>2.655060846894544</v>
      </c>
      <c r="H895">
        <f t="shared" si="859"/>
        <v>0.46756296296593314</v>
      </c>
      <c r="I895">
        <f t="shared" si="860"/>
        <v>0.46756296296593297</v>
      </c>
      <c r="J895">
        <f t="shared" si="915"/>
        <v>46.685414180306275</v>
      </c>
      <c r="K895">
        <f t="shared" si="916"/>
        <v>44.925136355524771</v>
      </c>
      <c r="L895">
        <f t="shared" si="865"/>
        <v>5.8257902917858309E+21</v>
      </c>
      <c r="M895">
        <f t="shared" si="861"/>
        <v>4.2664645833400482E-2</v>
      </c>
      <c r="N895" s="17">
        <f t="shared" si="917"/>
        <v>2.4855527949870534E+20</v>
      </c>
      <c r="O895">
        <f t="shared" si="918"/>
        <v>0</v>
      </c>
      <c r="P895" s="18" t="e">
        <f t="shared" si="862"/>
        <v>#N/A</v>
      </c>
      <c r="R895">
        <f t="shared" si="866"/>
        <v>3.8049974678464249</v>
      </c>
      <c r="S895">
        <f t="shared" si="867"/>
        <v>50.116581615533647</v>
      </c>
      <c r="T895">
        <f t="shared" si="889"/>
        <v>-3.1543846681319812</v>
      </c>
      <c r="U895" s="9">
        <f t="shared" si="868"/>
        <v>46.962196947401665</v>
      </c>
      <c r="V895">
        <f t="shared" si="890"/>
        <v>-2.4855527949870711E+20</v>
      </c>
      <c r="W895">
        <f t="shared" si="891"/>
        <v>0</v>
      </c>
      <c r="X895">
        <f t="shared" si="892"/>
        <v>7.1054273576010019E-15</v>
      </c>
      <c r="Y895">
        <f t="shared" si="869"/>
        <v>0.44385420670460451</v>
      </c>
      <c r="Z895">
        <f t="shared" si="870"/>
        <v>31.415926535897931</v>
      </c>
      <c r="AA895">
        <f t="shared" si="871"/>
        <v>4.2685347736800852</v>
      </c>
      <c r="AB895">
        <f t="shared" si="893"/>
        <v>8.9769860160770154</v>
      </c>
      <c r="AC895">
        <f t="shared" si="872"/>
        <v>40.392912551974945</v>
      </c>
      <c r="AD895">
        <f t="shared" si="894"/>
        <v>0.30654073816642674</v>
      </c>
      <c r="AE895">
        <f t="shared" si="873"/>
        <v>0.84058963765419159</v>
      </c>
      <c r="AF895" s="9">
        <f t="shared" si="895"/>
        <v>41.540042927795561</v>
      </c>
      <c r="AG895" s="9">
        <f t="shared" si="896"/>
        <v>0</v>
      </c>
      <c r="AH895">
        <f t="shared" si="897"/>
        <v>0</v>
      </c>
      <c r="AI895">
        <f t="shared" si="914"/>
        <v>3.1257338500325638E-3</v>
      </c>
      <c r="AJ895">
        <f t="shared" si="874"/>
        <v>37.337604695554134</v>
      </c>
      <c r="AK895">
        <f t="shared" si="875"/>
        <v>8.4239751576428059</v>
      </c>
      <c r="AL895">
        <f t="shared" si="876"/>
        <v>0.35530517686578289</v>
      </c>
      <c r="AM895">
        <f t="shared" si="877"/>
        <v>0.84531191733892608</v>
      </c>
      <c r="AN895" s="9">
        <f t="shared" si="898"/>
        <v>46.962196947401651</v>
      </c>
      <c r="AO895">
        <f t="shared" si="878"/>
        <v>0</v>
      </c>
      <c r="AP895">
        <f t="shared" si="899"/>
        <v>0</v>
      </c>
      <c r="AQ895">
        <f t="shared" si="879"/>
        <v>5.9216781596562029</v>
      </c>
      <c r="AR895">
        <f t="shared" si="880"/>
        <v>-0.5530108584342095</v>
      </c>
      <c r="AS895">
        <f t="shared" si="881"/>
        <v>4.876443869935615E-2</v>
      </c>
      <c r="AT895">
        <f t="shared" si="900"/>
        <v>-6.5647256560636968E-2</v>
      </c>
      <c r="AU895">
        <f t="shared" si="882"/>
        <v>5.42215401960609</v>
      </c>
      <c r="AV895">
        <f t="shared" si="901"/>
        <v>0.11545784422477044</v>
      </c>
      <c r="AW895">
        <f t="shared" si="902"/>
        <v>0</v>
      </c>
      <c r="AX895">
        <f t="shared" si="883"/>
        <v>4.2677599990644501E-2</v>
      </c>
      <c r="AY895" t="b">
        <f t="shared" si="903"/>
        <v>0</v>
      </c>
      <c r="AZ895">
        <f t="shared" si="884"/>
        <v>37.337604695554134</v>
      </c>
      <c r="BA895">
        <f t="shared" si="885"/>
        <v>8.4239751576428041</v>
      </c>
      <c r="BB895">
        <f t="shared" si="886"/>
        <v>0.30597338056787471</v>
      </c>
      <c r="BC895">
        <f t="shared" si="887"/>
        <v>0.8453119173389263</v>
      </c>
      <c r="BD895">
        <f t="shared" si="888"/>
        <v>4.9331796297907987E-2</v>
      </c>
      <c r="BF895" s="15">
        <f t="shared" si="904"/>
        <v>46.962196947401644</v>
      </c>
      <c r="BG895" s="10">
        <f t="shared" si="905"/>
        <v>0</v>
      </c>
      <c r="BH895">
        <f t="shared" si="906"/>
        <v>5.4221540196060829</v>
      </c>
      <c r="BI895">
        <f t="shared" si="907"/>
        <v>5.9216781596562029</v>
      </c>
      <c r="BJ895">
        <f t="shared" si="908"/>
        <v>-0.55301085843421127</v>
      </c>
      <c r="BK895">
        <f t="shared" si="909"/>
        <v>-5.6735759855203183E-4</v>
      </c>
      <c r="BM895">
        <f t="shared" si="910"/>
        <v>0</v>
      </c>
      <c r="BN895">
        <f t="shared" si="911"/>
        <v>0</v>
      </c>
      <c r="BO895">
        <f t="shared" si="912"/>
        <v>0</v>
      </c>
      <c r="BP895">
        <f t="shared" si="913"/>
        <v>0</v>
      </c>
    </row>
    <row r="896" spans="1:68" x14ac:dyDescent="0.2">
      <c r="A896">
        <f t="shared" si="919"/>
        <v>0.85899999999999999</v>
      </c>
      <c r="B896">
        <f t="shared" si="855"/>
        <v>2.6850053771778546</v>
      </c>
      <c r="C896">
        <f t="shared" si="856"/>
        <v>0.4407284728545724</v>
      </c>
      <c r="D896">
        <f t="shared" si="857"/>
        <v>2.6850053771778546</v>
      </c>
      <c r="E896">
        <f t="shared" si="863"/>
        <v>0.42659843901727346</v>
      </c>
      <c r="F896">
        <f t="shared" si="864"/>
        <v>0.4265984390172734</v>
      </c>
      <c r="G896">
        <f t="shared" si="858"/>
        <v>2.658155323406076</v>
      </c>
      <c r="H896">
        <f t="shared" si="859"/>
        <v>0.46482533594552899</v>
      </c>
      <c r="I896">
        <f t="shared" si="860"/>
        <v>0.46482533594552894</v>
      </c>
      <c r="J896">
        <f t="shared" si="915"/>
        <v>46.960371764231397</v>
      </c>
      <c r="K896">
        <f t="shared" si="916"/>
        <v>45.187073037227343</v>
      </c>
      <c r="L896">
        <f t="shared" si="865"/>
        <v>6.3025719923506581E+21</v>
      </c>
      <c r="M896">
        <f t="shared" si="861"/>
        <v>4.2695874689666728E-2</v>
      </c>
      <c r="N896" s="17">
        <f t="shared" si="917"/>
        <v>2.6909382400800686E+20</v>
      </c>
      <c r="O896">
        <f t="shared" si="918"/>
        <v>0</v>
      </c>
      <c r="P896" s="18" t="e">
        <f t="shared" si="862"/>
        <v>#N/A</v>
      </c>
      <c r="R896">
        <f t="shared" si="866"/>
        <v>3.8108110511822799</v>
      </c>
      <c r="S896">
        <f t="shared" si="867"/>
        <v>50.195244755713993</v>
      </c>
      <c r="T896">
        <f t="shared" si="889"/>
        <v>-3.1536529748979629</v>
      </c>
      <c r="U896" s="9">
        <f t="shared" si="868"/>
        <v>47.041591780816027</v>
      </c>
      <c r="V896">
        <f t="shared" si="890"/>
        <v>-2.6909382400799408E+20</v>
      </c>
      <c r="W896">
        <f t="shared" si="891"/>
        <v>0</v>
      </c>
      <c r="X896">
        <f t="shared" si="892"/>
        <v>-4.9737991503207013E-14</v>
      </c>
      <c r="Y896">
        <f t="shared" si="869"/>
        <v>0.4407284728545724</v>
      </c>
      <c r="Z896">
        <f t="shared" si="870"/>
        <v>31.415926535897931</v>
      </c>
      <c r="AA896">
        <f t="shared" si="871"/>
        <v>4.2716605075301173</v>
      </c>
      <c r="AB896">
        <f t="shared" si="893"/>
        <v>9.0564454450936012</v>
      </c>
      <c r="AC896">
        <f t="shared" si="872"/>
        <v>40.472371980991532</v>
      </c>
      <c r="AD896">
        <f t="shared" si="894"/>
        <v>0.3072727434395337</v>
      </c>
      <c r="AE896">
        <f t="shared" si="873"/>
        <v>0.84718503794326183</v>
      </c>
      <c r="AF896" s="9">
        <f t="shared" si="895"/>
        <v>41.626829762374328</v>
      </c>
      <c r="AG896" s="9">
        <f t="shared" si="896"/>
        <v>0</v>
      </c>
      <c r="AH896">
        <f t="shared" si="897"/>
        <v>0</v>
      </c>
      <c r="AI896">
        <f t="shared" si="914"/>
        <v>3.1257338500323417E-3</v>
      </c>
      <c r="AJ896">
        <f t="shared" si="874"/>
        <v>37.337604695554134</v>
      </c>
      <c r="AK896">
        <f t="shared" si="875"/>
        <v>8.4960380830855655</v>
      </c>
      <c r="AL896">
        <f t="shared" si="876"/>
        <v>0.35603687009980112</v>
      </c>
      <c r="AM896">
        <f t="shared" si="877"/>
        <v>0.85191213207658512</v>
      </c>
      <c r="AN896" s="9">
        <f t="shared" si="898"/>
        <v>47.041591780816084</v>
      </c>
      <c r="AO896">
        <f t="shared" si="878"/>
        <v>5.6843418860808015E-14</v>
      </c>
      <c r="AP896">
        <f t="shared" si="899"/>
        <v>1.2083651234775859E-15</v>
      </c>
      <c r="AQ896">
        <f t="shared" si="879"/>
        <v>5.9216781596562029</v>
      </c>
      <c r="AR896">
        <f t="shared" si="880"/>
        <v>-0.56040736200803565</v>
      </c>
      <c r="AS896">
        <f t="shared" si="881"/>
        <v>4.8764126660267415E-2</v>
      </c>
      <c r="AT896">
        <f t="shared" si="900"/>
        <v>-6.5961022835305916E-2</v>
      </c>
      <c r="AU896">
        <f t="shared" si="882"/>
        <v>5.4147620184417562</v>
      </c>
      <c r="AV896">
        <f t="shared" si="901"/>
        <v>0.11510584173407876</v>
      </c>
      <c r="AW896">
        <f t="shared" si="902"/>
        <v>0</v>
      </c>
      <c r="AX896">
        <f t="shared" si="883"/>
        <v>4.2708857329144825E-2</v>
      </c>
      <c r="AY896" t="b">
        <f t="shared" si="903"/>
        <v>0</v>
      </c>
      <c r="AZ896">
        <f t="shared" si="884"/>
        <v>37.337604695554134</v>
      </c>
      <c r="BA896">
        <f t="shared" si="885"/>
        <v>8.4960380830855637</v>
      </c>
      <c r="BB896">
        <f t="shared" si="886"/>
        <v>0.30670507380189327</v>
      </c>
      <c r="BC896">
        <f t="shared" si="887"/>
        <v>0.85191213207658523</v>
      </c>
      <c r="BD896">
        <f t="shared" si="888"/>
        <v>4.9331796297907987E-2</v>
      </c>
      <c r="BF896" s="15">
        <f t="shared" si="904"/>
        <v>47.041591780816084</v>
      </c>
      <c r="BG896" s="10">
        <f t="shared" si="905"/>
        <v>0</v>
      </c>
      <c r="BH896">
        <f t="shared" si="906"/>
        <v>5.4147620184417562</v>
      </c>
      <c r="BI896">
        <f t="shared" si="907"/>
        <v>5.9216781596562029</v>
      </c>
      <c r="BJ896">
        <f t="shared" si="908"/>
        <v>-0.56040736200803742</v>
      </c>
      <c r="BK896">
        <f t="shared" si="909"/>
        <v>-5.6766963764043332E-4</v>
      </c>
      <c r="BM896">
        <f t="shared" si="910"/>
        <v>0</v>
      </c>
      <c r="BN896">
        <f t="shared" si="911"/>
        <v>0</v>
      </c>
      <c r="BO896">
        <f t="shared" si="912"/>
        <v>0</v>
      </c>
      <c r="BP896">
        <f t="shared" si="913"/>
        <v>0</v>
      </c>
    </row>
    <row r="897" spans="1:68" x14ac:dyDescent="0.2">
      <c r="A897">
        <f t="shared" si="919"/>
        <v>0.86</v>
      </c>
      <c r="B897">
        <f t="shared" si="855"/>
        <v>2.6881311110278872</v>
      </c>
      <c r="C897">
        <f t="shared" si="856"/>
        <v>0.43760273900453983</v>
      </c>
      <c r="D897">
        <f t="shared" si="857"/>
        <v>2.6881311110278872</v>
      </c>
      <c r="E897">
        <f t="shared" si="863"/>
        <v>0.42376931736389251</v>
      </c>
      <c r="F897">
        <f t="shared" si="864"/>
        <v>0.42376931736389239</v>
      </c>
      <c r="G897">
        <f t="shared" si="858"/>
        <v>2.6612497999176083</v>
      </c>
      <c r="H897">
        <f t="shared" si="859"/>
        <v>0.46208325786125226</v>
      </c>
      <c r="I897">
        <f t="shared" si="860"/>
        <v>0.46208325786125237</v>
      </c>
      <c r="J897">
        <f t="shared" si="915"/>
        <v>47.239042337236341</v>
      </c>
      <c r="K897">
        <f t="shared" si="916"/>
        <v>45.452531227631503</v>
      </c>
      <c r="L897">
        <f t="shared" si="865"/>
        <v>6.825065998463921E+21</v>
      </c>
      <c r="M897">
        <f t="shared" si="861"/>
        <v>4.272710350421819E-2</v>
      </c>
      <c r="N897" s="17">
        <f t="shared" si="917"/>
        <v>2.9161530133948822E+20</v>
      </c>
      <c r="O897">
        <f t="shared" si="918"/>
        <v>0</v>
      </c>
      <c r="P897" s="18" t="e">
        <f t="shared" si="862"/>
        <v>#N/A</v>
      </c>
      <c r="R897">
        <f t="shared" si="866"/>
        <v>3.8166685116498646</v>
      </c>
      <c r="S897">
        <f t="shared" si="867"/>
        <v>50.27488896400385</v>
      </c>
      <c r="T897">
        <f t="shared" si="889"/>
        <v>-3.1529218176238207</v>
      </c>
      <c r="U897" s="9">
        <f t="shared" si="868"/>
        <v>47.12196714638003</v>
      </c>
      <c r="V897">
        <f t="shared" si="890"/>
        <v>-2.9161530133949366E+20</v>
      </c>
      <c r="W897">
        <f t="shared" si="891"/>
        <v>0</v>
      </c>
      <c r="X897">
        <f t="shared" si="892"/>
        <v>2.1316282072803006E-14</v>
      </c>
      <c r="Y897">
        <f t="shared" si="869"/>
        <v>0.43760273900453983</v>
      </c>
      <c r="Z897">
        <f t="shared" si="870"/>
        <v>31.415926535897931</v>
      </c>
      <c r="AA897">
        <f t="shared" si="871"/>
        <v>4.2747862413801503</v>
      </c>
      <c r="AB897">
        <f t="shared" si="893"/>
        <v>9.1369847198689627</v>
      </c>
      <c r="AC897">
        <f t="shared" si="872"/>
        <v>40.552911255766894</v>
      </c>
      <c r="AD897">
        <f t="shared" si="894"/>
        <v>0.30800421327284183</v>
      </c>
      <c r="AE897">
        <f t="shared" si="873"/>
        <v>0.85383416188798189</v>
      </c>
      <c r="AF897" s="9">
        <f t="shared" si="895"/>
        <v>41.71474963092772</v>
      </c>
      <c r="AG897" s="9">
        <f t="shared" si="896"/>
        <v>0</v>
      </c>
      <c r="AH897">
        <f t="shared" si="897"/>
        <v>0</v>
      </c>
      <c r="AI897">
        <f t="shared" si="914"/>
        <v>3.1257338500323417E-3</v>
      </c>
      <c r="AJ897">
        <f t="shared" si="874"/>
        <v>37.337604695554134</v>
      </c>
      <c r="AK897">
        <f t="shared" si="875"/>
        <v>8.5690283888249077</v>
      </c>
      <c r="AL897">
        <f t="shared" si="876"/>
        <v>0.35676802737394331</v>
      </c>
      <c r="AM897">
        <f t="shared" si="877"/>
        <v>0.85856603462706771</v>
      </c>
      <c r="AN897" s="9">
        <f t="shared" si="898"/>
        <v>47.121967146380051</v>
      </c>
      <c r="AO897">
        <f t="shared" si="878"/>
        <v>0</v>
      </c>
      <c r="AP897">
        <f t="shared" si="899"/>
        <v>0</v>
      </c>
      <c r="AQ897">
        <f t="shared" si="879"/>
        <v>5.9216781596562029</v>
      </c>
      <c r="AR897">
        <f t="shared" si="880"/>
        <v>-0.56795633104405496</v>
      </c>
      <c r="AS897">
        <f t="shared" si="881"/>
        <v>4.8763814101101477E-2</v>
      </c>
      <c r="AT897">
        <f t="shared" si="900"/>
        <v>-6.6280131804060949E-2</v>
      </c>
      <c r="AU897">
        <f t="shared" si="882"/>
        <v>5.4072175154523308</v>
      </c>
      <c r="AV897">
        <f t="shared" si="901"/>
        <v>0.11474940124327382</v>
      </c>
      <c r="AW897">
        <f t="shared" si="902"/>
        <v>0</v>
      </c>
      <c r="AX897">
        <f t="shared" si="883"/>
        <v>4.274011466764515E-2</v>
      </c>
      <c r="AY897" t="b">
        <f t="shared" si="903"/>
        <v>0</v>
      </c>
      <c r="AZ897">
        <f t="shared" si="884"/>
        <v>37.337604695554134</v>
      </c>
      <c r="BA897">
        <f t="shared" si="885"/>
        <v>8.569028388824913</v>
      </c>
      <c r="BB897">
        <f t="shared" si="886"/>
        <v>0.30743623107603568</v>
      </c>
      <c r="BC897">
        <f t="shared" si="887"/>
        <v>0.85856603462706793</v>
      </c>
      <c r="BD897">
        <f t="shared" si="888"/>
        <v>4.9331796297907987E-2</v>
      </c>
      <c r="BF897" s="15">
        <f t="shared" si="904"/>
        <v>47.121967146380051</v>
      </c>
      <c r="BG897" s="10">
        <f t="shared" si="905"/>
        <v>0</v>
      </c>
      <c r="BH897">
        <f t="shared" si="906"/>
        <v>5.4072175154523308</v>
      </c>
      <c r="BI897">
        <f t="shared" si="907"/>
        <v>5.9216781596562029</v>
      </c>
      <c r="BJ897">
        <f t="shared" si="908"/>
        <v>-0.56795633104404963</v>
      </c>
      <c r="BK897">
        <f t="shared" si="909"/>
        <v>-5.6798219680614936E-4</v>
      </c>
      <c r="BM897">
        <f t="shared" si="910"/>
        <v>0</v>
      </c>
      <c r="BN897">
        <f t="shared" si="911"/>
        <v>0</v>
      </c>
      <c r="BO897">
        <f t="shared" si="912"/>
        <v>0</v>
      </c>
      <c r="BP897">
        <f t="shared" si="913"/>
        <v>0</v>
      </c>
    </row>
    <row r="898" spans="1:68" x14ac:dyDescent="0.2">
      <c r="A898">
        <f t="shared" si="919"/>
        <v>0.86099999999999999</v>
      </c>
      <c r="B898">
        <f t="shared" si="855"/>
        <v>2.6912568448779197</v>
      </c>
      <c r="C898">
        <f t="shared" si="856"/>
        <v>0.43447700515450727</v>
      </c>
      <c r="D898">
        <f t="shared" si="857"/>
        <v>2.6912568448779197</v>
      </c>
      <c r="E898">
        <f t="shared" si="863"/>
        <v>0.42093605539776985</v>
      </c>
      <c r="F898">
        <f t="shared" si="864"/>
        <v>0.42093605539776974</v>
      </c>
      <c r="G898">
        <f t="shared" si="858"/>
        <v>2.6643442764291403</v>
      </c>
      <c r="H898">
        <f t="shared" si="859"/>
        <v>0.45933675497063281</v>
      </c>
      <c r="I898">
        <f t="shared" si="860"/>
        <v>0.45933675497063259</v>
      </c>
      <c r="J898">
        <f t="shared" si="915"/>
        <v>47.521497779622194</v>
      </c>
      <c r="K898">
        <f t="shared" si="916"/>
        <v>45.721578858995741</v>
      </c>
      <c r="L898">
        <f t="shared" si="865"/>
        <v>7.3982758749311829E+21</v>
      </c>
      <c r="M898">
        <f t="shared" si="861"/>
        <v>4.2758332277024379E-2</v>
      </c>
      <c r="N898" s="17">
        <f t="shared" si="917"/>
        <v>3.163379381374008E+20</v>
      </c>
      <c r="O898">
        <f t="shared" si="918"/>
        <v>0</v>
      </c>
      <c r="P898" s="18" t="e">
        <f t="shared" si="862"/>
        <v>#N/A</v>
      </c>
      <c r="R898">
        <f t="shared" si="866"/>
        <v>3.8225703715542307</v>
      </c>
      <c r="S898">
        <f t="shared" si="867"/>
        <v>50.355533936064575</v>
      </c>
      <c r="T898">
        <f t="shared" si="889"/>
        <v>-3.1521911955263842</v>
      </c>
      <c r="U898" s="9">
        <f t="shared" si="868"/>
        <v>47.20334274053819</v>
      </c>
      <c r="V898">
        <f t="shared" si="890"/>
        <v>-3.163379381374048E+20</v>
      </c>
      <c r="W898">
        <f t="shared" si="891"/>
        <v>0</v>
      </c>
      <c r="X898">
        <f t="shared" si="892"/>
        <v>1.4210854715202004E-14</v>
      </c>
      <c r="Y898">
        <f t="shared" si="869"/>
        <v>0.43447700515450727</v>
      </c>
      <c r="Z898">
        <f t="shared" si="870"/>
        <v>31.415926535897931</v>
      </c>
      <c r="AA898">
        <f t="shared" si="871"/>
        <v>4.2779119752301824</v>
      </c>
      <c r="AB898">
        <f t="shared" si="893"/>
        <v>9.2186270716627963</v>
      </c>
      <c r="AC898">
        <f t="shared" si="872"/>
        <v>40.634553607560726</v>
      </c>
      <c r="AD898">
        <f t="shared" si="894"/>
        <v>0.30873514844909433</v>
      </c>
      <c r="AE898">
        <f t="shared" si="873"/>
        <v>0.86053772870988576</v>
      </c>
      <c r="AF898" s="9">
        <f t="shared" si="895"/>
        <v>41.803826484719707</v>
      </c>
      <c r="AG898" s="9">
        <f t="shared" si="896"/>
        <v>0</v>
      </c>
      <c r="AH898">
        <f t="shared" si="897"/>
        <v>0</v>
      </c>
      <c r="AI898">
        <f t="shared" si="914"/>
        <v>3.1257338500325638E-3</v>
      </c>
      <c r="AJ898">
        <f t="shared" si="874"/>
        <v>37.337604695554134</v>
      </c>
      <c r="AK898">
        <f t="shared" si="875"/>
        <v>8.6429650512605942</v>
      </c>
      <c r="AL898">
        <f t="shared" si="876"/>
        <v>0.35749864947137988</v>
      </c>
      <c r="AM898">
        <f t="shared" si="877"/>
        <v>0.86527434425204097</v>
      </c>
      <c r="AN898" s="9">
        <f t="shared" si="898"/>
        <v>47.203342740538154</v>
      </c>
      <c r="AO898">
        <f t="shared" si="878"/>
        <v>0</v>
      </c>
      <c r="AP898">
        <f t="shared" si="899"/>
        <v>0</v>
      </c>
      <c r="AQ898">
        <f t="shared" si="879"/>
        <v>5.9216781596562029</v>
      </c>
      <c r="AR898">
        <f t="shared" si="880"/>
        <v>-0.57566202040220205</v>
      </c>
      <c r="AS898">
        <f t="shared" si="881"/>
        <v>4.8763501022285549E-2</v>
      </c>
      <c r="AT898">
        <f t="shared" si="900"/>
        <v>-6.6604691444198366E-2</v>
      </c>
      <c r="AU898">
        <f t="shared" si="882"/>
        <v>5.3995162558184475</v>
      </c>
      <c r="AV898">
        <f t="shared" si="901"/>
        <v>0.11438842976646549</v>
      </c>
      <c r="AW898">
        <f t="shared" si="902"/>
        <v>0</v>
      </c>
      <c r="AX898">
        <f t="shared" si="883"/>
        <v>4.2771372006145475E-2</v>
      </c>
      <c r="AY898" t="b">
        <f t="shared" si="903"/>
        <v>0</v>
      </c>
      <c r="AZ898">
        <f t="shared" si="884"/>
        <v>37.337604695554134</v>
      </c>
      <c r="BA898">
        <f t="shared" si="885"/>
        <v>8.6429650512605942</v>
      </c>
      <c r="BB898">
        <f t="shared" si="886"/>
        <v>0.30816685317347176</v>
      </c>
      <c r="BC898">
        <f t="shared" si="887"/>
        <v>0.86527434425204131</v>
      </c>
      <c r="BD898">
        <f t="shared" si="888"/>
        <v>4.9331796297907987E-2</v>
      </c>
      <c r="BF898" s="15">
        <f t="shared" si="904"/>
        <v>47.203342740538154</v>
      </c>
      <c r="BG898" s="10">
        <f t="shared" si="905"/>
        <v>0</v>
      </c>
      <c r="BH898">
        <f t="shared" si="906"/>
        <v>5.3995162558184475</v>
      </c>
      <c r="BI898">
        <f t="shared" si="907"/>
        <v>5.9216781596562029</v>
      </c>
      <c r="BJ898">
        <f t="shared" si="908"/>
        <v>-0.57566202040220205</v>
      </c>
      <c r="BK898">
        <f t="shared" si="909"/>
        <v>-5.6829527562257676E-4</v>
      </c>
      <c r="BM898">
        <f t="shared" si="910"/>
        <v>0</v>
      </c>
      <c r="BN898">
        <f t="shared" si="911"/>
        <v>0</v>
      </c>
      <c r="BO898">
        <f t="shared" si="912"/>
        <v>0</v>
      </c>
      <c r="BP898">
        <f t="shared" si="913"/>
        <v>0</v>
      </c>
    </row>
    <row r="899" spans="1:68" x14ac:dyDescent="0.2">
      <c r="A899">
        <f t="shared" si="919"/>
        <v>0.86199999999999999</v>
      </c>
      <c r="B899">
        <f t="shared" si="855"/>
        <v>2.6943825787279518</v>
      </c>
      <c r="C899">
        <f t="shared" si="856"/>
        <v>0.43135127130447515</v>
      </c>
      <c r="D899">
        <f t="shared" si="857"/>
        <v>2.6943825787279518</v>
      </c>
      <c r="E899">
        <f t="shared" si="863"/>
        <v>0.41809868080045376</v>
      </c>
      <c r="F899">
        <f t="shared" si="864"/>
        <v>0.41809868080045365</v>
      </c>
      <c r="G899">
        <f t="shared" si="858"/>
        <v>2.6674387529406722</v>
      </c>
      <c r="H899">
        <f t="shared" si="859"/>
        <v>0.45658585357356996</v>
      </c>
      <c r="I899">
        <f t="shared" si="860"/>
        <v>0.4565858535735699</v>
      </c>
      <c r="J899">
        <f t="shared" si="915"/>
        <v>47.807811850917481</v>
      </c>
      <c r="K899">
        <f t="shared" si="916"/>
        <v>45.994285635078825</v>
      </c>
      <c r="L899">
        <f t="shared" si="865"/>
        <v>8.0278195535896851E+21</v>
      </c>
      <c r="M899">
        <f t="shared" si="861"/>
        <v>4.2789561008054755E-2</v>
      </c>
      <c r="N899" s="17">
        <f t="shared" si="917"/>
        <v>3.4350687454998069E+20</v>
      </c>
      <c r="O899">
        <f t="shared" si="918"/>
        <v>0</v>
      </c>
      <c r="P899" s="18" t="e">
        <f t="shared" si="862"/>
        <v>#N/A</v>
      </c>
      <c r="R899">
        <f t="shared" si="866"/>
        <v>3.828517163448117</v>
      </c>
      <c r="S899">
        <f t="shared" si="867"/>
        <v>50.437199906425079</v>
      </c>
      <c r="T899">
        <f t="shared" si="889"/>
        <v>-3.1514611078242019</v>
      </c>
      <c r="U899" s="9">
        <f t="shared" si="868"/>
        <v>47.285738798600875</v>
      </c>
      <c r="V899">
        <f t="shared" si="890"/>
        <v>-3.4350687454997027E+20</v>
      </c>
      <c r="W899">
        <f t="shared" si="891"/>
        <v>0</v>
      </c>
      <c r="X899">
        <f t="shared" si="892"/>
        <v>-2.8421709430404007E-14</v>
      </c>
      <c r="Y899">
        <f t="shared" si="869"/>
        <v>0.43135127130447515</v>
      </c>
      <c r="Z899">
        <f t="shared" si="870"/>
        <v>31.415926535897931</v>
      </c>
      <c r="AA899">
        <f t="shared" si="871"/>
        <v>4.2810377090802145</v>
      </c>
      <c r="AB899">
        <f t="shared" si="893"/>
        <v>9.30139640467549</v>
      </c>
      <c r="AC899">
        <f t="shared" si="872"/>
        <v>40.717322940573425</v>
      </c>
      <c r="AD899">
        <f t="shared" si="894"/>
        <v>0.30946554974932006</v>
      </c>
      <c r="AE899">
        <f t="shared" si="873"/>
        <v>0.86729647326720383</v>
      </c>
      <c r="AF899" s="9">
        <f t="shared" si="895"/>
        <v>41.894084963589947</v>
      </c>
      <c r="AG899" s="9">
        <f t="shared" si="896"/>
        <v>0</v>
      </c>
      <c r="AH899">
        <f t="shared" si="897"/>
        <v>0</v>
      </c>
      <c r="AI899">
        <f t="shared" si="914"/>
        <v>3.1257338500323417E-3</v>
      </c>
      <c r="AJ899">
        <f t="shared" si="874"/>
        <v>37.337604695554134</v>
      </c>
      <c r="AK899">
        <f t="shared" si="875"/>
        <v>8.7178675700236568</v>
      </c>
      <c r="AL899">
        <f t="shared" si="876"/>
        <v>0.35822873717356218</v>
      </c>
      <c r="AM899">
        <f t="shared" si="877"/>
        <v>0.87203779584953267</v>
      </c>
      <c r="AN899" s="9">
        <f t="shared" si="898"/>
        <v>47.285738798600889</v>
      </c>
      <c r="AO899">
        <f t="shared" si="878"/>
        <v>0</v>
      </c>
      <c r="AP899">
        <f t="shared" si="899"/>
        <v>0</v>
      </c>
      <c r="AQ899">
        <f t="shared" si="879"/>
        <v>5.9216781596562029</v>
      </c>
      <c r="AR899">
        <f t="shared" si="880"/>
        <v>-0.58352883465183325</v>
      </c>
      <c r="AS899">
        <f t="shared" si="881"/>
        <v>4.8763187424242127E-2</v>
      </c>
      <c r="AT899">
        <f t="shared" si="900"/>
        <v>-6.6934812896022211E-2</v>
      </c>
      <c r="AU899">
        <f t="shared" si="882"/>
        <v>5.391653835010942</v>
      </c>
      <c r="AV899">
        <f t="shared" si="901"/>
        <v>0.11402283166125497</v>
      </c>
      <c r="AW899">
        <f t="shared" si="902"/>
        <v>0</v>
      </c>
      <c r="AX899">
        <f t="shared" si="883"/>
        <v>4.2802629344645793E-2</v>
      </c>
      <c r="AY899" t="b">
        <f t="shared" si="903"/>
        <v>0</v>
      </c>
      <c r="AZ899">
        <f t="shared" si="884"/>
        <v>37.337604695554134</v>
      </c>
      <c r="BA899">
        <f t="shared" si="885"/>
        <v>8.7178675700236674</v>
      </c>
      <c r="BB899">
        <f t="shared" si="886"/>
        <v>0.30889694087565428</v>
      </c>
      <c r="BC899">
        <f t="shared" si="887"/>
        <v>0.87203779584953289</v>
      </c>
      <c r="BD899">
        <f t="shared" si="888"/>
        <v>4.9331796297907987E-2</v>
      </c>
      <c r="BF899" s="15">
        <f t="shared" si="904"/>
        <v>47.285738798600903</v>
      </c>
      <c r="BG899" s="10">
        <f t="shared" si="905"/>
        <v>0</v>
      </c>
      <c r="BH899">
        <f t="shared" si="906"/>
        <v>5.3916538350109562</v>
      </c>
      <c r="BI899">
        <f t="shared" si="907"/>
        <v>5.9216781596562029</v>
      </c>
      <c r="BJ899">
        <f t="shared" si="908"/>
        <v>-0.58352883465182259</v>
      </c>
      <c r="BK899">
        <f t="shared" si="909"/>
        <v>-5.6860887366577684E-4</v>
      </c>
      <c r="BM899">
        <f t="shared" si="910"/>
        <v>0</v>
      </c>
      <c r="BN899">
        <f t="shared" si="911"/>
        <v>0</v>
      </c>
      <c r="BO899">
        <f t="shared" si="912"/>
        <v>0</v>
      </c>
      <c r="BP899">
        <f t="shared" si="913"/>
        <v>0</v>
      </c>
    </row>
    <row r="900" spans="1:68" x14ac:dyDescent="0.2">
      <c r="A900">
        <f t="shared" si="919"/>
        <v>0.86299999999999999</v>
      </c>
      <c r="B900">
        <f t="shared" si="855"/>
        <v>2.6975083125779844</v>
      </c>
      <c r="C900">
        <f t="shared" si="856"/>
        <v>0.42822553745444258</v>
      </c>
      <c r="D900">
        <f t="shared" si="857"/>
        <v>2.6975083125779844</v>
      </c>
      <c r="E900">
        <f t="shared" si="863"/>
        <v>0.41525722129367243</v>
      </c>
      <c r="F900">
        <f t="shared" si="864"/>
        <v>0.41525722129367232</v>
      </c>
      <c r="G900">
        <f t="shared" si="858"/>
        <v>2.6705332294522046</v>
      </c>
      <c r="H900">
        <f t="shared" si="859"/>
        <v>0.45383058001208237</v>
      </c>
      <c r="I900">
        <f t="shared" si="860"/>
        <v>0.45383058001208243</v>
      </c>
      <c r="J900">
        <f t="shared" si="915"/>
        <v>48.098060251591363</v>
      </c>
      <c r="K900">
        <f t="shared" si="916"/>
        <v>46.270723089196096</v>
      </c>
      <c r="L900">
        <f t="shared" si="865"/>
        <v>8.7200128736105784E+21</v>
      </c>
      <c r="M900">
        <f t="shared" si="861"/>
        <v>4.2820789697278844E-2</v>
      </c>
      <c r="N900" s="17">
        <f t="shared" si="917"/>
        <v>3.7339783741844272E+20</v>
      </c>
      <c r="O900">
        <f t="shared" si="918"/>
        <v>0</v>
      </c>
      <c r="P900" s="18" t="e">
        <f t="shared" si="862"/>
        <v>#N/A</v>
      </c>
      <c r="R900">
        <f t="shared" si="866"/>
        <v>3.8345094303999128</v>
      </c>
      <c r="S900">
        <f t="shared" si="867"/>
        <v>50.51990766712624</v>
      </c>
      <c r="T900">
        <f t="shared" si="889"/>
        <v>-3.1507315537375309</v>
      </c>
      <c r="U900" s="9">
        <f t="shared" si="868"/>
        <v>47.369176113388711</v>
      </c>
      <c r="V900">
        <f t="shared" si="890"/>
        <v>-3.7339783741844121E+20</v>
      </c>
      <c r="W900">
        <f t="shared" si="891"/>
        <v>0</v>
      </c>
      <c r="X900">
        <f t="shared" si="892"/>
        <v>-7.1054273576010019E-15</v>
      </c>
      <c r="Y900">
        <f t="shared" si="869"/>
        <v>0.42822553745444258</v>
      </c>
      <c r="Z900">
        <f t="shared" si="870"/>
        <v>31.415926535897931</v>
      </c>
      <c r="AA900">
        <f t="shared" si="871"/>
        <v>4.2841634429302466</v>
      </c>
      <c r="AB900">
        <f t="shared" si="893"/>
        <v>9.3853173206079905</v>
      </c>
      <c r="AC900">
        <f t="shared" si="872"/>
        <v>40.80124385650592</v>
      </c>
      <c r="AD900">
        <f t="shared" si="894"/>
        <v>0.31019541795283734</v>
      </c>
      <c r="AE900">
        <f t="shared" si="873"/>
        <v>0.87411114650927413</v>
      </c>
      <c r="AF900" s="9">
        <f t="shared" si="895"/>
        <v>41.985550420968032</v>
      </c>
      <c r="AG900" s="9">
        <f t="shared" si="896"/>
        <v>0</v>
      </c>
      <c r="AH900">
        <f t="shared" si="897"/>
        <v>0</v>
      </c>
      <c r="AI900">
        <f t="shared" si="914"/>
        <v>3.1257338500323417E-3</v>
      </c>
      <c r="AJ900">
        <f t="shared" si="874"/>
        <v>37.337604695554134</v>
      </c>
      <c r="AK900">
        <f t="shared" si="875"/>
        <v>8.7937559861660279</v>
      </c>
      <c r="AL900">
        <f t="shared" si="876"/>
        <v>0.35895829126023315</v>
      </c>
      <c r="AM900">
        <f t="shared" si="877"/>
        <v>0.87885714040833984</v>
      </c>
      <c r="AN900" s="9">
        <f t="shared" si="898"/>
        <v>47.369176113388733</v>
      </c>
      <c r="AO900">
        <f t="shared" si="878"/>
        <v>0</v>
      </c>
      <c r="AP900">
        <f t="shared" si="899"/>
        <v>0</v>
      </c>
      <c r="AQ900">
        <f t="shared" si="879"/>
        <v>5.9216781596562029</v>
      </c>
      <c r="AR900">
        <f t="shared" si="880"/>
        <v>-0.59156133444196257</v>
      </c>
      <c r="AS900">
        <f t="shared" si="881"/>
        <v>4.8762873307395815E-2</v>
      </c>
      <c r="AT900">
        <f t="shared" si="900"/>
        <v>-6.7270610575570017E-2</v>
      </c>
      <c r="AU900">
        <f t="shared" si="882"/>
        <v>5.3836256924207007</v>
      </c>
      <c r="AV900">
        <f t="shared" si="901"/>
        <v>0.11365250853284395</v>
      </c>
      <c r="AW900">
        <f t="shared" si="902"/>
        <v>0</v>
      </c>
      <c r="AX900">
        <f t="shared" si="883"/>
        <v>4.2833886683146118E-2</v>
      </c>
      <c r="AY900" t="b">
        <f t="shared" si="903"/>
        <v>0</v>
      </c>
      <c r="AZ900">
        <f t="shared" si="884"/>
        <v>37.337604695554134</v>
      </c>
      <c r="BA900">
        <f t="shared" si="885"/>
        <v>8.7937559861660404</v>
      </c>
      <c r="BB900">
        <f t="shared" si="886"/>
        <v>0.30962649496232508</v>
      </c>
      <c r="BC900">
        <f t="shared" si="887"/>
        <v>0.87885714040834007</v>
      </c>
      <c r="BD900">
        <f t="shared" si="888"/>
        <v>4.9331796297907987E-2</v>
      </c>
      <c r="BF900" s="15">
        <f t="shared" si="904"/>
        <v>47.369176113388747</v>
      </c>
      <c r="BG900" s="10">
        <f t="shared" si="905"/>
        <v>0</v>
      </c>
      <c r="BH900">
        <f t="shared" si="906"/>
        <v>5.3836256924207149</v>
      </c>
      <c r="BI900">
        <f t="shared" si="907"/>
        <v>5.9216781596562029</v>
      </c>
      <c r="BJ900">
        <f t="shared" si="908"/>
        <v>-0.59156133444195014</v>
      </c>
      <c r="BK900">
        <f t="shared" si="909"/>
        <v>-5.6892299051225503E-4</v>
      </c>
      <c r="BM900">
        <f t="shared" si="910"/>
        <v>0</v>
      </c>
      <c r="BN900">
        <f t="shared" si="911"/>
        <v>0</v>
      </c>
      <c r="BO900">
        <f t="shared" si="912"/>
        <v>0</v>
      </c>
      <c r="BP900">
        <f t="shared" si="913"/>
        <v>0</v>
      </c>
    </row>
    <row r="901" spans="1:68" x14ac:dyDescent="0.2">
      <c r="A901">
        <f t="shared" si="919"/>
        <v>0.86399999999999999</v>
      </c>
      <c r="B901">
        <f t="shared" si="855"/>
        <v>2.700634046428017</v>
      </c>
      <c r="C901">
        <f t="shared" si="856"/>
        <v>0.42509980360441002</v>
      </c>
      <c r="D901">
        <f t="shared" si="857"/>
        <v>2.700634046428017</v>
      </c>
      <c r="E901">
        <f t="shared" si="863"/>
        <v>0.41241170463906579</v>
      </c>
      <c r="F901">
        <f t="shared" si="864"/>
        <v>0.41241170463906568</v>
      </c>
      <c r="G901">
        <f t="shared" si="858"/>
        <v>2.6736277059637366</v>
      </c>
      <c r="H901">
        <f t="shared" si="859"/>
        <v>0.45107096067005664</v>
      </c>
      <c r="I901">
        <f t="shared" si="860"/>
        <v>0.45107096067005648</v>
      </c>
      <c r="J901">
        <f t="shared" si="915"/>
        <v>48.392320687215587</v>
      </c>
      <c r="K901">
        <f t="shared" si="916"/>
        <v>46.550964644575288</v>
      </c>
      <c r="L901">
        <f t="shared" si="865"/>
        <v>9.4819655784202072E+21</v>
      </c>
      <c r="M901">
        <f t="shared" si="861"/>
        <v>4.2852018344666093E-2</v>
      </c>
      <c r="N901" s="17">
        <f t="shared" si="917"/>
        <v>4.0632136290995516E+20</v>
      </c>
      <c r="O901">
        <f t="shared" si="918"/>
        <v>0</v>
      </c>
      <c r="P901" s="18" t="e">
        <f t="shared" si="862"/>
        <v>#N/A</v>
      </c>
      <c r="R901">
        <f t="shared" si="866"/>
        <v>3.8405477262704526</v>
      </c>
      <c r="S901">
        <f t="shared" si="867"/>
        <v>50.603678587145851</v>
      </c>
      <c r="T901">
        <f t="shared" si="889"/>
        <v>-3.1500025324883367</v>
      </c>
      <c r="U901" s="9">
        <f t="shared" si="868"/>
        <v>47.453676054657514</v>
      </c>
      <c r="V901">
        <f t="shared" si="890"/>
        <v>-4.0632136290996368E+20</v>
      </c>
      <c r="W901">
        <f t="shared" si="891"/>
        <v>0</v>
      </c>
      <c r="X901">
        <f t="shared" si="892"/>
        <v>2.1316282072803006E-14</v>
      </c>
      <c r="Y901">
        <f t="shared" si="869"/>
        <v>0.42509980360441002</v>
      </c>
      <c r="Z901">
        <f t="shared" si="870"/>
        <v>31.415926535897931</v>
      </c>
      <c r="AA901">
        <f t="shared" si="871"/>
        <v>4.2872891767802797</v>
      </c>
      <c r="AB901">
        <f t="shared" si="893"/>
        <v>9.4704151443050772</v>
      </c>
      <c r="AC901">
        <f t="shared" si="872"/>
        <v>40.88634168020301</v>
      </c>
      <c r="AD901">
        <f t="shared" si="894"/>
        <v>0.31092475383725937</v>
      </c>
      <c r="AE901">
        <f t="shared" si="873"/>
        <v>0.88098251594758592</v>
      </c>
      <c r="AF901" s="9">
        <f t="shared" si="895"/>
        <v>42.078248949987859</v>
      </c>
      <c r="AG901" s="9">
        <f t="shared" si="896"/>
        <v>0</v>
      </c>
      <c r="AH901">
        <f t="shared" si="897"/>
        <v>0</v>
      </c>
      <c r="AI901">
        <f t="shared" si="914"/>
        <v>3.1257338500325638E-3</v>
      </c>
      <c r="AJ901">
        <f t="shared" si="874"/>
        <v>37.337604695554134</v>
      </c>
      <c r="AK901">
        <f t="shared" si="875"/>
        <v>8.8706509011147983</v>
      </c>
      <c r="AL901">
        <f t="shared" si="876"/>
        <v>0.35968731250942731</v>
      </c>
      <c r="AM901">
        <f t="shared" si="877"/>
        <v>0.88573314547907567</v>
      </c>
      <c r="AN901" s="9">
        <f t="shared" si="898"/>
        <v>47.453676054657436</v>
      </c>
      <c r="AO901">
        <f t="shared" si="878"/>
        <v>-7.815970093361102E-14</v>
      </c>
      <c r="AP901">
        <f t="shared" si="899"/>
        <v>-1.6470736817857102E-15</v>
      </c>
      <c r="AQ901">
        <f t="shared" si="879"/>
        <v>5.9216781596562029</v>
      </c>
      <c r="AR901">
        <f t="shared" si="880"/>
        <v>-0.59976424319027899</v>
      </c>
      <c r="AS901">
        <f t="shared" si="881"/>
        <v>4.8762558672167944E-2</v>
      </c>
      <c r="AT901">
        <f t="shared" si="900"/>
        <v>-6.7612202292269788E-2</v>
      </c>
      <c r="AU901">
        <f t="shared" si="882"/>
        <v>5.3754271046695763</v>
      </c>
      <c r="AV901">
        <f t="shared" si="901"/>
        <v>0.11327735913395047</v>
      </c>
      <c r="AW901">
        <f t="shared" si="902"/>
        <v>0</v>
      </c>
      <c r="AX901">
        <f t="shared" si="883"/>
        <v>4.2865144021646442E-2</v>
      </c>
      <c r="AY901" t="b">
        <f t="shared" si="903"/>
        <v>0</v>
      </c>
      <c r="AZ901">
        <f t="shared" si="884"/>
        <v>37.337604695554134</v>
      </c>
      <c r="BA901">
        <f t="shared" si="885"/>
        <v>8.8706509011148054</v>
      </c>
      <c r="BB901">
        <f t="shared" si="886"/>
        <v>0.3103555162115193</v>
      </c>
      <c r="BC901">
        <f t="shared" si="887"/>
        <v>0.885733145479076</v>
      </c>
      <c r="BD901">
        <f t="shared" si="888"/>
        <v>4.9331796297907987E-2</v>
      </c>
      <c r="BF901" s="15">
        <f t="shared" si="904"/>
        <v>47.45367605465745</v>
      </c>
      <c r="BG901" s="10">
        <f t="shared" si="905"/>
        <v>0</v>
      </c>
      <c r="BH901">
        <f t="shared" si="906"/>
        <v>5.3754271046695905</v>
      </c>
      <c r="BI901">
        <f t="shared" si="907"/>
        <v>5.9216781596562029</v>
      </c>
      <c r="BJ901">
        <f t="shared" si="908"/>
        <v>-0.59976424319027188</v>
      </c>
      <c r="BK901">
        <f t="shared" si="909"/>
        <v>-5.6923762574007108E-4</v>
      </c>
      <c r="BM901">
        <f t="shared" si="910"/>
        <v>0</v>
      </c>
      <c r="BN901">
        <f t="shared" si="911"/>
        <v>0</v>
      </c>
      <c r="BO901">
        <f t="shared" si="912"/>
        <v>0</v>
      </c>
      <c r="BP901">
        <f t="shared" si="913"/>
        <v>0</v>
      </c>
    </row>
    <row r="902" spans="1:68" x14ac:dyDescent="0.2">
      <c r="A902">
        <f t="shared" si="919"/>
        <v>0.86499999999999999</v>
      </c>
      <c r="B902">
        <f t="shared" si="855"/>
        <v>2.7037597802780495</v>
      </c>
      <c r="C902">
        <f t="shared" si="856"/>
        <v>0.42197406975437746</v>
      </c>
      <c r="D902">
        <f t="shared" si="857"/>
        <v>2.7037597802780495</v>
      </c>
      <c r="E902">
        <f t="shared" si="863"/>
        <v>0.40956215863791245</v>
      </c>
      <c r="F902">
        <f t="shared" si="864"/>
        <v>0.40956215863791234</v>
      </c>
      <c r="G902">
        <f t="shared" si="858"/>
        <v>2.6767221824752689</v>
      </c>
      <c r="H902">
        <f t="shared" si="859"/>
        <v>0.44830702197299216</v>
      </c>
      <c r="I902">
        <f t="shared" si="860"/>
        <v>0.4483070219729921</v>
      </c>
      <c r="J902">
        <f t="shared" si="915"/>
        <v>48.690672935189539</v>
      </c>
      <c r="K902">
        <f t="shared" si="916"/>
        <v>46.835085677119586</v>
      </c>
      <c r="L902">
        <f t="shared" si="865"/>
        <v>1.0321691790117419E+22</v>
      </c>
      <c r="M902">
        <f t="shared" si="861"/>
        <v>4.2883246950186027E-2</v>
      </c>
      <c r="N902" s="17">
        <f t="shared" si="917"/>
        <v>4.4262765797931293E+20</v>
      </c>
      <c r="O902">
        <f t="shared" si="918"/>
        <v>0</v>
      </c>
      <c r="P902" s="18" t="e">
        <f t="shared" si="862"/>
        <v>#N/A</v>
      </c>
      <c r="R902">
        <f t="shared" si="866"/>
        <v>3.8466326159990083</v>
      </c>
      <c r="S902">
        <f t="shared" si="867"/>
        <v>50.688534632643687</v>
      </c>
      <c r="T902">
        <f t="shared" si="889"/>
        <v>-3.1492740433002857</v>
      </c>
      <c r="U902" s="9">
        <f t="shared" si="868"/>
        <v>47.539260589343399</v>
      </c>
      <c r="V902">
        <f t="shared" si="890"/>
        <v>-4.4262765797929832E+20</v>
      </c>
      <c r="W902">
        <f t="shared" si="891"/>
        <v>0</v>
      </c>
      <c r="X902">
        <f t="shared" si="892"/>
        <v>-3.5527136788005009E-14</v>
      </c>
      <c r="Y902">
        <f t="shared" si="869"/>
        <v>0.42197406975437746</v>
      </c>
      <c r="Z902">
        <f t="shared" si="870"/>
        <v>31.415926535897931</v>
      </c>
      <c r="AA902">
        <f t="shared" si="871"/>
        <v>4.2904149106303127</v>
      </c>
      <c r="AB902">
        <f t="shared" si="893"/>
        <v>9.5567159505384272</v>
      </c>
      <c r="AC902">
        <f t="shared" si="872"/>
        <v>40.972642486436357</v>
      </c>
      <c r="AD902">
        <f t="shared" si="894"/>
        <v>0.3116535581784991</v>
      </c>
      <c r="AE902">
        <f t="shared" si="873"/>
        <v>0.88791136614422328</v>
      </c>
      <c r="AF902" s="9">
        <f t="shared" si="895"/>
        <v>42.172207410759079</v>
      </c>
      <c r="AG902" s="9">
        <f t="shared" si="896"/>
        <v>0</v>
      </c>
      <c r="AH902">
        <f t="shared" si="897"/>
        <v>0</v>
      </c>
      <c r="AI902">
        <f t="shared" si="914"/>
        <v>3.1257338500325638E-3</v>
      </c>
      <c r="AJ902">
        <f t="shared" si="874"/>
        <v>37.337604695554134</v>
      </c>
      <c r="AK902">
        <f t="shared" si="875"/>
        <v>8.9485734964292067</v>
      </c>
      <c r="AL902">
        <f t="shared" si="876"/>
        <v>0.36041580169747833</v>
      </c>
      <c r="AM902">
        <f t="shared" si="877"/>
        <v>0.8926665956626102</v>
      </c>
      <c r="AN902" s="9">
        <f t="shared" si="898"/>
        <v>47.539260589343428</v>
      </c>
      <c r="AO902">
        <f t="shared" si="878"/>
        <v>0</v>
      </c>
      <c r="AP902">
        <f t="shared" si="899"/>
        <v>0</v>
      </c>
      <c r="AQ902">
        <f t="shared" si="879"/>
        <v>5.9216781596562029</v>
      </c>
      <c r="AR902">
        <f t="shared" si="880"/>
        <v>-0.60814245410922041</v>
      </c>
      <c r="AS902">
        <f t="shared" si="881"/>
        <v>4.8762243518979231E-2</v>
      </c>
      <c r="AT902">
        <f t="shared" si="900"/>
        <v>-6.7959709371766402E-2</v>
      </c>
      <c r="AU902">
        <f t="shared" si="882"/>
        <v>5.3670531785843494</v>
      </c>
      <c r="AV902">
        <f t="shared" si="901"/>
        <v>0.11289727926032252</v>
      </c>
      <c r="AW902">
        <f t="shared" si="902"/>
        <v>0</v>
      </c>
      <c r="AX902">
        <f t="shared" si="883"/>
        <v>4.2896401360146774E-2</v>
      </c>
      <c r="AY902" t="b">
        <f t="shared" si="903"/>
        <v>0</v>
      </c>
      <c r="AZ902">
        <f t="shared" si="884"/>
        <v>37.337604695554134</v>
      </c>
      <c r="BA902">
        <f t="shared" si="885"/>
        <v>8.9485734964292192</v>
      </c>
      <c r="BB902">
        <f t="shared" si="886"/>
        <v>0.3110840053995706</v>
      </c>
      <c r="BC902">
        <f t="shared" si="887"/>
        <v>0.89266659566261042</v>
      </c>
      <c r="BD902">
        <f t="shared" si="888"/>
        <v>4.9331796297907987E-2</v>
      </c>
      <c r="BF902" s="15">
        <f t="shared" si="904"/>
        <v>47.539260589343442</v>
      </c>
      <c r="BG902" s="10">
        <f t="shared" si="905"/>
        <v>0</v>
      </c>
      <c r="BH902">
        <f t="shared" si="906"/>
        <v>5.3670531785843636</v>
      </c>
      <c r="BI902">
        <f t="shared" si="907"/>
        <v>5.9216781596562029</v>
      </c>
      <c r="BJ902">
        <f t="shared" si="908"/>
        <v>-0.60814245410920797</v>
      </c>
      <c r="BK902">
        <f t="shared" si="909"/>
        <v>-5.6955277892850598E-4</v>
      </c>
      <c r="BM902">
        <f t="shared" si="910"/>
        <v>0</v>
      </c>
      <c r="BN902">
        <f t="shared" si="911"/>
        <v>0</v>
      </c>
      <c r="BO902">
        <f t="shared" si="912"/>
        <v>0</v>
      </c>
      <c r="BP902">
        <f t="shared" si="913"/>
        <v>0</v>
      </c>
    </row>
    <row r="903" spans="1:68" x14ac:dyDescent="0.2">
      <c r="A903">
        <f t="shared" si="919"/>
        <v>0.86599999999999999</v>
      </c>
      <c r="B903">
        <f t="shared" si="855"/>
        <v>2.7068855141280816</v>
      </c>
      <c r="C903">
        <f t="shared" si="856"/>
        <v>0.41884833590434534</v>
      </c>
      <c r="D903">
        <f t="shared" si="857"/>
        <v>2.7068855141280816</v>
      </c>
      <c r="E903">
        <f t="shared" si="863"/>
        <v>0.40670861113085893</v>
      </c>
      <c r="F903">
        <f t="shared" si="864"/>
        <v>0.40670861113085882</v>
      </c>
      <c r="G903">
        <f t="shared" si="858"/>
        <v>2.6798166589868009</v>
      </c>
      <c r="H903">
        <f t="shared" si="859"/>
        <v>0.4455387903877509</v>
      </c>
      <c r="I903">
        <f t="shared" si="860"/>
        <v>0.44553879038775096</v>
      </c>
      <c r="J903">
        <f t="shared" si="915"/>
        <v>48.993198914147598</v>
      </c>
      <c r="K903">
        <f t="shared" si="916"/>
        <v>47.123163580689045</v>
      </c>
      <c r="L903">
        <f t="shared" si="865"/>
        <v>1.1248237336715212E+22</v>
      </c>
      <c r="M903">
        <f t="shared" si="861"/>
        <v>4.2914475513808101E-2</v>
      </c>
      <c r="N903" s="17">
        <f t="shared" si="917"/>
        <v>4.82712205759967E+20</v>
      </c>
      <c r="O903">
        <f t="shared" si="918"/>
        <v>0</v>
      </c>
      <c r="P903" s="18" t="e">
        <f t="shared" si="862"/>
        <v>#N/A</v>
      </c>
      <c r="R903">
        <f t="shared" si="866"/>
        <v>3.8527646758988126</v>
      </c>
      <c r="S903">
        <f t="shared" si="867"/>
        <v>50.774498388068736</v>
      </c>
      <c r="T903">
        <f t="shared" si="889"/>
        <v>-3.1485460853987401</v>
      </c>
      <c r="U903" s="9">
        <f t="shared" si="868"/>
        <v>47.625952302669994</v>
      </c>
      <c r="V903">
        <f t="shared" si="890"/>
        <v>-4.8271220575996405E+20</v>
      </c>
      <c r="W903">
        <f t="shared" si="891"/>
        <v>0</v>
      </c>
      <c r="X903">
        <f t="shared" si="892"/>
        <v>-7.1054273576010019E-15</v>
      </c>
      <c r="Y903">
        <f t="shared" si="869"/>
        <v>0.41884833590434534</v>
      </c>
      <c r="Z903">
        <f t="shared" si="870"/>
        <v>31.415926535897931</v>
      </c>
      <c r="AA903">
        <f t="shared" si="871"/>
        <v>4.2935406444803448</v>
      </c>
      <c r="AB903">
        <f t="shared" si="893"/>
        <v>9.644246591988864</v>
      </c>
      <c r="AC903">
        <f t="shared" si="872"/>
        <v>41.060173127886799</v>
      </c>
      <c r="AD903">
        <f t="shared" si="894"/>
        <v>0.31238183175077411</v>
      </c>
      <c r="AE903">
        <f t="shared" si="873"/>
        <v>0.89489849921845266</v>
      </c>
      <c r="AF903" s="9">
        <f t="shared" si="895"/>
        <v>42.267453458856025</v>
      </c>
      <c r="AG903" s="9">
        <f t="shared" si="896"/>
        <v>0</v>
      </c>
      <c r="AH903">
        <f t="shared" si="897"/>
        <v>0</v>
      </c>
      <c r="AI903">
        <f t="shared" si="914"/>
        <v>3.1257338500323417E-3</v>
      </c>
      <c r="AJ903">
        <f t="shared" si="874"/>
        <v>37.337604695554134</v>
      </c>
      <c r="AK903">
        <f t="shared" si="875"/>
        <v>9.0275455544002412</v>
      </c>
      <c r="AL903">
        <f t="shared" si="876"/>
        <v>0.36114375959902389</v>
      </c>
      <c r="AM903">
        <f t="shared" si="877"/>
        <v>0.89965829311666479</v>
      </c>
      <c r="AN903" s="9">
        <f t="shared" si="898"/>
        <v>47.625952302670065</v>
      </c>
      <c r="AO903">
        <f t="shared" si="878"/>
        <v>7.1054273576010019E-14</v>
      </c>
      <c r="AP903">
        <f t="shared" si="899"/>
        <v>1.4919234186531213E-15</v>
      </c>
      <c r="AQ903">
        <f t="shared" si="879"/>
        <v>5.9216781596562029</v>
      </c>
      <c r="AR903">
        <f t="shared" si="880"/>
        <v>-0.61670103758862282</v>
      </c>
      <c r="AS903">
        <f t="shared" si="881"/>
        <v>4.8761927848249786E-2</v>
      </c>
      <c r="AT903">
        <f t="shared" si="900"/>
        <v>-6.8313256784179613E-2</v>
      </c>
      <c r="AU903">
        <f t="shared" si="882"/>
        <v>5.35849884381404</v>
      </c>
      <c r="AV903">
        <f t="shared" si="901"/>
        <v>0.11251216164161877</v>
      </c>
      <c r="AW903">
        <f t="shared" si="902"/>
        <v>0</v>
      </c>
      <c r="AX903">
        <f t="shared" si="883"/>
        <v>4.2927658698647092E-2</v>
      </c>
      <c r="AY903" t="b">
        <f t="shared" si="903"/>
        <v>0</v>
      </c>
      <c r="AZ903">
        <f t="shared" si="884"/>
        <v>37.337604695554134</v>
      </c>
      <c r="BA903">
        <f t="shared" si="885"/>
        <v>9.0275455544002394</v>
      </c>
      <c r="BB903">
        <f t="shared" si="886"/>
        <v>0.3118119633011161</v>
      </c>
      <c r="BC903">
        <f t="shared" si="887"/>
        <v>0.89965829311666512</v>
      </c>
      <c r="BD903">
        <f t="shared" si="888"/>
        <v>4.9331796297907987E-2</v>
      </c>
      <c r="BF903" s="15">
        <f t="shared" si="904"/>
        <v>47.625952302670065</v>
      </c>
      <c r="BG903" s="10">
        <f t="shared" si="905"/>
        <v>0</v>
      </c>
      <c r="BH903">
        <f t="shared" si="906"/>
        <v>5.35849884381404</v>
      </c>
      <c r="BI903">
        <f t="shared" si="907"/>
        <v>5.9216781596562029</v>
      </c>
      <c r="BJ903">
        <f t="shared" si="908"/>
        <v>-0.6167010375886246</v>
      </c>
      <c r="BK903">
        <f t="shared" si="909"/>
        <v>-5.6986844965800643E-4</v>
      </c>
      <c r="BM903">
        <f t="shared" si="910"/>
        <v>0</v>
      </c>
      <c r="BN903">
        <f t="shared" si="911"/>
        <v>0</v>
      </c>
      <c r="BO903">
        <f t="shared" si="912"/>
        <v>0</v>
      </c>
      <c r="BP903">
        <f t="shared" si="913"/>
        <v>0</v>
      </c>
    </row>
    <row r="904" spans="1:68" x14ac:dyDescent="0.2">
      <c r="A904">
        <f t="shared" si="919"/>
        <v>0.86699999999999999</v>
      </c>
      <c r="B904">
        <f t="shared" si="855"/>
        <v>2.7100112479781142</v>
      </c>
      <c r="C904">
        <f t="shared" si="856"/>
        <v>0.41572260205431277</v>
      </c>
      <c r="D904">
        <f t="shared" si="857"/>
        <v>2.7100112479781142</v>
      </c>
      <c r="E904">
        <f t="shared" si="863"/>
        <v>0.40385108999764607</v>
      </c>
      <c r="F904">
        <f t="shared" si="864"/>
        <v>0.40385108999764596</v>
      </c>
      <c r="G904">
        <f t="shared" si="858"/>
        <v>2.6829111354983333</v>
      </c>
      <c r="H904">
        <f t="shared" si="859"/>
        <v>0.44276629242230114</v>
      </c>
      <c r="I904">
        <f t="shared" si="860"/>
        <v>0.44276629242230131</v>
      </c>
      <c r="J904">
        <f t="shared" si="915"/>
        <v>49.299982756176824</v>
      </c>
      <c r="K904">
        <f t="shared" si="916"/>
        <v>47.415277835021101</v>
      </c>
      <c r="L904">
        <f t="shared" si="865"/>
        <v>1.2271826728786718E+22</v>
      </c>
      <c r="M904">
        <f t="shared" si="861"/>
        <v>4.2945704035501832E-2</v>
      </c>
      <c r="N904" s="17">
        <f t="shared" si="917"/>
        <v>5.2702223866943498E+20</v>
      </c>
      <c r="O904">
        <f t="shared" si="918"/>
        <v>0</v>
      </c>
      <c r="P904" s="18" t="e">
        <f t="shared" si="862"/>
        <v>#N/A</v>
      </c>
      <c r="R904">
        <f t="shared" si="866"/>
        <v>3.8589444939625408</v>
      </c>
      <c r="S904">
        <f t="shared" si="867"/>
        <v>50.861593078168312</v>
      </c>
      <c r="T904">
        <f t="shared" si="889"/>
        <v>-3.1478186580107539</v>
      </c>
      <c r="U904" s="9">
        <f t="shared" si="868"/>
        <v>47.713774420157556</v>
      </c>
      <c r="V904">
        <f t="shared" si="890"/>
        <v>-5.270222386694239E+20</v>
      </c>
      <c r="W904">
        <f t="shared" si="891"/>
        <v>0</v>
      </c>
      <c r="X904">
        <f t="shared" si="892"/>
        <v>-2.1316282072803006E-14</v>
      </c>
      <c r="Y904">
        <f t="shared" si="869"/>
        <v>0.41572260205431277</v>
      </c>
      <c r="Z904">
        <f t="shared" si="870"/>
        <v>31.415926535897931</v>
      </c>
      <c r="AA904">
        <f t="shared" si="871"/>
        <v>4.2966663783303769</v>
      </c>
      <c r="AB904">
        <f t="shared" si="893"/>
        <v>9.7330347284910204</v>
      </c>
      <c r="AC904">
        <f t="shared" si="872"/>
        <v>41.148961264388952</v>
      </c>
      <c r="AD904">
        <f t="shared" si="894"/>
        <v>0.31310957532661188</v>
      </c>
      <c r="AE904">
        <f t="shared" si="873"/>
        <v>0.90194473537230047</v>
      </c>
      <c r="AF904" s="9">
        <f t="shared" si="895"/>
        <v>42.364015575087869</v>
      </c>
      <c r="AG904" s="9">
        <f t="shared" si="896"/>
        <v>0</v>
      </c>
      <c r="AH904">
        <f t="shared" si="897"/>
        <v>0</v>
      </c>
      <c r="AI904">
        <f t="shared" si="914"/>
        <v>3.1257338500323417E-3</v>
      </c>
      <c r="AJ904">
        <f t="shared" si="874"/>
        <v>37.337604695554134</v>
      </c>
      <c r="AK904">
        <f t="shared" si="875"/>
        <v>9.1075894795350809</v>
      </c>
      <c r="AL904">
        <f t="shared" si="876"/>
        <v>0.36187118698701015</v>
      </c>
      <c r="AM904">
        <f t="shared" si="877"/>
        <v>0.90670905808138869</v>
      </c>
      <c r="AN904" s="9">
        <f t="shared" si="898"/>
        <v>47.713774420157613</v>
      </c>
      <c r="AO904">
        <f t="shared" si="878"/>
        <v>5.6843418860808015E-14</v>
      </c>
      <c r="AP904">
        <f t="shared" si="899"/>
        <v>1.1913419039176537E-15</v>
      </c>
      <c r="AQ904">
        <f t="shared" si="879"/>
        <v>5.9216781596562029</v>
      </c>
      <c r="AR904">
        <f t="shared" si="880"/>
        <v>-0.62544524895593945</v>
      </c>
      <c r="AS904">
        <f t="shared" si="881"/>
        <v>4.8761611660398274E-2</v>
      </c>
      <c r="AT904">
        <f t="shared" si="900"/>
        <v>-6.8672973278091451E-2</v>
      </c>
      <c r="AU904">
        <f t="shared" si="882"/>
        <v>5.3497588450697435</v>
      </c>
      <c r="AV904">
        <f t="shared" si="901"/>
        <v>0.11212189582741611</v>
      </c>
      <c r="AW904">
        <f t="shared" si="902"/>
        <v>0</v>
      </c>
      <c r="AX904">
        <f t="shared" si="883"/>
        <v>4.2958916037147417E-2</v>
      </c>
      <c r="AY904" t="b">
        <f t="shared" si="903"/>
        <v>0</v>
      </c>
      <c r="AZ904">
        <f t="shared" si="884"/>
        <v>37.337604695554134</v>
      </c>
      <c r="BA904">
        <f t="shared" si="885"/>
        <v>9.1075894795350933</v>
      </c>
      <c r="BB904">
        <f t="shared" si="886"/>
        <v>0.31253939068910203</v>
      </c>
      <c r="BC904">
        <f t="shared" si="887"/>
        <v>0.90670905808138902</v>
      </c>
      <c r="BD904">
        <f t="shared" si="888"/>
        <v>4.9331796297907987E-2</v>
      </c>
      <c r="BF904" s="15">
        <f t="shared" si="904"/>
        <v>47.713774420157627</v>
      </c>
      <c r="BG904" s="10">
        <f t="shared" si="905"/>
        <v>0</v>
      </c>
      <c r="BH904">
        <f t="shared" si="906"/>
        <v>5.3497588450697577</v>
      </c>
      <c r="BI904">
        <f t="shared" si="907"/>
        <v>5.9216781596562029</v>
      </c>
      <c r="BJ904">
        <f t="shared" si="908"/>
        <v>-0.62544524895592701</v>
      </c>
      <c r="BK904">
        <f t="shared" si="909"/>
        <v>-5.7018463750985182E-4</v>
      </c>
      <c r="BM904">
        <f t="shared" si="910"/>
        <v>0</v>
      </c>
      <c r="BN904">
        <f t="shared" si="911"/>
        <v>0</v>
      </c>
      <c r="BO904">
        <f t="shared" si="912"/>
        <v>0</v>
      </c>
      <c r="BP904">
        <f t="shared" si="913"/>
        <v>0</v>
      </c>
    </row>
    <row r="905" spans="1:68" x14ac:dyDescent="0.2">
      <c r="A905">
        <f t="shared" si="919"/>
        <v>0.86799999999999999</v>
      </c>
      <c r="B905">
        <f t="shared" si="855"/>
        <v>2.7131369818281468</v>
      </c>
      <c r="C905">
        <f t="shared" si="856"/>
        <v>0.41259686820428021</v>
      </c>
      <c r="D905">
        <f t="shared" si="857"/>
        <v>2.7131369818281468</v>
      </c>
      <c r="E905">
        <f t="shared" si="863"/>
        <v>0.40098962315683923</v>
      </c>
      <c r="F905">
        <f t="shared" si="864"/>
        <v>0.40098962315683911</v>
      </c>
      <c r="G905">
        <f t="shared" si="858"/>
        <v>2.6860056120098652</v>
      </c>
      <c r="H905">
        <f t="shared" si="859"/>
        <v>0.43998955462546652</v>
      </c>
      <c r="I905">
        <f t="shared" si="860"/>
        <v>0.43998955462546646</v>
      </c>
      <c r="J905">
        <f t="shared" si="915"/>
        <v>49.611110881977218</v>
      </c>
      <c r="K905">
        <f t="shared" si="916"/>
        <v>47.711510076413653</v>
      </c>
      <c r="L905">
        <f t="shared" si="865"/>
        <v>1.3404033083764415E+22</v>
      </c>
      <c r="M905">
        <f t="shared" si="861"/>
        <v>4.2976932515236703E-2</v>
      </c>
      <c r="N905" s="17">
        <f t="shared" si="917"/>
        <v>5.7606422527294341E+20</v>
      </c>
      <c r="O905">
        <f t="shared" si="918"/>
        <v>0</v>
      </c>
      <c r="P905" s="18" t="e">
        <f t="shared" si="862"/>
        <v>#N/A</v>
      </c>
      <c r="R905">
        <f t="shared" si="866"/>
        <v>3.8651726701781168</v>
      </c>
      <c r="S905">
        <f t="shared" si="867"/>
        <v>50.94984259094781</v>
      </c>
      <c r="T905">
        <f t="shared" si="889"/>
        <v>-3.1470917603650683</v>
      </c>
      <c r="U905" s="9">
        <f t="shared" si="868"/>
        <v>47.802750830582738</v>
      </c>
      <c r="V905">
        <f t="shared" si="890"/>
        <v>-5.7606422527292198E+20</v>
      </c>
      <c r="W905">
        <f t="shared" si="891"/>
        <v>0</v>
      </c>
      <c r="X905">
        <f t="shared" si="892"/>
        <v>-3.5527136788005009E-14</v>
      </c>
      <c r="Y905">
        <f t="shared" si="869"/>
        <v>0.41259686820428021</v>
      </c>
      <c r="Z905">
        <f t="shared" si="870"/>
        <v>31.415926535897931</v>
      </c>
      <c r="AA905">
        <f t="shared" si="871"/>
        <v>4.299792112180409</v>
      </c>
      <c r="AB905">
        <f t="shared" si="893"/>
        <v>9.8231088576071333</v>
      </c>
      <c r="AC905">
        <f t="shared" si="872"/>
        <v>41.239035393505063</v>
      </c>
      <c r="AD905">
        <f t="shared" si="894"/>
        <v>0.3138367896768548</v>
      </c>
      <c r="AE905">
        <f t="shared" si="873"/>
        <v>0.90905091343595745</v>
      </c>
      <c r="AF905" s="9">
        <f t="shared" si="895"/>
        <v>42.461923096617873</v>
      </c>
      <c r="AG905" s="9">
        <f t="shared" si="896"/>
        <v>0</v>
      </c>
      <c r="AH905">
        <f t="shared" si="897"/>
        <v>0</v>
      </c>
      <c r="AI905">
        <f t="shared" si="914"/>
        <v>3.1257338500325638E-3</v>
      </c>
      <c r="AJ905">
        <f t="shared" si="874"/>
        <v>37.337604695554134</v>
      </c>
      <c r="AK905">
        <f t="shared" si="875"/>
        <v>9.1887283209711974</v>
      </c>
      <c r="AL905">
        <f t="shared" si="876"/>
        <v>0.36259808463269572</v>
      </c>
      <c r="AM905">
        <f t="shared" si="877"/>
        <v>0.91381972942475997</v>
      </c>
      <c r="AN905" s="9">
        <f t="shared" si="898"/>
        <v>47.802750830582781</v>
      </c>
      <c r="AO905">
        <f t="shared" si="878"/>
        <v>0</v>
      </c>
      <c r="AP905">
        <f t="shared" si="899"/>
        <v>0</v>
      </c>
      <c r="AQ905">
        <f t="shared" si="879"/>
        <v>5.9216781596562029</v>
      </c>
      <c r="AR905">
        <f t="shared" si="880"/>
        <v>-0.63438053663593585</v>
      </c>
      <c r="AS905">
        <f t="shared" si="881"/>
        <v>4.8761294955840917E-2</v>
      </c>
      <c r="AT905">
        <f t="shared" si="900"/>
        <v>-6.9038991520524715E-2</v>
      </c>
      <c r="AU905">
        <f t="shared" si="882"/>
        <v>5.3408277339649075</v>
      </c>
      <c r="AV905">
        <f t="shared" si="901"/>
        <v>0.11172636806809043</v>
      </c>
      <c r="AW905">
        <f t="shared" si="902"/>
        <v>0</v>
      </c>
      <c r="AX905">
        <f t="shared" si="883"/>
        <v>4.2990173375647742E-2</v>
      </c>
      <c r="AY905" t="b">
        <f t="shared" si="903"/>
        <v>0</v>
      </c>
      <c r="AZ905">
        <f t="shared" si="884"/>
        <v>37.337604695554134</v>
      </c>
      <c r="BA905">
        <f t="shared" si="885"/>
        <v>9.1887283209711903</v>
      </c>
      <c r="BB905">
        <f t="shared" si="886"/>
        <v>0.3132662883347877</v>
      </c>
      <c r="BC905">
        <f t="shared" si="887"/>
        <v>0.9138197294247602</v>
      </c>
      <c r="BD905">
        <f t="shared" si="888"/>
        <v>4.9331796297907987E-2</v>
      </c>
      <c r="BF905" s="15">
        <f t="shared" si="904"/>
        <v>47.802750830582781</v>
      </c>
      <c r="BG905" s="10">
        <f t="shared" si="905"/>
        <v>0</v>
      </c>
      <c r="BH905">
        <f t="shared" si="906"/>
        <v>5.3408277339649075</v>
      </c>
      <c r="BI905">
        <f t="shared" si="907"/>
        <v>5.9216781596562029</v>
      </c>
      <c r="BJ905">
        <f t="shared" si="908"/>
        <v>-0.63438053663594296</v>
      </c>
      <c r="BK905">
        <f t="shared" si="909"/>
        <v>-5.7050134206709791E-4</v>
      </c>
      <c r="BM905">
        <f t="shared" si="910"/>
        <v>0</v>
      </c>
      <c r="BN905">
        <f t="shared" si="911"/>
        <v>0</v>
      </c>
      <c r="BO905">
        <f t="shared" si="912"/>
        <v>0</v>
      </c>
      <c r="BP905">
        <f t="shared" si="913"/>
        <v>0</v>
      </c>
    </row>
    <row r="906" spans="1:68" x14ac:dyDescent="0.2">
      <c r="A906">
        <f t="shared" si="919"/>
        <v>0.86899999999999999</v>
      </c>
      <c r="B906">
        <f t="shared" si="855"/>
        <v>2.7162627156781789</v>
      </c>
      <c r="C906">
        <f t="shared" si="856"/>
        <v>0.40947113435424809</v>
      </c>
      <c r="D906">
        <f t="shared" si="857"/>
        <v>2.7162627156781789</v>
      </c>
      <c r="E906">
        <f t="shared" si="863"/>
        <v>0.3981242385655539</v>
      </c>
      <c r="F906">
        <f t="shared" si="864"/>
        <v>0.39812423856555379</v>
      </c>
      <c r="G906">
        <f t="shared" si="858"/>
        <v>2.6891000885213971</v>
      </c>
      <c r="H906">
        <f t="shared" si="859"/>
        <v>0.43720860358666924</v>
      </c>
      <c r="I906">
        <f t="shared" si="860"/>
        <v>0.4372086035866693</v>
      </c>
      <c r="J906">
        <f t="shared" si="915"/>
        <v>49.926672079106709</v>
      </c>
      <c r="K906">
        <f t="shared" si="916"/>
        <v>48.011944171304215</v>
      </c>
      <c r="L906">
        <f t="shared" si="865"/>
        <v>1.4657974894519061E+22</v>
      </c>
      <c r="M906">
        <f t="shared" si="861"/>
        <v>4.3008160952982197E-2</v>
      </c>
      <c r="N906" s="17">
        <f t="shared" si="917"/>
        <v>6.30412543508248E+20</v>
      </c>
      <c r="O906">
        <f t="shared" si="918"/>
        <v>0</v>
      </c>
      <c r="P906" s="18" t="e">
        <f t="shared" si="862"/>
        <v>#N/A</v>
      </c>
      <c r="R906">
        <f t="shared" si="866"/>
        <v>3.8714498168552951</v>
      </c>
      <c r="S906">
        <f t="shared" si="867"/>
        <v>51.039271501627724</v>
      </c>
      <c r="T906">
        <f t="shared" si="889"/>
        <v>-3.1463653916921062</v>
      </c>
      <c r="U906" s="9">
        <f t="shared" si="868"/>
        <v>47.892906109935616</v>
      </c>
      <c r="V906">
        <f t="shared" si="890"/>
        <v>-6.3041254350823988E+20</v>
      </c>
      <c r="W906">
        <f t="shared" si="891"/>
        <v>0</v>
      </c>
      <c r="X906">
        <f t="shared" si="892"/>
        <v>-1.4210854715202004E-14</v>
      </c>
      <c r="Y906">
        <f t="shared" si="869"/>
        <v>0.40947113435424809</v>
      </c>
      <c r="Z906">
        <f t="shared" si="870"/>
        <v>31.415926535897931</v>
      </c>
      <c r="AA906">
        <f t="shared" si="871"/>
        <v>4.3029178460304411</v>
      </c>
      <c r="AB906">
        <f t="shared" si="893"/>
        <v>9.9144983466013201</v>
      </c>
      <c r="AC906">
        <f t="shared" si="872"/>
        <v>41.330424882499251</v>
      </c>
      <c r="AD906">
        <f t="shared" si="894"/>
        <v>0.31456347557066433</v>
      </c>
      <c r="AE906">
        <f t="shared" si="873"/>
        <v>0.91621789143392185</v>
      </c>
      <c r="AF906" s="9">
        <f t="shared" si="895"/>
        <v>42.56120624950384</v>
      </c>
      <c r="AG906" s="9">
        <f t="shared" si="896"/>
        <v>0</v>
      </c>
      <c r="AH906">
        <f t="shared" si="897"/>
        <v>0</v>
      </c>
      <c r="AI906">
        <f t="shared" si="914"/>
        <v>3.1257338500323417E-3</v>
      </c>
      <c r="AJ906">
        <f t="shared" si="874"/>
        <v>37.337604695554134</v>
      </c>
      <c r="AK906">
        <f t="shared" si="875"/>
        <v>9.2709857958671211</v>
      </c>
      <c r="AL906">
        <f t="shared" si="876"/>
        <v>0.36332445330565788</v>
      </c>
      <c r="AM906">
        <f t="shared" si="877"/>
        <v>0.92099116520873714</v>
      </c>
      <c r="AN906" s="9">
        <f t="shared" si="898"/>
        <v>47.892906109935652</v>
      </c>
      <c r="AO906">
        <f t="shared" si="878"/>
        <v>0</v>
      </c>
      <c r="AP906">
        <f t="shared" si="899"/>
        <v>0</v>
      </c>
      <c r="AQ906">
        <f t="shared" si="879"/>
        <v>5.9216781596562029</v>
      </c>
      <c r="AR906">
        <f t="shared" si="880"/>
        <v>-0.643512550734199</v>
      </c>
      <c r="AS906">
        <f t="shared" si="881"/>
        <v>4.8760977734993549E-2</v>
      </c>
      <c r="AT906">
        <f t="shared" si="900"/>
        <v>-6.9411448243299881E-2</v>
      </c>
      <c r="AU906">
        <f t="shared" si="882"/>
        <v>5.3316998604318115</v>
      </c>
      <c r="AV906">
        <f t="shared" si="901"/>
        <v>0.11132546119028931</v>
      </c>
      <c r="AW906">
        <f t="shared" si="902"/>
        <v>0</v>
      </c>
      <c r="AX906">
        <f t="shared" si="883"/>
        <v>4.3021430714148066E-2</v>
      </c>
      <c r="AY906" t="b">
        <f t="shared" si="903"/>
        <v>0</v>
      </c>
      <c r="AZ906">
        <f t="shared" si="884"/>
        <v>37.337604695554134</v>
      </c>
      <c r="BA906">
        <f t="shared" si="885"/>
        <v>9.2709857958671211</v>
      </c>
      <c r="BB906">
        <f t="shared" si="886"/>
        <v>0.3139926570077502</v>
      </c>
      <c r="BC906">
        <f t="shared" si="887"/>
        <v>0.92099116520873747</v>
      </c>
      <c r="BD906">
        <f t="shared" si="888"/>
        <v>4.9331796297907987E-2</v>
      </c>
      <c r="BF906" s="15">
        <f t="shared" si="904"/>
        <v>47.892906109935652</v>
      </c>
      <c r="BG906" s="10">
        <f t="shared" si="905"/>
        <v>0</v>
      </c>
      <c r="BH906">
        <f t="shared" si="906"/>
        <v>5.3316998604318115</v>
      </c>
      <c r="BI906">
        <f t="shared" si="907"/>
        <v>5.9216781596562029</v>
      </c>
      <c r="BJ906">
        <f t="shared" si="908"/>
        <v>-0.643512550734199</v>
      </c>
      <c r="BK906">
        <f t="shared" si="909"/>
        <v>-5.7081856291413269E-4</v>
      </c>
      <c r="BM906">
        <f t="shared" si="910"/>
        <v>0</v>
      </c>
      <c r="BN906">
        <f t="shared" si="911"/>
        <v>0</v>
      </c>
      <c r="BO906">
        <f t="shared" si="912"/>
        <v>0</v>
      </c>
      <c r="BP906">
        <f t="shared" si="913"/>
        <v>0</v>
      </c>
    </row>
    <row r="907" spans="1:68" x14ac:dyDescent="0.2">
      <c r="A907">
        <f t="shared" si="919"/>
        <v>0.87</v>
      </c>
      <c r="B907">
        <f t="shared" si="855"/>
        <v>2.7193884495282115</v>
      </c>
      <c r="C907">
        <f t="shared" si="856"/>
        <v>0.40634540050421553</v>
      </c>
      <c r="D907">
        <f t="shared" si="857"/>
        <v>2.7193884495282115</v>
      </c>
      <c r="E907">
        <f t="shared" si="863"/>
        <v>0.39525496421918171</v>
      </c>
      <c r="F907">
        <f t="shared" si="864"/>
        <v>0.3952549642191816</v>
      </c>
      <c r="G907">
        <f t="shared" si="858"/>
        <v>2.6921945650329295</v>
      </c>
      <c r="H907">
        <f t="shared" si="859"/>
        <v>0.4344234659356766</v>
      </c>
      <c r="I907">
        <f t="shared" si="860"/>
        <v>0.43442346593567682</v>
      </c>
      <c r="J907">
        <f t="shared" si="915"/>
        <v>50.246757583458518</v>
      </c>
      <c r="K907">
        <f t="shared" si="916"/>
        <v>48.316666292883596</v>
      </c>
      <c r="L907">
        <f t="shared" si="865"/>
        <v>1.6048544253958064E+22</v>
      </c>
      <c r="M907">
        <f t="shared" si="861"/>
        <v>4.3039389348707803E-2</v>
      </c>
      <c r="N907" s="17">
        <f t="shared" si="917"/>
        <v>6.9071954462606846E+20</v>
      </c>
      <c r="O907">
        <f t="shared" si="918"/>
        <v>0</v>
      </c>
      <c r="P907" s="18" t="e">
        <f t="shared" si="862"/>
        <v>#N/A</v>
      </c>
      <c r="R907">
        <f t="shared" si="866"/>
        <v>3.8777765589634443</v>
      </c>
      <c r="S907">
        <f t="shared" si="867"/>
        <v>51.129905097649427</v>
      </c>
      <c r="T907">
        <f t="shared" si="889"/>
        <v>-3.1456395512239657</v>
      </c>
      <c r="U907" s="9">
        <f t="shared" si="868"/>
        <v>47.984265546425462</v>
      </c>
      <c r="V907">
        <f t="shared" si="890"/>
        <v>-6.9071954462604827E+20</v>
      </c>
      <c r="W907">
        <f t="shared" si="891"/>
        <v>0</v>
      </c>
      <c r="X907">
        <f t="shared" si="892"/>
        <v>-2.8421709430404007E-14</v>
      </c>
      <c r="Y907">
        <f t="shared" si="869"/>
        <v>0.40634540050421553</v>
      </c>
      <c r="Z907">
        <f t="shared" si="870"/>
        <v>31.415926535897931</v>
      </c>
      <c r="AA907">
        <f t="shared" si="871"/>
        <v>4.3060435798804741</v>
      </c>
      <c r="AB907">
        <f t="shared" si="893"/>
        <v>10.007233465889518</v>
      </c>
      <c r="AC907">
        <f t="shared" si="872"/>
        <v>41.423160001787451</v>
      </c>
      <c r="AD907">
        <f t="shared" si="894"/>
        <v>0.31528963377552671</v>
      </c>
      <c r="AE907">
        <f t="shared" si="873"/>
        <v>0.92344654717284635</v>
      </c>
      <c r="AF907" s="9">
        <f t="shared" si="895"/>
        <v>42.661896182735823</v>
      </c>
      <c r="AG907" s="9">
        <f t="shared" si="896"/>
        <v>0</v>
      </c>
      <c r="AH907">
        <f t="shared" si="897"/>
        <v>0</v>
      </c>
      <c r="AI907">
        <f t="shared" si="914"/>
        <v>3.1257338500323417E-3</v>
      </c>
      <c r="AJ907">
        <f t="shared" si="874"/>
        <v>37.337604695554134</v>
      </c>
      <c r="AK907">
        <f t="shared" si="875"/>
        <v>9.3543863138205214</v>
      </c>
      <c r="AL907">
        <f t="shared" si="876"/>
        <v>0.36405029377379838</v>
      </c>
      <c r="AM907">
        <f t="shared" si="877"/>
        <v>0.92822424327710351</v>
      </c>
      <c r="AN907" s="9">
        <f t="shared" si="898"/>
        <v>47.984265546425561</v>
      </c>
      <c r="AO907">
        <f t="shared" si="878"/>
        <v>9.9475983006414026E-14</v>
      </c>
      <c r="AP907">
        <f t="shared" si="899"/>
        <v>2.073095875775558E-15</v>
      </c>
      <c r="AQ907">
        <f t="shared" si="879"/>
        <v>5.9216781596562029</v>
      </c>
      <c r="AR907">
        <f t="shared" si="880"/>
        <v>-0.65284715206899691</v>
      </c>
      <c r="AS907">
        <f t="shared" si="881"/>
        <v>4.8760659998271672E-2</v>
      </c>
      <c r="AT907">
        <f t="shared" si="900"/>
        <v>-6.9790484396016025E-2</v>
      </c>
      <c r="AU907">
        <f t="shared" si="882"/>
        <v>5.322369363689738</v>
      </c>
      <c r="AV907">
        <f t="shared" si="901"/>
        <v>0.11091905446672427</v>
      </c>
      <c r="AW907">
        <f t="shared" si="902"/>
        <v>0</v>
      </c>
      <c r="AX907">
        <f t="shared" si="883"/>
        <v>4.3052688052648391E-2</v>
      </c>
      <c r="AY907" t="b">
        <f t="shared" si="903"/>
        <v>0</v>
      </c>
      <c r="AZ907">
        <f t="shared" si="884"/>
        <v>37.337604695554134</v>
      </c>
      <c r="BA907">
        <f t="shared" si="885"/>
        <v>9.3543863138205054</v>
      </c>
      <c r="BB907">
        <f t="shared" si="886"/>
        <v>0.31471849747589037</v>
      </c>
      <c r="BC907">
        <f t="shared" si="887"/>
        <v>0.92822424327710384</v>
      </c>
      <c r="BD907">
        <f t="shared" si="888"/>
        <v>4.9331796297907987E-2</v>
      </c>
      <c r="BF907" s="15">
        <f t="shared" si="904"/>
        <v>47.98426554642554</v>
      </c>
      <c r="BG907" s="10">
        <f t="shared" si="905"/>
        <v>0</v>
      </c>
      <c r="BH907">
        <f t="shared" si="906"/>
        <v>5.3223693636897167</v>
      </c>
      <c r="BI907">
        <f t="shared" si="907"/>
        <v>5.9216781596562029</v>
      </c>
      <c r="BJ907">
        <f t="shared" si="908"/>
        <v>-0.65284715206901289</v>
      </c>
      <c r="BK907">
        <f t="shared" si="909"/>
        <v>-5.7113629963634338E-4</v>
      </c>
      <c r="BM907">
        <f t="shared" si="910"/>
        <v>0</v>
      </c>
      <c r="BN907">
        <f t="shared" si="911"/>
        <v>-1.5987211554602254E-14</v>
      </c>
      <c r="BO907">
        <f t="shared" si="912"/>
        <v>0</v>
      </c>
      <c r="BP907">
        <f t="shared" si="913"/>
        <v>0</v>
      </c>
    </row>
    <row r="908" spans="1:68" x14ac:dyDescent="0.2">
      <c r="A908">
        <f t="shared" si="919"/>
        <v>0.871</v>
      </c>
      <c r="B908">
        <f t="shared" si="855"/>
        <v>2.722514183378244</v>
      </c>
      <c r="C908">
        <f t="shared" si="856"/>
        <v>0.40321966665418296</v>
      </c>
      <c r="D908">
        <f t="shared" si="857"/>
        <v>2.722514183378244</v>
      </c>
      <c r="E908">
        <f t="shared" si="863"/>
        <v>0.39238182815111916</v>
      </c>
      <c r="F908">
        <f t="shared" si="864"/>
        <v>0.39238182815111905</v>
      </c>
      <c r="G908">
        <f t="shared" si="858"/>
        <v>2.6952890415444615</v>
      </c>
      <c r="H908">
        <f t="shared" si="859"/>
        <v>0.43163416834234714</v>
      </c>
      <c r="I908">
        <f t="shared" si="860"/>
        <v>0.43163416834234708</v>
      </c>
      <c r="J908">
        <f t="shared" si="915"/>
        <v>50.571461164128223</v>
      </c>
      <c r="K908">
        <f t="shared" si="916"/>
        <v>48.625765000891271</v>
      </c>
      <c r="L908">
        <f t="shared" si="865"/>
        <v>1.7592672003599888E+22</v>
      </c>
      <c r="M908">
        <f t="shared" si="861"/>
        <v>4.3070617702383018E-2</v>
      </c>
      <c r="N908" s="17">
        <f t="shared" si="917"/>
        <v>7.5772725023046749E+20</v>
      </c>
      <c r="O908">
        <f t="shared" si="918"/>
        <v>0</v>
      </c>
      <c r="P908" s="18" t="e">
        <f t="shared" si="862"/>
        <v>#N/A</v>
      </c>
      <c r="R908">
        <f t="shared" si="866"/>
        <v>3.8841535344809976</v>
      </c>
      <c r="S908">
        <f t="shared" si="867"/>
        <v>51.221769404783934</v>
      </c>
      <c r="T908">
        <f t="shared" si="889"/>
        <v>-3.1449142381944188</v>
      </c>
      <c r="U908" s="9">
        <f t="shared" si="868"/>
        <v>48.076855166589517</v>
      </c>
      <c r="V908">
        <f t="shared" si="890"/>
        <v>-7.5772725023048008E+20</v>
      </c>
      <c r="W908">
        <f t="shared" si="891"/>
        <v>0</v>
      </c>
      <c r="X908">
        <f t="shared" si="892"/>
        <v>1.4210854715202004E-14</v>
      </c>
      <c r="Y908">
        <f t="shared" si="869"/>
        <v>0.40321966665418296</v>
      </c>
      <c r="Z908">
        <f t="shared" si="870"/>
        <v>31.415926535897931</v>
      </c>
      <c r="AA908">
        <f t="shared" si="871"/>
        <v>4.3091693137305072</v>
      </c>
      <c r="AB908">
        <f t="shared" si="893"/>
        <v>10.101345424045162</v>
      </c>
      <c r="AC908">
        <f t="shared" si="872"/>
        <v>41.517271959943095</v>
      </c>
      <c r="AD908">
        <f t="shared" si="894"/>
        <v>0.31601526505725702</v>
      </c>
      <c r="AE908">
        <f t="shared" si="873"/>
        <v>0.93073777885207054</v>
      </c>
      <c r="AF908" s="9">
        <f t="shared" si="895"/>
        <v>42.764025003852424</v>
      </c>
      <c r="AG908" s="9">
        <f t="shared" si="896"/>
        <v>0</v>
      </c>
      <c r="AH908">
        <f t="shared" si="897"/>
        <v>0</v>
      </c>
      <c r="AI908">
        <f t="shared" si="914"/>
        <v>3.1257338500325638E-3</v>
      </c>
      <c r="AJ908">
        <f t="shared" si="874"/>
        <v>37.337604695554134</v>
      </c>
      <c r="AK908">
        <f t="shared" si="875"/>
        <v>9.4389550023659918</v>
      </c>
      <c r="AL908">
        <f t="shared" si="876"/>
        <v>0.3647756068033452</v>
      </c>
      <c r="AM908">
        <f t="shared" si="877"/>
        <v>0.93551986186600156</v>
      </c>
      <c r="AN908" s="9">
        <f t="shared" si="898"/>
        <v>48.076855166589468</v>
      </c>
      <c r="AO908">
        <f t="shared" si="878"/>
        <v>0</v>
      </c>
      <c r="AP908">
        <f t="shared" si="899"/>
        <v>0</v>
      </c>
      <c r="AQ908">
        <f t="shared" si="879"/>
        <v>5.9216781596562029</v>
      </c>
      <c r="AR908">
        <f t="shared" si="880"/>
        <v>-0.66239042167917006</v>
      </c>
      <c r="AS908">
        <f t="shared" si="881"/>
        <v>4.8760341746088176E-2</v>
      </c>
      <c r="AT908">
        <f t="shared" si="900"/>
        <v>-7.0176245306088819E-2</v>
      </c>
      <c r="AU908">
        <f t="shared" si="882"/>
        <v>5.3128301627370433</v>
      </c>
      <c r="AV908">
        <f t="shared" si="901"/>
        <v>0.11050702347996218</v>
      </c>
      <c r="AW908">
        <f t="shared" si="902"/>
        <v>0</v>
      </c>
      <c r="AX908">
        <f t="shared" si="883"/>
        <v>4.3083945391148716E-2</v>
      </c>
      <c r="AY908" t="b">
        <f t="shared" si="903"/>
        <v>0</v>
      </c>
      <c r="AZ908">
        <f t="shared" si="884"/>
        <v>37.337604695554134</v>
      </c>
      <c r="BA908">
        <f t="shared" si="885"/>
        <v>9.4389550023659901</v>
      </c>
      <c r="BB908">
        <f t="shared" si="886"/>
        <v>0.31544381050543718</v>
      </c>
      <c r="BC908">
        <f t="shared" si="887"/>
        <v>0.93551986186600189</v>
      </c>
      <c r="BD908">
        <f t="shared" si="888"/>
        <v>4.9331796297907987E-2</v>
      </c>
      <c r="BF908" s="15">
        <f t="shared" si="904"/>
        <v>48.076855166589468</v>
      </c>
      <c r="BG908" s="10">
        <f t="shared" si="905"/>
        <v>0</v>
      </c>
      <c r="BH908">
        <f t="shared" si="906"/>
        <v>5.3128301627370433</v>
      </c>
      <c r="BI908">
        <f t="shared" si="907"/>
        <v>5.9216781596562029</v>
      </c>
      <c r="BJ908">
        <f t="shared" si="908"/>
        <v>-0.66239042167917184</v>
      </c>
      <c r="BK908">
        <f t="shared" si="909"/>
        <v>-5.7145455181983884E-4</v>
      </c>
      <c r="BM908">
        <f t="shared" si="910"/>
        <v>0</v>
      </c>
      <c r="BN908">
        <f t="shared" si="911"/>
        <v>0</v>
      </c>
      <c r="BO908">
        <f t="shared" si="912"/>
        <v>0</v>
      </c>
      <c r="BP908">
        <f t="shared" si="913"/>
        <v>0</v>
      </c>
    </row>
    <row r="909" spans="1:68" x14ac:dyDescent="0.2">
      <c r="A909">
        <f t="shared" si="919"/>
        <v>0.872</v>
      </c>
      <c r="B909">
        <f t="shared" si="855"/>
        <v>2.7256399172282761</v>
      </c>
      <c r="C909">
        <f t="shared" si="856"/>
        <v>0.40009393280415084</v>
      </c>
      <c r="D909">
        <f t="shared" si="857"/>
        <v>2.7256399172282761</v>
      </c>
      <c r="E909">
        <f t="shared" si="863"/>
        <v>0.38950485843249266</v>
      </c>
      <c r="F909">
        <f t="shared" si="864"/>
        <v>0.38950485843249255</v>
      </c>
      <c r="G909">
        <f t="shared" si="858"/>
        <v>2.6983835180559934</v>
      </c>
      <c r="H909">
        <f t="shared" si="859"/>
        <v>0.42884073751637281</v>
      </c>
      <c r="I909">
        <f t="shared" si="860"/>
        <v>0.42884073751637286</v>
      </c>
      <c r="J909">
        <f t="shared" si="915"/>
        <v>50.900879211836539</v>
      </c>
      <c r="K909">
        <f t="shared" si="916"/>
        <v>48.939331324748565</v>
      </c>
      <c r="L909">
        <f t="shared" si="865"/>
        <v>1.9309636301198411E+22</v>
      </c>
      <c r="M909">
        <f t="shared" si="861"/>
        <v>4.3101846013977319E-2</v>
      </c>
      <c r="N909" s="17">
        <f t="shared" si="917"/>
        <v>8.3228097044016044E+20</v>
      </c>
      <c r="O909">
        <f t="shared" si="918"/>
        <v>0</v>
      </c>
      <c r="P909" s="18" t="e">
        <f t="shared" si="862"/>
        <v>#N/A</v>
      </c>
      <c r="R909">
        <f t="shared" si="866"/>
        <v>3.890581394757076</v>
      </c>
      <c r="S909">
        <f t="shared" si="867"/>
        <v>51.314891214399424</v>
      </c>
      <c r="T909">
        <f t="shared" si="889"/>
        <v>-3.144189451838904</v>
      </c>
      <c r="U909" s="9">
        <f t="shared" si="868"/>
        <v>48.170701762560519</v>
      </c>
      <c r="V909">
        <f t="shared" si="890"/>
        <v>-8.3228097044014065E+20</v>
      </c>
      <c r="W909">
        <f t="shared" si="891"/>
        <v>0</v>
      </c>
      <c r="X909">
        <f t="shared" si="892"/>
        <v>-2.1316282072803006E-14</v>
      </c>
      <c r="Y909">
        <f t="shared" si="869"/>
        <v>0.40009393280415084</v>
      </c>
      <c r="Z909">
        <f t="shared" si="870"/>
        <v>31.415926535897931</v>
      </c>
      <c r="AA909">
        <f t="shared" si="871"/>
        <v>4.3122950475805393</v>
      </c>
      <c r="AB909">
        <f t="shared" si="893"/>
        <v>10.196866404445807</v>
      </c>
      <c r="AC909">
        <f t="shared" si="872"/>
        <v>41.612792940343738</v>
      </c>
      <c r="AD909">
        <f t="shared" si="894"/>
        <v>0.3167403701800045</v>
      </c>
      <c r="AE909">
        <f t="shared" si="873"/>
        <v>0.93809250569792624</v>
      </c>
      <c r="AF909" s="9">
        <f t="shared" si="895"/>
        <v>42.867625816221668</v>
      </c>
      <c r="AG909" s="9">
        <f t="shared" si="896"/>
        <v>0</v>
      </c>
      <c r="AH909">
        <f t="shared" si="897"/>
        <v>0</v>
      </c>
      <c r="AI909">
        <f t="shared" si="914"/>
        <v>3.1257338500323417E-3</v>
      </c>
      <c r="AJ909">
        <f t="shared" si="874"/>
        <v>37.337604695554134</v>
      </c>
      <c r="AK909">
        <f t="shared" si="875"/>
        <v>9.5247177336093127</v>
      </c>
      <c r="AL909">
        <f t="shared" si="876"/>
        <v>0.36550039315886007</v>
      </c>
      <c r="AM909">
        <f t="shared" si="877"/>
        <v>0.94287894023823515</v>
      </c>
      <c r="AN909" s="9">
        <f t="shared" si="898"/>
        <v>48.170701762560547</v>
      </c>
      <c r="AO909">
        <f t="shared" si="878"/>
        <v>0</v>
      </c>
      <c r="AP909">
        <f t="shared" si="899"/>
        <v>0</v>
      </c>
      <c r="AQ909">
        <f t="shared" si="879"/>
        <v>5.9216781596562029</v>
      </c>
      <c r="AR909">
        <f t="shared" si="880"/>
        <v>-0.67214867083649388</v>
      </c>
      <c r="AS909">
        <f t="shared" si="881"/>
        <v>4.8760022978855566E-2</v>
      </c>
      <c r="AT909">
        <f t="shared" si="900"/>
        <v>-7.0568880846171675E-2</v>
      </c>
      <c r="AU909">
        <f t="shared" si="882"/>
        <v>5.303075946338879</v>
      </c>
      <c r="AV909">
        <f t="shared" si="901"/>
        <v>0.1100892399799033</v>
      </c>
      <c r="AW909">
        <f t="shared" si="902"/>
        <v>0</v>
      </c>
      <c r="AX909">
        <f t="shared" si="883"/>
        <v>4.3115202729649041E-2</v>
      </c>
      <c r="AY909" t="b">
        <f t="shared" si="903"/>
        <v>0</v>
      </c>
      <c r="AZ909">
        <f t="shared" si="884"/>
        <v>37.337604695554134</v>
      </c>
      <c r="BA909">
        <f t="shared" si="885"/>
        <v>9.5247177336093163</v>
      </c>
      <c r="BB909">
        <f t="shared" si="886"/>
        <v>0.31616859686095211</v>
      </c>
      <c r="BC909">
        <f t="shared" si="887"/>
        <v>0.94287894023823537</v>
      </c>
      <c r="BD909">
        <f t="shared" si="888"/>
        <v>4.9331796297907987E-2</v>
      </c>
      <c r="BF909" s="15">
        <f t="shared" si="904"/>
        <v>48.170701762560547</v>
      </c>
      <c r="BG909" s="10">
        <f t="shared" si="905"/>
        <v>0</v>
      </c>
      <c r="BH909">
        <f t="shared" si="906"/>
        <v>5.303075946338879</v>
      </c>
      <c r="BI909">
        <f t="shared" si="907"/>
        <v>5.9216781596562029</v>
      </c>
      <c r="BJ909">
        <f t="shared" si="908"/>
        <v>-0.67214867083649033</v>
      </c>
      <c r="BK909">
        <f t="shared" si="909"/>
        <v>-5.7177331905239326E-4</v>
      </c>
      <c r="BM909">
        <f t="shared" si="910"/>
        <v>0</v>
      </c>
      <c r="BN909">
        <f t="shared" si="911"/>
        <v>0</v>
      </c>
      <c r="BO909">
        <f t="shared" si="912"/>
        <v>0</v>
      </c>
      <c r="BP909">
        <f t="shared" si="913"/>
        <v>0</v>
      </c>
    </row>
    <row r="910" spans="1:68" x14ac:dyDescent="0.2">
      <c r="A910">
        <f t="shared" si="919"/>
        <v>0.873</v>
      </c>
      <c r="B910">
        <f t="shared" si="855"/>
        <v>2.7287656510783087</v>
      </c>
      <c r="C910">
        <f t="shared" si="856"/>
        <v>0.39696819895411828</v>
      </c>
      <c r="D910">
        <f t="shared" si="857"/>
        <v>2.7287656510783087</v>
      </c>
      <c r="E910">
        <f t="shared" si="863"/>
        <v>0.38662408317188279</v>
      </c>
      <c r="F910">
        <f t="shared" si="864"/>
        <v>0.38662408317188268</v>
      </c>
      <c r="G910">
        <f t="shared" si="858"/>
        <v>2.7014779945675258</v>
      </c>
      <c r="H910">
        <f t="shared" si="859"/>
        <v>0.42604320020702457</v>
      </c>
      <c r="I910">
        <f t="shared" si="860"/>
        <v>0.4260432002070248</v>
      </c>
      <c r="J910">
        <f t="shared" si="915"/>
        <v>51.235110831082068</v>
      </c>
      <c r="K910">
        <f t="shared" si="916"/>
        <v>49.257458850192442</v>
      </c>
      <c r="L910">
        <f t="shared" si="865"/>
        <v>2.1221422337070599E+22</v>
      </c>
      <c r="M910">
        <f t="shared" si="861"/>
        <v>4.31330742834602E-2</v>
      </c>
      <c r="N910" s="17">
        <f t="shared" si="917"/>
        <v>9.1534518606554779E+20</v>
      </c>
      <c r="O910">
        <f t="shared" si="918"/>
        <v>0</v>
      </c>
      <c r="P910" s="18" t="e">
        <f t="shared" si="862"/>
        <v>#N/A</v>
      </c>
      <c r="R910">
        <f t="shared" si="866"/>
        <v>3.897060804885768</v>
      </c>
      <c r="S910">
        <f t="shared" si="867"/>
        <v>51.409298111951649</v>
      </c>
      <c r="T910">
        <f t="shared" si="889"/>
        <v>-3.1434651913945215</v>
      </c>
      <c r="U910" s="9">
        <f t="shared" si="868"/>
        <v>48.265832920557131</v>
      </c>
      <c r="V910">
        <f t="shared" si="890"/>
        <v>-9.1534518606552747E+20</v>
      </c>
      <c r="W910">
        <f t="shared" si="891"/>
        <v>0</v>
      </c>
      <c r="X910">
        <f t="shared" si="892"/>
        <v>-2.1316282072803006E-14</v>
      </c>
      <c r="Y910">
        <f t="shared" si="869"/>
        <v>0.39696819895411828</v>
      </c>
      <c r="Z910">
        <f t="shared" si="870"/>
        <v>31.415926535897931</v>
      </c>
      <c r="AA910">
        <f t="shared" si="871"/>
        <v>4.3154207814305714</v>
      </c>
      <c r="AB910">
        <f t="shared" si="893"/>
        <v>10.293829603651119</v>
      </c>
      <c r="AC910">
        <f t="shared" si="872"/>
        <v>41.70975613954905</v>
      </c>
      <c r="AD910">
        <f t="shared" si="894"/>
        <v>0.31746494990625757</v>
      </c>
      <c r="AE910">
        <f t="shared" si="873"/>
        <v>0.9455116686229057</v>
      </c>
      <c r="AF910" s="9">
        <f t="shared" si="895"/>
        <v>42.972732758078216</v>
      </c>
      <c r="AG910" s="9">
        <f t="shared" si="896"/>
        <v>0</v>
      </c>
      <c r="AH910">
        <f t="shared" si="897"/>
        <v>0</v>
      </c>
      <c r="AI910">
        <f t="shared" si="914"/>
        <v>3.1257338500323417E-3</v>
      </c>
      <c r="AJ910">
        <f t="shared" si="874"/>
        <v>37.337604695554134</v>
      </c>
      <c r="AK910">
        <f t="shared" si="875"/>
        <v>9.6117011520574387</v>
      </c>
      <c r="AL910">
        <f t="shared" si="876"/>
        <v>0.36622465360324252</v>
      </c>
      <c r="AM910">
        <f t="shared" si="877"/>
        <v>0.95030241934244952</v>
      </c>
      <c r="AN910" s="9">
        <f t="shared" si="898"/>
        <v>48.265832920557258</v>
      </c>
      <c r="AO910">
        <f t="shared" si="878"/>
        <v>1.2789769243681803E-13</v>
      </c>
      <c r="AP910">
        <f t="shared" si="899"/>
        <v>2.6498598428277445E-15</v>
      </c>
      <c r="AQ910">
        <f t="shared" si="879"/>
        <v>5.9216781596562029</v>
      </c>
      <c r="AR910">
        <f t="shared" si="880"/>
        <v>-0.6821284515936803</v>
      </c>
      <c r="AS910">
        <f t="shared" si="881"/>
        <v>4.8759703696984957E-2</v>
      </c>
      <c r="AT910">
        <f t="shared" si="900"/>
        <v>-7.0968545609396819E-2</v>
      </c>
      <c r="AU910">
        <f t="shared" si="882"/>
        <v>5.2931001624790426</v>
      </c>
      <c r="AV910">
        <f t="shared" si="901"/>
        <v>0.10966557173458866</v>
      </c>
      <c r="AW910">
        <f t="shared" si="902"/>
        <v>0</v>
      </c>
      <c r="AX910">
        <f t="shared" si="883"/>
        <v>4.3146460068149366E-2</v>
      </c>
      <c r="AY910" t="b">
        <f t="shared" si="903"/>
        <v>0</v>
      </c>
      <c r="AZ910">
        <f t="shared" si="884"/>
        <v>37.337604695554134</v>
      </c>
      <c r="BA910">
        <f t="shared" si="885"/>
        <v>9.611701152057428</v>
      </c>
      <c r="BB910">
        <f t="shared" si="886"/>
        <v>0.31689285730533467</v>
      </c>
      <c r="BC910">
        <f t="shared" si="887"/>
        <v>0.95030241934244974</v>
      </c>
      <c r="BD910">
        <f t="shared" si="888"/>
        <v>4.9331796297907987E-2</v>
      </c>
      <c r="BF910" s="15">
        <f t="shared" si="904"/>
        <v>48.265832920557251</v>
      </c>
      <c r="BG910" s="10">
        <f t="shared" si="905"/>
        <v>0</v>
      </c>
      <c r="BH910">
        <f t="shared" si="906"/>
        <v>5.2931001624790355</v>
      </c>
      <c r="BI910">
        <f t="shared" si="907"/>
        <v>5.9216781596562029</v>
      </c>
      <c r="BJ910">
        <f t="shared" si="908"/>
        <v>-0.68212845159369095</v>
      </c>
      <c r="BK910">
        <f t="shared" si="909"/>
        <v>-5.7209260092289105E-4</v>
      </c>
      <c r="BM910">
        <f t="shared" si="910"/>
        <v>0</v>
      </c>
      <c r="BN910">
        <f t="shared" si="911"/>
        <v>0</v>
      </c>
      <c r="BO910">
        <f t="shared" si="912"/>
        <v>0</v>
      </c>
      <c r="BP910">
        <f t="shared" si="913"/>
        <v>0</v>
      </c>
    </row>
    <row r="911" spans="1:68" x14ac:dyDescent="0.2">
      <c r="A911">
        <f t="shared" si="919"/>
        <v>0.874</v>
      </c>
      <c r="B911">
        <f t="shared" si="855"/>
        <v>2.7318913849283413</v>
      </c>
      <c r="C911">
        <f t="shared" si="856"/>
        <v>0.39384246510408571</v>
      </c>
      <c r="D911">
        <f t="shared" si="857"/>
        <v>2.7318913849283413</v>
      </c>
      <c r="E911">
        <f t="shared" si="863"/>
        <v>0.38373953051505238</v>
      </c>
      <c r="F911">
        <f t="shared" si="864"/>
        <v>0.38373953051505227</v>
      </c>
      <c r="G911">
        <f t="shared" si="858"/>
        <v>2.7045724710790577</v>
      </c>
      <c r="H911">
        <f t="shared" si="859"/>
        <v>0.42324158320289734</v>
      </c>
      <c r="I911">
        <f t="shared" si="860"/>
        <v>0.42324158320289723</v>
      </c>
      <c r="J911">
        <f t="shared" si="915"/>
        <v>51.574257936209243</v>
      </c>
      <c r="K911">
        <f t="shared" si="916"/>
        <v>49.580243809583806</v>
      </c>
      <c r="L911">
        <f t="shared" si="865"/>
        <v>2.3353142415506144E+22</v>
      </c>
      <c r="M911">
        <f t="shared" si="861"/>
        <v>4.3164302510801167E-2</v>
      </c>
      <c r="N911" s="17">
        <f t="shared" si="917"/>
        <v>1.008022103800729E+21</v>
      </c>
      <c r="O911">
        <f t="shared" si="918"/>
        <v>0</v>
      </c>
      <c r="P911" s="18" t="e">
        <f t="shared" si="862"/>
        <v>#N/A</v>
      </c>
      <c r="R911">
        <f t="shared" si="866"/>
        <v>3.9035924440936185</v>
      </c>
      <c r="S911">
        <f t="shared" si="867"/>
        <v>51.505018506757416</v>
      </c>
      <c r="T911">
        <f t="shared" si="889"/>
        <v>-3.1427414561000293</v>
      </c>
      <c r="U911" s="9">
        <f t="shared" si="868"/>
        <v>48.36227705065739</v>
      </c>
      <c r="V911">
        <f t="shared" si="890"/>
        <v>-1.0080221038006665E+21</v>
      </c>
      <c r="W911">
        <f t="shared" si="891"/>
        <v>0</v>
      </c>
      <c r="X911">
        <f t="shared" si="892"/>
        <v>-6.3948846218409017E-14</v>
      </c>
      <c r="Y911">
        <f t="shared" si="869"/>
        <v>0.39384246510408571</v>
      </c>
      <c r="Z911">
        <f t="shared" si="870"/>
        <v>31.415926535897931</v>
      </c>
      <c r="AA911">
        <f t="shared" si="871"/>
        <v>4.3185465152806035</v>
      </c>
      <c r="AB911">
        <f t="shared" si="893"/>
        <v>10.392269271608223</v>
      </c>
      <c r="AC911">
        <f t="shared" si="872"/>
        <v>41.808195807506152</v>
      </c>
      <c r="AD911">
        <f t="shared" si="894"/>
        <v>0.31818900499684827</v>
      </c>
      <c r="AE911">
        <f t="shared" si="873"/>
        <v>0.95299623091090069</v>
      </c>
      <c r="AF911" s="9">
        <f t="shared" si="895"/>
        <v>43.079381043413896</v>
      </c>
      <c r="AG911" s="9">
        <f t="shared" si="896"/>
        <v>0</v>
      </c>
      <c r="AH911">
        <f t="shared" si="897"/>
        <v>0</v>
      </c>
      <c r="AI911">
        <f t="shared" si="914"/>
        <v>3.1257338500325638E-3</v>
      </c>
      <c r="AJ911">
        <f t="shared" si="874"/>
        <v>37.337604695554134</v>
      </c>
      <c r="AK911">
        <f t="shared" si="875"/>
        <v>9.699932703707244</v>
      </c>
      <c r="AL911">
        <f t="shared" si="876"/>
        <v>0.36694838889773473</v>
      </c>
      <c r="AM911">
        <f t="shared" si="877"/>
        <v>0.957791262498358</v>
      </c>
      <c r="AN911" s="9">
        <f t="shared" si="898"/>
        <v>48.362277050657475</v>
      </c>
      <c r="AO911">
        <f t="shared" si="878"/>
        <v>8.5265128291212022E-14</v>
      </c>
      <c r="AP911">
        <f t="shared" si="899"/>
        <v>1.7630503253992848E-15</v>
      </c>
      <c r="AQ911">
        <f t="shared" si="879"/>
        <v>5.9216781596562029</v>
      </c>
      <c r="AR911">
        <f t="shared" si="880"/>
        <v>-0.69233656790097875</v>
      </c>
      <c r="AS911">
        <f t="shared" si="881"/>
        <v>4.8759383900886466E-2</v>
      </c>
      <c r="AT911">
        <f t="shared" si="900"/>
        <v>-7.1375399092858935E-2</v>
      </c>
      <c r="AU911">
        <f t="shared" si="882"/>
        <v>5.2828960072435791</v>
      </c>
      <c r="AV911">
        <f t="shared" si="901"/>
        <v>0.10923588237398262</v>
      </c>
      <c r="AW911">
        <f t="shared" si="902"/>
        <v>0</v>
      </c>
      <c r="AX911">
        <f t="shared" si="883"/>
        <v>4.317771740664969E-2</v>
      </c>
      <c r="AY911" t="b">
        <f t="shared" si="903"/>
        <v>0</v>
      </c>
      <c r="AZ911">
        <f t="shared" si="884"/>
        <v>37.337604695554134</v>
      </c>
      <c r="BA911">
        <f t="shared" si="885"/>
        <v>9.6999327037072405</v>
      </c>
      <c r="BB911">
        <f t="shared" si="886"/>
        <v>0.31761659259982694</v>
      </c>
      <c r="BC911">
        <f t="shared" si="887"/>
        <v>0.95779126249835833</v>
      </c>
      <c r="BD911">
        <f t="shared" si="888"/>
        <v>4.9331796297907987E-2</v>
      </c>
      <c r="BF911" s="15">
        <f t="shared" si="904"/>
        <v>48.362277050657468</v>
      </c>
      <c r="BG911" s="10">
        <f t="shared" si="905"/>
        <v>0</v>
      </c>
      <c r="BH911">
        <f t="shared" si="906"/>
        <v>5.282896007243572</v>
      </c>
      <c r="BI911">
        <f t="shared" si="907"/>
        <v>5.9216781596562029</v>
      </c>
      <c r="BJ911">
        <f t="shared" si="908"/>
        <v>-0.6923365679009823</v>
      </c>
      <c r="BK911">
        <f t="shared" si="909"/>
        <v>-5.7241239702132685E-4</v>
      </c>
      <c r="BM911">
        <f t="shared" si="910"/>
        <v>0</v>
      </c>
      <c r="BN911">
        <f t="shared" si="911"/>
        <v>0</v>
      </c>
      <c r="BO911">
        <f t="shared" si="912"/>
        <v>0</v>
      </c>
      <c r="BP911">
        <f t="shared" si="913"/>
        <v>0</v>
      </c>
    </row>
    <row r="912" spans="1:68" x14ac:dyDescent="0.2">
      <c r="A912">
        <f t="shared" si="919"/>
        <v>0.875</v>
      </c>
      <c r="B912">
        <f t="shared" si="855"/>
        <v>2.7350171187783738</v>
      </c>
      <c r="C912">
        <f t="shared" si="856"/>
        <v>0.39071673125405315</v>
      </c>
      <c r="D912">
        <f t="shared" si="857"/>
        <v>2.7350171187783738</v>
      </c>
      <c r="E912">
        <f t="shared" si="863"/>
        <v>0.38085122864466975</v>
      </c>
      <c r="F912">
        <f t="shared" si="864"/>
        <v>0.38085122864466964</v>
      </c>
      <c r="G912">
        <f t="shared" si="858"/>
        <v>2.7076669475905901</v>
      </c>
      <c r="H912">
        <f t="shared" si="859"/>
        <v>0.42043591333165059</v>
      </c>
      <c r="I912">
        <f t="shared" si="860"/>
        <v>0.42043591333165065</v>
      </c>
      <c r="J912">
        <f t="shared" si="915"/>
        <v>51.918425351587452</v>
      </c>
      <c r="K912">
        <f t="shared" si="916"/>
        <v>49.907785176074022</v>
      </c>
      <c r="L912">
        <f t="shared" si="865"/>
        <v>2.5733527411889623E+22</v>
      </c>
      <c r="M912">
        <f t="shared" si="861"/>
        <v>4.3195530695969687E-2</v>
      </c>
      <c r="N912" s="17">
        <f t="shared" si="917"/>
        <v>1.1115733732358556E+21</v>
      </c>
      <c r="O912">
        <f t="shared" si="918"/>
        <v>0</v>
      </c>
      <c r="P912" s="18" t="e">
        <f t="shared" si="862"/>
        <v>#N/A</v>
      </c>
      <c r="R912">
        <f t="shared" si="866"/>
        <v>3.910177006140898</v>
      </c>
      <c r="S912">
        <f t="shared" si="867"/>
        <v>51.602081663121922</v>
      </c>
      <c r="T912">
        <f t="shared" si="889"/>
        <v>-3.1420182451958381</v>
      </c>
      <c r="U912" s="9">
        <f t="shared" si="868"/>
        <v>48.460063417926087</v>
      </c>
      <c r="V912">
        <f t="shared" si="890"/>
        <v>-1.111573373235828E+21</v>
      </c>
      <c r="W912">
        <f t="shared" si="891"/>
        <v>0</v>
      </c>
      <c r="X912">
        <f t="shared" si="892"/>
        <v>-2.8421709430404007E-14</v>
      </c>
      <c r="Y912">
        <f t="shared" si="869"/>
        <v>0.39071673125405315</v>
      </c>
      <c r="Z912">
        <f t="shared" si="870"/>
        <v>31.415926535897931</v>
      </c>
      <c r="AA912">
        <f t="shared" si="871"/>
        <v>4.3216722491306365</v>
      </c>
      <c r="AB912">
        <f t="shared" si="893"/>
        <v>10.492220753787045</v>
      </c>
      <c r="AC912">
        <f t="shared" si="872"/>
        <v>41.908147289684976</v>
      </c>
      <c r="AD912">
        <f t="shared" si="894"/>
        <v>0.31891253621095761</v>
      </c>
      <c r="AE912">
        <f t="shared" si="873"/>
        <v>0.96054717892973018</v>
      </c>
      <c r="AF912" s="9">
        <f t="shared" si="895"/>
        <v>43.187607004825665</v>
      </c>
      <c r="AG912" s="9">
        <f t="shared" si="896"/>
        <v>0</v>
      </c>
      <c r="AH912">
        <f t="shared" si="897"/>
        <v>0</v>
      </c>
      <c r="AI912">
        <f t="shared" si="914"/>
        <v>3.1257338500325638E-3</v>
      </c>
      <c r="AJ912">
        <f t="shared" si="874"/>
        <v>37.337604695554134</v>
      </c>
      <c r="AK912">
        <f t="shared" si="875"/>
        <v>9.7894406664607665</v>
      </c>
      <c r="AL912">
        <f t="shared" si="876"/>
        <v>0.36767159980192599</v>
      </c>
      <c r="AM912">
        <f t="shared" si="877"/>
        <v>0.96534645610928216</v>
      </c>
      <c r="AN912" s="9">
        <f t="shared" si="898"/>
        <v>48.460063417926101</v>
      </c>
      <c r="AO912">
        <f t="shared" si="878"/>
        <v>0</v>
      </c>
      <c r="AP912">
        <f t="shared" si="899"/>
        <v>0</v>
      </c>
      <c r="AQ912">
        <f t="shared" si="879"/>
        <v>5.9216781596562029</v>
      </c>
      <c r="AR912">
        <f t="shared" si="880"/>
        <v>-0.70278008732627839</v>
      </c>
      <c r="AS912">
        <f t="shared" si="881"/>
        <v>4.8759063590968377E-2</v>
      </c>
      <c r="AT912">
        <f t="shared" si="900"/>
        <v>-7.1789605889746769E-2</v>
      </c>
      <c r="AU912">
        <f t="shared" si="882"/>
        <v>5.2724564131004357</v>
      </c>
      <c r="AV912">
        <f t="shared" si="901"/>
        <v>0.10880003122633297</v>
      </c>
      <c r="AW912">
        <f t="shared" si="902"/>
        <v>0</v>
      </c>
      <c r="AX912">
        <f t="shared" si="883"/>
        <v>4.3208974745150015E-2</v>
      </c>
      <c r="AY912" t="b">
        <f t="shared" si="903"/>
        <v>0</v>
      </c>
      <c r="AZ912">
        <f t="shared" si="884"/>
        <v>37.337604695554134</v>
      </c>
      <c r="BA912">
        <f t="shared" si="885"/>
        <v>9.7894406664607718</v>
      </c>
      <c r="BB912">
        <f t="shared" si="886"/>
        <v>0.31833980350401825</v>
      </c>
      <c r="BC912">
        <f t="shared" si="887"/>
        <v>0.96534645610928238</v>
      </c>
      <c r="BD912">
        <f t="shared" si="888"/>
        <v>4.9331796297907987E-2</v>
      </c>
      <c r="BF912" s="15">
        <f t="shared" si="904"/>
        <v>48.460063417926108</v>
      </c>
      <c r="BG912" s="10">
        <f t="shared" si="905"/>
        <v>0</v>
      </c>
      <c r="BH912">
        <f t="shared" si="906"/>
        <v>5.2724564131004428</v>
      </c>
      <c r="BI912">
        <f t="shared" si="907"/>
        <v>5.9216781596562029</v>
      </c>
      <c r="BJ912">
        <f t="shared" si="908"/>
        <v>-0.70278008732627306</v>
      </c>
      <c r="BK912">
        <f t="shared" si="909"/>
        <v>-5.7273270693936063E-4</v>
      </c>
      <c r="BM912">
        <f t="shared" si="910"/>
        <v>0</v>
      </c>
      <c r="BN912">
        <f t="shared" si="911"/>
        <v>0</v>
      </c>
      <c r="BO912">
        <f t="shared" si="912"/>
        <v>0</v>
      </c>
      <c r="BP912">
        <f t="shared" si="913"/>
        <v>0</v>
      </c>
    </row>
    <row r="913" spans="1:68" x14ac:dyDescent="0.2">
      <c r="A913">
        <f t="shared" si="919"/>
        <v>0.876</v>
      </c>
      <c r="B913">
        <f t="shared" si="855"/>
        <v>2.738142852628406</v>
      </c>
      <c r="C913">
        <f t="shared" si="856"/>
        <v>0.38759099740402103</v>
      </c>
      <c r="D913">
        <f t="shared" si="857"/>
        <v>2.738142852628406</v>
      </c>
      <c r="E913">
        <f t="shared" si="863"/>
        <v>0.37795920578003422</v>
      </c>
      <c r="F913">
        <f t="shared" si="864"/>
        <v>0.37795920578003411</v>
      </c>
      <c r="G913">
        <f t="shared" si="858"/>
        <v>2.7107614241021221</v>
      </c>
      <c r="H913">
        <f t="shared" si="859"/>
        <v>0.41762621745975487</v>
      </c>
      <c r="I913">
        <f t="shared" si="860"/>
        <v>0.41762621745975503</v>
      </c>
      <c r="J913">
        <f t="shared" si="915"/>
        <v>52.267720916106789</v>
      </c>
      <c r="K913">
        <f t="shared" si="916"/>
        <v>50.240184761821936</v>
      </c>
      <c r="L913">
        <f t="shared" si="865"/>
        <v>2.8395502785854637E+22</v>
      </c>
      <c r="M913">
        <f t="shared" si="861"/>
        <v>4.3226758838935252E-2</v>
      </c>
      <c r="N913" s="17">
        <f t="shared" si="917"/>
        <v>1.2274455510344524E+21</v>
      </c>
      <c r="O913">
        <f t="shared" si="918"/>
        <v>0</v>
      </c>
      <c r="P913" s="18" t="e">
        <f t="shared" si="862"/>
        <v>#N/A</v>
      </c>
      <c r="R913">
        <f t="shared" si="866"/>
        <v>3.9168151997372163</v>
      </c>
      <c r="S913">
        <f t="shared" si="867"/>
        <v>51.70051773289228</v>
      </c>
      <c r="T913">
        <f t="shared" si="889"/>
        <v>-3.1412955579240065</v>
      </c>
      <c r="U913" s="9">
        <f t="shared" si="868"/>
        <v>48.559222174968276</v>
      </c>
      <c r="V913">
        <f t="shared" si="890"/>
        <v>-1.2274455510344692E+21</v>
      </c>
      <c r="W913">
        <f t="shared" si="891"/>
        <v>0</v>
      </c>
      <c r="X913">
        <f t="shared" si="892"/>
        <v>1.4210854715202004E-14</v>
      </c>
      <c r="Y913">
        <f t="shared" si="869"/>
        <v>0.38759099740402103</v>
      </c>
      <c r="Z913">
        <f t="shared" si="870"/>
        <v>31.415926535897931</v>
      </c>
      <c r="AA913">
        <f t="shared" si="871"/>
        <v>4.3247979829806686</v>
      </c>
      <c r="AB913">
        <f t="shared" si="893"/>
        <v>10.593720535354349</v>
      </c>
      <c r="AC913">
        <f t="shared" si="872"/>
        <v>42.009647071252282</v>
      </c>
      <c r="AD913">
        <f t="shared" si="894"/>
        <v>0.31963554430611912</v>
      </c>
      <c r="AE913">
        <f t="shared" si="873"/>
        <v>0.96816552287230029</v>
      </c>
      <c r="AF913" s="9">
        <f t="shared" si="895"/>
        <v>43.297448138430696</v>
      </c>
      <c r="AG913" s="9">
        <f t="shared" si="896"/>
        <v>0</v>
      </c>
      <c r="AH913">
        <f t="shared" si="897"/>
        <v>0</v>
      </c>
      <c r="AI913">
        <f t="shared" si="914"/>
        <v>3.1257338500323417E-3</v>
      </c>
      <c r="AJ913">
        <f t="shared" si="874"/>
        <v>37.337604695554134</v>
      </c>
      <c r="AK913">
        <f t="shared" si="875"/>
        <v>9.8802541819371079</v>
      </c>
      <c r="AL913">
        <f t="shared" si="876"/>
        <v>0.36839428707375754</v>
      </c>
      <c r="AM913">
        <f t="shared" si="877"/>
        <v>0.97296901040330364</v>
      </c>
      <c r="AN913" s="9">
        <f t="shared" si="898"/>
        <v>48.559222174968298</v>
      </c>
      <c r="AO913">
        <f t="shared" si="878"/>
        <v>0</v>
      </c>
      <c r="AP913">
        <f t="shared" si="899"/>
        <v>0</v>
      </c>
      <c r="AQ913">
        <f t="shared" si="879"/>
        <v>5.9216781596562029</v>
      </c>
      <c r="AR913">
        <f t="shared" si="880"/>
        <v>-0.71346635341724074</v>
      </c>
      <c r="AS913">
        <f t="shared" si="881"/>
        <v>4.8758742767638419E-2</v>
      </c>
      <c r="AT913">
        <f t="shared" si="900"/>
        <v>-7.2211335890688552E-2</v>
      </c>
      <c r="AU913">
        <f t="shared" si="882"/>
        <v>5.2617740365376022</v>
      </c>
      <c r="AV913">
        <f t="shared" si="901"/>
        <v>0.1083578731466993</v>
      </c>
      <c r="AW913">
        <f t="shared" si="902"/>
        <v>0</v>
      </c>
      <c r="AX913">
        <f t="shared" si="883"/>
        <v>4.3240232083650333E-2</v>
      </c>
      <c r="AY913" t="b">
        <f t="shared" si="903"/>
        <v>0</v>
      </c>
      <c r="AZ913">
        <f t="shared" si="884"/>
        <v>37.337604695554134</v>
      </c>
      <c r="BA913">
        <f t="shared" si="885"/>
        <v>9.8802541819370919</v>
      </c>
      <c r="BB913">
        <f t="shared" si="886"/>
        <v>0.31906249077584964</v>
      </c>
      <c r="BC913">
        <f t="shared" si="887"/>
        <v>0.97296901040330386</v>
      </c>
      <c r="BD913">
        <f t="shared" si="888"/>
        <v>4.9331796297907987E-2</v>
      </c>
      <c r="BF913" s="15">
        <f t="shared" si="904"/>
        <v>48.559222174968284</v>
      </c>
      <c r="BG913" s="10">
        <f t="shared" si="905"/>
        <v>0</v>
      </c>
      <c r="BH913">
        <f t="shared" si="906"/>
        <v>5.261774036537588</v>
      </c>
      <c r="BI913">
        <f t="shared" si="907"/>
        <v>5.9216781596562029</v>
      </c>
      <c r="BJ913">
        <f t="shared" si="908"/>
        <v>-0.71346635341725673</v>
      </c>
      <c r="BK913">
        <f t="shared" si="909"/>
        <v>-5.7305353026948502E-4</v>
      </c>
      <c r="BM913">
        <f t="shared" si="910"/>
        <v>0</v>
      </c>
      <c r="BN913">
        <f t="shared" si="911"/>
        <v>-1.5987211554602254E-14</v>
      </c>
      <c r="BO913">
        <f t="shared" si="912"/>
        <v>0</v>
      </c>
      <c r="BP913">
        <f t="shared" si="913"/>
        <v>0</v>
      </c>
    </row>
    <row r="914" spans="1:68" x14ac:dyDescent="0.2">
      <c r="A914">
        <f t="shared" si="919"/>
        <v>0.877</v>
      </c>
      <c r="B914">
        <f t="shared" si="855"/>
        <v>2.7412685864784385</v>
      </c>
      <c r="C914">
        <f t="shared" si="856"/>
        <v>0.38446526355398847</v>
      </c>
      <c r="D914">
        <f t="shared" si="857"/>
        <v>2.7412685864784385</v>
      </c>
      <c r="E914">
        <f t="shared" si="863"/>
        <v>0.3750634901767988</v>
      </c>
      <c r="F914">
        <f t="shared" si="864"/>
        <v>0.37506349017679869</v>
      </c>
      <c r="G914">
        <f t="shared" si="858"/>
        <v>2.713855900613654</v>
      </c>
      <c r="H914">
        <f t="shared" si="859"/>
        <v>0.41481252249223155</v>
      </c>
      <c r="I914">
        <f t="shared" si="860"/>
        <v>0.41481252249223144</v>
      </c>
      <c r="J914">
        <f t="shared" si="915"/>
        <v>52.622255592210536</v>
      </c>
      <c r="K914">
        <f t="shared" si="916"/>
        <v>50.577547320467644</v>
      </c>
      <c r="L914">
        <f t="shared" si="865"/>
        <v>3.1376864959910075E+22</v>
      </c>
      <c r="M914">
        <f t="shared" si="861"/>
        <v>4.3257986939667356E-2</v>
      </c>
      <c r="N914" s="17">
        <f t="shared" si="917"/>
        <v>1.3573000146434964E+21</v>
      </c>
      <c r="O914">
        <f t="shared" si="918"/>
        <v>0</v>
      </c>
      <c r="P914" s="18" t="e">
        <f t="shared" si="862"/>
        <v>#N/A</v>
      </c>
      <c r="R914">
        <f t="shared" si="866"/>
        <v>3.9235077489721308</v>
      </c>
      <c r="S914">
        <f t="shared" si="867"/>
        <v>51.800357789513683</v>
      </c>
      <c r="T914">
        <f t="shared" si="889"/>
        <v>-3.1405733935282361</v>
      </c>
      <c r="U914" s="9">
        <f t="shared" si="868"/>
        <v>48.659784395985447</v>
      </c>
      <c r="V914">
        <f t="shared" si="890"/>
        <v>-1.35730001464351E+21</v>
      </c>
      <c r="W914">
        <f t="shared" si="891"/>
        <v>0</v>
      </c>
      <c r="X914">
        <f t="shared" si="892"/>
        <v>7.1054273576010019E-15</v>
      </c>
      <c r="Y914">
        <f t="shared" si="869"/>
        <v>0.38446526355398847</v>
      </c>
      <c r="Z914">
        <f t="shared" si="870"/>
        <v>31.415926535897931</v>
      </c>
      <c r="AA914">
        <f t="shared" si="871"/>
        <v>4.3279237168307017</v>
      </c>
      <c r="AB914">
        <f t="shared" si="893"/>
        <v>10.696806287502715</v>
      </c>
      <c r="AC914">
        <f t="shared" si="872"/>
        <v>42.112732823400648</v>
      </c>
      <c r="AD914">
        <f t="shared" si="894"/>
        <v>0.32035803003822511</v>
      </c>
      <c r="AE914">
        <f t="shared" si="873"/>
        <v>0.97585229752776315</v>
      </c>
      <c r="AF914" s="9">
        <f t="shared" si="895"/>
        <v>43.408943150966643</v>
      </c>
      <c r="AG914" s="9">
        <f t="shared" si="896"/>
        <v>0</v>
      </c>
      <c r="AH914">
        <f t="shared" si="897"/>
        <v>0</v>
      </c>
      <c r="AI914">
        <f t="shared" si="914"/>
        <v>3.1257338500323417E-3</v>
      </c>
      <c r="AJ914">
        <f t="shared" si="874"/>
        <v>37.337604695554134</v>
      </c>
      <c r="AK914">
        <f t="shared" si="875"/>
        <v>9.9724032887572935</v>
      </c>
      <c r="AL914">
        <f t="shared" si="876"/>
        <v>0.36911645146952798</v>
      </c>
      <c r="AM914">
        <f t="shared" si="877"/>
        <v>0.98065996020443214</v>
      </c>
      <c r="AN914" s="9">
        <f t="shared" si="898"/>
        <v>48.65978439598539</v>
      </c>
      <c r="AO914">
        <f t="shared" si="878"/>
        <v>-5.6843418860808015E-14</v>
      </c>
      <c r="AP914">
        <f t="shared" si="899"/>
        <v>-1.1681806560881065E-15</v>
      </c>
      <c r="AQ914">
        <f t="shared" si="879"/>
        <v>5.9216781596562029</v>
      </c>
      <c r="AR914">
        <f t="shared" si="880"/>
        <v>-0.72440299874542191</v>
      </c>
      <c r="AS914">
        <f t="shared" si="881"/>
        <v>4.8758421431302879E-2</v>
      </c>
      <c r="AT914">
        <f t="shared" si="900"/>
        <v>-7.2640764494763338E-2</v>
      </c>
      <c r="AU914">
        <f t="shared" si="882"/>
        <v>5.2508412450187478</v>
      </c>
      <c r="AV914">
        <f t="shared" si="901"/>
        <v>0.10790925833719808</v>
      </c>
      <c r="AW914">
        <f t="shared" si="902"/>
        <v>0</v>
      </c>
      <c r="AX914">
        <f t="shared" si="883"/>
        <v>4.3271489422150665E-2</v>
      </c>
      <c r="AY914" t="b">
        <f t="shared" si="903"/>
        <v>0</v>
      </c>
      <c r="AZ914">
        <f t="shared" si="884"/>
        <v>37.337604695554134</v>
      </c>
      <c r="BA914">
        <f t="shared" si="885"/>
        <v>9.9724032887573006</v>
      </c>
      <c r="BB914">
        <f t="shared" si="886"/>
        <v>0.31978465517162047</v>
      </c>
      <c r="BC914">
        <f t="shared" si="887"/>
        <v>0.98065996020443236</v>
      </c>
      <c r="BD914">
        <f t="shared" si="888"/>
        <v>4.9331796297907987E-2</v>
      </c>
      <c r="BF914" s="15">
        <f t="shared" si="904"/>
        <v>48.659784395985398</v>
      </c>
      <c r="BG914" s="10">
        <f t="shared" si="905"/>
        <v>0</v>
      </c>
      <c r="BH914">
        <f t="shared" si="906"/>
        <v>5.2508412450187549</v>
      </c>
      <c r="BI914">
        <f t="shared" si="907"/>
        <v>5.9216781596562029</v>
      </c>
      <c r="BJ914">
        <f t="shared" si="908"/>
        <v>-0.72440299874541481</v>
      </c>
      <c r="BK914">
        <f t="shared" si="909"/>
        <v>-5.7337486660463677E-4</v>
      </c>
      <c r="BM914">
        <f t="shared" si="910"/>
        <v>0</v>
      </c>
      <c r="BN914">
        <f t="shared" si="911"/>
        <v>0</v>
      </c>
      <c r="BO914">
        <f t="shared" si="912"/>
        <v>4.4408920985006262E-16</v>
      </c>
      <c r="BP914">
        <f t="shared" si="913"/>
        <v>0</v>
      </c>
    </row>
    <row r="915" spans="1:68" x14ac:dyDescent="0.2">
      <c r="A915">
        <f t="shared" si="919"/>
        <v>0.878</v>
      </c>
      <c r="B915">
        <f t="shared" si="855"/>
        <v>2.7443943203284711</v>
      </c>
      <c r="C915">
        <f t="shared" si="856"/>
        <v>0.3813395297039559</v>
      </c>
      <c r="D915">
        <f t="shared" si="857"/>
        <v>2.7443943203284711</v>
      </c>
      <c r="E915">
        <f t="shared" si="863"/>
        <v>0.37216411012669648</v>
      </c>
      <c r="F915">
        <f t="shared" si="864"/>
        <v>0.37216411012669637</v>
      </c>
      <c r="G915">
        <f t="shared" si="858"/>
        <v>2.7169503771251864</v>
      </c>
      <c r="H915">
        <f t="shared" si="859"/>
        <v>0.41199485537239638</v>
      </c>
      <c r="I915">
        <f t="shared" si="860"/>
        <v>0.41199485537239644</v>
      </c>
      <c r="J915">
        <f t="shared" si="915"/>
        <v>52.982143579694537</v>
      </c>
      <c r="K915">
        <f t="shared" si="916"/>
        <v>50.919980654079026</v>
      </c>
      <c r="L915">
        <f t="shared" si="865"/>
        <v>3.4721077065896545E+22</v>
      </c>
      <c r="M915">
        <f t="shared" si="861"/>
        <v>4.3289214998135504E-2</v>
      </c>
      <c r="N915" s="17">
        <f t="shared" si="917"/>
        <v>1.5030481700724275E+21</v>
      </c>
      <c r="O915">
        <f t="shared" si="918"/>
        <v>0</v>
      </c>
      <c r="P915" s="18" t="e">
        <f t="shared" si="862"/>
        <v>#N/A</v>
      </c>
      <c r="R915">
        <f t="shared" si="866"/>
        <v>3.9302553937613847</v>
      </c>
      <c r="S915">
        <f t="shared" si="867"/>
        <v>51.901633863669126</v>
      </c>
      <c r="T915">
        <f t="shared" si="889"/>
        <v>-3.1398517512538664</v>
      </c>
      <c r="U915" s="9">
        <f t="shared" si="868"/>
        <v>48.761782112415261</v>
      </c>
      <c r="V915">
        <f t="shared" si="890"/>
        <v>-1.5030481700723968E+21</v>
      </c>
      <c r="W915">
        <f t="shared" si="891"/>
        <v>0</v>
      </c>
      <c r="X915">
        <f t="shared" si="892"/>
        <v>-2.1316282072803006E-14</v>
      </c>
      <c r="Y915">
        <f t="shared" si="869"/>
        <v>0.3813395297039559</v>
      </c>
      <c r="Z915">
        <f t="shared" si="870"/>
        <v>31.415926535897931</v>
      </c>
      <c r="AA915">
        <f t="shared" si="871"/>
        <v>4.3310494506807338</v>
      </c>
      <c r="AB915">
        <f t="shared" si="893"/>
        <v>10.80151691605777</v>
      </c>
      <c r="AC915">
        <f t="shared" si="872"/>
        <v>42.217443451955702</v>
      </c>
      <c r="AD915">
        <f t="shared" si="894"/>
        <v>0.32107999416153005</v>
      </c>
      <c r="AE915">
        <f t="shared" si="873"/>
        <v>0.98360856308415534</v>
      </c>
      <c r="AF915" s="9">
        <f t="shared" si="895"/>
        <v>43.522132009201385</v>
      </c>
      <c r="AG915" s="9">
        <f t="shared" si="896"/>
        <v>0</v>
      </c>
      <c r="AH915">
        <f t="shared" si="897"/>
        <v>0</v>
      </c>
      <c r="AI915">
        <f t="shared" si="914"/>
        <v>3.1257338500325638E-3</v>
      </c>
      <c r="AJ915">
        <f t="shared" si="874"/>
        <v>37.337604695554134</v>
      </c>
      <c r="AK915">
        <f t="shared" si="875"/>
        <v>10.065918957382044</v>
      </c>
      <c r="AL915">
        <f t="shared" si="876"/>
        <v>0.36983809374389764</v>
      </c>
      <c r="AM915">
        <f t="shared" si="877"/>
        <v>0.98842036573524095</v>
      </c>
      <c r="AN915" s="9">
        <f t="shared" si="898"/>
        <v>48.761782112415325</v>
      </c>
      <c r="AO915">
        <f t="shared" si="878"/>
        <v>6.3948846218409017E-14</v>
      </c>
      <c r="AP915">
        <f t="shared" si="899"/>
        <v>1.3114542465035725E-15</v>
      </c>
      <c r="AQ915">
        <f t="shared" si="879"/>
        <v>5.9216781596562029</v>
      </c>
      <c r="AR915">
        <f t="shared" si="880"/>
        <v>-0.73559795867572575</v>
      </c>
      <c r="AS915">
        <f t="shared" si="881"/>
        <v>4.8758099582367598E-2</v>
      </c>
      <c r="AT915">
        <f t="shared" si="900"/>
        <v>-7.3078072830723539E-2</v>
      </c>
      <c r="AU915">
        <f t="shared" si="882"/>
        <v>5.2396501032139398</v>
      </c>
      <c r="AV915">
        <f t="shared" si="901"/>
        <v>0.10745403215851422</v>
      </c>
      <c r="AW915">
        <f t="shared" si="902"/>
        <v>0</v>
      </c>
      <c r="AX915">
        <f t="shared" si="883"/>
        <v>4.330274676065099E-2</v>
      </c>
      <c r="AY915" t="b">
        <f t="shared" si="903"/>
        <v>0</v>
      </c>
      <c r="AZ915">
        <f t="shared" si="884"/>
        <v>37.337604695554134</v>
      </c>
      <c r="BA915">
        <f t="shared" si="885"/>
        <v>10.065918957382046</v>
      </c>
      <c r="BB915">
        <f t="shared" si="886"/>
        <v>0.32050629744598985</v>
      </c>
      <c r="BC915">
        <f t="shared" si="887"/>
        <v>0.98842036573524117</v>
      </c>
      <c r="BD915">
        <f t="shared" si="888"/>
        <v>4.9331796297907987E-2</v>
      </c>
      <c r="BF915" s="15">
        <f t="shared" si="904"/>
        <v>48.761782112415318</v>
      </c>
      <c r="BG915" s="10">
        <f t="shared" si="905"/>
        <v>0</v>
      </c>
      <c r="BH915">
        <f t="shared" si="906"/>
        <v>5.2396501032139327</v>
      </c>
      <c r="BI915">
        <f t="shared" si="907"/>
        <v>5.9216781596562029</v>
      </c>
      <c r="BJ915">
        <f t="shared" si="908"/>
        <v>-0.73559795867572397</v>
      </c>
      <c r="BK915">
        <f t="shared" si="909"/>
        <v>-5.7369671554019508E-4</v>
      </c>
      <c r="BM915">
        <f t="shared" si="910"/>
        <v>0</v>
      </c>
      <c r="BN915">
        <f t="shared" si="911"/>
        <v>0</v>
      </c>
      <c r="BO915">
        <f t="shared" si="912"/>
        <v>0</v>
      </c>
      <c r="BP915">
        <f t="shared" si="913"/>
        <v>0</v>
      </c>
    </row>
    <row r="916" spans="1:68" x14ac:dyDescent="0.2">
      <c r="A916">
        <f t="shared" si="919"/>
        <v>0.879</v>
      </c>
      <c r="B916">
        <f t="shared" si="855"/>
        <v>2.7475200541785032</v>
      </c>
      <c r="C916">
        <f t="shared" si="856"/>
        <v>0.37821379585392378</v>
      </c>
      <c r="D916">
        <f t="shared" si="857"/>
        <v>2.7475200541785032</v>
      </c>
      <c r="E916">
        <f t="shared" si="863"/>
        <v>0.36926109395726259</v>
      </c>
      <c r="F916">
        <f t="shared" si="864"/>
        <v>0.36926109395726248</v>
      </c>
      <c r="G916">
        <f t="shared" si="858"/>
        <v>2.7200448536367183</v>
      </c>
      <c r="H916">
        <f t="shared" si="859"/>
        <v>0.40917324308160297</v>
      </c>
      <c r="I916">
        <f t="shared" si="860"/>
        <v>0.40917324308160313</v>
      </c>
      <c r="J916">
        <f t="shared" si="915"/>
        <v>53.347502434518859</v>
      </c>
      <c r="K916">
        <f t="shared" si="916"/>
        <v>51.267595724800458</v>
      </c>
      <c r="L916">
        <f t="shared" si="865"/>
        <v>3.8478206947638301E+22</v>
      </c>
      <c r="M916">
        <f t="shared" si="861"/>
        <v>4.3320443014309151E-2</v>
      </c>
      <c r="N916" s="17">
        <f t="shared" si="917"/>
        <v>1.6668929713679594E+21</v>
      </c>
      <c r="O916">
        <f t="shared" si="918"/>
        <v>0</v>
      </c>
      <c r="P916" s="18" t="e">
        <f t="shared" si="862"/>
        <v>#N/A</v>
      </c>
      <c r="R916">
        <f t="shared" si="866"/>
        <v>3.9370588903094612</v>
      </c>
      <c r="S916">
        <f t="shared" si="867"/>
        <v>52.004378980591959</v>
      </c>
      <c r="T916">
        <f t="shared" si="889"/>
        <v>-3.1391306303478719</v>
      </c>
      <c r="U916" s="9">
        <f t="shared" si="868"/>
        <v>48.865248350244087</v>
      </c>
      <c r="V916">
        <f t="shared" si="890"/>
        <v>-1.6668929713679835E+21</v>
      </c>
      <c r="W916">
        <f t="shared" si="891"/>
        <v>0</v>
      </c>
      <c r="X916">
        <f t="shared" si="892"/>
        <v>1.4210854715202004E-14</v>
      </c>
      <c r="Y916">
        <f t="shared" si="869"/>
        <v>0.37821379585392378</v>
      </c>
      <c r="Z916">
        <f t="shared" si="870"/>
        <v>31.415926535897931</v>
      </c>
      <c r="AA916">
        <f t="shared" si="871"/>
        <v>4.3341751845307659</v>
      </c>
      <c r="AB916">
        <f t="shared" si="893"/>
        <v>10.907892612495884</v>
      </c>
      <c r="AC916">
        <f t="shared" si="872"/>
        <v>42.323819148393817</v>
      </c>
      <c r="AD916">
        <f t="shared" si="894"/>
        <v>0.32180143742865652</v>
      </c>
      <c r="AE916">
        <f t="shared" si="873"/>
        <v>0.99143540596407909</v>
      </c>
      <c r="AF916" s="9">
        <f t="shared" si="895"/>
        <v>43.637055991786546</v>
      </c>
      <c r="AG916" s="9">
        <f t="shared" si="896"/>
        <v>0</v>
      </c>
      <c r="AH916">
        <f t="shared" si="897"/>
        <v>0</v>
      </c>
      <c r="AI916">
        <f t="shared" si="914"/>
        <v>3.1257338500323417E-3</v>
      </c>
      <c r="AJ916">
        <f t="shared" si="874"/>
        <v>37.337604695554134</v>
      </c>
      <c r="AK916">
        <f t="shared" si="875"/>
        <v>10.160833126587583</v>
      </c>
      <c r="AL916">
        <f t="shared" si="876"/>
        <v>0.37055921464989217</v>
      </c>
      <c r="AM916">
        <f t="shared" si="877"/>
        <v>0.99625131345254536</v>
      </c>
      <c r="AN916" s="9">
        <f t="shared" si="898"/>
        <v>48.865248350244158</v>
      </c>
      <c r="AO916">
        <f t="shared" si="878"/>
        <v>7.1054273576010019E-14</v>
      </c>
      <c r="AP916">
        <f t="shared" si="899"/>
        <v>1.454086001297382E-15</v>
      </c>
      <c r="AQ916">
        <f t="shared" si="879"/>
        <v>5.9216781596562029</v>
      </c>
      <c r="AR916">
        <f t="shared" si="880"/>
        <v>-0.7470594859083004</v>
      </c>
      <c r="AS916">
        <f t="shared" si="881"/>
        <v>4.8757777221235643E-2</v>
      </c>
      <c r="AT916">
        <f t="shared" si="900"/>
        <v>-7.3523447989071844E-2</v>
      </c>
      <c r="AU916">
        <f t="shared" si="882"/>
        <v>5.228192358457612</v>
      </c>
      <c r="AV916">
        <f t="shared" si="901"/>
        <v>0.10699203493215212</v>
      </c>
      <c r="AW916">
        <f t="shared" si="902"/>
        <v>0</v>
      </c>
      <c r="AX916">
        <f t="shared" si="883"/>
        <v>4.3334004099151308E-2</v>
      </c>
      <c r="AY916" t="b">
        <f t="shared" si="903"/>
        <v>0</v>
      </c>
      <c r="AZ916">
        <f t="shared" si="884"/>
        <v>37.337604695554134</v>
      </c>
      <c r="BA916">
        <f t="shared" si="885"/>
        <v>10.160833126587566</v>
      </c>
      <c r="BB916">
        <f t="shared" si="886"/>
        <v>0.32122741835198426</v>
      </c>
      <c r="BC916">
        <f t="shared" si="887"/>
        <v>0.99625131345254569</v>
      </c>
      <c r="BD916">
        <f t="shared" si="888"/>
        <v>4.9331796297907987E-2</v>
      </c>
      <c r="BF916" s="15">
        <f t="shared" si="904"/>
        <v>48.86524835024413</v>
      </c>
      <c r="BG916" s="10">
        <f t="shared" si="905"/>
        <v>0</v>
      </c>
      <c r="BH916">
        <f t="shared" si="906"/>
        <v>5.2281923584575836</v>
      </c>
      <c r="BI916">
        <f t="shared" si="907"/>
        <v>5.9216781596562029</v>
      </c>
      <c r="BJ916">
        <f t="shared" si="908"/>
        <v>-0.74705948590831817</v>
      </c>
      <c r="BK916">
        <f t="shared" si="909"/>
        <v>-5.7401907667226082E-4</v>
      </c>
      <c r="BM916">
        <f t="shared" si="910"/>
        <v>0</v>
      </c>
      <c r="BN916">
        <f t="shared" si="911"/>
        <v>-1.7763568394002505E-14</v>
      </c>
      <c r="BO916">
        <f t="shared" si="912"/>
        <v>0</v>
      </c>
      <c r="BP916">
        <f t="shared" si="913"/>
        <v>0</v>
      </c>
    </row>
    <row r="917" spans="1:68" x14ac:dyDescent="0.2">
      <c r="A917">
        <f t="shared" si="919"/>
        <v>0.88</v>
      </c>
      <c r="B917">
        <f t="shared" si="855"/>
        <v>2.7506457880285358</v>
      </c>
      <c r="C917">
        <f t="shared" si="856"/>
        <v>0.37508806200389122</v>
      </c>
      <c r="D917">
        <f t="shared" si="857"/>
        <v>2.7506457880285358</v>
      </c>
      <c r="E917">
        <f t="shared" si="863"/>
        <v>0.36635447003155697</v>
      </c>
      <c r="F917">
        <f t="shared" si="864"/>
        <v>0.36635447003155686</v>
      </c>
      <c r="G917">
        <f t="shared" si="858"/>
        <v>2.7231393301482503</v>
      </c>
      <c r="H917">
        <f t="shared" si="859"/>
        <v>0.40634771263898156</v>
      </c>
      <c r="I917">
        <f t="shared" si="860"/>
        <v>0.40634771263898145</v>
      </c>
      <c r="J917">
        <f t="shared" si="915"/>
        <v>53.718453192891829</v>
      </c>
      <c r="K917">
        <f t="shared" si="916"/>
        <v>51.62050677144768</v>
      </c>
      <c r="L917">
        <f t="shared" si="865"/>
        <v>4.2706035047959397E+22</v>
      </c>
      <c r="M917">
        <f t="shared" si="861"/>
        <v>4.3351670988157821E-2</v>
      </c>
      <c r="N917" s="17">
        <f t="shared" si="917"/>
        <v>1.8513779806078726E+21</v>
      </c>
      <c r="O917">
        <f t="shared" si="918"/>
        <v>0</v>
      </c>
      <c r="P917" s="18" t="e">
        <f t="shared" si="862"/>
        <v>#N/A</v>
      </c>
      <c r="R917">
        <f t="shared" si="866"/>
        <v>3.9439190115891916</v>
      </c>
      <c r="S917">
        <f t="shared" si="867"/>
        <v>52.108627199140265</v>
      </c>
      <c r="T917">
        <f t="shared" si="889"/>
        <v>-3.1384100300588544</v>
      </c>
      <c r="U917" s="9">
        <f t="shared" si="868"/>
        <v>48.970217169081408</v>
      </c>
      <c r="V917">
        <f t="shared" si="890"/>
        <v>-1.8513779806077502E+21</v>
      </c>
      <c r="W917">
        <f t="shared" si="891"/>
        <v>0</v>
      </c>
      <c r="X917">
        <f t="shared" si="892"/>
        <v>-6.3948846218409017E-14</v>
      </c>
      <c r="Y917">
        <f t="shared" si="869"/>
        <v>0.37508806200389122</v>
      </c>
      <c r="Z917">
        <f t="shared" si="870"/>
        <v>31.415926535897931</v>
      </c>
      <c r="AA917">
        <f t="shared" si="871"/>
        <v>4.337300918380798</v>
      </c>
      <c r="AB917">
        <f t="shared" si="893"/>
        <v>11.015974907512675</v>
      </c>
      <c r="AC917">
        <f t="shared" si="872"/>
        <v>42.431901443410609</v>
      </c>
      <c r="AD917">
        <f t="shared" si="894"/>
        <v>0.32252236059059897</v>
      </c>
      <c r="AE917">
        <f t="shared" si="873"/>
        <v>0.99933393969504614</v>
      </c>
      <c r="AF917" s="9">
        <f t="shared" si="895"/>
        <v>43.753757743696255</v>
      </c>
      <c r="AG917" s="9">
        <f t="shared" si="896"/>
        <v>0</v>
      </c>
      <c r="AH917">
        <f t="shared" si="897"/>
        <v>0</v>
      </c>
      <c r="AI917">
        <f t="shared" si="914"/>
        <v>3.1257338500323417E-3</v>
      </c>
      <c r="AJ917">
        <f t="shared" si="874"/>
        <v>37.337604695554134</v>
      </c>
      <c r="AK917">
        <f t="shared" si="875"/>
        <v>10.257178741670625</v>
      </c>
      <c r="AL917">
        <f t="shared" si="876"/>
        <v>0.3712798149389096</v>
      </c>
      <c r="AM917">
        <f t="shared" si="877"/>
        <v>1.0041539169177593</v>
      </c>
      <c r="AN917" s="9">
        <f t="shared" si="898"/>
        <v>48.97021716908143</v>
      </c>
      <c r="AO917">
        <f t="shared" si="878"/>
        <v>0</v>
      </c>
      <c r="AP917">
        <f t="shared" si="899"/>
        <v>0</v>
      </c>
      <c r="AQ917">
        <f t="shared" si="879"/>
        <v>5.9216781596562029</v>
      </c>
      <c r="AR917">
        <f t="shared" si="880"/>
        <v>-0.75879616584204967</v>
      </c>
      <c r="AS917">
        <f t="shared" si="881"/>
        <v>4.8757454348310636E-2</v>
      </c>
      <c r="AT917">
        <f t="shared" si="900"/>
        <v>-7.397708326553562E-2</v>
      </c>
      <c r="AU917">
        <f t="shared" si="882"/>
        <v>5.2164594253851746</v>
      </c>
      <c r="AV917">
        <f t="shared" si="901"/>
        <v>0.10652310173291853</v>
      </c>
      <c r="AW917">
        <f t="shared" si="902"/>
        <v>0</v>
      </c>
      <c r="AX917">
        <f t="shared" si="883"/>
        <v>4.3365261437651632E-2</v>
      </c>
      <c r="AY917" t="b">
        <f t="shared" si="903"/>
        <v>0</v>
      </c>
      <c r="AZ917">
        <f t="shared" si="884"/>
        <v>37.337604695554134</v>
      </c>
      <c r="BA917">
        <f t="shared" si="885"/>
        <v>10.257178741670625</v>
      </c>
      <c r="BB917">
        <f t="shared" si="886"/>
        <v>0.32194801864100175</v>
      </c>
      <c r="BC917">
        <f t="shared" si="887"/>
        <v>1.0041539169177598</v>
      </c>
      <c r="BD917">
        <f t="shared" si="888"/>
        <v>4.9331796297907987E-2</v>
      </c>
      <c r="BF917" s="15">
        <f t="shared" si="904"/>
        <v>48.97021716908143</v>
      </c>
      <c r="BG917" s="10">
        <f t="shared" si="905"/>
        <v>0</v>
      </c>
      <c r="BH917">
        <f t="shared" si="906"/>
        <v>5.2164594253851746</v>
      </c>
      <c r="BI917">
        <f t="shared" si="907"/>
        <v>5.9216781596562029</v>
      </c>
      <c r="BJ917">
        <f t="shared" si="908"/>
        <v>-0.75879616584204967</v>
      </c>
      <c r="BK917">
        <f t="shared" si="909"/>
        <v>-5.7434194959721241E-4</v>
      </c>
      <c r="BM917">
        <f t="shared" si="910"/>
        <v>0</v>
      </c>
      <c r="BN917">
        <f t="shared" si="911"/>
        <v>0</v>
      </c>
      <c r="BO917">
        <f t="shared" si="912"/>
        <v>0</v>
      </c>
      <c r="BP917">
        <f t="shared" si="913"/>
        <v>0</v>
      </c>
    </row>
    <row r="918" spans="1:68" x14ac:dyDescent="0.2">
      <c r="A918">
        <f t="shared" si="919"/>
        <v>0.88100000000000001</v>
      </c>
      <c r="B918">
        <f t="shared" si="855"/>
        <v>2.7537715218785683</v>
      </c>
      <c r="C918">
        <f t="shared" si="856"/>
        <v>0.37196232815385866</v>
      </c>
      <c r="D918">
        <f t="shared" si="857"/>
        <v>2.7537715218785683</v>
      </c>
      <c r="E918">
        <f t="shared" si="863"/>
        <v>0.36344426674788916</v>
      </c>
      <c r="F918">
        <f t="shared" si="864"/>
        <v>0.36344426674788904</v>
      </c>
      <c r="G918">
        <f t="shared" si="858"/>
        <v>2.7262338066597827</v>
      </c>
      <c r="H918">
        <f t="shared" si="859"/>
        <v>0.40351829110118193</v>
      </c>
      <c r="I918">
        <f t="shared" si="860"/>
        <v>0.40351829110118198</v>
      </c>
      <c r="J918">
        <f t="shared" si="915"/>
        <v>54.095120500900272</v>
      </c>
      <c r="K918">
        <f t="shared" si="916"/>
        <v>51.978831431305288</v>
      </c>
      <c r="L918">
        <f t="shared" si="865"/>
        <v>4.7471365603178616E+22</v>
      </c>
      <c r="M918">
        <f t="shared" si="861"/>
        <v>4.3382898919650983E-2</v>
      </c>
      <c r="N918" s="17">
        <f t="shared" si="917"/>
        <v>2.0594454555404945E+21</v>
      </c>
      <c r="O918">
        <f t="shared" si="918"/>
        <v>0</v>
      </c>
      <c r="P918" s="18" t="e">
        <f t="shared" si="862"/>
        <v>#N/A</v>
      </c>
      <c r="R918">
        <f t="shared" si="866"/>
        <v>3.9508365478391565</v>
      </c>
      <c r="S918">
        <f t="shared" si="867"/>
        <v>52.214413652734095</v>
      </c>
      <c r="T918">
        <f t="shared" si="889"/>
        <v>-3.137689949637041</v>
      </c>
      <c r="U918" s="9">
        <f t="shared" si="868"/>
        <v>49.076723703097052</v>
      </c>
      <c r="V918">
        <f t="shared" si="890"/>
        <v>-2.0594454555405095E+21</v>
      </c>
      <c r="W918">
        <f t="shared" si="891"/>
        <v>0</v>
      </c>
      <c r="X918">
        <f t="shared" si="892"/>
        <v>7.1054273576010019E-15</v>
      </c>
      <c r="Y918">
        <f t="shared" si="869"/>
        <v>0.37196232815385866</v>
      </c>
      <c r="Z918">
        <f t="shared" si="870"/>
        <v>31.415926535897931</v>
      </c>
      <c r="AA918">
        <f t="shared" si="871"/>
        <v>4.340426652230831</v>
      </c>
      <c r="AB918">
        <f t="shared" si="893"/>
        <v>11.125806727292344</v>
      </c>
      <c r="AC918">
        <f t="shared" si="872"/>
        <v>42.541733263190274</v>
      </c>
      <c r="AD918">
        <f t="shared" si="894"/>
        <v>0.3232427643967295</v>
      </c>
      <c r="AE918">
        <f t="shared" si="873"/>
        <v>1.0073053058162589</v>
      </c>
      <c r="AF918" s="9">
        <f t="shared" si="895"/>
        <v>43.872281333403265</v>
      </c>
      <c r="AG918" s="9">
        <f t="shared" si="896"/>
        <v>0</v>
      </c>
      <c r="AH918">
        <f t="shared" si="897"/>
        <v>0</v>
      </c>
      <c r="AI918">
        <f t="shared" si="914"/>
        <v>3.1257338500325638E-3</v>
      </c>
      <c r="AJ918">
        <f t="shared" si="874"/>
        <v>37.337604695554134</v>
      </c>
      <c r="AK918">
        <f t="shared" si="875"/>
        <v>10.35498979447858</v>
      </c>
      <c r="AL918">
        <f t="shared" si="876"/>
        <v>0.37199989536072309</v>
      </c>
      <c r="AM918">
        <f t="shared" si="877"/>
        <v>1.0121293177036621</v>
      </c>
      <c r="AN918" s="9">
        <f t="shared" si="898"/>
        <v>49.076723703097102</v>
      </c>
      <c r="AO918">
        <f t="shared" si="878"/>
        <v>0</v>
      </c>
      <c r="AP918">
        <f t="shared" si="899"/>
        <v>0</v>
      </c>
      <c r="AQ918">
        <f t="shared" si="879"/>
        <v>5.9216781596562029</v>
      </c>
      <c r="AR918">
        <f t="shared" si="880"/>
        <v>-0.77081693281376396</v>
      </c>
      <c r="AS918">
        <f t="shared" si="881"/>
        <v>4.8757130963993589E-2</v>
      </c>
      <c r="AT918">
        <f t="shared" si="900"/>
        <v>-7.4439178416648363E-2</v>
      </c>
      <c r="AU918">
        <f t="shared" si="882"/>
        <v>5.2044423696938367</v>
      </c>
      <c r="AV918">
        <f t="shared" si="901"/>
        <v>0.10604706217105113</v>
      </c>
      <c r="AW918">
        <f t="shared" si="902"/>
        <v>0</v>
      </c>
      <c r="AX918">
        <f t="shared" si="883"/>
        <v>4.3396518776151957E-2</v>
      </c>
      <c r="AY918" t="b">
        <f t="shared" si="903"/>
        <v>0</v>
      </c>
      <c r="AZ918">
        <f t="shared" si="884"/>
        <v>37.337604695554134</v>
      </c>
      <c r="BA918">
        <f t="shared" si="885"/>
        <v>10.354989794478561</v>
      </c>
      <c r="BB918">
        <f t="shared" si="886"/>
        <v>0.32266809906281518</v>
      </c>
      <c r="BC918">
        <f t="shared" si="887"/>
        <v>1.0121293177036623</v>
      </c>
      <c r="BD918">
        <f t="shared" si="888"/>
        <v>4.9331796297907987E-2</v>
      </c>
      <c r="BF918" s="15">
        <f t="shared" si="904"/>
        <v>49.07672370309708</v>
      </c>
      <c r="BG918" s="10">
        <f t="shared" si="905"/>
        <v>0</v>
      </c>
      <c r="BH918">
        <f t="shared" si="906"/>
        <v>5.2044423696938154</v>
      </c>
      <c r="BI918">
        <f t="shared" si="907"/>
        <v>5.9216781596562029</v>
      </c>
      <c r="BJ918">
        <f t="shared" si="908"/>
        <v>-0.7708169328137835</v>
      </c>
      <c r="BK918">
        <f t="shared" si="909"/>
        <v>-5.7466533391431485E-4</v>
      </c>
      <c r="BM918">
        <f t="shared" si="910"/>
        <v>0</v>
      </c>
      <c r="BN918">
        <f t="shared" si="911"/>
        <v>-1.9539925233402755E-14</v>
      </c>
      <c r="BO918">
        <f t="shared" si="912"/>
        <v>0</v>
      </c>
      <c r="BP918">
        <f t="shared" si="913"/>
        <v>0</v>
      </c>
    </row>
    <row r="919" spans="1:68" x14ac:dyDescent="0.2">
      <c r="A919">
        <f t="shared" si="919"/>
        <v>0.88200000000000001</v>
      </c>
      <c r="B919">
        <f t="shared" si="855"/>
        <v>2.7568972557286004</v>
      </c>
      <c r="C919">
        <f t="shared" si="856"/>
        <v>0.36883659430382654</v>
      </c>
      <c r="D919">
        <f t="shared" si="857"/>
        <v>2.7568972557286004</v>
      </c>
      <c r="E919">
        <f t="shared" si="863"/>
        <v>0.36053051253953983</v>
      </c>
      <c r="F919">
        <f t="shared" si="864"/>
        <v>0.36053051253953972</v>
      </c>
      <c r="G919">
        <f t="shared" si="858"/>
        <v>2.7293282831713146</v>
      </c>
      <c r="H919">
        <f t="shared" si="859"/>
        <v>0.40068500556211517</v>
      </c>
      <c r="I919">
        <f t="shared" si="860"/>
        <v>0.40068500556211534</v>
      </c>
      <c r="J919">
        <f t="shared" si="915"/>
        <v>54.477632749977971</v>
      </c>
      <c r="K919">
        <f t="shared" si="916"/>
        <v>52.342690867399952</v>
      </c>
      <c r="L919">
        <f t="shared" si="865"/>
        <v>5.2851581669205617E+22</v>
      </c>
      <c r="M919">
        <f t="shared" si="861"/>
        <v>4.3414126808758134E-2</v>
      </c>
      <c r="N919" s="17">
        <f t="shared" si="917"/>
        <v>2.2945052686303295E+21</v>
      </c>
      <c r="O919">
        <f t="shared" si="918"/>
        <v>0</v>
      </c>
      <c r="P919" s="18" t="e">
        <f t="shared" si="862"/>
        <v>#N/A</v>
      </c>
      <c r="R919">
        <f t="shared" si="866"/>
        <v>3.9578123070796809</v>
      </c>
      <c r="S919">
        <f t="shared" si="867"/>
        <v>52.321774592259061</v>
      </c>
      <c r="T919">
        <f t="shared" si="889"/>
        <v>-3.1369703883342779</v>
      </c>
      <c r="U919" s="9">
        <f t="shared" si="868"/>
        <v>49.184804203924784</v>
      </c>
      <c r="V919">
        <f t="shared" si="890"/>
        <v>-2.2945052686302349E+21</v>
      </c>
      <c r="W919">
        <f t="shared" si="891"/>
        <v>0</v>
      </c>
      <c r="X919">
        <f t="shared" si="892"/>
        <v>-4.2632564145606011E-14</v>
      </c>
      <c r="Y919">
        <f t="shared" si="869"/>
        <v>0.36883659430382654</v>
      </c>
      <c r="Z919">
        <f t="shared" si="870"/>
        <v>31.415926535897931</v>
      </c>
      <c r="AA919">
        <f t="shared" si="871"/>
        <v>4.3435523860808631</v>
      </c>
      <c r="AB919">
        <f t="shared" si="893"/>
        <v>11.237432452638254</v>
      </c>
      <c r="AC919">
        <f t="shared" si="872"/>
        <v>42.653358988536183</v>
      </c>
      <c r="AD919">
        <f t="shared" si="894"/>
        <v>0.32396264959480076</v>
      </c>
      <c r="AE919">
        <f t="shared" si="873"/>
        <v>1.0153506748236356</v>
      </c>
      <c r="AF919" s="9">
        <f t="shared" si="895"/>
        <v>43.992672312954618</v>
      </c>
      <c r="AG919" s="9">
        <f t="shared" si="896"/>
        <v>0</v>
      </c>
      <c r="AH919">
        <f t="shared" si="897"/>
        <v>0</v>
      </c>
      <c r="AI919">
        <f t="shared" si="914"/>
        <v>3.1257338500323417E-3</v>
      </c>
      <c r="AJ919">
        <f t="shared" si="874"/>
        <v>37.337604695554134</v>
      </c>
      <c r="AK919">
        <f t="shared" si="875"/>
        <v>10.454301365367801</v>
      </c>
      <c r="AL919">
        <f t="shared" si="876"/>
        <v>0.37271945666348616</v>
      </c>
      <c r="AM919">
        <f t="shared" si="877"/>
        <v>1.0201786863394366</v>
      </c>
      <c r="AN919" s="9">
        <f t="shared" si="898"/>
        <v>49.184804203924855</v>
      </c>
      <c r="AO919">
        <f t="shared" si="878"/>
        <v>7.1054273576010019E-14</v>
      </c>
      <c r="AP919">
        <f t="shared" si="899"/>
        <v>1.4446387400753344E-15</v>
      </c>
      <c r="AQ919">
        <f t="shared" si="879"/>
        <v>5.9216781596562029</v>
      </c>
      <c r="AR919">
        <f t="shared" si="880"/>
        <v>-0.78313108727045311</v>
      </c>
      <c r="AS919">
        <f t="shared" si="881"/>
        <v>4.8756807068685404E-2</v>
      </c>
      <c r="AT919">
        <f t="shared" si="900"/>
        <v>-7.4909939928147568E-2</v>
      </c>
      <c r="AU919">
        <f t="shared" si="882"/>
        <v>5.1921318909702379</v>
      </c>
      <c r="AV919">
        <f t="shared" si="901"/>
        <v>0.10556374016338801</v>
      </c>
      <c r="AW919">
        <f t="shared" si="902"/>
        <v>0</v>
      </c>
      <c r="AX919">
        <f t="shared" si="883"/>
        <v>4.3427776114652282E-2</v>
      </c>
      <c r="AY919" t="b">
        <f t="shared" si="903"/>
        <v>0</v>
      </c>
      <c r="AZ919">
        <f t="shared" si="884"/>
        <v>37.337604695554134</v>
      </c>
      <c r="BA919">
        <f t="shared" si="885"/>
        <v>10.454301365367805</v>
      </c>
      <c r="BB919">
        <f t="shared" si="886"/>
        <v>0.32338766036557837</v>
      </c>
      <c r="BC919">
        <f t="shared" si="887"/>
        <v>1.0201786863394369</v>
      </c>
      <c r="BD919">
        <f t="shared" si="888"/>
        <v>4.9331796297907987E-2</v>
      </c>
      <c r="BF919" s="15">
        <f t="shared" si="904"/>
        <v>49.184804203924855</v>
      </c>
      <c r="BG919" s="10">
        <f t="shared" si="905"/>
        <v>0</v>
      </c>
      <c r="BH919">
        <f t="shared" si="906"/>
        <v>5.1921318909702379</v>
      </c>
      <c r="BI919">
        <f t="shared" si="907"/>
        <v>5.9216781596562029</v>
      </c>
      <c r="BJ919">
        <f t="shared" si="908"/>
        <v>-0.78313108727044956</v>
      </c>
      <c r="BK919">
        <f t="shared" si="909"/>
        <v>-5.7498922922238904E-4</v>
      </c>
      <c r="BM919">
        <f t="shared" si="910"/>
        <v>0</v>
      </c>
      <c r="BN919">
        <f t="shared" si="911"/>
        <v>0</v>
      </c>
      <c r="BO919">
        <f t="shared" si="912"/>
        <v>0</v>
      </c>
      <c r="BP919">
        <f t="shared" si="913"/>
        <v>0</v>
      </c>
    </row>
    <row r="920" spans="1:68" x14ac:dyDescent="0.2">
      <c r="A920">
        <f t="shared" si="919"/>
        <v>0.88300000000000001</v>
      </c>
      <c r="B920">
        <f t="shared" ref="B920:B983" si="920">th_max*A920</f>
        <v>2.760022989578633</v>
      </c>
      <c r="C920">
        <f t="shared" ref="C920:C983" si="921">th_max-B920</f>
        <v>0.36571086045379397</v>
      </c>
      <c r="D920">
        <f t="shared" ref="D920:D983" si="922">IF(use_th_l,B920,C920)</f>
        <v>2.760022989578633</v>
      </c>
      <c r="E920">
        <f t="shared" si="863"/>
        <v>0.35761323587448146</v>
      </c>
      <c r="F920">
        <f t="shared" si="864"/>
        <v>0.35761323587448135</v>
      </c>
      <c r="G920">
        <f t="shared" ref="G920:G983" si="923">alpha*B920</f>
        <v>2.7324227596828465</v>
      </c>
      <c r="H920">
        <f t="shared" ref="H920:H983" si="924">SIN(G920)</f>
        <v>0.39784788315269209</v>
      </c>
      <c r="I920">
        <f t="shared" ref="I920:I983" si="925">SIN(alpha*C920+add_r)</f>
        <v>0.39784788315269198</v>
      </c>
      <c r="J920">
        <f t="shared" si="915"/>
        <v>54.866122218521816</v>
      </c>
      <c r="K920">
        <f t="shared" si="916"/>
        <v>52.71220990154022</v>
      </c>
      <c r="L920">
        <f t="shared" si="865"/>
        <v>5.8936493225183187E+22</v>
      </c>
      <c r="M920">
        <f t="shared" ref="M920:M983" si="926">-SIN((alpha_m_1)*B920+add_l)</f>
        <v>4.3445354655448763E-2</v>
      </c>
      <c r="N920" s="17">
        <f t="shared" si="917"/>
        <v>2.5605168503165367E+21</v>
      </c>
      <c r="O920">
        <f t="shared" si="918"/>
        <v>0</v>
      </c>
      <c r="P920" s="18" t="e">
        <f t="shared" ref="P920:P983" si="927">IF($P$19,N920/$N$24,IF($P$20,N920/$N$1044,NA()))</f>
        <v>#N/A</v>
      </c>
      <c r="R920">
        <f t="shared" si="866"/>
        <v>3.9648471156482903</v>
      </c>
      <c r="S920">
        <f t="shared" si="867"/>
        <v>52.430747431047344</v>
      </c>
      <c r="T920">
        <f t="shared" si="889"/>
        <v>-3.1362513454040259</v>
      </c>
      <c r="U920" s="9">
        <f t="shared" si="868"/>
        <v>49.294496085643317</v>
      </c>
      <c r="V920">
        <f t="shared" si="890"/>
        <v>-2.5605168503164659E+21</v>
      </c>
      <c r="W920">
        <f t="shared" si="891"/>
        <v>0</v>
      </c>
      <c r="X920">
        <f t="shared" si="892"/>
        <v>-2.8421709430404007E-14</v>
      </c>
      <c r="Y920">
        <f t="shared" si="869"/>
        <v>0.36571086045379397</v>
      </c>
      <c r="Z920">
        <f t="shared" si="870"/>
        <v>31.415926535897931</v>
      </c>
      <c r="AA920">
        <f t="shared" si="871"/>
        <v>4.3466781199308961</v>
      </c>
      <c r="AB920">
        <f t="shared" si="893"/>
        <v>11.350897981135846</v>
      </c>
      <c r="AC920">
        <f t="shared" si="872"/>
        <v>42.766824517033776</v>
      </c>
      <c r="AD920">
        <f t="shared" si="894"/>
        <v>0.32468201693095261</v>
      </c>
      <c r="AE920">
        <f t="shared" si="873"/>
        <v>1.0234712471550733</v>
      </c>
      <c r="AF920" s="9">
        <f t="shared" si="895"/>
        <v>44.114977781119798</v>
      </c>
      <c r="AG920" s="9">
        <f t="shared" si="896"/>
        <v>0</v>
      </c>
      <c r="AH920">
        <f t="shared" si="897"/>
        <v>0</v>
      </c>
      <c r="AI920">
        <f t="shared" si="914"/>
        <v>3.1257338500323417E-3</v>
      </c>
      <c r="AJ920">
        <f t="shared" si="874"/>
        <v>37.337604695554134</v>
      </c>
      <c r="AK920">
        <f t="shared" si="875"/>
        <v>10.555149667199549</v>
      </c>
      <c r="AL920">
        <f t="shared" si="876"/>
        <v>0.37343849959373809</v>
      </c>
      <c r="AM920">
        <f t="shared" si="877"/>
        <v>1.0283032232959286</v>
      </c>
      <c r="AN920" s="9">
        <f t="shared" si="898"/>
        <v>49.294496085643353</v>
      </c>
      <c r="AO920">
        <f t="shared" si="878"/>
        <v>0</v>
      </c>
      <c r="AP920">
        <f t="shared" si="899"/>
        <v>0</v>
      </c>
      <c r="AQ920">
        <f t="shared" si="879"/>
        <v>5.9216781596562029</v>
      </c>
      <c r="AR920">
        <f t="shared" si="880"/>
        <v>-0.79574831393629708</v>
      </c>
      <c r="AS920">
        <f t="shared" si="881"/>
        <v>4.8756482662785483E-2</v>
      </c>
      <c r="AT920">
        <f t="shared" si="900"/>
        <v>-7.5389581296900918E-2</v>
      </c>
      <c r="AU920">
        <f t="shared" si="882"/>
        <v>5.1795183045235547</v>
      </c>
      <c r="AV920">
        <f t="shared" si="901"/>
        <v>0.10507295369293876</v>
      </c>
      <c r="AW920">
        <f t="shared" si="902"/>
        <v>0</v>
      </c>
      <c r="AX920">
        <f t="shared" si="883"/>
        <v>4.3459033453152607E-2</v>
      </c>
      <c r="AY920" t="b">
        <f t="shared" si="903"/>
        <v>0</v>
      </c>
      <c r="AZ920">
        <f t="shared" si="884"/>
        <v>37.337604695554134</v>
      </c>
      <c r="BA920">
        <f t="shared" si="885"/>
        <v>10.555149667199556</v>
      </c>
      <c r="BB920">
        <f t="shared" si="886"/>
        <v>0.32410670329583019</v>
      </c>
      <c r="BC920">
        <f t="shared" si="887"/>
        <v>1.028303223295929</v>
      </c>
      <c r="BD920">
        <f t="shared" si="888"/>
        <v>4.9331796297907987E-2</v>
      </c>
      <c r="BF920" s="15">
        <f t="shared" si="904"/>
        <v>49.29449608564336</v>
      </c>
      <c r="BG920" s="10">
        <f t="shared" si="905"/>
        <v>0</v>
      </c>
      <c r="BH920">
        <f t="shared" si="906"/>
        <v>5.1795183045235618</v>
      </c>
      <c r="BI920">
        <f t="shared" si="907"/>
        <v>5.9216781596562029</v>
      </c>
      <c r="BJ920">
        <f t="shared" si="908"/>
        <v>-0.79574831393628997</v>
      </c>
      <c r="BK920">
        <f t="shared" si="909"/>
        <v>-5.7531363512242084E-4</v>
      </c>
      <c r="BM920">
        <f t="shared" si="910"/>
        <v>0</v>
      </c>
      <c r="BN920">
        <f t="shared" si="911"/>
        <v>0</v>
      </c>
      <c r="BO920">
        <f t="shared" si="912"/>
        <v>0</v>
      </c>
      <c r="BP920">
        <f t="shared" si="913"/>
        <v>0</v>
      </c>
    </row>
    <row r="921" spans="1:68" x14ac:dyDescent="0.2">
      <c r="A921">
        <f t="shared" si="919"/>
        <v>0.88400000000000001</v>
      </c>
      <c r="B921">
        <f t="shared" si="920"/>
        <v>2.7631487234286656</v>
      </c>
      <c r="C921">
        <f t="shared" si="921"/>
        <v>0.36258512660376141</v>
      </c>
      <c r="D921">
        <f t="shared" si="922"/>
        <v>2.7631487234286656</v>
      </c>
      <c r="E921">
        <f t="shared" ref="E921:E984" si="928">SIN(B921-add_l)</f>
        <v>0.35469246525510317</v>
      </c>
      <c r="F921">
        <f t="shared" ref="F921:F984" si="929">SIN(C921)</f>
        <v>0.35469246525510306</v>
      </c>
      <c r="G921">
        <f t="shared" si="923"/>
        <v>2.7355172361943789</v>
      </c>
      <c r="H921">
        <f t="shared" si="924"/>
        <v>0.39500695104056449</v>
      </c>
      <c r="I921">
        <f t="shared" si="925"/>
        <v>0.39500695104056455</v>
      </c>
      <c r="J921">
        <f t="shared" si="915"/>
        <v>55.260725219982696</v>
      </c>
      <c r="K921">
        <f t="shared" si="916"/>
        <v>53.087517153427683</v>
      </c>
      <c r="L921">
        <f t="shared" ref="L921:L984" si="930">(cat0*E921*K921)^(1/(alpha_m_1))</f>
        <v>6.583053834018171E+22</v>
      </c>
      <c r="M921">
        <f t="shared" si="926"/>
        <v>4.347658245969236E-2</v>
      </c>
      <c r="N921" s="17">
        <f t="shared" si="917"/>
        <v>2.8620868285128497E+21</v>
      </c>
      <c r="O921">
        <f t="shared" si="918"/>
        <v>0</v>
      </c>
      <c r="P921" s="18" t="e">
        <f t="shared" si="927"/>
        <v>#N/A</v>
      </c>
      <c r="R921">
        <f t="shared" ref="R921:R984" si="931">alpha*LN(J921)</f>
        <v>3.9719418187554698</v>
      </c>
      <c r="S921">
        <f t="shared" ref="S921:S984" si="932">(LN(cat0)+LN(E921)+R921)/(alpha_m_1)</f>
        <v>52.541370792054565</v>
      </c>
      <c r="T921">
        <f t="shared" si="889"/>
        <v>-3.135532820101357</v>
      </c>
      <c r="U921" s="9">
        <f t="shared" ref="U921:U984" si="933">IF(ABS(alpha_m_1)&gt;0.00000000000001,S921+T921,NA())</f>
        <v>49.405837971953204</v>
      </c>
      <c r="V921">
        <f t="shared" si="890"/>
        <v>-2.8620868285127794E+21</v>
      </c>
      <c r="W921">
        <f t="shared" si="891"/>
        <v>0</v>
      </c>
      <c r="X921">
        <f t="shared" si="892"/>
        <v>-2.1316282072803006E-14</v>
      </c>
      <c r="Y921">
        <f t="shared" ref="Y921:Y984" si="934">C921</f>
        <v>0.36258512660376141</v>
      </c>
      <c r="Z921">
        <f t="shared" ref="Z921:Z984" si="935">ea</f>
        <v>31.415926535897931</v>
      </c>
      <c r="AA921">
        <f t="shared" ref="AA921:AA984" si="936">p2b+PI()/2-Y921</f>
        <v>4.3498038537809283</v>
      </c>
      <c r="AB921">
        <f t="shared" si="893"/>
        <v>11.466250792530726</v>
      </c>
      <c r="AC921">
        <f t="shared" ref="AC921:AC984" si="937">$AB$7+AB921</f>
        <v>42.882177328428654</v>
      </c>
      <c r="AD921">
        <f t="shared" si="894"/>
        <v>0.325400867149715</v>
      </c>
      <c r="AE921">
        <f t="shared" ref="AE921:AE984" si="938">-LN(SIN(A921*PI()))</f>
        <v>1.0316682542179798</v>
      </c>
      <c r="AF921" s="9">
        <f t="shared" si="895"/>
        <v>44.239246449796354</v>
      </c>
      <c r="AG921" s="9">
        <f t="shared" si="896"/>
        <v>0</v>
      </c>
      <c r="AH921">
        <f t="shared" si="897"/>
        <v>0</v>
      </c>
      <c r="AI921">
        <f t="shared" si="914"/>
        <v>3.1257338500325638E-3</v>
      </c>
      <c r="AJ921">
        <f t="shared" ref="AJ921:AJ984" si="939">IF(use_alpha_near_1,$D$18,NA())</f>
        <v>37.337604695554134</v>
      </c>
      <c r="AK921">
        <f t="shared" ref="AK921:AK984" si="940">IF(use_alpha_near_1,alpha/(alpha_m_1)*(log1p(-SIN(add_l)*_xlfn.COT(B921)-2*SIN(add_l/2)^2)-log1p(SIN(alpha_m_1*B921)*_xlfn.COT(B921)-2*SIN(alpha_m_1*B921/2)^2)),NA())</f>
        <v>10.65757209148957</v>
      </c>
      <c r="AL921">
        <f t="shared" ref="AL921:AL984" si="941">IF(use_alpha_near_1,$D$21+LN(M921),NA())</f>
        <v>0.37415702489640701</v>
      </c>
      <c r="AM921">
        <f t="shared" ref="AM921:AM984" si="942">IF(use_alpha_near_1,-LN(E921),NA())</f>
        <v>1.0365041600131804</v>
      </c>
      <c r="AN921" s="9">
        <f t="shared" si="898"/>
        <v>49.405837971953289</v>
      </c>
      <c r="AO921">
        <f t="shared" ref="AO921:AO984" si="943">AN921-U921</f>
        <v>8.5265128291212022E-14</v>
      </c>
      <c r="AP921">
        <f t="shared" si="899"/>
        <v>1.7258107906117358E-15</v>
      </c>
      <c r="AQ921">
        <f t="shared" ref="AQ921:AQ984" si="944">AJ921-Z921</f>
        <v>5.9216781596562029</v>
      </c>
      <c r="AR921">
        <f t="shared" ref="AR921:AR984" si="945">AK921-AB921</f>
        <v>-0.80867870104115624</v>
      </c>
      <c r="AS921">
        <f t="shared" ref="AS921:AS984" si="946">AL921-AD921</f>
        <v>4.8756157746692008E-2</v>
      </c>
      <c r="AT921">
        <f t="shared" si="900"/>
        <v>-7.5878323327215724E-2</v>
      </c>
      <c r="AU921">
        <f t="shared" ref="AU921:AU984" si="947">AN921-AF921</f>
        <v>5.166591522156935</v>
      </c>
      <c r="AV921">
        <f t="shared" si="901"/>
        <v>0.10457451455615237</v>
      </c>
      <c r="AW921">
        <f t="shared" si="902"/>
        <v>0</v>
      </c>
      <c r="AX921">
        <f t="shared" ref="AX921:AX984" si="948">alpha_m_1*C921+add_r</f>
        <v>4.3490290791652932E-2</v>
      </c>
      <c r="AY921" t="b">
        <f t="shared" si="903"/>
        <v>0</v>
      </c>
      <c r="AZ921">
        <f t="shared" ref="AZ921:AZ984" si="949">IF(use_alpha_near_1,$D$18,NA())</f>
        <v>37.337604695554134</v>
      </c>
      <c r="BA921">
        <f t="shared" ref="BA921:BA984" si="950">-alpha/alpha_m_1*log1p(_xlfn.COT(C921)*SIN(AX921)-2*SIN(AX921/2)^2)</f>
        <v>10.657572091489559</v>
      </c>
      <c r="BB921">
        <f t="shared" ref="BB921:BB984" si="951">LN(ABS(zeta)*SIN(AX921))</f>
        <v>0.32482522859849933</v>
      </c>
      <c r="BC921">
        <f t="shared" ref="BC921:BC984" si="952">-LN(SIN(C921))</f>
        <v>1.0365041600131806</v>
      </c>
      <c r="BD921">
        <f t="shared" ref="BD921:BD984" si="953">-log1p(zeta^-2)/(2*alpha_m_1)</f>
        <v>4.9331796297907987E-2</v>
      </c>
      <c r="BF921" s="15">
        <f t="shared" si="904"/>
        <v>49.405837971953275</v>
      </c>
      <c r="BG921" s="10">
        <f t="shared" si="905"/>
        <v>0</v>
      </c>
      <c r="BH921">
        <f t="shared" si="906"/>
        <v>5.1665915221569207</v>
      </c>
      <c r="BI921">
        <f t="shared" si="907"/>
        <v>5.9216781596562029</v>
      </c>
      <c r="BJ921">
        <f t="shared" si="908"/>
        <v>-0.8086787010411669</v>
      </c>
      <c r="BK921">
        <f t="shared" si="909"/>
        <v>-5.7563855121567364E-4</v>
      </c>
      <c r="BM921">
        <f t="shared" si="910"/>
        <v>0</v>
      </c>
      <c r="BN921">
        <f t="shared" si="911"/>
        <v>0</v>
      </c>
      <c r="BO921">
        <f t="shared" si="912"/>
        <v>0</v>
      </c>
      <c r="BP921">
        <f t="shared" si="913"/>
        <v>0</v>
      </c>
    </row>
    <row r="922" spans="1:68" x14ac:dyDescent="0.2">
      <c r="A922">
        <f t="shared" si="919"/>
        <v>0.88500000000000001</v>
      </c>
      <c r="B922">
        <f t="shared" si="920"/>
        <v>2.7662744572786977</v>
      </c>
      <c r="C922">
        <f t="shared" si="921"/>
        <v>0.35945939275372929</v>
      </c>
      <c r="D922">
        <f t="shared" si="922"/>
        <v>2.7662744572786977</v>
      </c>
      <c r="E922">
        <f t="shared" si="928"/>
        <v>0.35176822921793049</v>
      </c>
      <c r="F922">
        <f t="shared" si="929"/>
        <v>0.35176822921793038</v>
      </c>
      <c r="G922">
        <f t="shared" si="923"/>
        <v>2.7386117127059109</v>
      </c>
      <c r="H922">
        <f t="shared" si="924"/>
        <v>0.39216223642986625</v>
      </c>
      <c r="I922">
        <f t="shared" si="925"/>
        <v>0.39216223642986636</v>
      </c>
      <c r="J922">
        <f t="shared" si="915"/>
        <v>55.66158225777955</v>
      </c>
      <c r="K922">
        <f t="shared" si="916"/>
        <v>53.468745186167389</v>
      </c>
      <c r="L922">
        <f t="shared" si="930"/>
        <v>7.3655410643858373E+22</v>
      </c>
      <c r="M922">
        <f t="shared" si="926"/>
        <v>4.3507810221458408E-2</v>
      </c>
      <c r="N922" s="17">
        <f t="shared" si="917"/>
        <v>3.2045856280765777E+21</v>
      </c>
      <c r="O922">
        <f t="shared" si="918"/>
        <v>0</v>
      </c>
      <c r="P922" s="18" t="e">
        <f t="shared" si="927"/>
        <v>#N/A</v>
      </c>
      <c r="R922">
        <f t="shared" si="931"/>
        <v>3.9790972810616951</v>
      </c>
      <c r="S922">
        <f t="shared" si="932"/>
        <v>52.653684557360322</v>
      </c>
      <c r="T922">
        <f t="shared" ref="T922:T985" si="954">LN(M922)</f>
        <v>-3.134814811682948</v>
      </c>
      <c r="U922" s="9">
        <f t="shared" si="933"/>
        <v>49.518869745677371</v>
      </c>
      <c r="V922">
        <f t="shared" ref="V922:V985" si="955">IFERROR(U922-EXP(U922),-1E+300)</f>
        <v>-3.2045856280766579E+21</v>
      </c>
      <c r="W922">
        <f t="shared" ref="W922:W985" si="956">EXP(V922)</f>
        <v>0</v>
      </c>
      <c r="X922">
        <f t="shared" ref="X922:X985" si="957">IFERROR(U922-LN(N922),0)</f>
        <v>2.8421709430404007E-14</v>
      </c>
      <c r="Y922">
        <f t="shared" si="934"/>
        <v>0.35945939275372929</v>
      </c>
      <c r="Z922">
        <f t="shared" si="935"/>
        <v>31.415926535897931</v>
      </c>
      <c r="AA922">
        <f t="shared" si="936"/>
        <v>4.3529295876309604</v>
      </c>
      <c r="AB922">
        <f t="shared" ref="AB922:AB985" si="958">AA922*TAN(PI()/2-Y922)</f>
        <v>11.583540017517903</v>
      </c>
      <c r="AC922">
        <f t="shared" si="937"/>
        <v>42.999466553415836</v>
      </c>
      <c r="AD922">
        <f t="shared" ref="AD922:AD985" si="959">LN(AA922/$AB$6)</f>
        <v>0.32611920099401409</v>
      </c>
      <c r="AE922">
        <f t="shared" si="938"/>
        <v>1.0399429594613079</v>
      </c>
      <c r="AF922" s="9">
        <f t="shared" ref="AF922:AF985" si="960">AC922+AD922+AE922</f>
        <v>44.365528713871157</v>
      </c>
      <c r="AG922" s="9">
        <f t="shared" ref="AG922:AG985" si="961">IFERROR(EXP(-EXP(AF922)),0)</f>
        <v>0</v>
      </c>
      <c r="AH922">
        <f t="shared" ref="AH922:AH985" si="962">IFERROR(EXP(AF922)*EXP(-EXP(AF922)),0)</f>
        <v>0</v>
      </c>
      <c r="AI922">
        <f t="shared" si="914"/>
        <v>3.1257338500323417E-3</v>
      </c>
      <c r="AJ922">
        <f t="shared" si="939"/>
        <v>37.337604695554134</v>
      </c>
      <c r="AK922">
        <f t="shared" si="940"/>
        <v>10.761607256835992</v>
      </c>
      <c r="AL922">
        <f t="shared" si="941"/>
        <v>0.37487503331481609</v>
      </c>
      <c r="AM922">
        <f t="shared" si="942"/>
        <v>1.0447827599724628</v>
      </c>
      <c r="AN922" s="9">
        <f t="shared" ref="AN922:AN985" si="963">SUM(AJ922:AM922)</f>
        <v>49.518869745677407</v>
      </c>
      <c r="AO922">
        <f t="shared" si="943"/>
        <v>0</v>
      </c>
      <c r="AP922">
        <f t="shared" ref="AP922:AP985" si="964">AO922/AN922</f>
        <v>0</v>
      </c>
      <c r="AQ922">
        <f t="shared" si="944"/>
        <v>5.9216781596562029</v>
      </c>
      <c r="AR922">
        <f t="shared" si="945"/>
        <v>-0.82193276068191068</v>
      </c>
      <c r="AS922">
        <f t="shared" si="946"/>
        <v>4.8755832320801995E-2</v>
      </c>
      <c r="AT922">
        <f t="shared" ref="AT922:AT985" si="965">AR922/AK922</f>
        <v>-7.6376394442363826E-2</v>
      </c>
      <c r="AU922">
        <f t="shared" si="947"/>
        <v>5.1533410318062494</v>
      </c>
      <c r="AV922">
        <f t="shared" ref="AV922:AV985" si="966">AU922/AN922</f>
        <v>0.10406822809715066</v>
      </c>
      <c r="AW922">
        <f t="shared" ref="AW922:AW985" si="967">IFERROR(EXP(AN922)*EXP(-EXP(AN922)),0)</f>
        <v>0</v>
      </c>
      <c r="AX922">
        <f t="shared" si="948"/>
        <v>4.3521548130153256E-2</v>
      </c>
      <c r="AY922" t="b">
        <f t="shared" ref="AY922:AY985" si="968">(ABS(_xlfn.COT(C922)*SIN(AX922))&lt;0.00000001)</f>
        <v>0</v>
      </c>
      <c r="AZ922">
        <f t="shared" si="949"/>
        <v>37.337604695554134</v>
      </c>
      <c r="BA922">
        <f t="shared" si="950"/>
        <v>10.761607256835992</v>
      </c>
      <c r="BB922">
        <f t="shared" si="951"/>
        <v>0.32554323701690835</v>
      </c>
      <c r="BC922">
        <f t="shared" si="952"/>
        <v>1.0447827599724633</v>
      </c>
      <c r="BD922">
        <f t="shared" si="953"/>
        <v>4.9331796297907987E-2</v>
      </c>
      <c r="BF922" s="15">
        <f t="shared" ref="BF922:BF985" si="969">SUM(AZ922:BD922)</f>
        <v>49.518869745677407</v>
      </c>
      <c r="BG922" s="10">
        <f t="shared" ref="BG922:BG985" si="970">BF922-AN922</f>
        <v>0</v>
      </c>
      <c r="BH922">
        <f t="shared" ref="BH922:BH985" si="971">BF922-AF922</f>
        <v>5.1533410318062494</v>
      </c>
      <c r="BI922">
        <f t="shared" ref="BI922:BI985" si="972">AZ922-Z922</f>
        <v>5.9216781596562029</v>
      </c>
      <c r="BJ922">
        <f t="shared" ref="BJ922:BJ985" si="973">BA922-AB922</f>
        <v>-0.82193276068191068</v>
      </c>
      <c r="BK922">
        <f t="shared" ref="BK922:BK985" si="974">BB922-AD922</f>
        <v>-5.7596397710574232E-4</v>
      </c>
      <c r="BM922">
        <f t="shared" ref="BM922:BM985" si="975">AZ922-AJ922</f>
        <v>0</v>
      </c>
      <c r="BN922">
        <f t="shared" ref="BN922:BN985" si="976">BA922-AK922</f>
        <v>0</v>
      </c>
      <c r="BO922">
        <f t="shared" ref="BO922:BO985" si="977">BB922+BD922-AL922</f>
        <v>0</v>
      </c>
      <c r="BP922">
        <f t="shared" ref="BP922:BP985" si="978">BC922-AM922</f>
        <v>0</v>
      </c>
    </row>
    <row r="923" spans="1:68" x14ac:dyDescent="0.2">
      <c r="A923">
        <f t="shared" si="919"/>
        <v>0.88600000000000001</v>
      </c>
      <c r="B923">
        <f t="shared" si="920"/>
        <v>2.7694001911287303</v>
      </c>
      <c r="C923">
        <f t="shared" si="921"/>
        <v>0.35633365890369673</v>
      </c>
      <c r="D923">
        <f t="shared" si="922"/>
        <v>2.7694001911287303</v>
      </c>
      <c r="E923">
        <f t="shared" si="928"/>
        <v>0.34884055633334571</v>
      </c>
      <c r="F923">
        <f t="shared" si="929"/>
        <v>0.3488405563333456</v>
      </c>
      <c r="G923">
        <f t="shared" si="923"/>
        <v>2.7417061892174428</v>
      </c>
      <c r="H923">
        <f t="shared" si="924"/>
        <v>0.38931376656095035</v>
      </c>
      <c r="I923">
        <f t="shared" si="925"/>
        <v>0.38931376656095024</v>
      </c>
      <c r="J923">
        <f t="shared" si="915"/>
        <v>56.068838187406804</v>
      </c>
      <c r="K923">
        <f t="shared" si="916"/>
        <v>53.856030658523068</v>
      </c>
      <c r="L923">
        <f t="shared" si="930"/>
        <v>8.2553202744894299E+22</v>
      </c>
      <c r="M923">
        <f t="shared" si="926"/>
        <v>4.3539037940716403E-2</v>
      </c>
      <c r="N923" s="17">
        <f t="shared" si="917"/>
        <v>3.5942870264376066E+21</v>
      </c>
      <c r="O923">
        <f t="shared" si="918"/>
        <v>0</v>
      </c>
      <c r="P923" s="18" t="e">
        <f t="shared" si="927"/>
        <v>#N/A</v>
      </c>
      <c r="R923">
        <f t="shared" si="931"/>
        <v>3.9863143872767099</v>
      </c>
      <c r="S923">
        <f t="shared" si="932"/>
        <v>52.767729920124971</v>
      </c>
      <c r="T923">
        <f t="shared" si="954"/>
        <v>-3.1340973194070765</v>
      </c>
      <c r="U923" s="9">
        <f t="shared" si="933"/>
        <v>49.633632600717895</v>
      </c>
      <c r="V923">
        <f t="shared" si="955"/>
        <v>-3.5942870264374965E+21</v>
      </c>
      <c r="W923">
        <f t="shared" si="956"/>
        <v>0</v>
      </c>
      <c r="X923">
        <f t="shared" si="957"/>
        <v>-2.8421709430404007E-14</v>
      </c>
      <c r="Y923">
        <f t="shared" si="934"/>
        <v>0.35633365890369673</v>
      </c>
      <c r="Z923">
        <f t="shared" si="935"/>
        <v>31.415926535897931</v>
      </c>
      <c r="AA923">
        <f t="shared" si="936"/>
        <v>4.3560553214809925</v>
      </c>
      <c r="AB923">
        <f t="shared" si="958"/>
        <v>11.702816510151502</v>
      </c>
      <c r="AC923">
        <f t="shared" si="937"/>
        <v>43.118743046049431</v>
      </c>
      <c r="AD923">
        <f t="shared" si="959"/>
        <v>0.32683701920517572</v>
      </c>
      <c r="AE923">
        <f t="shared" si="938"/>
        <v>1.0482966594943974</v>
      </c>
      <c r="AF923" s="9">
        <f t="shared" si="960"/>
        <v>44.493876724749008</v>
      </c>
      <c r="AG923" s="9">
        <f t="shared" si="961"/>
        <v>0</v>
      </c>
      <c r="AH923">
        <f t="shared" si="962"/>
        <v>0</v>
      </c>
      <c r="AI923">
        <f t="shared" ref="AI923:AI986" si="979">0.5*(C921-C923)</f>
        <v>3.1257338500323417E-3</v>
      </c>
      <c r="AJ923">
        <f t="shared" si="939"/>
        <v>37.337604695554134</v>
      </c>
      <c r="AK923">
        <f t="shared" si="940"/>
        <v>10.86729505975795</v>
      </c>
      <c r="AL923">
        <f t="shared" si="941"/>
        <v>0.37559252559068756</v>
      </c>
      <c r="AM923">
        <f t="shared" si="942"/>
        <v>1.0531403198151246</v>
      </c>
      <c r="AN923" s="9">
        <f t="shared" si="963"/>
        <v>49.633632600717903</v>
      </c>
      <c r="AO923">
        <f t="shared" si="943"/>
        <v>0</v>
      </c>
      <c r="AP923">
        <f t="shared" si="964"/>
        <v>0</v>
      </c>
      <c r="AQ923">
        <f t="shared" si="944"/>
        <v>5.9216781596562029</v>
      </c>
      <c r="AR923">
        <f t="shared" si="945"/>
        <v>-0.83552145039355175</v>
      </c>
      <c r="AS923">
        <f t="shared" si="946"/>
        <v>4.8755506385511849E-2</v>
      </c>
      <c r="AT923">
        <f t="shared" si="965"/>
        <v>-7.6884031012236217E-2</v>
      </c>
      <c r="AU923">
        <f t="shared" si="947"/>
        <v>5.1397558759688948</v>
      </c>
      <c r="AV923">
        <f t="shared" si="966"/>
        <v>0.10355389292813022</v>
      </c>
      <c r="AW923">
        <f t="shared" si="967"/>
        <v>0</v>
      </c>
      <c r="AX923">
        <f t="shared" si="948"/>
        <v>4.3552805468653581E-2</v>
      </c>
      <c r="AY923" t="b">
        <f t="shared" si="968"/>
        <v>0</v>
      </c>
      <c r="AZ923">
        <f t="shared" si="949"/>
        <v>37.337604695554134</v>
      </c>
      <c r="BA923">
        <f t="shared" si="950"/>
        <v>10.867295059757954</v>
      </c>
      <c r="BB923">
        <f t="shared" si="951"/>
        <v>0.32626072929277977</v>
      </c>
      <c r="BC923">
        <f t="shared" si="952"/>
        <v>1.053140319815125</v>
      </c>
      <c r="BD923">
        <f t="shared" si="953"/>
        <v>4.9331796297907987E-2</v>
      </c>
      <c r="BF923" s="15">
        <f t="shared" si="969"/>
        <v>49.633632600717895</v>
      </c>
      <c r="BG923" s="10">
        <f t="shared" si="970"/>
        <v>0</v>
      </c>
      <c r="BH923">
        <f t="shared" si="971"/>
        <v>5.1397558759688877</v>
      </c>
      <c r="BI923">
        <f t="shared" si="972"/>
        <v>5.9216781596562029</v>
      </c>
      <c r="BJ923">
        <f t="shared" si="973"/>
        <v>-0.83552145039354819</v>
      </c>
      <c r="BK923">
        <f t="shared" si="974"/>
        <v>-5.7628991239594418E-4</v>
      </c>
      <c r="BM923">
        <f t="shared" si="975"/>
        <v>0</v>
      </c>
      <c r="BN923">
        <f t="shared" si="976"/>
        <v>0</v>
      </c>
      <c r="BO923">
        <f t="shared" si="977"/>
        <v>0</v>
      </c>
      <c r="BP923">
        <f t="shared" si="978"/>
        <v>0</v>
      </c>
    </row>
    <row r="924" spans="1:68" x14ac:dyDescent="0.2">
      <c r="A924">
        <f t="shared" si="919"/>
        <v>0.88700000000000001</v>
      </c>
      <c r="B924">
        <f t="shared" si="920"/>
        <v>2.7725259249787628</v>
      </c>
      <c r="C924">
        <f t="shared" si="921"/>
        <v>0.35320792505366416</v>
      </c>
      <c r="D924">
        <f t="shared" si="922"/>
        <v>2.7725259249787628</v>
      </c>
      <c r="E924">
        <f t="shared" si="928"/>
        <v>0.34590947520531096</v>
      </c>
      <c r="F924">
        <f t="shared" si="929"/>
        <v>0.34590947520531085</v>
      </c>
      <c r="G924">
        <f t="shared" si="923"/>
        <v>2.7448006657289752</v>
      </c>
      <c r="H924">
        <f t="shared" si="924"/>
        <v>0.38646156871012932</v>
      </c>
      <c r="I924">
        <f t="shared" si="925"/>
        <v>0.38646156871012932</v>
      </c>
      <c r="J924">
        <f t="shared" si="915"/>
        <v>56.482642386126763</v>
      </c>
      <c r="K924">
        <f t="shared" si="916"/>
        <v>54.249514484284063</v>
      </c>
      <c r="L924">
        <f t="shared" si="930"/>
        <v>9.2690175590790121E+22</v>
      </c>
      <c r="M924">
        <f t="shared" si="926"/>
        <v>4.3570265617435842E-2</v>
      </c>
      <c r="N924" s="17">
        <f t="shared" si="917"/>
        <v>4.0385355706174936E+21</v>
      </c>
      <c r="O924">
        <f t="shared" si="918"/>
        <v>0</v>
      </c>
      <c r="P924" s="18" t="e">
        <f t="shared" si="927"/>
        <v>#N/A</v>
      </c>
      <c r="R924">
        <f t="shared" si="931"/>
        <v>3.9935940427820706</v>
      </c>
      <c r="S924">
        <f t="shared" si="932"/>
        <v>52.883549439148545</v>
      </c>
      <c r="T924">
        <f t="shared" si="954"/>
        <v>-3.1333803425336173</v>
      </c>
      <c r="U924" s="9">
        <f t="shared" si="933"/>
        <v>49.750169096614925</v>
      </c>
      <c r="V924">
        <f t="shared" si="955"/>
        <v>-4.0385355706174889E+21</v>
      </c>
      <c r="W924">
        <f t="shared" si="956"/>
        <v>0</v>
      </c>
      <c r="X924">
        <f t="shared" si="957"/>
        <v>0</v>
      </c>
      <c r="Y924">
        <f t="shared" si="934"/>
        <v>0.35320792505366416</v>
      </c>
      <c r="Z924">
        <f t="shared" si="935"/>
        <v>31.415926535897931</v>
      </c>
      <c r="AA924">
        <f t="shared" si="936"/>
        <v>4.3591810553310255</v>
      </c>
      <c r="AB924">
        <f t="shared" si="958"/>
        <v>11.82413292409908</v>
      </c>
      <c r="AC924">
        <f t="shared" si="937"/>
        <v>43.240059459997013</v>
      </c>
      <c r="AD924">
        <f t="shared" si="959"/>
        <v>0.32755432252293115</v>
      </c>
      <c r="AE924">
        <f t="shared" si="938"/>
        <v>1.0567306852551057</v>
      </c>
      <c r="AF924" s="9">
        <f t="shared" si="960"/>
        <v>44.624344467775046</v>
      </c>
      <c r="AG924" s="9">
        <f t="shared" si="961"/>
        <v>0</v>
      </c>
      <c r="AH924">
        <f t="shared" si="962"/>
        <v>0</v>
      </c>
      <c r="AI924">
        <f t="shared" si="979"/>
        <v>3.1257338500325638E-3</v>
      </c>
      <c r="AJ924">
        <f t="shared" si="939"/>
        <v>37.337604695554134</v>
      </c>
      <c r="AK924">
        <f t="shared" si="940"/>
        <v>10.974676728085898</v>
      </c>
      <c r="AL924">
        <f t="shared" si="941"/>
        <v>0.37630950246414674</v>
      </c>
      <c r="AM924">
        <f t="shared" si="942"/>
        <v>1.0615781705107208</v>
      </c>
      <c r="AN924" s="9">
        <f t="shared" si="963"/>
        <v>49.750169096614897</v>
      </c>
      <c r="AO924">
        <f t="shared" si="943"/>
        <v>0</v>
      </c>
      <c r="AP924">
        <f t="shared" si="964"/>
        <v>0</v>
      </c>
      <c r="AQ924">
        <f t="shared" si="944"/>
        <v>5.9216781596562029</v>
      </c>
      <c r="AR924">
        <f t="shared" si="945"/>
        <v>-0.84945619601318256</v>
      </c>
      <c r="AS924">
        <f t="shared" si="946"/>
        <v>4.8755179941215587E-2</v>
      </c>
      <c r="AT924">
        <f t="shared" si="965"/>
        <v>-7.7401477698135074E-2</v>
      </c>
      <c r="AU924">
        <f t="shared" si="947"/>
        <v>5.125824628839851</v>
      </c>
      <c r="AV924">
        <f t="shared" si="966"/>
        <v>0.10303130063508915</v>
      </c>
      <c r="AW924">
        <f t="shared" si="967"/>
        <v>0</v>
      </c>
      <c r="AX924">
        <f t="shared" si="948"/>
        <v>4.3584062807153906E-2</v>
      </c>
      <c r="AY924" t="b">
        <f t="shared" si="968"/>
        <v>0</v>
      </c>
      <c r="AZ924">
        <f t="shared" si="949"/>
        <v>37.337604695554134</v>
      </c>
      <c r="BA924">
        <f t="shared" si="950"/>
        <v>10.974676728085882</v>
      </c>
      <c r="BB924">
        <f t="shared" si="951"/>
        <v>0.32697770616623889</v>
      </c>
      <c r="BC924">
        <f t="shared" si="952"/>
        <v>1.061578170510721</v>
      </c>
      <c r="BD924">
        <f t="shared" si="953"/>
        <v>4.9331796297907987E-2</v>
      </c>
      <c r="BF924" s="15">
        <f t="shared" si="969"/>
        <v>49.750169096614883</v>
      </c>
      <c r="BG924" s="10">
        <f t="shared" si="970"/>
        <v>0</v>
      </c>
      <c r="BH924">
        <f t="shared" si="971"/>
        <v>5.1258246288398368</v>
      </c>
      <c r="BI924">
        <f t="shared" si="972"/>
        <v>5.9216781596562029</v>
      </c>
      <c r="BJ924">
        <f t="shared" si="973"/>
        <v>-0.84945619601319855</v>
      </c>
      <c r="BK924">
        <f t="shared" si="974"/>
        <v>-5.7661635669226108E-4</v>
      </c>
      <c r="BM924">
        <f t="shared" si="975"/>
        <v>0</v>
      </c>
      <c r="BN924">
        <f t="shared" si="976"/>
        <v>-1.5987211554602254E-14</v>
      </c>
      <c r="BO924">
        <f t="shared" si="977"/>
        <v>0</v>
      </c>
      <c r="BP924">
        <f t="shared" si="978"/>
        <v>0</v>
      </c>
    </row>
    <row r="925" spans="1:68" x14ac:dyDescent="0.2">
      <c r="A925">
        <f t="shared" si="919"/>
        <v>0.88800000000000001</v>
      </c>
      <c r="B925">
        <f t="shared" si="920"/>
        <v>2.7756516588287954</v>
      </c>
      <c r="C925">
        <f t="shared" si="921"/>
        <v>0.3500821912036316</v>
      </c>
      <c r="D925">
        <f t="shared" si="922"/>
        <v>2.7756516588287954</v>
      </c>
      <c r="E925">
        <f t="shared" si="928"/>
        <v>0.34297501447108725</v>
      </c>
      <c r="F925">
        <f t="shared" si="929"/>
        <v>0.34297501447108714</v>
      </c>
      <c r="G925">
        <f t="shared" si="923"/>
        <v>2.7478951422405076</v>
      </c>
      <c r="H925">
        <f t="shared" si="924"/>
        <v>0.38360567018941483</v>
      </c>
      <c r="I925">
        <f t="shared" si="925"/>
        <v>0.38360567018941499</v>
      </c>
      <c r="J925">
        <f t="shared" si="915"/>
        <v>56.903148930664898</v>
      </c>
      <c r="K925">
        <f t="shared" si="916"/>
        <v>54.649341999135672</v>
      </c>
      <c r="L925">
        <f t="shared" si="930"/>
        <v>1.0426128907537671E+23</v>
      </c>
      <c r="M925">
        <f t="shared" si="926"/>
        <v>4.3601493251586208E-2</v>
      </c>
      <c r="N925" s="17">
        <f t="shared" si="917"/>
        <v>4.5459478920217163E+21</v>
      </c>
      <c r="O925">
        <f t="shared" si="918"/>
        <v>0</v>
      </c>
      <c r="P925" s="18" t="e">
        <f t="shared" si="927"/>
        <v>#N/A</v>
      </c>
      <c r="R925">
        <f t="shared" si="931"/>
        <v>4.0009371742780715</v>
      </c>
      <c r="S925">
        <f t="shared" si="932"/>
        <v>53.001187096183862</v>
      </c>
      <c r="T925">
        <f t="shared" si="954"/>
        <v>-3.1326638803240363</v>
      </c>
      <c r="U925" s="9">
        <f t="shared" si="933"/>
        <v>49.868523215859824</v>
      </c>
      <c r="V925">
        <f t="shared" si="955"/>
        <v>-4.5459478920214594E+21</v>
      </c>
      <c r="W925">
        <f t="shared" si="956"/>
        <v>0</v>
      </c>
      <c r="X925">
        <f t="shared" si="957"/>
        <v>-5.6843418860808015E-14</v>
      </c>
      <c r="Y925">
        <f t="shared" si="934"/>
        <v>0.3500821912036316</v>
      </c>
      <c r="Z925">
        <f t="shared" si="935"/>
        <v>31.415926535897931</v>
      </c>
      <c r="AA925">
        <f t="shared" si="936"/>
        <v>4.3623067891810585</v>
      </c>
      <c r="AB925">
        <f t="shared" si="958"/>
        <v>11.947543792981142</v>
      </c>
      <c r="AC925">
        <f t="shared" si="937"/>
        <v>43.363470328879075</v>
      </c>
      <c r="AD925">
        <f t="shared" si="959"/>
        <v>0.32827111168542017</v>
      </c>
      <c r="AE925">
        <f t="shared" si="938"/>
        <v>1.0652464032298741</v>
      </c>
      <c r="AF925" s="9">
        <f t="shared" si="960"/>
        <v>44.756987843794363</v>
      </c>
      <c r="AG925" s="9">
        <f t="shared" si="961"/>
        <v>0</v>
      </c>
      <c r="AH925">
        <f t="shared" si="962"/>
        <v>0</v>
      </c>
      <c r="AI925">
        <f t="shared" si="979"/>
        <v>3.1257338500325638E-3</v>
      </c>
      <c r="AJ925">
        <f t="shared" si="939"/>
        <v>37.337604695554134</v>
      </c>
      <c r="AK925">
        <f t="shared" si="940"/>
        <v>11.083794877054995</v>
      </c>
      <c r="AL925">
        <f t="shared" si="941"/>
        <v>0.37702596467372773</v>
      </c>
      <c r="AM925">
        <f t="shared" si="942"/>
        <v>1.0700976785770753</v>
      </c>
      <c r="AN925" s="9">
        <f t="shared" si="963"/>
        <v>49.868523215859938</v>
      </c>
      <c r="AO925">
        <f t="shared" si="943"/>
        <v>1.1368683772161603E-13</v>
      </c>
      <c r="AP925">
        <f t="shared" si="964"/>
        <v>2.2797313894681293E-15</v>
      </c>
      <c r="AQ925">
        <f t="shared" si="944"/>
        <v>5.9216781596562029</v>
      </c>
      <c r="AR925">
        <f t="shared" si="945"/>
        <v>-0.86374891592614667</v>
      </c>
      <c r="AS925">
        <f t="shared" si="946"/>
        <v>4.8754852988307562E-2</v>
      </c>
      <c r="AT925">
        <f t="shared" si="965"/>
        <v>-7.7928987815736983E-2</v>
      </c>
      <c r="AU925">
        <f t="shared" si="947"/>
        <v>5.1115353720655747</v>
      </c>
      <c r="AV925">
        <f t="shared" si="966"/>
        <v>0.10250023546797005</v>
      </c>
      <c r="AW925">
        <f t="shared" si="967"/>
        <v>0</v>
      </c>
      <c r="AX925">
        <f t="shared" si="948"/>
        <v>4.3615320145654231E-2</v>
      </c>
      <c r="AY925" t="b">
        <f t="shared" si="968"/>
        <v>0</v>
      </c>
      <c r="AZ925">
        <f t="shared" si="949"/>
        <v>37.337604695554134</v>
      </c>
      <c r="BA925">
        <f t="shared" si="950"/>
        <v>11.083794877055002</v>
      </c>
      <c r="BB925">
        <f t="shared" si="951"/>
        <v>0.32769416837581977</v>
      </c>
      <c r="BC925">
        <f t="shared" si="952"/>
        <v>1.0700976785770757</v>
      </c>
      <c r="BD925">
        <f t="shared" si="953"/>
        <v>4.9331796297907987E-2</v>
      </c>
      <c r="BF925" s="15">
        <f t="shared" si="969"/>
        <v>49.868523215859938</v>
      </c>
      <c r="BG925" s="10">
        <f t="shared" si="970"/>
        <v>0</v>
      </c>
      <c r="BH925">
        <f t="shared" si="971"/>
        <v>5.1115353720655747</v>
      </c>
      <c r="BI925">
        <f t="shared" si="972"/>
        <v>5.9216781596562029</v>
      </c>
      <c r="BJ925">
        <f t="shared" si="973"/>
        <v>-0.86374891592613956</v>
      </c>
      <c r="BK925">
        <f t="shared" si="974"/>
        <v>-5.769433096003973E-4</v>
      </c>
      <c r="BM925">
        <f t="shared" si="975"/>
        <v>0</v>
      </c>
      <c r="BN925">
        <f t="shared" si="976"/>
        <v>0</v>
      </c>
      <c r="BO925">
        <f t="shared" si="977"/>
        <v>0</v>
      </c>
      <c r="BP925">
        <f t="shared" si="978"/>
        <v>0</v>
      </c>
    </row>
    <row r="926" spans="1:68" x14ac:dyDescent="0.2">
      <c r="A926">
        <f t="shared" si="919"/>
        <v>0.88900000000000001</v>
      </c>
      <c r="B926">
        <f t="shared" si="920"/>
        <v>2.7787773926788275</v>
      </c>
      <c r="C926">
        <f t="shared" si="921"/>
        <v>0.34695645735359948</v>
      </c>
      <c r="D926">
        <f t="shared" si="922"/>
        <v>2.7787773926788275</v>
      </c>
      <c r="E926">
        <f t="shared" si="928"/>
        <v>0.34003720280095545</v>
      </c>
      <c r="F926">
        <f t="shared" si="929"/>
        <v>0.34003720280095534</v>
      </c>
      <c r="G926">
        <f t="shared" si="923"/>
        <v>2.7509896187520391</v>
      </c>
      <c r="H926">
        <f t="shared" si="924"/>
        <v>0.38074609834625578</v>
      </c>
      <c r="I926">
        <f t="shared" si="925"/>
        <v>0.38074609834625567</v>
      </c>
      <c r="J926">
        <f t="shared" si="915"/>
        <v>57.330516783351953</v>
      </c>
      <c r="K926">
        <f t="shared" si="916"/>
        <v>55.055663135447723</v>
      </c>
      <c r="L926">
        <f t="shared" si="930"/>
        <v>1.1749566077109289E+23</v>
      </c>
      <c r="M926">
        <f t="shared" si="926"/>
        <v>4.3632720843136984E-2</v>
      </c>
      <c r="N926" s="17">
        <f t="shared" si="917"/>
        <v>5.126655366705017E+21</v>
      </c>
      <c r="O926">
        <f t="shared" si="918"/>
        <v>0</v>
      </c>
      <c r="P926" s="18" t="e">
        <f t="shared" si="927"/>
        <v>#N/A</v>
      </c>
      <c r="R926">
        <f t="shared" si="931"/>
        <v>4.0083447304561917</v>
      </c>
      <c r="S926">
        <f t="shared" si="932"/>
        <v>53.120688356169495</v>
      </c>
      <c r="T926">
        <f t="shared" si="954"/>
        <v>-3.1319479320413874</v>
      </c>
      <c r="U926" s="9">
        <f t="shared" si="933"/>
        <v>49.98874042412811</v>
      </c>
      <c r="V926">
        <f t="shared" si="955"/>
        <v>-5.1266553667048104E+21</v>
      </c>
      <c r="W926">
        <f t="shared" si="956"/>
        <v>0</v>
      </c>
      <c r="X926">
        <f t="shared" si="957"/>
        <v>-4.2632564145606011E-14</v>
      </c>
      <c r="Y926">
        <f t="shared" si="934"/>
        <v>0.34695645735359948</v>
      </c>
      <c r="Z926">
        <f t="shared" si="935"/>
        <v>31.415926535897931</v>
      </c>
      <c r="AA926">
        <f t="shared" si="936"/>
        <v>4.3654325230310906</v>
      </c>
      <c r="AB926">
        <f t="shared" si="958"/>
        <v>12.073105615053215</v>
      </c>
      <c r="AC926">
        <f t="shared" si="937"/>
        <v>43.489032150951147</v>
      </c>
      <c r="AD926">
        <f t="shared" si="959"/>
        <v>0.32898738742919659</v>
      </c>
      <c r="AE926">
        <f t="shared" si="938"/>
        <v>1.0738452167284893</v>
      </c>
      <c r="AF926" s="9">
        <f t="shared" si="960"/>
        <v>44.891864755108827</v>
      </c>
      <c r="AG926" s="9">
        <f t="shared" si="961"/>
        <v>0</v>
      </c>
      <c r="AH926">
        <f t="shared" si="962"/>
        <v>0</v>
      </c>
      <c r="AI926">
        <f t="shared" si="979"/>
        <v>3.1257338500323417E-3</v>
      </c>
      <c r="AJ926">
        <f t="shared" si="939"/>
        <v>37.337604695554134</v>
      </c>
      <c r="AK926">
        <f t="shared" si="940"/>
        <v>11.194693568262602</v>
      </c>
      <c r="AL926">
        <f t="shared" si="941"/>
        <v>0.3777419129563766</v>
      </c>
      <c r="AM926">
        <f t="shared" si="942"/>
        <v>1.0787002473550518</v>
      </c>
      <c r="AN926" s="9">
        <f t="shared" si="963"/>
        <v>49.98874042412816</v>
      </c>
      <c r="AO926">
        <f t="shared" si="943"/>
        <v>0</v>
      </c>
      <c r="AP926">
        <f t="shared" si="964"/>
        <v>0</v>
      </c>
      <c r="AQ926">
        <f t="shared" si="944"/>
        <v>5.9216781596562029</v>
      </c>
      <c r="AR926">
        <f t="shared" si="945"/>
        <v>-0.87841204679061313</v>
      </c>
      <c r="AS926">
        <f t="shared" si="946"/>
        <v>4.8754525527180015E-2</v>
      </c>
      <c r="AT926">
        <f t="shared" si="965"/>
        <v>-7.8466823717349976E-2</v>
      </c>
      <c r="AU926">
        <f t="shared" si="947"/>
        <v>5.0968756690193331</v>
      </c>
      <c r="AV926">
        <f t="shared" si="966"/>
        <v>0.1019604740142485</v>
      </c>
      <c r="AW926">
        <f t="shared" si="967"/>
        <v>0</v>
      </c>
      <c r="AX926">
        <f t="shared" si="948"/>
        <v>4.3646577484154549E-2</v>
      </c>
      <c r="AY926" t="b">
        <f t="shared" si="968"/>
        <v>0</v>
      </c>
      <c r="AZ926">
        <f t="shared" si="949"/>
        <v>37.337604695554134</v>
      </c>
      <c r="BA926">
        <f t="shared" si="950"/>
        <v>11.194693568262604</v>
      </c>
      <c r="BB926">
        <f t="shared" si="951"/>
        <v>0.32841011665846848</v>
      </c>
      <c r="BC926">
        <f t="shared" si="952"/>
        <v>1.078700247355052</v>
      </c>
      <c r="BD926">
        <f t="shared" si="953"/>
        <v>4.9331796297907987E-2</v>
      </c>
      <c r="BF926" s="15">
        <f t="shared" si="969"/>
        <v>49.988740424128167</v>
      </c>
      <c r="BG926" s="10">
        <f t="shared" si="970"/>
        <v>0</v>
      </c>
      <c r="BH926">
        <f t="shared" si="971"/>
        <v>5.0968756690193402</v>
      </c>
      <c r="BI926">
        <f t="shared" si="972"/>
        <v>5.9216781596562029</v>
      </c>
      <c r="BJ926">
        <f t="shared" si="973"/>
        <v>-0.87841204679061136</v>
      </c>
      <c r="BK926">
        <f t="shared" si="974"/>
        <v>-5.7727077072811106E-4</v>
      </c>
      <c r="BM926">
        <f t="shared" si="975"/>
        <v>0</v>
      </c>
      <c r="BN926">
        <f t="shared" si="976"/>
        <v>0</v>
      </c>
      <c r="BO926">
        <f t="shared" si="977"/>
        <v>0</v>
      </c>
      <c r="BP926">
        <f t="shared" si="978"/>
        <v>0</v>
      </c>
    </row>
    <row r="927" spans="1:68" x14ac:dyDescent="0.2">
      <c r="A927">
        <f t="shared" si="919"/>
        <v>0.89</v>
      </c>
      <c r="B927">
        <f t="shared" si="920"/>
        <v>2.7819031265288601</v>
      </c>
      <c r="C927">
        <f t="shared" si="921"/>
        <v>0.34383072350356692</v>
      </c>
      <c r="D927">
        <f t="shared" si="922"/>
        <v>2.7819031265288601</v>
      </c>
      <c r="E927">
        <f t="shared" si="928"/>
        <v>0.33709606889793448</v>
      </c>
      <c r="F927">
        <f t="shared" si="929"/>
        <v>0.33709606889793431</v>
      </c>
      <c r="G927">
        <f t="shared" si="923"/>
        <v>2.7540840952635715</v>
      </c>
      <c r="H927">
        <f t="shared" si="924"/>
        <v>0.37788288056327346</v>
      </c>
      <c r="I927">
        <f t="shared" si="925"/>
        <v>0.37788288056327346</v>
      </c>
      <c r="J927">
        <f t="shared" si="915"/>
        <v>57.76490998718532</v>
      </c>
      <c r="K927">
        <f t="shared" si="916"/>
        <v>55.468632605424503</v>
      </c>
      <c r="L927">
        <f t="shared" si="930"/>
        <v>1.3266315914747958E+23</v>
      </c>
      <c r="M927">
        <f t="shared" si="926"/>
        <v>4.3663948392057665E-2</v>
      </c>
      <c r="N927" s="17">
        <f t="shared" si="917"/>
        <v>5.7925973345428811E+21</v>
      </c>
      <c r="O927">
        <f t="shared" si="918"/>
        <v>0</v>
      </c>
      <c r="P927" s="18" t="e">
        <f t="shared" si="927"/>
        <v>#N/A</v>
      </c>
      <c r="R927">
        <f t="shared" si="931"/>
        <v>4.0158176826983016</v>
      </c>
      <c r="S927">
        <f t="shared" si="932"/>
        <v>53.24210023055489</v>
      </c>
      <c r="T927">
        <f t="shared" si="954"/>
        <v>-3.1312324969503069</v>
      </c>
      <c r="U927" s="9">
        <f t="shared" si="933"/>
        <v>50.110867733604586</v>
      </c>
      <c r="V927">
        <f t="shared" si="955"/>
        <v>-5.7925973345425812E+21</v>
      </c>
      <c r="W927">
        <f t="shared" si="956"/>
        <v>0</v>
      </c>
      <c r="X927">
        <f t="shared" si="957"/>
        <v>-4.9737991503207013E-14</v>
      </c>
      <c r="Y927">
        <f t="shared" si="934"/>
        <v>0.34383072350356692</v>
      </c>
      <c r="Z927">
        <f t="shared" si="935"/>
        <v>31.415926535897931</v>
      </c>
      <c r="AA927">
        <f t="shared" si="936"/>
        <v>4.3685582568811228</v>
      </c>
      <c r="AB927">
        <f t="shared" si="958"/>
        <v>12.200876942507053</v>
      </c>
      <c r="AC927">
        <f t="shared" si="937"/>
        <v>43.616803478404982</v>
      </c>
      <c r="AD927">
        <f t="shared" si="959"/>
        <v>0.32970315048923288</v>
      </c>
      <c r="AE927">
        <f t="shared" si="938"/>
        <v>1.0825285672165499</v>
      </c>
      <c r="AF927" s="9">
        <f t="shared" si="960"/>
        <v>45.029035196110762</v>
      </c>
      <c r="AG927" s="9">
        <f t="shared" si="961"/>
        <v>0</v>
      </c>
      <c r="AH927">
        <f t="shared" si="962"/>
        <v>0</v>
      </c>
      <c r="AI927">
        <f t="shared" si="979"/>
        <v>3.1257338500323417E-3</v>
      </c>
      <c r="AJ927">
        <f t="shared" si="939"/>
        <v>37.337604695554134</v>
      </c>
      <c r="AK927">
        <f t="shared" si="940"/>
        <v>11.307418371661996</v>
      </c>
      <c r="AL927">
        <f t="shared" si="941"/>
        <v>0.37845734804745712</v>
      </c>
      <c r="AM927">
        <f t="shared" si="942"/>
        <v>1.0873873183410157</v>
      </c>
      <c r="AN927" s="9">
        <f t="shared" si="963"/>
        <v>50.1108677336046</v>
      </c>
      <c r="AO927">
        <f t="shared" si="943"/>
        <v>0</v>
      </c>
      <c r="AP927">
        <f t="shared" si="964"/>
        <v>0</v>
      </c>
      <c r="AQ927">
        <f t="shared" si="944"/>
        <v>5.9216781596562029</v>
      </c>
      <c r="AR927">
        <f t="shared" si="945"/>
        <v>-0.89345857084505731</v>
      </c>
      <c r="AS927">
        <f t="shared" si="946"/>
        <v>4.8754197558224244E-2</v>
      </c>
      <c r="AT927">
        <f t="shared" si="965"/>
        <v>-7.9015257194709629E-2</v>
      </c>
      <c r="AU927">
        <f t="shared" si="947"/>
        <v>5.0818325374938382</v>
      </c>
      <c r="AV927">
        <f t="shared" si="966"/>
        <v>0.10141178485492351</v>
      </c>
      <c r="AW927">
        <f t="shared" si="967"/>
        <v>0</v>
      </c>
      <c r="AX927">
        <f t="shared" si="948"/>
        <v>4.367783482265488E-2</v>
      </c>
      <c r="AY927" t="b">
        <f t="shared" si="968"/>
        <v>0</v>
      </c>
      <c r="AZ927">
        <f t="shared" si="949"/>
        <v>37.337604695554134</v>
      </c>
      <c r="BA927">
        <f t="shared" si="950"/>
        <v>11.307418371662012</v>
      </c>
      <c r="BB927">
        <f t="shared" si="951"/>
        <v>0.32912555174954938</v>
      </c>
      <c r="BC927">
        <f t="shared" si="952"/>
        <v>1.0873873183410161</v>
      </c>
      <c r="BD927">
        <f t="shared" si="953"/>
        <v>4.9331796297907987E-2</v>
      </c>
      <c r="BF927" s="15">
        <f t="shared" si="969"/>
        <v>50.110867733604614</v>
      </c>
      <c r="BG927" s="10">
        <f t="shared" si="970"/>
        <v>0</v>
      </c>
      <c r="BH927">
        <f t="shared" si="971"/>
        <v>5.0818325374938524</v>
      </c>
      <c r="BI927">
        <f t="shared" si="972"/>
        <v>5.9216781596562029</v>
      </c>
      <c r="BJ927">
        <f t="shared" si="973"/>
        <v>-0.89345857084504132</v>
      </c>
      <c r="BK927">
        <f t="shared" si="974"/>
        <v>-5.7759873968349362E-4</v>
      </c>
      <c r="BM927">
        <f t="shared" si="975"/>
        <v>0</v>
      </c>
      <c r="BN927">
        <f t="shared" si="976"/>
        <v>1.5987211554602254E-14</v>
      </c>
      <c r="BO927">
        <f t="shared" si="977"/>
        <v>0</v>
      </c>
      <c r="BP927">
        <f t="shared" si="978"/>
        <v>0</v>
      </c>
    </row>
    <row r="928" spans="1:68" x14ac:dyDescent="0.2">
      <c r="A928">
        <f t="shared" si="919"/>
        <v>0.89100000000000001</v>
      </c>
      <c r="B928">
        <f t="shared" si="920"/>
        <v>2.7850288603788926</v>
      </c>
      <c r="C928">
        <f t="shared" si="921"/>
        <v>0.34070498965353435</v>
      </c>
      <c r="D928">
        <f t="shared" si="922"/>
        <v>2.7850288603788926</v>
      </c>
      <c r="E928">
        <f t="shared" si="928"/>
        <v>0.33415164149750337</v>
      </c>
      <c r="F928">
        <f t="shared" si="929"/>
        <v>0.3341516414975032</v>
      </c>
      <c r="G928">
        <f t="shared" si="923"/>
        <v>2.7571785717751038</v>
      </c>
      <c r="H928">
        <f t="shared" si="924"/>
        <v>0.37501604425800439</v>
      </c>
      <c r="I928">
        <f t="shared" si="925"/>
        <v>0.37501604425800456</v>
      </c>
      <c r="J928">
        <f t="shared" si="915"/>
        <v>58.206497870310479</v>
      </c>
      <c r="K928">
        <f t="shared" si="916"/>
        <v>55.888410093084367</v>
      </c>
      <c r="L928">
        <f t="shared" si="930"/>
        <v>1.5008238715785143E+23</v>
      </c>
      <c r="M928">
        <f t="shared" si="926"/>
        <v>4.3695175898317749E-2</v>
      </c>
      <c r="N928" s="17">
        <f t="shared" si="917"/>
        <v>6.5578763061017434E+21</v>
      </c>
      <c r="O928">
        <f t="shared" si="918"/>
        <v>0</v>
      </c>
      <c r="P928" s="18" t="e">
        <f t="shared" si="927"/>
        <v>#N/A</v>
      </c>
      <c r="R928">
        <f t="shared" si="931"/>
        <v>4.0233570258038798</v>
      </c>
      <c r="S928">
        <f t="shared" si="932"/>
        <v>53.365471343908851</v>
      </c>
      <c r="T928">
        <f t="shared" si="954"/>
        <v>-3.1305175743170084</v>
      </c>
      <c r="U928" s="9">
        <f t="shared" si="933"/>
        <v>50.23495376959184</v>
      </c>
      <c r="V928">
        <f t="shared" si="955"/>
        <v>-6.5578763061013764E+21</v>
      </c>
      <c r="W928">
        <f t="shared" si="956"/>
        <v>0</v>
      </c>
      <c r="X928">
        <f t="shared" si="957"/>
        <v>-5.6843418860808015E-14</v>
      </c>
      <c r="Y928">
        <f t="shared" si="934"/>
        <v>0.34070498965353435</v>
      </c>
      <c r="Z928">
        <f t="shared" si="935"/>
        <v>31.415926535897931</v>
      </c>
      <c r="AA928">
        <f t="shared" si="936"/>
        <v>4.3716839907311549</v>
      </c>
      <c r="AB928">
        <f t="shared" si="958"/>
        <v>12.330918475687279</v>
      </c>
      <c r="AC928">
        <f t="shared" si="937"/>
        <v>43.746845011585208</v>
      </c>
      <c r="AD928">
        <f t="shared" si="959"/>
        <v>0.33041840159892438</v>
      </c>
      <c r="AE928">
        <f t="shared" si="938"/>
        <v>1.091297935708762</v>
      </c>
      <c r="AF928" s="9">
        <f t="shared" si="960"/>
        <v>45.168561348892894</v>
      </c>
      <c r="AG928" s="9">
        <f t="shared" si="961"/>
        <v>0</v>
      </c>
      <c r="AH928">
        <f t="shared" si="962"/>
        <v>0</v>
      </c>
      <c r="AI928">
        <f t="shared" si="979"/>
        <v>3.1257338500325638E-3</v>
      </c>
      <c r="AJ928">
        <f t="shared" si="939"/>
        <v>37.337604695554134</v>
      </c>
      <c r="AK928">
        <f t="shared" si="940"/>
        <v>11.422016430776939</v>
      </c>
      <c r="AL928">
        <f t="shared" si="941"/>
        <v>0.37917227068075565</v>
      </c>
      <c r="AM928">
        <f t="shared" si="942"/>
        <v>1.0961603725801334</v>
      </c>
      <c r="AN928" s="9">
        <f t="shared" si="963"/>
        <v>50.234953769591961</v>
      </c>
      <c r="AO928">
        <f t="shared" si="943"/>
        <v>1.2079226507921703E-13</v>
      </c>
      <c r="AP928">
        <f t="shared" si="964"/>
        <v>2.4045461579051869E-15</v>
      </c>
      <c r="AQ928">
        <f t="shared" si="944"/>
        <v>5.9216781596562029</v>
      </c>
      <c r="AR928">
        <f t="shared" si="945"/>
        <v>-0.90890204491033977</v>
      </c>
      <c r="AS928">
        <f t="shared" si="946"/>
        <v>4.8753869081831269E-2</v>
      </c>
      <c r="AT928">
        <f t="shared" si="965"/>
        <v>-7.9574569903548567E-2</v>
      </c>
      <c r="AU928">
        <f t="shared" si="947"/>
        <v>5.0663924206990671</v>
      </c>
      <c r="AV928">
        <f t="shared" si="966"/>
        <v>0.10085392820179795</v>
      </c>
      <c r="AW928">
        <f t="shared" si="967"/>
        <v>0</v>
      </c>
      <c r="AX928">
        <f t="shared" si="948"/>
        <v>4.3709092161155205E-2</v>
      </c>
      <c r="AY928" t="b">
        <f t="shared" si="968"/>
        <v>0</v>
      </c>
      <c r="AZ928">
        <f t="shared" si="949"/>
        <v>37.337604695554134</v>
      </c>
      <c r="BA928">
        <f t="shared" si="950"/>
        <v>11.422016430776928</v>
      </c>
      <c r="BB928">
        <f t="shared" si="951"/>
        <v>0.32984047438284753</v>
      </c>
      <c r="BC928">
        <f t="shared" si="952"/>
        <v>1.0961603725801341</v>
      </c>
      <c r="BD928">
        <f t="shared" si="953"/>
        <v>4.9331796297907987E-2</v>
      </c>
      <c r="BF928" s="15">
        <f t="shared" si="969"/>
        <v>50.234953769591954</v>
      </c>
      <c r="BG928" s="10">
        <f t="shared" si="970"/>
        <v>0</v>
      </c>
      <c r="BH928">
        <f t="shared" si="971"/>
        <v>5.06639242069906</v>
      </c>
      <c r="BI928">
        <f t="shared" si="972"/>
        <v>5.9216781596562029</v>
      </c>
      <c r="BJ928">
        <f t="shared" si="973"/>
        <v>-0.90890204491035043</v>
      </c>
      <c r="BK928">
        <f t="shared" si="974"/>
        <v>-5.7792721607685671E-4</v>
      </c>
      <c r="BM928">
        <f t="shared" si="975"/>
        <v>0</v>
      </c>
      <c r="BN928">
        <f t="shared" si="976"/>
        <v>0</v>
      </c>
      <c r="BO928">
        <f t="shared" si="977"/>
        <v>0</v>
      </c>
      <c r="BP928">
        <f t="shared" si="978"/>
        <v>0</v>
      </c>
    </row>
    <row r="929" spans="1:68" x14ac:dyDescent="0.2">
      <c r="A929">
        <f t="shared" si="919"/>
        <v>0.89200000000000002</v>
      </c>
      <c r="B929">
        <f t="shared" si="920"/>
        <v>2.7881545942289248</v>
      </c>
      <c r="C929">
        <f t="shared" si="921"/>
        <v>0.33757925580350223</v>
      </c>
      <c r="D929">
        <f t="shared" si="922"/>
        <v>2.7881545942289248</v>
      </c>
      <c r="E929">
        <f t="shared" si="928"/>
        <v>0.33120394936731934</v>
      </c>
      <c r="F929">
        <f t="shared" si="929"/>
        <v>0.33120394936731923</v>
      </c>
      <c r="G929">
        <f t="shared" si="923"/>
        <v>2.7602730482866353</v>
      </c>
      <c r="H929">
        <f t="shared" si="924"/>
        <v>0.37214561688263526</v>
      </c>
      <c r="I929">
        <f t="shared" si="925"/>
        <v>0.37214561688263509</v>
      </c>
      <c r="J929">
        <f t="shared" si="915"/>
        <v>58.655455260460243</v>
      </c>
      <c r="K929">
        <f t="shared" si="916"/>
        <v>56.31516045557175</v>
      </c>
      <c r="L929">
        <f t="shared" si="930"/>
        <v>1.7013037436139829E+23</v>
      </c>
      <c r="M929">
        <f t="shared" si="926"/>
        <v>4.3726403361886712E-2</v>
      </c>
      <c r="N929" s="17">
        <f t="shared" si="917"/>
        <v>7.4391893734352916E+21</v>
      </c>
      <c r="O929">
        <f t="shared" si="918"/>
        <v>0</v>
      </c>
      <c r="P929" s="18" t="e">
        <f t="shared" si="927"/>
        <v>#N/A</v>
      </c>
      <c r="R929">
        <f t="shared" si="931"/>
        <v>4.0309637787466306</v>
      </c>
      <c r="S929">
        <f t="shared" si="932"/>
        <v>53.490852004009781</v>
      </c>
      <c r="T929">
        <f t="shared" si="954"/>
        <v>-3.1298031634092811</v>
      </c>
      <c r="U929" s="9">
        <f t="shared" si="933"/>
        <v>50.361048840600503</v>
      </c>
      <c r="V929">
        <f t="shared" si="955"/>
        <v>-7.4391893734354342E+21</v>
      </c>
      <c r="W929">
        <f t="shared" si="956"/>
        <v>0</v>
      </c>
      <c r="X929">
        <f t="shared" si="957"/>
        <v>2.1316282072803006E-14</v>
      </c>
      <c r="Y929">
        <f t="shared" si="934"/>
        <v>0.33757925580350223</v>
      </c>
      <c r="Z929">
        <f t="shared" si="935"/>
        <v>31.415926535897931</v>
      </c>
      <c r="AA929">
        <f t="shared" si="936"/>
        <v>4.374809724581187</v>
      </c>
      <c r="AB929">
        <f t="shared" si="958"/>
        <v>12.463293162542463</v>
      </c>
      <c r="AC929">
        <f t="shared" si="937"/>
        <v>43.879219698440394</v>
      </c>
      <c r="AD929">
        <f t="shared" si="959"/>
        <v>0.33113314149009365</v>
      </c>
      <c r="AE929">
        <f t="shared" si="938"/>
        <v>1.1001548442264653</v>
      </c>
      <c r="AF929" s="9">
        <f t="shared" si="960"/>
        <v>45.310507684156953</v>
      </c>
      <c r="AG929" s="9">
        <f t="shared" si="961"/>
        <v>0</v>
      </c>
      <c r="AH929">
        <f t="shared" si="962"/>
        <v>0</v>
      </c>
      <c r="AI929">
        <f t="shared" si="979"/>
        <v>3.1257338500323417E-3</v>
      </c>
      <c r="AJ929">
        <f t="shared" si="939"/>
        <v>37.337604695554134</v>
      </c>
      <c r="AK929">
        <f t="shared" si="940"/>
        <v>11.538536531333945</v>
      </c>
      <c r="AL929">
        <f t="shared" si="941"/>
        <v>0.37988668158848293</v>
      </c>
      <c r="AM929">
        <f t="shared" si="942"/>
        <v>1.1050209321238931</v>
      </c>
      <c r="AN929" s="9">
        <f t="shared" si="963"/>
        <v>50.361048840600454</v>
      </c>
      <c r="AO929">
        <f t="shared" si="943"/>
        <v>0</v>
      </c>
      <c r="AP929">
        <f t="shared" si="964"/>
        <v>0</v>
      </c>
      <c r="AQ929">
        <f t="shared" si="944"/>
        <v>5.9216781596562029</v>
      </c>
      <c r="AR929">
        <f t="shared" si="945"/>
        <v>-0.9247566312085187</v>
      </c>
      <c r="AS929">
        <f t="shared" si="946"/>
        <v>4.8753540098389281E-2</v>
      </c>
      <c r="AT929">
        <f t="shared" si="965"/>
        <v>-8.0145053811396097E-2</v>
      </c>
      <c r="AU929">
        <f t="shared" si="947"/>
        <v>5.0505411564435008</v>
      </c>
      <c r="AV929">
        <f t="shared" si="966"/>
        <v>0.10028665551484339</v>
      </c>
      <c r="AW929">
        <f t="shared" si="967"/>
        <v>0</v>
      </c>
      <c r="AX929">
        <f t="shared" si="948"/>
        <v>4.3740349499655523E-2</v>
      </c>
      <c r="AY929" t="b">
        <f t="shared" si="968"/>
        <v>0</v>
      </c>
      <c r="AZ929">
        <f t="shared" si="949"/>
        <v>37.337604695554134</v>
      </c>
      <c r="BA929">
        <f t="shared" si="950"/>
        <v>11.538536531333945</v>
      </c>
      <c r="BB929">
        <f t="shared" si="951"/>
        <v>0.33055488529057503</v>
      </c>
      <c r="BC929">
        <f t="shared" si="952"/>
        <v>1.1050209321238933</v>
      </c>
      <c r="BD929">
        <f t="shared" si="953"/>
        <v>4.9331796297907987E-2</v>
      </c>
      <c r="BF929" s="15">
        <f t="shared" si="969"/>
        <v>50.361048840600454</v>
      </c>
      <c r="BG929" s="10">
        <f t="shared" si="970"/>
        <v>0</v>
      </c>
      <c r="BH929">
        <f t="shared" si="971"/>
        <v>5.0505411564435008</v>
      </c>
      <c r="BI929">
        <f t="shared" si="972"/>
        <v>5.9216781596562029</v>
      </c>
      <c r="BJ929">
        <f t="shared" si="973"/>
        <v>-0.9247566312085187</v>
      </c>
      <c r="BK929">
        <f t="shared" si="974"/>
        <v>-5.7825619951862306E-4</v>
      </c>
      <c r="BM929">
        <f t="shared" si="975"/>
        <v>0</v>
      </c>
      <c r="BN929">
        <f t="shared" si="976"/>
        <v>0</v>
      </c>
      <c r="BO929">
        <f t="shared" si="977"/>
        <v>0</v>
      </c>
      <c r="BP929">
        <f t="shared" si="978"/>
        <v>0</v>
      </c>
    </row>
    <row r="930" spans="1:68" x14ac:dyDescent="0.2">
      <c r="A930">
        <f t="shared" si="919"/>
        <v>0.89300000000000002</v>
      </c>
      <c r="B930">
        <f t="shared" si="920"/>
        <v>2.7912803280789573</v>
      </c>
      <c r="C930">
        <f t="shared" si="921"/>
        <v>0.33445352195346967</v>
      </c>
      <c r="D930">
        <f t="shared" si="922"/>
        <v>2.7912803280789573</v>
      </c>
      <c r="E930">
        <f t="shared" si="928"/>
        <v>0.32825302130693546</v>
      </c>
      <c r="F930">
        <f t="shared" si="929"/>
        <v>0.32825302130693534</v>
      </c>
      <c r="G930">
        <f t="shared" si="923"/>
        <v>2.7633675247981677</v>
      </c>
      <c r="H930">
        <f t="shared" si="924"/>
        <v>0.36927162592373752</v>
      </c>
      <c r="I930">
        <f t="shared" si="925"/>
        <v>0.36927162592373752</v>
      </c>
      <c r="J930">
        <f t="shared" si="915"/>
        <v>59.111962709920789</v>
      </c>
      <c r="K930">
        <f t="shared" si="916"/>
        <v>56.749053934335457</v>
      </c>
      <c r="L930">
        <f t="shared" si="930"/>
        <v>1.9325437431902742E+23</v>
      </c>
      <c r="M930">
        <f t="shared" si="926"/>
        <v>4.3757630782734057E-2</v>
      </c>
      <c r="N930" s="17">
        <f t="shared" si="917"/>
        <v>8.4563535586002846E+21</v>
      </c>
      <c r="O930">
        <f t="shared" si="918"/>
        <v>0</v>
      </c>
      <c r="P930" s="18" t="e">
        <f t="shared" si="927"/>
        <v>#N/A</v>
      </c>
      <c r="R930">
        <f t="shared" si="931"/>
        <v>4.0386389854619447</v>
      </c>
      <c r="S930">
        <f t="shared" si="932"/>
        <v>53.618294275631051</v>
      </c>
      <c r="T930">
        <f t="shared" si="954"/>
        <v>-3.1290892634964815</v>
      </c>
      <c r="U930" s="9">
        <f t="shared" si="933"/>
        <v>50.489205012134569</v>
      </c>
      <c r="V930">
        <f t="shared" si="955"/>
        <v>-8.4563535586000015E+21</v>
      </c>
      <c r="W930">
        <f t="shared" si="956"/>
        <v>0</v>
      </c>
      <c r="X930">
        <f t="shared" si="957"/>
        <v>-3.5527136788005009E-14</v>
      </c>
      <c r="Y930">
        <f t="shared" si="934"/>
        <v>0.33445352195346967</v>
      </c>
      <c r="Z930">
        <f t="shared" si="935"/>
        <v>31.415926535897931</v>
      </c>
      <c r="AA930">
        <f t="shared" si="936"/>
        <v>4.37793545843122</v>
      </c>
      <c r="AB930">
        <f t="shared" si="958"/>
        <v>12.598066303652862</v>
      </c>
      <c r="AC930">
        <f t="shared" si="937"/>
        <v>44.013992839550795</v>
      </c>
      <c r="AD930">
        <f t="shared" si="959"/>
        <v>0.33184737089299582</v>
      </c>
      <c r="AE930">
        <f t="shared" si="938"/>
        <v>1.1091008573229344</v>
      </c>
      <c r="AF930" s="9">
        <f t="shared" si="960"/>
        <v>45.454941067766725</v>
      </c>
      <c r="AG930" s="9">
        <f t="shared" si="961"/>
        <v>0</v>
      </c>
      <c r="AH930">
        <f t="shared" si="962"/>
        <v>0</v>
      </c>
      <c r="AI930">
        <f t="shared" si="979"/>
        <v>3.1257338500323417E-3</v>
      </c>
      <c r="AJ930">
        <f t="shared" si="939"/>
        <v>37.337604695554134</v>
      </c>
      <c r="AK930">
        <f t="shared" si="940"/>
        <v>11.657029173523753</v>
      </c>
      <c r="AL930">
        <f t="shared" si="941"/>
        <v>0.38060058150128251</v>
      </c>
      <c r="AM930">
        <f t="shared" si="942"/>
        <v>1.1139705615554203</v>
      </c>
      <c r="AN930" s="9">
        <f t="shared" si="963"/>
        <v>50.48920501213459</v>
      </c>
      <c r="AO930">
        <f t="shared" si="943"/>
        <v>0</v>
      </c>
      <c r="AP930">
        <f t="shared" si="964"/>
        <v>0</v>
      </c>
      <c r="AQ930">
        <f t="shared" si="944"/>
        <v>5.9216781596562029</v>
      </c>
      <c r="AR930">
        <f t="shared" si="945"/>
        <v>-0.94103713012910895</v>
      </c>
      <c r="AS930">
        <f t="shared" si="946"/>
        <v>4.875321060828669E-2</v>
      </c>
      <c r="AT930">
        <f t="shared" si="965"/>
        <v>-8.072701167004516E-2</v>
      </c>
      <c r="AU930">
        <f t="shared" si="947"/>
        <v>5.034263944367865</v>
      </c>
      <c r="AV930">
        <f t="shared" si="966"/>
        <v>9.9709709098369209E-2</v>
      </c>
      <c r="AW930">
        <f t="shared" si="967"/>
        <v>0</v>
      </c>
      <c r="AX930">
        <f t="shared" si="948"/>
        <v>4.3771606838155848E-2</v>
      </c>
      <c r="AY930" t="b">
        <f t="shared" si="968"/>
        <v>0</v>
      </c>
      <c r="AZ930">
        <f t="shared" si="949"/>
        <v>37.337604695554134</v>
      </c>
      <c r="BA930">
        <f t="shared" si="950"/>
        <v>11.657029173523773</v>
      </c>
      <c r="BB930">
        <f t="shared" si="951"/>
        <v>0.33126878520337472</v>
      </c>
      <c r="BC930">
        <f t="shared" si="952"/>
        <v>1.1139705615554205</v>
      </c>
      <c r="BD930">
        <f t="shared" si="953"/>
        <v>4.9331796297907987E-2</v>
      </c>
      <c r="BF930" s="15">
        <f t="shared" si="969"/>
        <v>50.489205012134612</v>
      </c>
      <c r="BG930" s="10">
        <f t="shared" si="970"/>
        <v>0</v>
      </c>
      <c r="BH930">
        <f t="shared" si="971"/>
        <v>5.0342639443678863</v>
      </c>
      <c r="BI930">
        <f t="shared" si="972"/>
        <v>5.9216781596562029</v>
      </c>
      <c r="BJ930">
        <f t="shared" si="973"/>
        <v>-0.94103713012908941</v>
      </c>
      <c r="BK930">
        <f t="shared" si="974"/>
        <v>-5.7858568962110279E-4</v>
      </c>
      <c r="BM930">
        <f t="shared" si="975"/>
        <v>0</v>
      </c>
      <c r="BN930">
        <f t="shared" si="976"/>
        <v>1.9539925233402755E-14</v>
      </c>
      <c r="BO930">
        <f t="shared" si="977"/>
        <v>0</v>
      </c>
      <c r="BP930">
        <f t="shared" si="978"/>
        <v>0</v>
      </c>
    </row>
    <row r="931" spans="1:68" x14ac:dyDescent="0.2">
      <c r="A931">
        <f t="shared" si="919"/>
        <v>0.89400000000000002</v>
      </c>
      <c r="B931">
        <f t="shared" si="920"/>
        <v>2.7944060619289899</v>
      </c>
      <c r="C931">
        <f t="shared" si="921"/>
        <v>0.3313277881034371</v>
      </c>
      <c r="D931">
        <f t="shared" si="922"/>
        <v>2.7944060619289899</v>
      </c>
      <c r="E931">
        <f t="shared" si="928"/>
        <v>0.32529888614752173</v>
      </c>
      <c r="F931">
        <f t="shared" si="929"/>
        <v>0.32529888614752162</v>
      </c>
      <c r="G931">
        <f t="shared" si="923"/>
        <v>2.7664620013097001</v>
      </c>
      <c r="H931">
        <f t="shared" si="924"/>
        <v>0.36639409890200919</v>
      </c>
      <c r="I931">
        <f t="shared" si="925"/>
        <v>0.36639409890200936</v>
      </c>
      <c r="J931">
        <f t="shared" si="915"/>
        <v>59.576206731631103</v>
      </c>
      <c r="K931">
        <f t="shared" si="916"/>
        <v>57.190266376739558</v>
      </c>
      <c r="L931">
        <f t="shared" si="930"/>
        <v>2.199862634151907E+23</v>
      </c>
      <c r="M931">
        <f t="shared" si="926"/>
        <v>4.3788858160829267E-2</v>
      </c>
      <c r="N931" s="17">
        <f t="shared" si="917"/>
        <v>9.6329472860186089E+21</v>
      </c>
      <c r="O931">
        <f t="shared" si="918"/>
        <v>0</v>
      </c>
      <c r="P931" s="18" t="e">
        <f t="shared" si="927"/>
        <v>#N/A</v>
      </c>
      <c r="R931">
        <f t="shared" si="931"/>
        <v>4.0463837156666758</v>
      </c>
      <c r="S931">
        <f t="shared" si="932"/>
        <v>53.747852058256029</v>
      </c>
      <c r="T931">
        <f t="shared" si="954"/>
        <v>-3.1283758738495315</v>
      </c>
      <c r="U931" s="9">
        <f t="shared" si="933"/>
        <v>50.619476184406494</v>
      </c>
      <c r="V931">
        <f t="shared" si="955"/>
        <v>-9.632947286018246E+21</v>
      </c>
      <c r="W931">
        <f t="shared" si="956"/>
        <v>0</v>
      </c>
      <c r="X931">
        <f t="shared" si="957"/>
        <v>-3.5527136788005009E-14</v>
      </c>
      <c r="Y931">
        <f t="shared" si="934"/>
        <v>0.3313277881034371</v>
      </c>
      <c r="Z931">
        <f t="shared" si="935"/>
        <v>31.415926535897931</v>
      </c>
      <c r="AA931">
        <f t="shared" si="936"/>
        <v>4.381061192281253</v>
      </c>
      <c r="AB931">
        <f t="shared" si="958"/>
        <v>12.735305663202944</v>
      </c>
      <c r="AC931">
        <f t="shared" si="937"/>
        <v>44.151232199100875</v>
      </c>
      <c r="AD931">
        <f t="shared" si="959"/>
        <v>0.33256109053632166</v>
      </c>
      <c r="AE931">
        <f t="shared" si="938"/>
        <v>1.1181375836803178</v>
      </c>
      <c r="AF931" s="9">
        <f t="shared" si="960"/>
        <v>45.601930873317514</v>
      </c>
      <c r="AG931" s="9">
        <f t="shared" si="961"/>
        <v>0</v>
      </c>
      <c r="AH931">
        <f t="shared" si="962"/>
        <v>0</v>
      </c>
      <c r="AI931">
        <f t="shared" si="979"/>
        <v>3.1257338500325638E-3</v>
      </c>
      <c r="AJ931">
        <f t="shared" si="939"/>
        <v>37.337604695554134</v>
      </c>
      <c r="AK931">
        <f t="shared" si="940"/>
        <v>11.777546648117825</v>
      </c>
      <c r="AL931">
        <f t="shared" si="941"/>
        <v>0.38131397114823251</v>
      </c>
      <c r="AM931">
        <f t="shared" si="942"/>
        <v>1.123010869586401</v>
      </c>
      <c r="AN931" s="9">
        <f t="shared" si="963"/>
        <v>50.619476184406594</v>
      </c>
      <c r="AO931">
        <f t="shared" si="943"/>
        <v>9.9475983006414026E-14</v>
      </c>
      <c r="AP931">
        <f t="shared" si="964"/>
        <v>1.9651721136746521E-15</v>
      </c>
      <c r="AQ931">
        <f t="shared" si="944"/>
        <v>5.9216781596562029</v>
      </c>
      <c r="AR931">
        <f t="shared" si="945"/>
        <v>-0.95775901508511829</v>
      </c>
      <c r="AS931">
        <f t="shared" si="946"/>
        <v>4.8752880611910854E-2</v>
      </c>
      <c r="AT931">
        <f t="shared" si="965"/>
        <v>-8.1320757514314598E-2</v>
      </c>
      <c r="AU931">
        <f t="shared" si="947"/>
        <v>5.01754531108908</v>
      </c>
      <c r="AV931">
        <f t="shared" si="966"/>
        <v>9.9122821674609549E-2</v>
      </c>
      <c r="AW931">
        <f t="shared" si="967"/>
        <v>0</v>
      </c>
      <c r="AX931">
        <f t="shared" si="948"/>
        <v>4.3802864176656173E-2</v>
      </c>
      <c r="AY931" t="b">
        <f t="shared" si="968"/>
        <v>0</v>
      </c>
      <c r="AZ931">
        <f t="shared" si="949"/>
        <v>37.337604695554134</v>
      </c>
      <c r="BA931">
        <f t="shared" si="950"/>
        <v>11.777546648117831</v>
      </c>
      <c r="BB931">
        <f t="shared" si="951"/>
        <v>0.33198217485032461</v>
      </c>
      <c r="BC931">
        <f t="shared" si="952"/>
        <v>1.1230108695864014</v>
      </c>
      <c r="BD931">
        <f t="shared" si="953"/>
        <v>4.9331796297907987E-2</v>
      </c>
      <c r="BF931" s="15">
        <f t="shared" si="969"/>
        <v>50.619476184406601</v>
      </c>
      <c r="BG931" s="10">
        <f t="shared" si="970"/>
        <v>0</v>
      </c>
      <c r="BH931">
        <f t="shared" si="971"/>
        <v>5.0175453110890871</v>
      </c>
      <c r="BI931">
        <f t="shared" si="972"/>
        <v>5.9216781596562029</v>
      </c>
      <c r="BJ931">
        <f t="shared" si="973"/>
        <v>-0.95775901508511296</v>
      </c>
      <c r="BK931">
        <f t="shared" si="974"/>
        <v>-5.7891568599705012E-4</v>
      </c>
      <c r="BM931">
        <f t="shared" si="975"/>
        <v>0</v>
      </c>
      <c r="BN931">
        <f t="shared" si="976"/>
        <v>0</v>
      </c>
      <c r="BO931">
        <f t="shared" si="977"/>
        <v>0</v>
      </c>
      <c r="BP931">
        <f t="shared" si="978"/>
        <v>0</v>
      </c>
    </row>
    <row r="932" spans="1:68" x14ac:dyDescent="0.2">
      <c r="A932">
        <f t="shared" si="919"/>
        <v>0.89500000000000002</v>
      </c>
      <c r="B932">
        <f t="shared" si="920"/>
        <v>2.797531795779022</v>
      </c>
      <c r="C932">
        <f t="shared" si="921"/>
        <v>0.32820205425340498</v>
      </c>
      <c r="D932">
        <f t="shared" si="922"/>
        <v>2.797531795779022</v>
      </c>
      <c r="E932">
        <f t="shared" si="928"/>
        <v>0.32234157275158215</v>
      </c>
      <c r="F932">
        <f t="shared" si="929"/>
        <v>0.32234157275158204</v>
      </c>
      <c r="G932">
        <f t="shared" si="923"/>
        <v>2.7695564778212316</v>
      </c>
      <c r="H932">
        <f t="shared" si="924"/>
        <v>0.36351306337200889</v>
      </c>
      <c r="I932">
        <f t="shared" si="925"/>
        <v>0.36351306337200873</v>
      </c>
      <c r="J932">
        <f t="shared" si="915"/>
        <v>60.048380047066587</v>
      </c>
      <c r="K932">
        <f t="shared" si="916"/>
        <v>57.638979468716563</v>
      </c>
      <c r="L932">
        <f t="shared" si="930"/>
        <v>2.5096016342687375E+23</v>
      </c>
      <c r="M932">
        <f t="shared" si="926"/>
        <v>4.3820085496141831E-2</v>
      </c>
      <c r="N932" s="17">
        <f t="shared" si="917"/>
        <v>1.0997095817491333E+22</v>
      </c>
      <c r="O932">
        <f t="shared" si="918"/>
        <v>0</v>
      </c>
      <c r="P932" s="18" t="e">
        <f t="shared" si="927"/>
        <v>#N/A</v>
      </c>
      <c r="R932">
        <f t="shared" si="931"/>
        <v>4.0541990657128979</v>
      </c>
      <c r="S932">
        <f t="shared" si="932"/>
        <v>53.879581167964027</v>
      </c>
      <c r="T932">
        <f t="shared" si="954"/>
        <v>-3.1276629937409135</v>
      </c>
      <c r="U932" s="9">
        <f t="shared" si="933"/>
        <v>50.751918174223114</v>
      </c>
      <c r="V932">
        <f t="shared" si="955"/>
        <v>-1.0997095817491302E+22</v>
      </c>
      <c r="W932">
        <f t="shared" si="956"/>
        <v>0</v>
      </c>
      <c r="X932">
        <f t="shared" si="957"/>
        <v>0</v>
      </c>
      <c r="Y932">
        <f t="shared" si="934"/>
        <v>0.32820205425340498</v>
      </c>
      <c r="Z932">
        <f t="shared" si="935"/>
        <v>31.415926535897931</v>
      </c>
      <c r="AA932">
        <f t="shared" si="936"/>
        <v>4.3841869261312851</v>
      </c>
      <c r="AB932">
        <f t="shared" si="958"/>
        <v>12.875081586295357</v>
      </c>
      <c r="AC932">
        <f t="shared" si="937"/>
        <v>44.29100812219329</v>
      </c>
      <c r="AD932">
        <f t="shared" si="959"/>
        <v>0.33327430114720291</v>
      </c>
      <c r="AE932">
        <f t="shared" si="938"/>
        <v>1.1272666777822489</v>
      </c>
      <c r="AF932" s="9">
        <f t="shared" si="960"/>
        <v>45.751549101122748</v>
      </c>
      <c r="AG932" s="9">
        <f t="shared" si="961"/>
        <v>0</v>
      </c>
      <c r="AH932">
        <f t="shared" si="962"/>
        <v>0</v>
      </c>
      <c r="AI932">
        <f t="shared" si="979"/>
        <v>3.1257338500323417E-3</v>
      </c>
      <c r="AJ932">
        <f t="shared" si="939"/>
        <v>37.337604695554134</v>
      </c>
      <c r="AK932">
        <f t="shared" si="940"/>
        <v>11.900143116682399</v>
      </c>
      <c r="AL932">
        <f t="shared" si="941"/>
        <v>0.38202685125685054</v>
      </c>
      <c r="AM932">
        <f t="shared" si="942"/>
        <v>1.1321435107297029</v>
      </c>
      <c r="AN932" s="9">
        <f t="shared" si="963"/>
        <v>50.751918174223093</v>
      </c>
      <c r="AO932">
        <f t="shared" si="943"/>
        <v>0</v>
      </c>
      <c r="AP932">
        <f t="shared" si="964"/>
        <v>0</v>
      </c>
      <c r="AQ932">
        <f t="shared" si="944"/>
        <v>5.9216781596562029</v>
      </c>
      <c r="AR932">
        <f t="shared" si="945"/>
        <v>-0.97493846961295816</v>
      </c>
      <c r="AS932">
        <f t="shared" si="946"/>
        <v>4.875255010964763E-2</v>
      </c>
      <c r="AT932">
        <f t="shared" si="965"/>
        <v>-8.1926617188849235E-2</v>
      </c>
      <c r="AU932">
        <f t="shared" si="947"/>
        <v>5.0003690731003445</v>
      </c>
      <c r="AV932">
        <f t="shared" si="966"/>
        <v>9.8525715933236058E-2</v>
      </c>
      <c r="AW932">
        <f t="shared" si="967"/>
        <v>0</v>
      </c>
      <c r="AX932">
        <f t="shared" si="948"/>
        <v>4.3834121515156498E-2</v>
      </c>
      <c r="AY932" t="b">
        <f t="shared" si="968"/>
        <v>0</v>
      </c>
      <c r="AZ932">
        <f t="shared" si="949"/>
        <v>37.337604695554134</v>
      </c>
      <c r="BA932">
        <f t="shared" si="950"/>
        <v>11.900143116682417</v>
      </c>
      <c r="BB932">
        <f t="shared" si="951"/>
        <v>0.33269505495894247</v>
      </c>
      <c r="BC932">
        <f t="shared" si="952"/>
        <v>1.1321435107297031</v>
      </c>
      <c r="BD932">
        <f t="shared" si="953"/>
        <v>4.9331796297907987E-2</v>
      </c>
      <c r="BF932" s="15">
        <f t="shared" si="969"/>
        <v>50.7519181742231</v>
      </c>
      <c r="BG932" s="10">
        <f t="shared" si="970"/>
        <v>0</v>
      </c>
      <c r="BH932">
        <f t="shared" si="971"/>
        <v>5.0003690731003516</v>
      </c>
      <c r="BI932">
        <f t="shared" si="972"/>
        <v>5.9216781596562029</v>
      </c>
      <c r="BJ932">
        <f t="shared" si="973"/>
        <v>-0.97493846961294039</v>
      </c>
      <c r="BK932">
        <f t="shared" si="974"/>
        <v>-5.792461882604405E-4</v>
      </c>
      <c r="BM932">
        <f t="shared" si="975"/>
        <v>0</v>
      </c>
      <c r="BN932">
        <f t="shared" si="976"/>
        <v>1.7763568394002505E-14</v>
      </c>
      <c r="BO932">
        <f t="shared" si="977"/>
        <v>0</v>
      </c>
      <c r="BP932">
        <f t="shared" si="978"/>
        <v>0</v>
      </c>
    </row>
    <row r="933" spans="1:68" x14ac:dyDescent="0.2">
      <c r="A933">
        <f t="shared" si="919"/>
        <v>0.89600000000000002</v>
      </c>
      <c r="B933">
        <f t="shared" si="920"/>
        <v>2.8006575296290546</v>
      </c>
      <c r="C933">
        <f t="shared" si="921"/>
        <v>0.32507632040337242</v>
      </c>
      <c r="D933">
        <f t="shared" si="922"/>
        <v>2.8006575296290546</v>
      </c>
      <c r="E933">
        <f t="shared" si="928"/>
        <v>0.31938111001267144</v>
      </c>
      <c r="F933">
        <f t="shared" si="929"/>
        <v>0.31938111001267133</v>
      </c>
      <c r="G933">
        <f t="shared" si="923"/>
        <v>2.772650954332764</v>
      </c>
      <c r="H933">
        <f t="shared" si="924"/>
        <v>0.36062854692188939</v>
      </c>
      <c r="I933">
        <f t="shared" si="925"/>
        <v>0.36062854692188934</v>
      </c>
      <c r="J933">
        <f t="shared" ref="J933:J996" si="980">x_m_zeta/H933</f>
        <v>60.528681846597472</v>
      </c>
      <c r="K933">
        <f t="shared" ref="K933:K996" si="981">(J933)^alpha</f>
        <v>58.095380979108995</v>
      </c>
      <c r="L933">
        <f t="shared" si="930"/>
        <v>2.8693407079315336E+23</v>
      </c>
      <c r="M933">
        <f t="shared" si="926"/>
        <v>4.3851312788641246E-2</v>
      </c>
      <c r="N933" s="17">
        <f t="shared" si="917"/>
        <v>1.2582435688068699E+22</v>
      </c>
      <c r="O933">
        <f t="shared" si="918"/>
        <v>0</v>
      </c>
      <c r="P933" s="18" t="e">
        <f t="shared" si="927"/>
        <v>#N/A</v>
      </c>
      <c r="R933">
        <f t="shared" si="931"/>
        <v>4.062086159477321</v>
      </c>
      <c r="S933">
        <f t="shared" si="932"/>
        <v>54.013539423754509</v>
      </c>
      <c r="T933">
        <f t="shared" si="954"/>
        <v>-3.1269506224446659</v>
      </c>
      <c r="U933" s="9">
        <f t="shared" si="933"/>
        <v>50.886588801309841</v>
      </c>
      <c r="V933">
        <f t="shared" si="955"/>
        <v>-1.2582435688068892E+22</v>
      </c>
      <c r="W933">
        <f t="shared" si="956"/>
        <v>0</v>
      </c>
      <c r="X933">
        <f t="shared" si="957"/>
        <v>1.4210854715202004E-14</v>
      </c>
      <c r="Y933">
        <f t="shared" si="934"/>
        <v>0.32507632040337242</v>
      </c>
      <c r="Z933">
        <f t="shared" si="935"/>
        <v>31.415926535897931</v>
      </c>
      <c r="AA933">
        <f t="shared" si="936"/>
        <v>4.3873126599813173</v>
      </c>
      <c r="AB933">
        <f t="shared" si="958"/>
        <v>13.017467123033017</v>
      </c>
      <c r="AC933">
        <f t="shared" si="937"/>
        <v>44.433393658930946</v>
      </c>
      <c r="AD933">
        <f t="shared" si="959"/>
        <v>0.33398700345121701</v>
      </c>
      <c r="AE933">
        <f t="shared" si="938"/>
        <v>1.1364898416664944</v>
      </c>
      <c r="AF933" s="9">
        <f t="shared" si="960"/>
        <v>45.903870504048662</v>
      </c>
      <c r="AG933" s="9">
        <f t="shared" si="961"/>
        <v>0</v>
      </c>
      <c r="AH933">
        <f t="shared" si="962"/>
        <v>0</v>
      </c>
      <c r="AI933">
        <f t="shared" si="979"/>
        <v>3.1257338500323417E-3</v>
      </c>
      <c r="AJ933">
        <f t="shared" si="939"/>
        <v>37.337604695554134</v>
      </c>
      <c r="AK933">
        <f t="shared" si="940"/>
        <v>12.024874696150647</v>
      </c>
      <c r="AL933">
        <f t="shared" si="941"/>
        <v>0.38273922255309811</v>
      </c>
      <c r="AM933">
        <f t="shared" si="942"/>
        <v>1.1413701870520307</v>
      </c>
      <c r="AN933" s="9">
        <f t="shared" si="963"/>
        <v>50.886588801309912</v>
      </c>
      <c r="AO933">
        <f t="shared" si="943"/>
        <v>7.1054273576010019E-14</v>
      </c>
      <c r="AP933">
        <f t="shared" si="964"/>
        <v>1.3963261293352986E-15</v>
      </c>
      <c r="AQ933">
        <f t="shared" si="944"/>
        <v>5.9216781596562029</v>
      </c>
      <c r="AR933">
        <f t="shared" si="945"/>
        <v>-0.99259242688236959</v>
      </c>
      <c r="AS933">
        <f t="shared" si="946"/>
        <v>4.87522191018811E-2</v>
      </c>
      <c r="AT933">
        <f t="shared" si="965"/>
        <v>-8.2544928904757245E-2</v>
      </c>
      <c r="AU933">
        <f t="shared" si="947"/>
        <v>4.9827182972612505</v>
      </c>
      <c r="AV933">
        <f t="shared" si="966"/>
        <v>9.791810405520808E-2</v>
      </c>
      <c r="AW933">
        <f t="shared" si="967"/>
        <v>0</v>
      </c>
      <c r="AX933">
        <f t="shared" si="948"/>
        <v>4.3865378853656822E-2</v>
      </c>
      <c r="AY933" t="b">
        <f t="shared" si="968"/>
        <v>0</v>
      </c>
      <c r="AZ933">
        <f t="shared" si="949"/>
        <v>37.337604695554134</v>
      </c>
      <c r="BA933">
        <f t="shared" si="950"/>
        <v>12.024874696150651</v>
      </c>
      <c r="BB933">
        <f t="shared" si="951"/>
        <v>0.33340742625519032</v>
      </c>
      <c r="BC933">
        <f t="shared" si="952"/>
        <v>1.1413701870520312</v>
      </c>
      <c r="BD933">
        <f t="shared" si="953"/>
        <v>4.9331796297907987E-2</v>
      </c>
      <c r="BF933" s="15">
        <f t="shared" si="969"/>
        <v>50.886588801309912</v>
      </c>
      <c r="BG933" s="10">
        <f t="shared" si="970"/>
        <v>0</v>
      </c>
      <c r="BH933">
        <f t="shared" si="971"/>
        <v>4.9827182972612505</v>
      </c>
      <c r="BI933">
        <f t="shared" si="972"/>
        <v>5.9216781596562029</v>
      </c>
      <c r="BJ933">
        <f t="shared" si="973"/>
        <v>-0.99259242688236604</v>
      </c>
      <c r="BK933">
        <f t="shared" si="974"/>
        <v>-5.7957719602669266E-4</v>
      </c>
      <c r="BM933">
        <f t="shared" si="975"/>
        <v>0</v>
      </c>
      <c r="BN933">
        <f t="shared" si="976"/>
        <v>0</v>
      </c>
      <c r="BO933">
        <f t="shared" si="977"/>
        <v>0</v>
      </c>
      <c r="BP933">
        <f t="shared" si="978"/>
        <v>0</v>
      </c>
    </row>
    <row r="934" spans="1:68" x14ac:dyDescent="0.2">
      <c r="A934">
        <f t="shared" si="919"/>
        <v>0.89700000000000002</v>
      </c>
      <c r="B934">
        <f t="shared" si="920"/>
        <v>2.8037832634790871</v>
      </c>
      <c r="C934">
        <f t="shared" si="921"/>
        <v>0.32195058655333986</v>
      </c>
      <c r="D934">
        <f t="shared" si="922"/>
        <v>2.8037832634790871</v>
      </c>
      <c r="E934">
        <f t="shared" si="928"/>
        <v>0.31641752685511537</v>
      </c>
      <c r="F934">
        <f t="shared" si="929"/>
        <v>0.31641752685511526</v>
      </c>
      <c r="G934">
        <f t="shared" si="923"/>
        <v>2.7757454308442964</v>
      </c>
      <c r="H934">
        <f t="shared" si="924"/>
        <v>0.35774057717313845</v>
      </c>
      <c r="I934">
        <f t="shared" si="925"/>
        <v>0.35774057717313862</v>
      </c>
      <c r="J934">
        <f t="shared" si="980"/>
        <v>61.017318063059278</v>
      </c>
      <c r="K934">
        <f t="shared" si="981"/>
        <v>58.559665016388607</v>
      </c>
      <c r="L934">
        <f t="shared" si="930"/>
        <v>3.2881648070327298E+23</v>
      </c>
      <c r="M934">
        <f t="shared" si="926"/>
        <v>4.3882540038296995E-2</v>
      </c>
      <c r="N934" s="17">
        <f t="shared" ref="N934:N997" si="982">L934*M934</f>
        <v>1.4429302379713288E+22</v>
      </c>
      <c r="O934">
        <f t="shared" ref="O934:O997" si="983">N934*EXP(-N934)</f>
        <v>0</v>
      </c>
      <c r="P934" s="18" t="e">
        <f t="shared" si="927"/>
        <v>#N/A</v>
      </c>
      <c r="R934">
        <f t="shared" si="931"/>
        <v>4.0700461492881397</v>
      </c>
      <c r="S934">
        <f t="shared" si="932"/>
        <v>54.14978673859423</v>
      </c>
      <c r="T934">
        <f t="shared" si="954"/>
        <v>-3.1262387592363772</v>
      </c>
      <c r="U934" s="9">
        <f t="shared" si="933"/>
        <v>51.023547979357851</v>
      </c>
      <c r="V934">
        <f t="shared" si="955"/>
        <v>-1.4429302379713139E+22</v>
      </c>
      <c r="W934">
        <f t="shared" si="956"/>
        <v>0</v>
      </c>
      <c r="X934">
        <f t="shared" si="957"/>
        <v>-7.1054273576010019E-15</v>
      </c>
      <c r="Y934">
        <f t="shared" si="934"/>
        <v>0.32195058655333986</v>
      </c>
      <c r="Z934">
        <f t="shared" si="935"/>
        <v>31.415926535897931</v>
      </c>
      <c r="AA934">
        <f t="shared" si="936"/>
        <v>4.3904383938313494</v>
      </c>
      <c r="AB934">
        <f t="shared" si="958"/>
        <v>13.162538159829039</v>
      </c>
      <c r="AC934">
        <f t="shared" si="937"/>
        <v>44.578464695726971</v>
      </c>
      <c r="AD934">
        <f t="shared" si="959"/>
        <v>0.33469919817239097</v>
      </c>
      <c r="AE934">
        <f t="shared" si="938"/>
        <v>1.1458088267622906</v>
      </c>
      <c r="AF934" s="9">
        <f t="shared" si="960"/>
        <v>46.05897272066165</v>
      </c>
      <c r="AG934" s="9">
        <f t="shared" si="961"/>
        <v>0</v>
      </c>
      <c r="AH934">
        <f t="shared" si="962"/>
        <v>0</v>
      </c>
      <c r="AI934">
        <f t="shared" si="979"/>
        <v>3.1257338500325638E-3</v>
      </c>
      <c r="AJ934">
        <f t="shared" si="939"/>
        <v>37.337604695554134</v>
      </c>
      <c r="AK934">
        <f t="shared" si="940"/>
        <v>12.151799548031184</v>
      </c>
      <c r="AL934">
        <f t="shared" si="941"/>
        <v>0.38345108576138687</v>
      </c>
      <c r="AM934">
        <f t="shared" si="942"/>
        <v>1.1506926500112469</v>
      </c>
      <c r="AN934" s="9">
        <f t="shared" si="963"/>
        <v>51.02354797935795</v>
      </c>
      <c r="AO934">
        <f t="shared" si="943"/>
        <v>9.9475983006414026E-14</v>
      </c>
      <c r="AP934">
        <f t="shared" si="964"/>
        <v>1.9496092871992743E-15</v>
      </c>
      <c r="AQ934">
        <f t="shared" si="944"/>
        <v>5.9216781596562029</v>
      </c>
      <c r="AR934">
        <f t="shared" si="945"/>
        <v>-1.010738611797855</v>
      </c>
      <c r="AS934">
        <f t="shared" si="946"/>
        <v>4.8751887588995901E-2</v>
      </c>
      <c r="AT934">
        <f t="shared" si="965"/>
        <v>-8.3176043828143406E-2</v>
      </c>
      <c r="AU934">
        <f t="shared" si="947"/>
        <v>4.9645752586962999</v>
      </c>
      <c r="AV934">
        <f t="shared" si="966"/>
        <v>9.7299687209222788E-2</v>
      </c>
      <c r="AW934">
        <f t="shared" si="967"/>
        <v>0</v>
      </c>
      <c r="AX934">
        <f t="shared" si="948"/>
        <v>4.3896636192157147E-2</v>
      </c>
      <c r="AY934" t="b">
        <f t="shared" si="968"/>
        <v>0</v>
      </c>
      <c r="AZ934">
        <f t="shared" si="949"/>
        <v>37.337604695554134</v>
      </c>
      <c r="BA934">
        <f t="shared" si="950"/>
        <v>12.1517995480312</v>
      </c>
      <c r="BB934">
        <f t="shared" si="951"/>
        <v>0.3341192894634788</v>
      </c>
      <c r="BC934">
        <f t="shared" si="952"/>
        <v>1.1506926500112473</v>
      </c>
      <c r="BD934">
        <f t="shared" si="953"/>
        <v>4.9331796297907987E-2</v>
      </c>
      <c r="BF934" s="15">
        <f t="shared" si="969"/>
        <v>51.023547979357964</v>
      </c>
      <c r="BG934" s="10">
        <f t="shared" si="970"/>
        <v>0</v>
      </c>
      <c r="BH934">
        <f t="shared" si="971"/>
        <v>4.9645752586963141</v>
      </c>
      <c r="BI934">
        <f t="shared" si="972"/>
        <v>5.9216781596562029</v>
      </c>
      <c r="BJ934">
        <f t="shared" si="973"/>
        <v>-1.010738611797839</v>
      </c>
      <c r="BK934">
        <f t="shared" si="974"/>
        <v>-5.7990870891216906E-4</v>
      </c>
      <c r="BM934">
        <f t="shared" si="975"/>
        <v>0</v>
      </c>
      <c r="BN934">
        <f t="shared" si="976"/>
        <v>1.5987211554602254E-14</v>
      </c>
      <c r="BO934">
        <f t="shared" si="977"/>
        <v>0</v>
      </c>
      <c r="BP934">
        <f t="shared" si="978"/>
        <v>0</v>
      </c>
    </row>
    <row r="935" spans="1:68" x14ac:dyDescent="0.2">
      <c r="A935">
        <f t="shared" ref="A935:A998" si="984">ROUND(A934+1/1000,3)</f>
        <v>0.89800000000000002</v>
      </c>
      <c r="B935">
        <f t="shared" si="920"/>
        <v>2.8069089973291197</v>
      </c>
      <c r="C935">
        <f t="shared" si="921"/>
        <v>0.31882485270330729</v>
      </c>
      <c r="D935">
        <f t="shared" si="922"/>
        <v>2.8069089973291197</v>
      </c>
      <c r="E935">
        <f t="shared" si="928"/>
        <v>0.31345085223372643</v>
      </c>
      <c r="F935">
        <f t="shared" si="929"/>
        <v>0.31345085223372632</v>
      </c>
      <c r="G935">
        <f t="shared" si="923"/>
        <v>2.7788399073558283</v>
      </c>
      <c r="H935">
        <f t="shared" si="924"/>
        <v>0.35484918178031161</v>
      </c>
      <c r="I935">
        <f t="shared" si="925"/>
        <v>0.35484918178031144</v>
      </c>
      <c r="J935">
        <f t="shared" si="980"/>
        <v>61.51450165932696</v>
      </c>
      <c r="K935">
        <f t="shared" si="981"/>
        <v>59.032032298494762</v>
      </c>
      <c r="L935">
        <f t="shared" si="930"/>
        <v>3.7769925702541683E+23</v>
      </c>
      <c r="M935">
        <f t="shared" si="926"/>
        <v>4.3913767245078575E-2</v>
      </c>
      <c r="N935" s="17">
        <f t="shared" si="982"/>
        <v>1.6586197261653264E+22</v>
      </c>
      <c r="O935">
        <f t="shared" si="983"/>
        <v>0</v>
      </c>
      <c r="P935" s="18" t="e">
        <f t="shared" si="927"/>
        <v>#N/A</v>
      </c>
      <c r="R935">
        <f t="shared" si="931"/>
        <v>4.0780802168912791</v>
      </c>
      <c r="S935">
        <f t="shared" si="932"/>
        <v>54.288385215488951</v>
      </c>
      <c r="T935">
        <f t="shared" si="954"/>
        <v>-3.1255274033931841</v>
      </c>
      <c r="U935" s="9">
        <f t="shared" si="933"/>
        <v>51.162857812095766</v>
      </c>
      <c r="V935">
        <f t="shared" si="955"/>
        <v>-1.6586197261652131E+22</v>
      </c>
      <c r="W935">
        <f t="shared" si="956"/>
        <v>0</v>
      </c>
      <c r="X935">
        <f t="shared" si="957"/>
        <v>-7.1054273576010019E-14</v>
      </c>
      <c r="Y935">
        <f t="shared" si="934"/>
        <v>0.31882485270330729</v>
      </c>
      <c r="Z935">
        <f t="shared" si="935"/>
        <v>31.415926535897931</v>
      </c>
      <c r="AA935">
        <f t="shared" si="936"/>
        <v>4.3935641276813824</v>
      </c>
      <c r="AB935">
        <f t="shared" si="958"/>
        <v>13.310373558441007</v>
      </c>
      <c r="AC935">
        <f t="shared" si="937"/>
        <v>44.726300094338939</v>
      </c>
      <c r="AD935">
        <f t="shared" si="959"/>
        <v>0.33541088603320607</v>
      </c>
      <c r="AE935">
        <f t="shared" si="938"/>
        <v>1.1552254358172889</v>
      </c>
      <c r="AF935" s="9">
        <f t="shared" si="960"/>
        <v>46.216936416189434</v>
      </c>
      <c r="AG935" s="9">
        <f t="shared" si="961"/>
        <v>0</v>
      </c>
      <c r="AH935">
        <f t="shared" si="962"/>
        <v>0</v>
      </c>
      <c r="AI935">
        <f t="shared" si="979"/>
        <v>3.1257338500325638E-3</v>
      </c>
      <c r="AJ935">
        <f t="shared" si="939"/>
        <v>37.337604695554134</v>
      </c>
      <c r="AK935">
        <f t="shared" si="940"/>
        <v>12.280977972553767</v>
      </c>
      <c r="AL935">
        <f t="shared" si="941"/>
        <v>0.38416244160457991</v>
      </c>
      <c r="AM935">
        <f t="shared" si="942"/>
        <v>1.160112702383334</v>
      </c>
      <c r="AN935" s="9">
        <f t="shared" si="963"/>
        <v>51.162857812095822</v>
      </c>
      <c r="AO935">
        <f t="shared" si="943"/>
        <v>5.6843418860808015E-14</v>
      </c>
      <c r="AP935">
        <f t="shared" si="964"/>
        <v>1.1110290021244513E-15</v>
      </c>
      <c r="AQ935">
        <f t="shared" si="944"/>
        <v>5.9216781596562029</v>
      </c>
      <c r="AR935">
        <f t="shared" si="945"/>
        <v>-1.0293955858872401</v>
      </c>
      <c r="AS935">
        <f t="shared" si="946"/>
        <v>4.8751555571373839E-2</v>
      </c>
      <c r="AT935">
        <f t="shared" si="965"/>
        <v>-8.3820326702628428E-2</v>
      </c>
      <c r="AU935">
        <f t="shared" si="947"/>
        <v>4.9459213959063888</v>
      </c>
      <c r="AV935">
        <f t="shared" si="966"/>
        <v>9.6670155018922413E-2</v>
      </c>
      <c r="AW935">
        <f t="shared" si="967"/>
        <v>0</v>
      </c>
      <c r="AX935">
        <f t="shared" si="948"/>
        <v>4.3927893530657472E-2</v>
      </c>
      <c r="AY935" t="b">
        <f t="shared" si="968"/>
        <v>0</v>
      </c>
      <c r="AZ935">
        <f t="shared" si="949"/>
        <v>37.337604695554134</v>
      </c>
      <c r="BA935">
        <f t="shared" si="950"/>
        <v>12.280977972553773</v>
      </c>
      <c r="BB935">
        <f t="shared" si="951"/>
        <v>0.33483064530667178</v>
      </c>
      <c r="BC935">
        <f t="shared" si="952"/>
        <v>1.1601127023833344</v>
      </c>
      <c r="BD935">
        <f t="shared" si="953"/>
        <v>4.9331796297907987E-2</v>
      </c>
      <c r="BF935" s="15">
        <f t="shared" si="969"/>
        <v>51.162857812095822</v>
      </c>
      <c r="BG935" s="10">
        <f t="shared" si="970"/>
        <v>0</v>
      </c>
      <c r="BH935">
        <f t="shared" si="971"/>
        <v>4.9459213959063888</v>
      </c>
      <c r="BI935">
        <f t="shared" si="972"/>
        <v>5.9216781596562029</v>
      </c>
      <c r="BJ935">
        <f t="shared" si="973"/>
        <v>-1.0293955858872348</v>
      </c>
      <c r="BK935">
        <f t="shared" si="974"/>
        <v>-5.8024072653428682E-4</v>
      </c>
      <c r="BM935">
        <f t="shared" si="975"/>
        <v>0</v>
      </c>
      <c r="BN935">
        <f t="shared" si="976"/>
        <v>0</v>
      </c>
      <c r="BO935">
        <f t="shared" si="977"/>
        <v>0</v>
      </c>
      <c r="BP935">
        <f t="shared" si="978"/>
        <v>0</v>
      </c>
    </row>
    <row r="936" spans="1:68" x14ac:dyDescent="0.2">
      <c r="A936">
        <f t="shared" si="984"/>
        <v>0.89900000000000002</v>
      </c>
      <c r="B936">
        <f t="shared" si="920"/>
        <v>2.8100347311791518</v>
      </c>
      <c r="C936">
        <f t="shared" si="921"/>
        <v>0.31569911885327517</v>
      </c>
      <c r="D936">
        <f t="shared" si="922"/>
        <v>2.8100347311791518</v>
      </c>
      <c r="E936">
        <f t="shared" si="928"/>
        <v>0.31048111513352167</v>
      </c>
      <c r="F936">
        <f t="shared" si="929"/>
        <v>0.31048111513352156</v>
      </c>
      <c r="G936">
        <f t="shared" si="923"/>
        <v>2.7819343838673602</v>
      </c>
      <c r="H936">
        <f t="shared" si="924"/>
        <v>0.35195438843076648</v>
      </c>
      <c r="I936">
        <f t="shared" si="925"/>
        <v>0.35195438843076648</v>
      </c>
      <c r="J936">
        <f t="shared" si="980"/>
        <v>62.020452930734479</v>
      </c>
      <c r="K936">
        <f t="shared" si="981"/>
        <v>59.512690436578289</v>
      </c>
      <c r="L936">
        <f t="shared" si="930"/>
        <v>4.348983371330388E+23</v>
      </c>
      <c r="M936">
        <f t="shared" si="926"/>
        <v>4.3944994408955468E-2</v>
      </c>
      <c r="N936" s="17">
        <f t="shared" si="982"/>
        <v>1.9111604993775421E+22</v>
      </c>
      <c r="O936">
        <f t="shared" si="983"/>
        <v>0</v>
      </c>
      <c r="P936" s="18" t="e">
        <f t="shared" si="927"/>
        <v>#N/A</v>
      </c>
      <c r="R936">
        <f t="shared" si="931"/>
        <v>4.0861895744580217</v>
      </c>
      <c r="S936">
        <f t="shared" si="932"/>
        <v>54.42939924890959</v>
      </c>
      <c r="T936">
        <f t="shared" si="954"/>
        <v>-3.124816554193766</v>
      </c>
      <c r="U936" s="9">
        <f t="shared" si="933"/>
        <v>51.304582694715826</v>
      </c>
      <c r="V936">
        <f t="shared" si="955"/>
        <v>-1.9111604993775395E+22</v>
      </c>
      <c r="W936">
        <f t="shared" si="956"/>
        <v>0</v>
      </c>
      <c r="X936">
        <f t="shared" si="957"/>
        <v>0</v>
      </c>
      <c r="Y936">
        <f t="shared" si="934"/>
        <v>0.31569911885327517</v>
      </c>
      <c r="Z936">
        <f t="shared" si="935"/>
        <v>31.415926535897931</v>
      </c>
      <c r="AA936">
        <f t="shared" si="936"/>
        <v>4.3966898615314145</v>
      </c>
      <c r="AB936">
        <f t="shared" si="958"/>
        <v>13.461055303264551</v>
      </c>
      <c r="AC936">
        <f t="shared" si="937"/>
        <v>44.876981839162482</v>
      </c>
      <c r="AD936">
        <f t="shared" si="959"/>
        <v>0.33612206775460168</v>
      </c>
      <c r="AE936">
        <f t="shared" si="938"/>
        <v>1.1647415249194562</v>
      </c>
      <c r="AF936" s="9">
        <f t="shared" si="960"/>
        <v>46.377845431836541</v>
      </c>
      <c r="AG936" s="9">
        <f t="shared" si="961"/>
        <v>0</v>
      </c>
      <c r="AH936">
        <f t="shared" si="962"/>
        <v>0</v>
      </c>
      <c r="AI936">
        <f t="shared" si="979"/>
        <v>3.1257338500323417E-3</v>
      </c>
      <c r="AJ936">
        <f t="shared" si="939"/>
        <v>37.337604695554134</v>
      </c>
      <c r="AK936">
        <f t="shared" si="940"/>
        <v>12.412472508073481</v>
      </c>
      <c r="AL936">
        <f t="shared" si="941"/>
        <v>0.38487329080399801</v>
      </c>
      <c r="AM936">
        <f t="shared" si="942"/>
        <v>1.1696322002842823</v>
      </c>
      <c r="AN936" s="9">
        <f t="shared" si="963"/>
        <v>51.30458269471589</v>
      </c>
      <c r="AO936">
        <f t="shared" si="943"/>
        <v>6.3948846218409017E-14</v>
      </c>
      <c r="AP936">
        <f t="shared" si="964"/>
        <v>1.2464548556789143E-15</v>
      </c>
      <c r="AQ936">
        <f t="shared" si="944"/>
        <v>5.9216781596562029</v>
      </c>
      <c r="AR936">
        <f t="shared" si="945"/>
        <v>-1.04858279519107</v>
      </c>
      <c r="AS936">
        <f t="shared" si="946"/>
        <v>4.8751223049396331E-2</v>
      </c>
      <c r="AT936">
        <f t="shared" si="965"/>
        <v>-8.4478156508224864E-2</v>
      </c>
      <c r="AU936">
        <f t="shared" si="947"/>
        <v>4.9267372628793495</v>
      </c>
      <c r="AV936">
        <f t="shared" si="966"/>
        <v>9.6029184998843747E-2</v>
      </c>
      <c r="AW936">
        <f t="shared" si="967"/>
        <v>0</v>
      </c>
      <c r="AX936">
        <f t="shared" si="948"/>
        <v>4.3959150869157797E-2</v>
      </c>
      <c r="AY936" t="b">
        <f t="shared" si="968"/>
        <v>0</v>
      </c>
      <c r="AZ936">
        <f t="shared" si="949"/>
        <v>37.337604695554134</v>
      </c>
      <c r="BA936">
        <f t="shared" si="950"/>
        <v>12.412472508073472</v>
      </c>
      <c r="BB936">
        <f t="shared" si="951"/>
        <v>0.33554149450609044</v>
      </c>
      <c r="BC936">
        <f t="shared" si="952"/>
        <v>1.1696322002842825</v>
      </c>
      <c r="BD936">
        <f t="shared" si="953"/>
        <v>4.9331796297907987E-2</v>
      </c>
      <c r="BF936" s="15">
        <f t="shared" si="969"/>
        <v>51.304582694715883</v>
      </c>
      <c r="BG936" s="10">
        <f t="shared" si="970"/>
        <v>0</v>
      </c>
      <c r="BH936">
        <f t="shared" si="971"/>
        <v>4.9267372628793424</v>
      </c>
      <c r="BI936">
        <f t="shared" si="972"/>
        <v>5.9216781596562029</v>
      </c>
      <c r="BJ936">
        <f t="shared" si="973"/>
        <v>-1.0485827951910789</v>
      </c>
      <c r="BK936">
        <f t="shared" si="974"/>
        <v>-5.8057324851124026E-4</v>
      </c>
      <c r="BM936">
        <f t="shared" si="975"/>
        <v>0</v>
      </c>
      <c r="BN936">
        <f t="shared" si="976"/>
        <v>0</v>
      </c>
      <c r="BO936">
        <f t="shared" si="977"/>
        <v>4.4408920985006262E-16</v>
      </c>
      <c r="BP936">
        <f t="shared" si="978"/>
        <v>0</v>
      </c>
    </row>
    <row r="937" spans="1:68" x14ac:dyDescent="0.2">
      <c r="A937">
        <f t="shared" si="984"/>
        <v>0.9</v>
      </c>
      <c r="B937">
        <f t="shared" si="920"/>
        <v>2.8131604650291844</v>
      </c>
      <c r="C937">
        <f t="shared" si="921"/>
        <v>0.31257338500324261</v>
      </c>
      <c r="D937">
        <f t="shared" si="922"/>
        <v>2.8131604650291844</v>
      </c>
      <c r="E937">
        <f t="shared" si="928"/>
        <v>0.30750834456943804</v>
      </c>
      <c r="F937">
        <f t="shared" si="929"/>
        <v>0.30750834456943793</v>
      </c>
      <c r="G937">
        <f t="shared" si="923"/>
        <v>2.7850288603788926</v>
      </c>
      <c r="H937">
        <f t="shared" si="924"/>
        <v>0.34905622484439902</v>
      </c>
      <c r="I937">
        <f t="shared" si="925"/>
        <v>0.34905622484439913</v>
      </c>
      <c r="J937">
        <f t="shared" si="980"/>
        <v>62.535399823241548</v>
      </c>
      <c r="K937">
        <f t="shared" si="981"/>
        <v>60.001854233494811</v>
      </c>
      <c r="L937">
        <f t="shared" si="930"/>
        <v>5.0200429681628127E+23</v>
      </c>
      <c r="M937">
        <f t="shared" si="926"/>
        <v>4.3976221529897178E-2</v>
      </c>
      <c r="N937" s="17">
        <f t="shared" si="982"/>
        <v>2.2076252165753042E+22</v>
      </c>
      <c r="O937">
        <f t="shared" si="983"/>
        <v>0</v>
      </c>
      <c r="P937" s="18" t="e">
        <f t="shared" si="927"/>
        <v>#N/A</v>
      </c>
      <c r="R937">
        <f t="shared" si="931"/>
        <v>4.0943754656361655</v>
      </c>
      <c r="S937">
        <f t="shared" si="932"/>
        <v>54.572895631925</v>
      </c>
      <c r="T937">
        <f t="shared" si="954"/>
        <v>-3.1241062109183386</v>
      </c>
      <c r="U937" s="9">
        <f t="shared" si="933"/>
        <v>51.448789421006659</v>
      </c>
      <c r="V937">
        <f t="shared" si="955"/>
        <v>-2.2076252165752098E+22</v>
      </c>
      <c r="W937">
        <f t="shared" si="956"/>
        <v>0</v>
      </c>
      <c r="X937">
        <f t="shared" si="957"/>
        <v>-4.2632564145606011E-14</v>
      </c>
      <c r="Y937">
        <f t="shared" si="934"/>
        <v>0.31257338500324261</v>
      </c>
      <c r="Z937">
        <f t="shared" si="935"/>
        <v>31.415926535897931</v>
      </c>
      <c r="AA937">
        <f t="shared" si="936"/>
        <v>4.3998155953814475</v>
      </c>
      <c r="AB937">
        <f t="shared" si="958"/>
        <v>13.614668657464643</v>
      </c>
      <c r="AC937">
        <f t="shared" si="937"/>
        <v>45.030595193362572</v>
      </c>
      <c r="AD937">
        <f t="shared" si="959"/>
        <v>0.33683274405598085</v>
      </c>
      <c r="AE937">
        <f t="shared" si="938"/>
        <v>1.1743590056195485</v>
      </c>
      <c r="AF937" s="9">
        <f t="shared" si="960"/>
        <v>46.541786943038105</v>
      </c>
      <c r="AG937" s="9">
        <f t="shared" si="961"/>
        <v>0</v>
      </c>
      <c r="AH937">
        <f t="shared" si="962"/>
        <v>0</v>
      </c>
      <c r="AI937">
        <f t="shared" si="979"/>
        <v>3.1257338500323417E-3</v>
      </c>
      <c r="AJ937">
        <f t="shared" si="939"/>
        <v>37.337604695554134</v>
      </c>
      <c r="AK937">
        <f t="shared" si="940"/>
        <v>12.546348036080603</v>
      </c>
      <c r="AL937">
        <f t="shared" si="941"/>
        <v>0.38558363407942542</v>
      </c>
      <c r="AM937">
        <f t="shared" si="942"/>
        <v>1.1792530552925804</v>
      </c>
      <c r="AN937" s="9">
        <f t="shared" si="963"/>
        <v>51.448789421006737</v>
      </c>
      <c r="AO937">
        <f t="shared" si="943"/>
        <v>7.815970093361102E-14</v>
      </c>
      <c r="AP937">
        <f t="shared" si="964"/>
        <v>1.5191747330345954E-15</v>
      </c>
      <c r="AQ937">
        <f t="shared" si="944"/>
        <v>5.9216781596562029</v>
      </c>
      <c r="AR937">
        <f t="shared" si="945"/>
        <v>-1.0683206213840393</v>
      </c>
      <c r="AS937">
        <f t="shared" si="946"/>
        <v>4.8750890023444571E-2</v>
      </c>
      <c r="AT937">
        <f t="shared" si="965"/>
        <v>-8.514992715902496E-2</v>
      </c>
      <c r="AU937">
        <f t="shared" si="947"/>
        <v>4.9070024779686321</v>
      </c>
      <c r="AV937">
        <f t="shared" si="966"/>
        <v>9.5376441956962432E-2</v>
      </c>
      <c r="AW937">
        <f t="shared" si="967"/>
        <v>0</v>
      </c>
      <c r="AX937">
        <f t="shared" si="948"/>
        <v>4.3990408207658122E-2</v>
      </c>
      <c r="AY937" t="b">
        <f t="shared" si="968"/>
        <v>0</v>
      </c>
      <c r="AZ937">
        <f t="shared" si="949"/>
        <v>37.337604695554134</v>
      </c>
      <c r="BA937">
        <f t="shared" si="950"/>
        <v>12.546348036080611</v>
      </c>
      <c r="BB937">
        <f t="shared" si="951"/>
        <v>0.33625183778151763</v>
      </c>
      <c r="BC937">
        <f t="shared" si="952"/>
        <v>1.1792530552925808</v>
      </c>
      <c r="BD937">
        <f t="shared" si="953"/>
        <v>4.9331796297907987E-2</v>
      </c>
      <c r="BF937" s="15">
        <f t="shared" si="969"/>
        <v>51.448789421006751</v>
      </c>
      <c r="BG937" s="10">
        <f t="shared" si="970"/>
        <v>0</v>
      </c>
      <c r="BH937">
        <f t="shared" si="971"/>
        <v>4.9070024779686463</v>
      </c>
      <c r="BI937">
        <f t="shared" si="972"/>
        <v>5.9216781596562029</v>
      </c>
      <c r="BJ937">
        <f t="shared" si="973"/>
        <v>-1.0683206213840322</v>
      </c>
      <c r="BK937">
        <f t="shared" si="974"/>
        <v>-5.8090627446322207E-4</v>
      </c>
      <c r="BM937">
        <f t="shared" si="975"/>
        <v>0</v>
      </c>
      <c r="BN937">
        <f t="shared" si="976"/>
        <v>0</v>
      </c>
      <c r="BO937">
        <f t="shared" si="977"/>
        <v>0</v>
      </c>
      <c r="BP937">
        <f t="shared" si="978"/>
        <v>0</v>
      </c>
    </row>
    <row r="938" spans="1:68" x14ac:dyDescent="0.2">
      <c r="A938">
        <f t="shared" si="984"/>
        <v>0.90100000000000002</v>
      </c>
      <c r="B938">
        <f t="shared" si="920"/>
        <v>2.8162861988792169</v>
      </c>
      <c r="C938">
        <f t="shared" si="921"/>
        <v>0.30944765115321005</v>
      </c>
      <c r="D938">
        <f t="shared" si="922"/>
        <v>2.8162861988792169</v>
      </c>
      <c r="E938">
        <f t="shared" si="928"/>
        <v>0.30453256958605118</v>
      </c>
      <c r="F938">
        <f t="shared" si="929"/>
        <v>0.30453256958605107</v>
      </c>
      <c r="G938">
        <f t="shared" si="923"/>
        <v>2.7881233368904246</v>
      </c>
      <c r="H938">
        <f t="shared" si="924"/>
        <v>0.34615471877337894</v>
      </c>
      <c r="I938">
        <f t="shared" si="925"/>
        <v>0.34615471877337878</v>
      </c>
      <c r="J938">
        <f t="shared" si="980"/>
        <v>63.059578268313075</v>
      </c>
      <c r="K938">
        <f t="shared" si="981"/>
        <v>60.499745997951045</v>
      </c>
      <c r="L938">
        <f t="shared" si="930"/>
        <v>5.8094536514997043E+23</v>
      </c>
      <c r="M938">
        <f t="shared" si="926"/>
        <v>4.4007448607873187E-2</v>
      </c>
      <c r="N938" s="17">
        <f t="shared" si="982"/>
        <v>2.5565923300819446E+22</v>
      </c>
      <c r="O938">
        <f t="shared" si="983"/>
        <v>0</v>
      </c>
      <c r="P938" s="18" t="e">
        <f t="shared" si="927"/>
        <v>#N/A</v>
      </c>
      <c r="R938">
        <f t="shared" si="931"/>
        <v>4.1026391666470081</v>
      </c>
      <c r="S938">
        <f t="shared" si="932"/>
        <v>54.718943669418692</v>
      </c>
      <c r="T938">
        <f t="shared" si="954"/>
        <v>-3.1233963728486533</v>
      </c>
      <c r="U938" s="9">
        <f t="shared" si="933"/>
        <v>51.595547296570039</v>
      </c>
      <c r="V938">
        <f t="shared" si="955"/>
        <v>-2.556592330081758E+22</v>
      </c>
      <c r="W938">
        <f t="shared" si="956"/>
        <v>0</v>
      </c>
      <c r="X938">
        <f t="shared" si="957"/>
        <v>-7.1054273576010019E-14</v>
      </c>
      <c r="Y938">
        <f t="shared" si="934"/>
        <v>0.30944765115321005</v>
      </c>
      <c r="Z938">
        <f t="shared" si="935"/>
        <v>31.415926535897931</v>
      </c>
      <c r="AA938">
        <f t="shared" si="936"/>
        <v>4.4029413292314796</v>
      </c>
      <c r="AB938">
        <f t="shared" si="958"/>
        <v>13.771302328569172</v>
      </c>
      <c r="AC938">
        <f t="shared" si="937"/>
        <v>45.187228864467102</v>
      </c>
      <c r="AD938">
        <f t="shared" si="959"/>
        <v>0.33754291565521294</v>
      </c>
      <c r="AE938">
        <f t="shared" si="938"/>
        <v>1.1840798471602734</v>
      </c>
      <c r="AF938" s="9">
        <f t="shared" si="960"/>
        <v>46.708851627282591</v>
      </c>
      <c r="AG938" s="9">
        <f t="shared" si="961"/>
        <v>0</v>
      </c>
      <c r="AH938">
        <f t="shared" si="962"/>
        <v>0</v>
      </c>
      <c r="AI938">
        <f t="shared" si="979"/>
        <v>3.1257338500325638E-3</v>
      </c>
      <c r="AJ938">
        <f t="shared" si="939"/>
        <v>37.337604695554134</v>
      </c>
      <c r="AK938">
        <f t="shared" si="940"/>
        <v>12.682671892188479</v>
      </c>
      <c r="AL938">
        <f t="shared" si="941"/>
        <v>0.38629347214911069</v>
      </c>
      <c r="AM938">
        <f t="shared" si="942"/>
        <v>1.1889772366783604</v>
      </c>
      <c r="AN938" s="9">
        <f t="shared" si="963"/>
        <v>51.595547296570089</v>
      </c>
      <c r="AO938">
        <f t="shared" si="943"/>
        <v>0</v>
      </c>
      <c r="AP938">
        <f t="shared" si="964"/>
        <v>0</v>
      </c>
      <c r="AQ938">
        <f t="shared" si="944"/>
        <v>5.9216781596562029</v>
      </c>
      <c r="AR938">
        <f t="shared" si="945"/>
        <v>-1.0886304363806936</v>
      </c>
      <c r="AS938">
        <f t="shared" si="946"/>
        <v>4.8750556493897756E-2</v>
      </c>
      <c r="AT938">
        <f t="shared" si="965"/>
        <v>-8.5836048242421512E-2</v>
      </c>
      <c r="AU938">
        <f t="shared" si="947"/>
        <v>4.8866956692874979</v>
      </c>
      <c r="AV938">
        <f t="shared" si="966"/>
        <v>9.4711577361489677E-2</v>
      </c>
      <c r="AW938">
        <f t="shared" si="967"/>
        <v>0</v>
      </c>
      <c r="AX938">
        <f t="shared" si="948"/>
        <v>4.4021665546158446E-2</v>
      </c>
      <c r="AY938" t="b">
        <f t="shared" si="968"/>
        <v>0</v>
      </c>
      <c r="AZ938">
        <f t="shared" si="949"/>
        <v>37.337604695554134</v>
      </c>
      <c r="BA938">
        <f t="shared" si="950"/>
        <v>12.682671892188488</v>
      </c>
      <c r="BB938">
        <f t="shared" si="951"/>
        <v>0.33696167585120285</v>
      </c>
      <c r="BC938">
        <f t="shared" si="952"/>
        <v>1.1889772366783609</v>
      </c>
      <c r="BD938">
        <f t="shared" si="953"/>
        <v>4.9331796297907987E-2</v>
      </c>
      <c r="BF938" s="15">
        <f t="shared" si="969"/>
        <v>51.595547296570089</v>
      </c>
      <c r="BG938" s="10">
        <f t="shared" si="970"/>
        <v>0</v>
      </c>
      <c r="BH938">
        <f t="shared" si="971"/>
        <v>4.8866956692874979</v>
      </c>
      <c r="BI938">
        <f t="shared" si="972"/>
        <v>5.9216781596562029</v>
      </c>
      <c r="BJ938">
        <f t="shared" si="973"/>
        <v>-1.0886304363806847</v>
      </c>
      <c r="BK938">
        <f t="shared" si="974"/>
        <v>-5.812398040100919E-4</v>
      </c>
      <c r="BM938">
        <f t="shared" si="975"/>
        <v>0</v>
      </c>
      <c r="BN938">
        <f t="shared" si="976"/>
        <v>0</v>
      </c>
      <c r="BO938">
        <f t="shared" si="977"/>
        <v>0</v>
      </c>
      <c r="BP938">
        <f t="shared" si="978"/>
        <v>0</v>
      </c>
    </row>
    <row r="939" spans="1:68" x14ac:dyDescent="0.2">
      <c r="A939">
        <f t="shared" si="984"/>
        <v>0.90200000000000002</v>
      </c>
      <c r="B939">
        <f t="shared" si="920"/>
        <v>2.8194119327292491</v>
      </c>
      <c r="C939">
        <f t="shared" si="921"/>
        <v>0.30632191730317793</v>
      </c>
      <c r="D939">
        <f t="shared" si="922"/>
        <v>2.8194119327292491</v>
      </c>
      <c r="E939">
        <f t="shared" si="928"/>
        <v>0.30155381925729063</v>
      </c>
      <c r="F939">
        <f t="shared" si="929"/>
        <v>0.30155381925729052</v>
      </c>
      <c r="G939">
        <f t="shared" si="923"/>
        <v>2.7912178134019565</v>
      </c>
      <c r="H939">
        <f t="shared" si="924"/>
        <v>0.3432498980018816</v>
      </c>
      <c r="I939">
        <f t="shared" si="925"/>
        <v>0.3432498980018816</v>
      </c>
      <c r="J939">
        <f t="shared" si="980"/>
        <v>63.593232535545091</v>
      </c>
      <c r="K939">
        <f t="shared" si="981"/>
        <v>61.006595875269412</v>
      </c>
      <c r="L939">
        <f t="shared" si="930"/>
        <v>6.7406621297603096E+23</v>
      </c>
      <c r="M939">
        <f t="shared" si="926"/>
        <v>4.4038675642852979E-2</v>
      </c>
      <c r="N939" s="17">
        <f t="shared" si="982"/>
        <v>2.9684983315057682E+22</v>
      </c>
      <c r="O939">
        <f t="shared" si="983"/>
        <v>0</v>
      </c>
      <c r="P939" s="18" t="e">
        <f t="shared" si="927"/>
        <v>#N/A</v>
      </c>
      <c r="R939">
        <f t="shared" si="931"/>
        <v>4.1109819874305584</v>
      </c>
      <c r="S939">
        <f t="shared" si="932"/>
        <v>54.867615297798977</v>
      </c>
      <c r="T939">
        <f t="shared" si="954"/>
        <v>-3.1226870392679906</v>
      </c>
      <c r="U939" s="9">
        <f t="shared" si="933"/>
        <v>51.74492825853099</v>
      </c>
      <c r="V939">
        <f t="shared" si="955"/>
        <v>-2.9684983315057435E+22</v>
      </c>
      <c r="W939">
        <f t="shared" si="956"/>
        <v>0</v>
      </c>
      <c r="X939">
        <f t="shared" si="957"/>
        <v>-7.1054273576010019E-15</v>
      </c>
      <c r="Y939">
        <f t="shared" si="934"/>
        <v>0.30632191730317793</v>
      </c>
      <c r="Z939">
        <f t="shared" si="935"/>
        <v>31.415926535897931</v>
      </c>
      <c r="AA939">
        <f t="shared" si="936"/>
        <v>4.4060670630815117</v>
      </c>
      <c r="AB939">
        <f t="shared" si="958"/>
        <v>13.931048644201084</v>
      </c>
      <c r="AC939">
        <f t="shared" si="937"/>
        <v>45.346975180099015</v>
      </c>
      <c r="AD939">
        <f t="shared" si="959"/>
        <v>0.33825258326864011</v>
      </c>
      <c r="AE939">
        <f t="shared" si="938"/>
        <v>1.1939060788185913</v>
      </c>
      <c r="AF939" s="9">
        <f t="shared" si="960"/>
        <v>46.879133842186249</v>
      </c>
      <c r="AG939" s="9">
        <f t="shared" si="961"/>
        <v>0</v>
      </c>
      <c r="AH939">
        <f t="shared" si="962"/>
        <v>0</v>
      </c>
      <c r="AI939">
        <f t="shared" si="979"/>
        <v>3.1257338500323417E-3</v>
      </c>
      <c r="AJ939">
        <f t="shared" si="939"/>
        <v>37.337604695554134</v>
      </c>
      <c r="AK939">
        <f t="shared" si="940"/>
        <v>12.821513983501374</v>
      </c>
      <c r="AL939">
        <f t="shared" si="941"/>
        <v>0.38700280572977341</v>
      </c>
      <c r="AM939">
        <f t="shared" si="942"/>
        <v>1.1988067737457131</v>
      </c>
      <c r="AN939" s="9">
        <f t="shared" si="963"/>
        <v>51.744928258530997</v>
      </c>
      <c r="AO939">
        <f t="shared" si="943"/>
        <v>0</v>
      </c>
      <c r="AP939">
        <f t="shared" si="964"/>
        <v>0</v>
      </c>
      <c r="AQ939">
        <f t="shared" si="944"/>
        <v>5.9216781596562029</v>
      </c>
      <c r="AR939">
        <f t="shared" si="945"/>
        <v>-1.1095346606997101</v>
      </c>
      <c r="AS939">
        <f t="shared" si="946"/>
        <v>4.8750222461133308E-2</v>
      </c>
      <c r="AT939">
        <f t="shared" si="965"/>
        <v>-8.6536945802769535E-2</v>
      </c>
      <c r="AU939">
        <f t="shared" si="947"/>
        <v>4.8657944163447482</v>
      </c>
      <c r="AV939">
        <f t="shared" si="966"/>
        <v>9.4034228669406694E-2</v>
      </c>
      <c r="AW939">
        <f t="shared" si="967"/>
        <v>0</v>
      </c>
      <c r="AX939">
        <f t="shared" si="948"/>
        <v>4.4052922884658764E-2</v>
      </c>
      <c r="AY939" t="b">
        <f t="shared" si="968"/>
        <v>0</v>
      </c>
      <c r="AZ939">
        <f t="shared" si="949"/>
        <v>37.337604695554134</v>
      </c>
      <c r="BA939">
        <f t="shared" si="950"/>
        <v>12.821513983501363</v>
      </c>
      <c r="BB939">
        <f t="shared" si="951"/>
        <v>0.33767100943186551</v>
      </c>
      <c r="BC939">
        <f t="shared" si="952"/>
        <v>1.1988067737457133</v>
      </c>
      <c r="BD939">
        <f t="shared" si="953"/>
        <v>4.9331796297907987E-2</v>
      </c>
      <c r="BF939" s="15">
        <f t="shared" si="969"/>
        <v>51.744928258530983</v>
      </c>
      <c r="BG939" s="10">
        <f t="shared" si="970"/>
        <v>0</v>
      </c>
      <c r="BH939">
        <f t="shared" si="971"/>
        <v>4.865794416344734</v>
      </c>
      <c r="BI939">
        <f t="shared" si="972"/>
        <v>5.9216781596562029</v>
      </c>
      <c r="BJ939">
        <f t="shared" si="973"/>
        <v>-1.1095346606997207</v>
      </c>
      <c r="BK939">
        <f t="shared" si="974"/>
        <v>-5.8157383677459595E-4</v>
      </c>
      <c r="BM939">
        <f t="shared" si="975"/>
        <v>0</v>
      </c>
      <c r="BN939">
        <f t="shared" si="976"/>
        <v>0</v>
      </c>
      <c r="BO939">
        <f t="shared" si="977"/>
        <v>0</v>
      </c>
      <c r="BP939">
        <f t="shared" si="978"/>
        <v>0</v>
      </c>
    </row>
    <row r="940" spans="1:68" x14ac:dyDescent="0.2">
      <c r="A940">
        <f t="shared" si="984"/>
        <v>0.90300000000000002</v>
      </c>
      <c r="B940">
        <f t="shared" si="920"/>
        <v>2.8225376665792816</v>
      </c>
      <c r="C940">
        <f t="shared" si="921"/>
        <v>0.30319618345314536</v>
      </c>
      <c r="D940">
        <f t="shared" si="922"/>
        <v>2.8225376665792816</v>
      </c>
      <c r="E940">
        <f t="shared" si="928"/>
        <v>0.29857212268615441</v>
      </c>
      <c r="F940">
        <f t="shared" si="929"/>
        <v>0.2985721226861543</v>
      </c>
      <c r="G940">
        <f t="shared" si="923"/>
        <v>2.7943122899134889</v>
      </c>
      <c r="H940">
        <f t="shared" si="924"/>
        <v>0.34034179034582329</v>
      </c>
      <c r="I940">
        <f t="shared" si="925"/>
        <v>0.34034179034582335</v>
      </c>
      <c r="J940">
        <f t="shared" si="980"/>
        <v>64.13661560414269</v>
      </c>
      <c r="K940">
        <f t="shared" si="981"/>
        <v>61.522642195806434</v>
      </c>
      <c r="L940">
        <f t="shared" si="930"/>
        <v>7.8422679571594668E+23</v>
      </c>
      <c r="M940">
        <f t="shared" si="926"/>
        <v>4.4069902634806042E-2</v>
      </c>
      <c r="N940" s="17">
        <f t="shared" si="982"/>
        <v>3.4560798530807697E+22</v>
      </c>
      <c r="O940">
        <f t="shared" si="983"/>
        <v>0</v>
      </c>
      <c r="P940" s="18" t="e">
        <f t="shared" si="927"/>
        <v>#N/A</v>
      </c>
      <c r="R940">
        <f t="shared" si="931"/>
        <v>4.1194052728415498</v>
      </c>
      <c r="S940">
        <f t="shared" si="932"/>
        <v>55.018985211641791</v>
      </c>
      <c r="T940">
        <f t="shared" si="954"/>
        <v>-3.1219782094611555</v>
      </c>
      <c r="U940" s="9">
        <f t="shared" si="933"/>
        <v>51.897007002180636</v>
      </c>
      <c r="V940">
        <f t="shared" si="955"/>
        <v>-3.4560798530806196E+22</v>
      </c>
      <c r="W940">
        <f t="shared" si="956"/>
        <v>0</v>
      </c>
      <c r="X940">
        <f t="shared" si="957"/>
        <v>-4.2632564145606011E-14</v>
      </c>
      <c r="Y940">
        <f t="shared" si="934"/>
        <v>0.30319618345314536</v>
      </c>
      <c r="Z940">
        <f t="shared" si="935"/>
        <v>31.415926535897931</v>
      </c>
      <c r="AA940">
        <f t="shared" si="936"/>
        <v>4.4091927969315439</v>
      </c>
      <c r="AB940">
        <f t="shared" si="958"/>
        <v>14.094003738680529</v>
      </c>
      <c r="AC940">
        <f t="shared" si="937"/>
        <v>45.509930274578458</v>
      </c>
      <c r="AD940">
        <f t="shared" si="959"/>
        <v>0.33896174761107972</v>
      </c>
      <c r="AE940">
        <f t="shared" si="938"/>
        <v>1.2038397923681639</v>
      </c>
      <c r="AF940" s="9">
        <f t="shared" si="960"/>
        <v>47.052731814557703</v>
      </c>
      <c r="AG940" s="9">
        <f t="shared" si="961"/>
        <v>0</v>
      </c>
      <c r="AH940">
        <f t="shared" si="962"/>
        <v>0</v>
      </c>
      <c r="AI940">
        <f t="shared" si="979"/>
        <v>3.1257338500323417E-3</v>
      </c>
      <c r="AJ940">
        <f t="shared" si="939"/>
        <v>37.337604695554134</v>
      </c>
      <c r="AK940">
        <f t="shared" si="940"/>
        <v>12.962946912794813</v>
      </c>
      <c r="AL940">
        <f t="shared" si="941"/>
        <v>0.38771163553660859</v>
      </c>
      <c r="AM940">
        <f t="shared" si="942"/>
        <v>1.2087437582951328</v>
      </c>
      <c r="AN940" s="9">
        <f t="shared" si="963"/>
        <v>51.897007002180693</v>
      </c>
      <c r="AO940">
        <f t="shared" si="943"/>
        <v>5.6843418860808015E-14</v>
      </c>
      <c r="AP940">
        <f t="shared" si="964"/>
        <v>1.0953120833812145E-15</v>
      </c>
      <c r="AQ940">
        <f t="shared" si="944"/>
        <v>5.9216781596562029</v>
      </c>
      <c r="AR940">
        <f t="shared" si="945"/>
        <v>-1.1310568258857163</v>
      </c>
      <c r="AS940">
        <f t="shared" si="946"/>
        <v>4.8749887925528868E-2</v>
      </c>
      <c r="AT940">
        <f t="shared" si="965"/>
        <v>-8.7253063172644002E-2</v>
      </c>
      <c r="AU940">
        <f t="shared" si="947"/>
        <v>4.8442751876229906</v>
      </c>
      <c r="AV940">
        <f t="shared" si="966"/>
        <v>9.3344018614010552E-2</v>
      </c>
      <c r="AW940">
        <f t="shared" si="967"/>
        <v>0</v>
      </c>
      <c r="AX940">
        <f t="shared" si="948"/>
        <v>4.4084180223159096E-2</v>
      </c>
      <c r="AY940" t="b">
        <f t="shared" si="968"/>
        <v>0</v>
      </c>
      <c r="AZ940">
        <f t="shared" si="949"/>
        <v>37.337604695554134</v>
      </c>
      <c r="BA940">
        <f t="shared" si="950"/>
        <v>12.962946912794822</v>
      </c>
      <c r="BB940">
        <f t="shared" si="951"/>
        <v>0.33837983923870107</v>
      </c>
      <c r="BC940">
        <f t="shared" si="952"/>
        <v>1.2087437582951333</v>
      </c>
      <c r="BD940">
        <f t="shared" si="953"/>
        <v>4.9331796297907987E-2</v>
      </c>
      <c r="BF940" s="15">
        <f t="shared" si="969"/>
        <v>51.897007002180693</v>
      </c>
      <c r="BG940" s="10">
        <f t="shared" si="970"/>
        <v>0</v>
      </c>
      <c r="BH940">
        <f t="shared" si="971"/>
        <v>4.8442751876229906</v>
      </c>
      <c r="BI940">
        <f t="shared" si="972"/>
        <v>5.9216781596562029</v>
      </c>
      <c r="BJ940">
        <f t="shared" si="973"/>
        <v>-1.1310568258857074</v>
      </c>
      <c r="BK940">
        <f t="shared" si="974"/>
        <v>-5.8190837237864779E-4</v>
      </c>
      <c r="BM940">
        <f t="shared" si="975"/>
        <v>0</v>
      </c>
      <c r="BN940">
        <f t="shared" si="976"/>
        <v>0</v>
      </c>
      <c r="BO940">
        <f t="shared" si="977"/>
        <v>4.4408920985006262E-16</v>
      </c>
      <c r="BP940">
        <f t="shared" si="978"/>
        <v>0</v>
      </c>
    </row>
    <row r="941" spans="1:68" x14ac:dyDescent="0.2">
      <c r="A941">
        <f t="shared" si="984"/>
        <v>0.90400000000000003</v>
      </c>
      <c r="B941">
        <f t="shared" si="920"/>
        <v>2.8256634004293142</v>
      </c>
      <c r="C941">
        <f t="shared" si="921"/>
        <v>0.3000704496031128</v>
      </c>
      <c r="D941">
        <f t="shared" si="922"/>
        <v>2.8256634004293142</v>
      </c>
      <c r="E941">
        <f t="shared" si="928"/>
        <v>0.29558750900442704</v>
      </c>
      <c r="F941">
        <f t="shared" si="929"/>
        <v>0.29558750900442693</v>
      </c>
      <c r="G941">
        <f t="shared" si="923"/>
        <v>2.7974067664250208</v>
      </c>
      <c r="H941">
        <f t="shared" si="924"/>
        <v>0.33743042365259579</v>
      </c>
      <c r="I941">
        <f t="shared" si="925"/>
        <v>0.33743042365259562</v>
      </c>
      <c r="J941">
        <f t="shared" si="980"/>
        <v>64.689989554437346</v>
      </c>
      <c r="K941">
        <f t="shared" si="981"/>
        <v>62.048131842133856</v>
      </c>
      <c r="L941">
        <f t="shared" si="930"/>
        <v>9.1492678425435261E+23</v>
      </c>
      <c r="M941">
        <f t="shared" si="926"/>
        <v>4.4101129583701895E-2</v>
      </c>
      <c r="N941" s="17">
        <f t="shared" si="982"/>
        <v>4.0349304672000875E+22</v>
      </c>
      <c r="O941">
        <f t="shared" si="983"/>
        <v>0</v>
      </c>
      <c r="P941" s="18" t="e">
        <f t="shared" si="927"/>
        <v>#N/A</v>
      </c>
      <c r="R941">
        <f t="shared" si="931"/>
        <v>4.1279104038989756</v>
      </c>
      <c r="S941">
        <f t="shared" si="932"/>
        <v>55.173130997740572</v>
      </c>
      <c r="T941">
        <f t="shared" si="954"/>
        <v>-3.1212698827144734</v>
      </c>
      <c r="U941" s="9">
        <f t="shared" si="933"/>
        <v>52.051861115026099</v>
      </c>
      <c r="V941">
        <f t="shared" si="955"/>
        <v>-4.0349304672000766E+22</v>
      </c>
      <c r="W941">
        <f t="shared" si="956"/>
        <v>0</v>
      </c>
      <c r="X941">
        <f t="shared" si="957"/>
        <v>0</v>
      </c>
      <c r="Y941">
        <f t="shared" si="934"/>
        <v>0.3000704496031128</v>
      </c>
      <c r="Z941">
        <f t="shared" si="935"/>
        <v>31.415926535897931</v>
      </c>
      <c r="AA941">
        <f t="shared" si="936"/>
        <v>4.4123185307815769</v>
      </c>
      <c r="AB941">
        <f t="shared" si="958"/>
        <v>14.260267751289417</v>
      </c>
      <c r="AC941">
        <f t="shared" si="937"/>
        <v>45.67619428718735</v>
      </c>
      <c r="AD941">
        <f t="shared" si="959"/>
        <v>0.33967040939582982</v>
      </c>
      <c r="AE941">
        <f t="shared" si="938"/>
        <v>1.2138831446693843</v>
      </c>
      <c r="AF941" s="9">
        <f t="shared" si="960"/>
        <v>47.229747841252561</v>
      </c>
      <c r="AG941" s="9">
        <f t="shared" si="961"/>
        <v>0</v>
      </c>
      <c r="AH941">
        <f t="shared" si="962"/>
        <v>0</v>
      </c>
      <c r="AI941">
        <f t="shared" si="979"/>
        <v>3.1257338500325638E-3</v>
      </c>
      <c r="AJ941">
        <f t="shared" si="939"/>
        <v>37.337604695554134</v>
      </c>
      <c r="AK941">
        <f t="shared" si="940"/>
        <v>13.107046109975059</v>
      </c>
      <c r="AL941">
        <f t="shared" si="941"/>
        <v>0.38841996228329068</v>
      </c>
      <c r="AM941">
        <f t="shared" si="942"/>
        <v>1.2187903472135462</v>
      </c>
      <c r="AN941" s="9">
        <f t="shared" si="963"/>
        <v>52.051861115026036</v>
      </c>
      <c r="AO941">
        <f t="shared" si="943"/>
        <v>-6.3948846218409017E-14</v>
      </c>
      <c r="AP941">
        <f t="shared" si="964"/>
        <v>-1.2285602252932436E-15</v>
      </c>
      <c r="AQ941">
        <f t="shared" si="944"/>
        <v>5.9216781596562029</v>
      </c>
      <c r="AR941">
        <f t="shared" si="945"/>
        <v>-1.1532216413143583</v>
      </c>
      <c r="AS941">
        <f t="shared" si="946"/>
        <v>4.8749552887460856E-2</v>
      </c>
      <c r="AT941">
        <f t="shared" si="965"/>
        <v>-8.7984861855082988E-2</v>
      </c>
      <c r="AU941">
        <f t="shared" si="947"/>
        <v>4.8221132737734749</v>
      </c>
      <c r="AV941">
        <f t="shared" si="966"/>
        <v>9.2640554448522011E-2</v>
      </c>
      <c r="AW941">
        <f t="shared" si="967"/>
        <v>0</v>
      </c>
      <c r="AX941">
        <f t="shared" si="948"/>
        <v>4.4115437561659421E-2</v>
      </c>
      <c r="AY941" t="b">
        <f t="shared" si="968"/>
        <v>0</v>
      </c>
      <c r="AZ941">
        <f t="shared" si="949"/>
        <v>37.337604695554134</v>
      </c>
      <c r="BA941">
        <f t="shared" si="950"/>
        <v>13.107046109975064</v>
      </c>
      <c r="BB941">
        <f t="shared" si="951"/>
        <v>0.33908816598538288</v>
      </c>
      <c r="BC941">
        <f t="shared" si="952"/>
        <v>1.2187903472135464</v>
      </c>
      <c r="BD941">
        <f t="shared" si="953"/>
        <v>4.9331796297907987E-2</v>
      </c>
      <c r="BF941" s="15">
        <f t="shared" si="969"/>
        <v>52.051861115026036</v>
      </c>
      <c r="BG941" s="10">
        <f t="shared" si="970"/>
        <v>0</v>
      </c>
      <c r="BH941">
        <f t="shared" si="971"/>
        <v>4.8221132737734749</v>
      </c>
      <c r="BI941">
        <f t="shared" si="972"/>
        <v>5.9216781596562029</v>
      </c>
      <c r="BJ941">
        <f t="shared" si="973"/>
        <v>-1.153221641314353</v>
      </c>
      <c r="BK941">
        <f t="shared" si="974"/>
        <v>-5.822434104469365E-4</v>
      </c>
      <c r="BM941">
        <f t="shared" si="975"/>
        <v>0</v>
      </c>
      <c r="BN941">
        <f t="shared" si="976"/>
        <v>0</v>
      </c>
      <c r="BO941">
        <f t="shared" si="977"/>
        <v>0</v>
      </c>
      <c r="BP941">
        <f t="shared" si="978"/>
        <v>0</v>
      </c>
    </row>
    <row r="942" spans="1:68" x14ac:dyDescent="0.2">
      <c r="A942">
        <f t="shared" si="984"/>
        <v>0.90500000000000003</v>
      </c>
      <c r="B942">
        <f t="shared" si="920"/>
        <v>2.8287891342793463</v>
      </c>
      <c r="C942">
        <f t="shared" si="921"/>
        <v>0.29694471575308068</v>
      </c>
      <c r="D942">
        <f t="shared" si="922"/>
        <v>2.8287891342793463</v>
      </c>
      <c r="E942">
        <f t="shared" si="928"/>
        <v>0.292600007372394</v>
      </c>
      <c r="F942">
        <f t="shared" si="929"/>
        <v>0.29260000737239389</v>
      </c>
      <c r="G942">
        <f t="shared" si="923"/>
        <v>2.8005012429365528</v>
      </c>
      <c r="H942">
        <f t="shared" si="924"/>
        <v>0.33451582580079775</v>
      </c>
      <c r="I942">
        <f t="shared" si="925"/>
        <v>0.33451582580079769</v>
      </c>
      <c r="J942">
        <f t="shared" si="980"/>
        <v>65.253625980716564</v>
      </c>
      <c r="K942">
        <f t="shared" si="981"/>
        <v>62.583320636173276</v>
      </c>
      <c r="L942">
        <f t="shared" si="930"/>
        <v>1.0704627645559812E+24</v>
      </c>
      <c r="M942">
        <f t="shared" si="926"/>
        <v>4.4132356489509993E-2</v>
      </c>
      <c r="N942" s="17">
        <f t="shared" si="982"/>
        <v>4.7242044334130965E+22</v>
      </c>
      <c r="O942">
        <f t="shared" si="983"/>
        <v>0</v>
      </c>
      <c r="P942" s="18" t="e">
        <f t="shared" si="927"/>
        <v>#N/A</v>
      </c>
      <c r="R942">
        <f t="shared" si="931"/>
        <v>4.136498799092065</v>
      </c>
      <c r="S942">
        <f t="shared" si="932"/>
        <v>55.330133277073209</v>
      </c>
      <c r="T942">
        <f t="shared" si="954"/>
        <v>-3.1205620583157874</v>
      </c>
      <c r="U942" s="9">
        <f t="shared" si="933"/>
        <v>52.209571218757418</v>
      </c>
      <c r="V942">
        <f t="shared" si="955"/>
        <v>-4.724204433413125E+22</v>
      </c>
      <c r="W942">
        <f t="shared" si="956"/>
        <v>0</v>
      </c>
      <c r="X942">
        <f t="shared" si="957"/>
        <v>7.1054273576010019E-15</v>
      </c>
      <c r="Y942">
        <f t="shared" si="934"/>
        <v>0.29694471575308068</v>
      </c>
      <c r="Z942">
        <f t="shared" si="935"/>
        <v>31.415926535897931</v>
      </c>
      <c r="AA942">
        <f t="shared" si="936"/>
        <v>4.415444264631609</v>
      </c>
      <c r="AB942">
        <f t="shared" si="958"/>
        <v>14.429945037058138</v>
      </c>
      <c r="AC942">
        <f t="shared" si="937"/>
        <v>45.845871572956071</v>
      </c>
      <c r="AD942">
        <f t="shared" si="959"/>
        <v>0.3403785693346727</v>
      </c>
      <c r="AE942">
        <f t="shared" si="938"/>
        <v>1.224038360395022</v>
      </c>
      <c r="AF942" s="9">
        <f t="shared" si="960"/>
        <v>47.410288502685766</v>
      </c>
      <c r="AG942" s="9">
        <f t="shared" si="961"/>
        <v>0</v>
      </c>
      <c r="AH942">
        <f t="shared" si="962"/>
        <v>0</v>
      </c>
      <c r="AI942">
        <f t="shared" si="979"/>
        <v>3.1257338500323417E-3</v>
      </c>
      <c r="AJ942">
        <f t="shared" si="939"/>
        <v>37.337604695554134</v>
      </c>
      <c r="AK942">
        <f t="shared" si="940"/>
        <v>13.253889971321426</v>
      </c>
      <c r="AL942">
        <f t="shared" si="941"/>
        <v>0.38912778668197667</v>
      </c>
      <c r="AM942">
        <f t="shared" si="942"/>
        <v>1.2289487651999618</v>
      </c>
      <c r="AN942" s="9">
        <f t="shared" si="963"/>
        <v>52.209571218757496</v>
      </c>
      <c r="AO942">
        <f t="shared" si="943"/>
        <v>7.815970093361102E-14</v>
      </c>
      <c r="AP942">
        <f t="shared" si="964"/>
        <v>1.4970377865415286E-15</v>
      </c>
      <c r="AQ942">
        <f t="shared" si="944"/>
        <v>5.9216781596562029</v>
      </c>
      <c r="AR942">
        <f t="shared" si="945"/>
        <v>-1.1760550657367119</v>
      </c>
      <c r="AS942">
        <f t="shared" si="946"/>
        <v>4.8749217347303975E-2</v>
      </c>
      <c r="AT942">
        <f t="shared" si="965"/>
        <v>-8.8732822460533683E-2</v>
      </c>
      <c r="AU942">
        <f t="shared" si="947"/>
        <v>4.7992827160717297</v>
      </c>
      <c r="AV942">
        <f t="shared" si="966"/>
        <v>9.1923427142559563E-2</v>
      </c>
      <c r="AW942">
        <f t="shared" si="967"/>
        <v>0</v>
      </c>
      <c r="AX942">
        <f t="shared" si="948"/>
        <v>4.4146694900159739E-2</v>
      </c>
      <c r="AY942" t="b">
        <f t="shared" si="968"/>
        <v>0</v>
      </c>
      <c r="AZ942">
        <f t="shared" si="949"/>
        <v>37.337604695554134</v>
      </c>
      <c r="BA942">
        <f t="shared" si="950"/>
        <v>13.253889971321428</v>
      </c>
      <c r="BB942">
        <f t="shared" si="951"/>
        <v>0.33979599038406882</v>
      </c>
      <c r="BC942">
        <f t="shared" si="952"/>
        <v>1.228948765199962</v>
      </c>
      <c r="BD942">
        <f t="shared" si="953"/>
        <v>4.9331796297907987E-2</v>
      </c>
      <c r="BF942" s="15">
        <f t="shared" si="969"/>
        <v>52.209571218757496</v>
      </c>
      <c r="BG942" s="10">
        <f t="shared" si="970"/>
        <v>0</v>
      </c>
      <c r="BH942">
        <f t="shared" si="971"/>
        <v>4.7992827160717297</v>
      </c>
      <c r="BI942">
        <f t="shared" si="972"/>
        <v>5.9216781596562029</v>
      </c>
      <c r="BJ942">
        <f t="shared" si="973"/>
        <v>-1.1760550657367101</v>
      </c>
      <c r="BK942">
        <f t="shared" si="974"/>
        <v>-5.8257895060387366E-4</v>
      </c>
      <c r="BM942">
        <f t="shared" si="975"/>
        <v>0</v>
      </c>
      <c r="BN942">
        <f t="shared" si="976"/>
        <v>0</v>
      </c>
      <c r="BO942">
        <f t="shared" si="977"/>
        <v>0</v>
      </c>
      <c r="BP942">
        <f t="shared" si="978"/>
        <v>0</v>
      </c>
    </row>
    <row r="943" spans="1:68" x14ac:dyDescent="0.2">
      <c r="A943">
        <f t="shared" si="984"/>
        <v>0.90600000000000003</v>
      </c>
      <c r="B943">
        <f t="shared" si="920"/>
        <v>2.8319148681293789</v>
      </c>
      <c r="C943">
        <f t="shared" si="921"/>
        <v>0.29381898190304812</v>
      </c>
      <c r="D943">
        <f t="shared" si="922"/>
        <v>2.8319148681293789</v>
      </c>
      <c r="E943">
        <f t="shared" si="928"/>
        <v>0.28960964697855524</v>
      </c>
      <c r="F943">
        <f t="shared" si="929"/>
        <v>0.28960964697855512</v>
      </c>
      <c r="G943">
        <f t="shared" si="923"/>
        <v>2.8035957194480852</v>
      </c>
      <c r="H943">
        <f t="shared" si="924"/>
        <v>0.33159802469996846</v>
      </c>
      <c r="I943">
        <f t="shared" si="925"/>
        <v>0.33159802469996852</v>
      </c>
      <c r="J943">
        <f t="shared" si="980"/>
        <v>65.827806426730703</v>
      </c>
      <c r="K943">
        <f t="shared" si="981"/>
        <v>63.128473747559646</v>
      </c>
      <c r="L943">
        <f t="shared" si="930"/>
        <v>1.2561275599834505E+24</v>
      </c>
      <c r="M943">
        <f t="shared" si="926"/>
        <v>4.4163583352199852E-2</v>
      </c>
      <c r="N943" s="17">
        <f t="shared" si="982"/>
        <v>5.5475094196324535E+22</v>
      </c>
      <c r="O943">
        <f t="shared" si="983"/>
        <v>0</v>
      </c>
      <c r="P943" s="18" t="e">
        <f t="shared" si="927"/>
        <v>#N/A</v>
      </c>
      <c r="R943">
        <f t="shared" si="931"/>
        <v>4.1451719157457587</v>
      </c>
      <c r="S943">
        <f t="shared" si="932"/>
        <v>55.490075855242523</v>
      </c>
      <c r="T943">
        <f t="shared" si="954"/>
        <v>-3.1198547355544521</v>
      </c>
      <c r="U943" s="9">
        <f t="shared" si="933"/>
        <v>52.370221119688068</v>
      </c>
      <c r="V943">
        <f t="shared" si="955"/>
        <v>-5.5475094196322153E+22</v>
      </c>
      <c r="W943">
        <f t="shared" si="956"/>
        <v>0</v>
      </c>
      <c r="X943">
        <f t="shared" si="957"/>
        <v>-4.2632564145606011E-14</v>
      </c>
      <c r="Y943">
        <f t="shared" si="934"/>
        <v>0.29381898190304812</v>
      </c>
      <c r="Z943">
        <f t="shared" si="935"/>
        <v>31.415926535897931</v>
      </c>
      <c r="AA943">
        <f t="shared" si="936"/>
        <v>4.418569998481642</v>
      </c>
      <c r="AB943">
        <f t="shared" si="958"/>
        <v>14.603144391006751</v>
      </c>
      <c r="AC943">
        <f t="shared" si="937"/>
        <v>46.019070926904682</v>
      </c>
      <c r="AD943">
        <f t="shared" si="959"/>
        <v>0.34108622813787992</v>
      </c>
      <c r="AE943">
        <f t="shared" si="938"/>
        <v>1.2343077349001035</v>
      </c>
      <c r="AF943" s="9">
        <f t="shared" si="960"/>
        <v>47.594464889942671</v>
      </c>
      <c r="AG943" s="9">
        <f t="shared" si="961"/>
        <v>0</v>
      </c>
      <c r="AH943">
        <f t="shared" si="962"/>
        <v>0</v>
      </c>
      <c r="AI943">
        <f t="shared" si="979"/>
        <v>3.1257338500323417E-3</v>
      </c>
      <c r="AJ943">
        <f t="shared" si="939"/>
        <v>37.337604695554134</v>
      </c>
      <c r="AK943">
        <f t="shared" si="940"/>
        <v>13.403560007055367</v>
      </c>
      <c r="AL943">
        <f t="shared" si="941"/>
        <v>0.3898351094433119</v>
      </c>
      <c r="AM943">
        <f t="shared" si="942"/>
        <v>1.2392213076353489</v>
      </c>
      <c r="AN943" s="9">
        <f t="shared" si="963"/>
        <v>52.370221119688161</v>
      </c>
      <c r="AO943">
        <f t="shared" si="943"/>
        <v>9.2370555648813024E-14</v>
      </c>
      <c r="AP943">
        <f t="shared" si="964"/>
        <v>1.7637992292930583E-15</v>
      </c>
      <c r="AQ943">
        <f t="shared" si="944"/>
        <v>5.9216781596562029</v>
      </c>
      <c r="AR943">
        <f t="shared" si="945"/>
        <v>-1.1995843839513842</v>
      </c>
      <c r="AS943">
        <f t="shared" si="946"/>
        <v>4.8748881305431979E-2</v>
      </c>
      <c r="AT943">
        <f t="shared" si="965"/>
        <v>-8.9497445702481054E-2</v>
      </c>
      <c r="AU943">
        <f t="shared" si="947"/>
        <v>4.7757562297454896</v>
      </c>
      <c r="AV943">
        <f t="shared" si="966"/>
        <v>9.1192210528018611E-2</v>
      </c>
      <c r="AW943">
        <f t="shared" si="967"/>
        <v>0</v>
      </c>
      <c r="AX943">
        <f t="shared" si="948"/>
        <v>4.4177952238660063E-2</v>
      </c>
      <c r="AY943" t="b">
        <f t="shared" si="968"/>
        <v>0</v>
      </c>
      <c r="AZ943">
        <f t="shared" si="949"/>
        <v>37.337604695554134</v>
      </c>
      <c r="BA943">
        <f t="shared" si="950"/>
        <v>13.403560007055356</v>
      </c>
      <c r="BB943">
        <f t="shared" si="951"/>
        <v>0.34050331314540416</v>
      </c>
      <c r="BC943">
        <f t="shared" si="952"/>
        <v>1.2392213076353493</v>
      </c>
      <c r="BD943">
        <f t="shared" si="953"/>
        <v>4.9331796297907987E-2</v>
      </c>
      <c r="BF943" s="15">
        <f t="shared" si="969"/>
        <v>52.370221119688146</v>
      </c>
      <c r="BG943" s="10">
        <f t="shared" si="970"/>
        <v>0</v>
      </c>
      <c r="BH943">
        <f t="shared" si="971"/>
        <v>4.7757562297454754</v>
      </c>
      <c r="BI943">
        <f t="shared" si="972"/>
        <v>5.9216781596562029</v>
      </c>
      <c r="BJ943">
        <f t="shared" si="973"/>
        <v>-1.1995843839513949</v>
      </c>
      <c r="BK943">
        <f t="shared" si="974"/>
        <v>-5.8291499247575818E-4</v>
      </c>
      <c r="BM943">
        <f t="shared" si="975"/>
        <v>0</v>
      </c>
      <c r="BN943">
        <f t="shared" si="976"/>
        <v>0</v>
      </c>
      <c r="BO943">
        <f t="shared" si="977"/>
        <v>0</v>
      </c>
      <c r="BP943">
        <f t="shared" si="978"/>
        <v>0</v>
      </c>
    </row>
    <row r="944" spans="1:68" x14ac:dyDescent="0.2">
      <c r="A944">
        <f t="shared" si="984"/>
        <v>0.90700000000000003</v>
      </c>
      <c r="B944">
        <f t="shared" si="920"/>
        <v>2.8350406019794114</v>
      </c>
      <c r="C944">
        <f t="shared" si="921"/>
        <v>0.29069324805301555</v>
      </c>
      <c r="D944">
        <f t="shared" si="922"/>
        <v>2.8350406019794114</v>
      </c>
      <c r="E944">
        <f t="shared" si="928"/>
        <v>0.28661645703934269</v>
      </c>
      <c r="F944">
        <f t="shared" si="929"/>
        <v>0.28661645703934258</v>
      </c>
      <c r="G944">
        <f t="shared" si="923"/>
        <v>2.8066901959596171</v>
      </c>
      <c r="H944">
        <f t="shared" si="924"/>
        <v>0.32867704829032213</v>
      </c>
      <c r="I944">
        <f t="shared" si="925"/>
        <v>0.32867704829032196</v>
      </c>
      <c r="J944">
        <f t="shared" si="980"/>
        <v>66.412822845344166</v>
      </c>
      <c r="K944">
        <f t="shared" si="981"/>
        <v>63.683866124606368</v>
      </c>
      <c r="L944">
        <f t="shared" si="930"/>
        <v>1.4784639099809751E+24</v>
      </c>
      <c r="M944">
        <f t="shared" si="926"/>
        <v>4.4194810171740949E-2</v>
      </c>
      <c r="N944" s="17">
        <f t="shared" si="982"/>
        <v>6.5340431847379094E+22</v>
      </c>
      <c r="O944">
        <f t="shared" si="983"/>
        <v>0</v>
      </c>
      <c r="P944" s="18" t="e">
        <f t="shared" si="927"/>
        <v>#N/A</v>
      </c>
      <c r="R944">
        <f t="shared" si="931"/>
        <v>4.1539312514489968</v>
      </c>
      <c r="S944">
        <f t="shared" si="932"/>
        <v>55.653045881981811</v>
      </c>
      <c r="T944">
        <f t="shared" si="954"/>
        <v>-3.1191479137213296</v>
      </c>
      <c r="U944" s="9">
        <f t="shared" si="933"/>
        <v>52.533897968260483</v>
      </c>
      <c r="V944">
        <f t="shared" si="955"/>
        <v>-6.5340431847378339E+22</v>
      </c>
      <c r="W944">
        <f t="shared" si="956"/>
        <v>0</v>
      </c>
      <c r="X944">
        <f t="shared" si="957"/>
        <v>-1.4210854715202004E-14</v>
      </c>
      <c r="Y944">
        <f t="shared" si="934"/>
        <v>0.29069324805301555</v>
      </c>
      <c r="Z944">
        <f t="shared" si="935"/>
        <v>31.415926535897931</v>
      </c>
      <c r="AA944">
        <f t="shared" si="936"/>
        <v>4.4216957323316741</v>
      </c>
      <c r="AB944">
        <f t="shared" si="958"/>
        <v>14.779979286853084</v>
      </c>
      <c r="AC944">
        <f t="shared" si="937"/>
        <v>46.195905822751016</v>
      </c>
      <c r="AD944">
        <f t="shared" si="959"/>
        <v>0.34179338651421576</v>
      </c>
      <c r="AE944">
        <f t="shared" si="938"/>
        <v>1.2446936372452495</v>
      </c>
      <c r="AF944" s="9">
        <f t="shared" si="960"/>
        <v>47.782392846510483</v>
      </c>
      <c r="AG944" s="9">
        <f t="shared" si="961"/>
        <v>0</v>
      </c>
      <c r="AH944">
        <f t="shared" si="962"/>
        <v>0</v>
      </c>
      <c r="AI944">
        <f t="shared" si="979"/>
        <v>3.1257338500325638E-3</v>
      </c>
      <c r="AJ944">
        <f t="shared" si="939"/>
        <v>37.337604695554134</v>
      </c>
      <c r="AK944">
        <f t="shared" si="940"/>
        <v>13.55614099782389</v>
      </c>
      <c r="AL944">
        <f t="shared" si="941"/>
        <v>0.39054193127643444</v>
      </c>
      <c r="AM944">
        <f t="shared" si="942"/>
        <v>1.24961034360598</v>
      </c>
      <c r="AN944" s="9">
        <f t="shared" si="963"/>
        <v>52.533897968260433</v>
      </c>
      <c r="AO944">
        <f t="shared" si="943"/>
        <v>0</v>
      </c>
      <c r="AP944">
        <f t="shared" si="964"/>
        <v>0</v>
      </c>
      <c r="AQ944">
        <f t="shared" si="944"/>
        <v>5.9216781596562029</v>
      </c>
      <c r="AR944">
        <f t="shared" si="945"/>
        <v>-1.2238382890291941</v>
      </c>
      <c r="AS944">
        <f t="shared" si="946"/>
        <v>4.8748544762218682E-2</v>
      </c>
      <c r="AT944">
        <f t="shared" si="965"/>
        <v>-9.0279253456101674E-2</v>
      </c>
      <c r="AU944">
        <f t="shared" si="947"/>
        <v>4.7515051217499504</v>
      </c>
      <c r="AV944">
        <f t="shared" si="966"/>
        <v>9.0446460390597366E-2</v>
      </c>
      <c r="AW944">
        <f t="shared" si="967"/>
        <v>0</v>
      </c>
      <c r="AX944">
        <f t="shared" si="948"/>
        <v>4.4209209577160388E-2</v>
      </c>
      <c r="AY944" t="b">
        <f t="shared" si="968"/>
        <v>0</v>
      </c>
      <c r="AZ944">
        <f t="shared" si="949"/>
        <v>37.337604695554134</v>
      </c>
      <c r="BA944">
        <f t="shared" si="950"/>
        <v>13.556140997823901</v>
      </c>
      <c r="BB944">
        <f t="shared" si="951"/>
        <v>0.34121013497852637</v>
      </c>
      <c r="BC944">
        <f t="shared" si="952"/>
        <v>1.2496103436059802</v>
      </c>
      <c r="BD944">
        <f t="shared" si="953"/>
        <v>4.9331796297907987E-2</v>
      </c>
      <c r="BF944" s="15">
        <f t="shared" si="969"/>
        <v>52.533897968260447</v>
      </c>
      <c r="BG944" s="10">
        <f t="shared" si="970"/>
        <v>0</v>
      </c>
      <c r="BH944">
        <f t="shared" si="971"/>
        <v>4.7515051217499646</v>
      </c>
      <c r="BI944">
        <f t="shared" si="972"/>
        <v>5.9216781596562029</v>
      </c>
      <c r="BJ944">
        <f t="shared" si="973"/>
        <v>-1.2238382890291835</v>
      </c>
      <c r="BK944">
        <f t="shared" si="974"/>
        <v>-5.8325153568938859E-4</v>
      </c>
      <c r="BM944">
        <f t="shared" si="975"/>
        <v>0</v>
      </c>
      <c r="BN944">
        <f t="shared" si="976"/>
        <v>0</v>
      </c>
      <c r="BO944">
        <f t="shared" si="977"/>
        <v>0</v>
      </c>
      <c r="BP944">
        <f t="shared" si="978"/>
        <v>0</v>
      </c>
    </row>
    <row r="945" spans="1:68" x14ac:dyDescent="0.2">
      <c r="A945">
        <f t="shared" si="984"/>
        <v>0.90800000000000003</v>
      </c>
      <c r="B945">
        <f t="shared" si="920"/>
        <v>2.838166335829444</v>
      </c>
      <c r="C945">
        <f t="shared" si="921"/>
        <v>0.28756751420298299</v>
      </c>
      <c r="D945">
        <f t="shared" si="922"/>
        <v>2.838166335829444</v>
      </c>
      <c r="E945">
        <f t="shared" si="928"/>
        <v>0.28362046679883313</v>
      </c>
      <c r="F945">
        <f t="shared" si="929"/>
        <v>0.28362046679883302</v>
      </c>
      <c r="G945">
        <f t="shared" si="923"/>
        <v>2.8097846724711495</v>
      </c>
      <c r="H945">
        <f t="shared" si="924"/>
        <v>0.32575292454247728</v>
      </c>
      <c r="I945">
        <f t="shared" si="925"/>
        <v>0.32575292454247723</v>
      </c>
      <c r="J945">
        <f t="shared" si="980"/>
        <v>67.008978083907991</v>
      </c>
      <c r="K945">
        <f t="shared" si="981"/>
        <v>64.249782949344166</v>
      </c>
      <c r="L945">
        <f t="shared" si="930"/>
        <v>1.7455885705853016E+24</v>
      </c>
      <c r="M945">
        <f t="shared" si="926"/>
        <v>4.4226036948102787E-2</v>
      </c>
      <c r="N945" s="17">
        <f t="shared" si="982"/>
        <v>7.7200464618891482E+22</v>
      </c>
      <c r="O945">
        <f t="shared" si="983"/>
        <v>0</v>
      </c>
      <c r="P945" s="18" t="e">
        <f t="shared" si="927"/>
        <v>#N/A</v>
      </c>
      <c r="R945">
        <f t="shared" si="931"/>
        <v>4.1627783455492988</v>
      </c>
      <c r="S945">
        <f t="shared" si="932"/>
        <v>55.819134020375749</v>
      </c>
      <c r="T945">
        <f t="shared" si="954"/>
        <v>-3.1184415921087862</v>
      </c>
      <c r="U945" s="9">
        <f t="shared" si="933"/>
        <v>52.700692428266962</v>
      </c>
      <c r="V945">
        <f t="shared" si="955"/>
        <v>-7.7200464618888295E+22</v>
      </c>
      <c r="W945">
        <f t="shared" si="956"/>
        <v>0</v>
      </c>
      <c r="X945">
        <f t="shared" si="957"/>
        <v>-4.2632564145606011E-14</v>
      </c>
      <c r="Y945">
        <f t="shared" si="934"/>
        <v>0.28756751420298299</v>
      </c>
      <c r="Z945">
        <f t="shared" si="935"/>
        <v>31.415926535897931</v>
      </c>
      <c r="AA945">
        <f t="shared" si="936"/>
        <v>4.4248214661817062</v>
      </c>
      <c r="AB945">
        <f t="shared" si="958"/>
        <v>14.960568131289014</v>
      </c>
      <c r="AC945">
        <f t="shared" si="937"/>
        <v>46.376494667186947</v>
      </c>
      <c r="AD945">
        <f t="shared" si="959"/>
        <v>0.34250004517094257</v>
      </c>
      <c r="AE945">
        <f t="shared" si="938"/>
        <v>1.2551985133834753</v>
      </c>
      <c r="AF945" s="9">
        <f t="shared" si="960"/>
        <v>47.974193225741367</v>
      </c>
      <c r="AG945" s="9">
        <f t="shared" si="961"/>
        <v>0</v>
      </c>
      <c r="AH945">
        <f t="shared" si="962"/>
        <v>0</v>
      </c>
      <c r="AI945">
        <f t="shared" si="979"/>
        <v>3.1257338500325638E-3</v>
      </c>
      <c r="AJ945">
        <f t="shared" si="939"/>
        <v>37.337604695554134</v>
      </c>
      <c r="AK945">
        <f t="shared" si="940"/>
        <v>13.711721160733696</v>
      </c>
      <c r="AL945">
        <f t="shared" si="941"/>
        <v>0.3912482528889778</v>
      </c>
      <c r="AM945">
        <f t="shared" si="942"/>
        <v>1.2601183190902212</v>
      </c>
      <c r="AN945" s="9">
        <f t="shared" si="963"/>
        <v>52.700692428267033</v>
      </c>
      <c r="AO945">
        <f t="shared" si="943"/>
        <v>7.1054273576010019E-14</v>
      </c>
      <c r="AP945">
        <f t="shared" si="964"/>
        <v>1.3482607211038974E-15</v>
      </c>
      <c r="AQ945">
        <f t="shared" si="944"/>
        <v>5.9216781596562029</v>
      </c>
      <c r="AR945">
        <f t="shared" si="945"/>
        <v>-1.2488469705553182</v>
      </c>
      <c r="AS945">
        <f t="shared" si="946"/>
        <v>4.874820771803523E-2</v>
      </c>
      <c r="AT945">
        <f t="shared" si="965"/>
        <v>-9.1078789884645975E-2</v>
      </c>
      <c r="AU945">
        <f t="shared" si="947"/>
        <v>4.726499202525666</v>
      </c>
      <c r="AV945">
        <f t="shared" si="966"/>
        <v>8.9685713502893505E-2</v>
      </c>
      <c r="AW945">
        <f t="shared" si="967"/>
        <v>0</v>
      </c>
      <c r="AX945">
        <f t="shared" si="948"/>
        <v>4.424046691566072E-2</v>
      </c>
      <c r="AY945" t="b">
        <f t="shared" si="968"/>
        <v>0</v>
      </c>
      <c r="AZ945">
        <f t="shared" si="949"/>
        <v>37.337604695554134</v>
      </c>
      <c r="BA945">
        <f t="shared" si="950"/>
        <v>13.711721160733687</v>
      </c>
      <c r="BB945">
        <f t="shared" si="951"/>
        <v>0.34191645659106973</v>
      </c>
      <c r="BC945">
        <f t="shared" si="952"/>
        <v>1.2601183190902217</v>
      </c>
      <c r="BD945">
        <f t="shared" si="953"/>
        <v>4.9331796297907987E-2</v>
      </c>
      <c r="BF945" s="15">
        <f t="shared" si="969"/>
        <v>52.700692428267025</v>
      </c>
      <c r="BG945" s="10">
        <f t="shared" si="970"/>
        <v>0</v>
      </c>
      <c r="BH945">
        <f t="shared" si="971"/>
        <v>4.7264992025256589</v>
      </c>
      <c r="BI945">
        <f t="shared" si="972"/>
        <v>5.9216781596562029</v>
      </c>
      <c r="BJ945">
        <f t="shared" si="973"/>
        <v>-1.2488469705553271</v>
      </c>
      <c r="BK945">
        <f t="shared" si="974"/>
        <v>-5.8358857987284019E-4</v>
      </c>
      <c r="BM945">
        <f t="shared" si="975"/>
        <v>0</v>
      </c>
      <c r="BN945">
        <f t="shared" si="976"/>
        <v>0</v>
      </c>
      <c r="BO945">
        <f t="shared" si="977"/>
        <v>0</v>
      </c>
      <c r="BP945">
        <f t="shared" si="978"/>
        <v>0</v>
      </c>
    </row>
    <row r="946" spans="1:68" x14ac:dyDescent="0.2">
      <c r="A946">
        <f t="shared" si="984"/>
        <v>0.90900000000000003</v>
      </c>
      <c r="B946">
        <f t="shared" si="920"/>
        <v>2.8412920696794761</v>
      </c>
      <c r="C946">
        <f t="shared" si="921"/>
        <v>0.28444178035295087</v>
      </c>
      <c r="D946">
        <f t="shared" si="922"/>
        <v>2.8412920696794761</v>
      </c>
      <c r="E946">
        <f t="shared" si="928"/>
        <v>0.28062170552846327</v>
      </c>
      <c r="F946">
        <f t="shared" si="929"/>
        <v>0.28062170552846316</v>
      </c>
      <c r="G946">
        <f t="shared" si="923"/>
        <v>2.8128791489826814</v>
      </c>
      <c r="H946">
        <f t="shared" si="924"/>
        <v>0.32282568145719248</v>
      </c>
      <c r="I946">
        <f t="shared" si="925"/>
        <v>0.32282568145719259</v>
      </c>
      <c r="J946">
        <f t="shared" si="980"/>
        <v>67.616586397046888</v>
      </c>
      <c r="K946">
        <f t="shared" si="981"/>
        <v>64.826520118217402</v>
      </c>
      <c r="L946">
        <f t="shared" si="930"/>
        <v>2.067608022920138E+24</v>
      </c>
      <c r="M946">
        <f t="shared" si="926"/>
        <v>4.4257263681254835E-2</v>
      </c>
      <c r="N946" s="17">
        <f t="shared" si="982"/>
        <v>9.1506673459854542E+22</v>
      </c>
      <c r="O946">
        <f t="shared" si="983"/>
        <v>0</v>
      </c>
      <c r="P946" s="18" t="e">
        <f t="shared" si="927"/>
        <v>#N/A</v>
      </c>
      <c r="R946">
        <f t="shared" si="931"/>
        <v>4.1717147807173562</v>
      </c>
      <c r="S946">
        <f t="shared" si="932"/>
        <v>55.988434626495028</v>
      </c>
      <c r="T946">
        <f t="shared" si="954"/>
        <v>-3.1177357700106882</v>
      </c>
      <c r="U946" s="9">
        <f t="shared" si="933"/>
        <v>52.870698856484339</v>
      </c>
      <c r="V946">
        <f t="shared" si="955"/>
        <v>-9.1506673459852361E+22</v>
      </c>
      <c r="W946">
        <f t="shared" si="956"/>
        <v>0</v>
      </c>
      <c r="X946">
        <f t="shared" si="957"/>
        <v>-2.1316282072803006E-14</v>
      </c>
      <c r="Y946">
        <f t="shared" si="934"/>
        <v>0.28444178035295087</v>
      </c>
      <c r="Z946">
        <f t="shared" si="935"/>
        <v>31.415926535897931</v>
      </c>
      <c r="AA946">
        <f t="shared" si="936"/>
        <v>4.4279472000317384</v>
      </c>
      <c r="AB946">
        <f t="shared" si="958"/>
        <v>15.145034535022017</v>
      </c>
      <c r="AC946">
        <f t="shared" si="937"/>
        <v>46.560961070919944</v>
      </c>
      <c r="AD946">
        <f t="shared" si="959"/>
        <v>0.34320620481382402</v>
      </c>
      <c r="AE946">
        <f t="shared" si="938"/>
        <v>1.2658248895211168</v>
      </c>
      <c r="AF946" s="9">
        <f t="shared" si="960"/>
        <v>48.169992165254889</v>
      </c>
      <c r="AG946" s="9">
        <f t="shared" si="961"/>
        <v>0</v>
      </c>
      <c r="AH946">
        <f t="shared" si="962"/>
        <v>0</v>
      </c>
      <c r="AI946">
        <f t="shared" si="979"/>
        <v>3.1257338500323417E-3</v>
      </c>
      <c r="AJ946">
        <f t="shared" si="939"/>
        <v>37.337604695554134</v>
      </c>
      <c r="AK946">
        <f t="shared" si="940"/>
        <v>13.87039232562377</v>
      </c>
      <c r="AL946">
        <f t="shared" si="941"/>
        <v>0.3919540749870758</v>
      </c>
      <c r="AM946">
        <f t="shared" si="942"/>
        <v>1.2707477603194715</v>
      </c>
      <c r="AN946" s="9">
        <f t="shared" si="963"/>
        <v>52.870698856484452</v>
      </c>
      <c r="AO946">
        <f t="shared" si="943"/>
        <v>1.1368683772161603E-13</v>
      </c>
      <c r="AP946">
        <f t="shared" si="964"/>
        <v>2.1502805936084697E-15</v>
      </c>
      <c r="AQ946">
        <f t="shared" si="944"/>
        <v>5.9216781596562029</v>
      </c>
      <c r="AR946">
        <f t="shared" si="945"/>
        <v>-1.2746422093982464</v>
      </c>
      <c r="AS946">
        <f t="shared" si="946"/>
        <v>4.8747870173251773E-2</v>
      </c>
      <c r="AT946">
        <f t="shared" si="965"/>
        <v>-9.1896622638676803E-2</v>
      </c>
      <c r="AU946">
        <f t="shared" si="947"/>
        <v>4.7007066912295628</v>
      </c>
      <c r="AV946">
        <f t="shared" si="966"/>
        <v>8.8909486594634518E-2</v>
      </c>
      <c r="AW946">
        <f t="shared" si="967"/>
        <v>0</v>
      </c>
      <c r="AX946">
        <f t="shared" si="948"/>
        <v>4.4271724254161038E-2</v>
      </c>
      <c r="AY946" t="b">
        <f t="shared" si="968"/>
        <v>0</v>
      </c>
      <c r="AZ946">
        <f t="shared" si="949"/>
        <v>37.337604695554134</v>
      </c>
      <c r="BA946">
        <f t="shared" si="950"/>
        <v>13.870392325623765</v>
      </c>
      <c r="BB946">
        <f t="shared" si="951"/>
        <v>0.34262227868916806</v>
      </c>
      <c r="BC946">
        <f t="shared" si="952"/>
        <v>1.2707477603194719</v>
      </c>
      <c r="BD946">
        <f t="shared" si="953"/>
        <v>4.9331796297907987E-2</v>
      </c>
      <c r="BF946" s="15">
        <f t="shared" si="969"/>
        <v>52.870698856484452</v>
      </c>
      <c r="BG946" s="10">
        <f t="shared" si="970"/>
        <v>0</v>
      </c>
      <c r="BH946">
        <f t="shared" si="971"/>
        <v>4.7007066912295628</v>
      </c>
      <c r="BI946">
        <f t="shared" si="972"/>
        <v>5.9216781596562029</v>
      </c>
      <c r="BJ946">
        <f t="shared" si="973"/>
        <v>-1.2746422093982517</v>
      </c>
      <c r="BK946">
        <f t="shared" si="974"/>
        <v>-5.8392612465596461E-4</v>
      </c>
      <c r="BM946">
        <f t="shared" si="975"/>
        <v>0</v>
      </c>
      <c r="BN946">
        <f t="shared" si="976"/>
        <v>0</v>
      </c>
      <c r="BO946">
        <f t="shared" si="977"/>
        <v>0</v>
      </c>
      <c r="BP946">
        <f t="shared" si="978"/>
        <v>0</v>
      </c>
    </row>
    <row r="947" spans="1:68" x14ac:dyDescent="0.2">
      <c r="A947">
        <f t="shared" si="984"/>
        <v>0.91</v>
      </c>
      <c r="B947">
        <f t="shared" si="920"/>
        <v>2.8444178035295087</v>
      </c>
      <c r="C947">
        <f t="shared" si="921"/>
        <v>0.2813160465029183</v>
      </c>
      <c r="D947">
        <f t="shared" si="922"/>
        <v>2.8444178035295087</v>
      </c>
      <c r="E947">
        <f t="shared" si="928"/>
        <v>0.27762020252674202</v>
      </c>
      <c r="F947">
        <f t="shared" si="929"/>
        <v>0.27762020252674191</v>
      </c>
      <c r="G947">
        <f t="shared" si="923"/>
        <v>2.8159736254942134</v>
      </c>
      <c r="H947">
        <f t="shared" si="924"/>
        <v>0.31989534706509498</v>
      </c>
      <c r="I947">
        <f t="shared" si="925"/>
        <v>0.31989534706509481</v>
      </c>
      <c r="J947">
        <f t="shared" si="980"/>
        <v>68.235973988686908</v>
      </c>
      <c r="K947">
        <f t="shared" si="981"/>
        <v>65.414384750144265</v>
      </c>
      <c r="L947">
        <f t="shared" si="930"/>
        <v>2.4571538493884983E+24</v>
      </c>
      <c r="M947">
        <f t="shared" si="926"/>
        <v>4.4288490371166604E-2</v>
      </c>
      <c r="N947" s="17">
        <f t="shared" si="982"/>
        <v>1.0882363459911746E+23</v>
      </c>
      <c r="O947">
        <f t="shared" si="983"/>
        <v>0</v>
      </c>
      <c r="P947" s="18" t="e">
        <f t="shared" si="927"/>
        <v>#N/A</v>
      </c>
      <c r="R947">
        <f t="shared" si="931"/>
        <v>4.1807421845856467</v>
      </c>
      <c r="S947">
        <f t="shared" si="932"/>
        <v>56.16104594019955</v>
      </c>
      <c r="T947">
        <f t="shared" si="954"/>
        <v>-3.1170304467223948</v>
      </c>
      <c r="U947" s="9">
        <f t="shared" si="933"/>
        <v>53.044015493477154</v>
      </c>
      <c r="V947">
        <f t="shared" si="955"/>
        <v>-1.0882363459911994E+23</v>
      </c>
      <c r="W947">
        <f t="shared" si="956"/>
        <v>0</v>
      </c>
      <c r="X947">
        <f t="shared" si="957"/>
        <v>2.1316282072803006E-14</v>
      </c>
      <c r="Y947">
        <f t="shared" si="934"/>
        <v>0.2813160465029183</v>
      </c>
      <c r="Z947">
        <f t="shared" si="935"/>
        <v>31.415926535897931</v>
      </c>
      <c r="AA947">
        <f t="shared" si="936"/>
        <v>4.4310729338817714</v>
      </c>
      <c r="AB947">
        <f t="shared" si="958"/>
        <v>15.333507601886311</v>
      </c>
      <c r="AC947">
        <f t="shared" si="937"/>
        <v>46.749434137784242</v>
      </c>
      <c r="AD947">
        <f t="shared" si="959"/>
        <v>0.34391186614712976</v>
      </c>
      <c r="AE947">
        <f t="shared" si="938"/>
        <v>1.2765753756644802</v>
      </c>
      <c r="AF947" s="9">
        <f t="shared" si="960"/>
        <v>48.369921379595851</v>
      </c>
      <c r="AG947" s="9">
        <f t="shared" si="961"/>
        <v>0</v>
      </c>
      <c r="AH947">
        <f t="shared" si="962"/>
        <v>0</v>
      </c>
      <c r="AI947">
        <f t="shared" si="979"/>
        <v>3.1257338500323417E-3</v>
      </c>
      <c r="AJ947">
        <f t="shared" si="939"/>
        <v>37.337604695554134</v>
      </c>
      <c r="AK947">
        <f t="shared" si="940"/>
        <v>14.032250122322781</v>
      </c>
      <c r="AL947">
        <f t="shared" si="941"/>
        <v>0.39265939827536922</v>
      </c>
      <c r="AM947">
        <f t="shared" si="942"/>
        <v>1.2815012773248067</v>
      </c>
      <c r="AN947" s="9">
        <f t="shared" si="963"/>
        <v>53.04401549347709</v>
      </c>
      <c r="AO947">
        <f t="shared" si="943"/>
        <v>-6.3948846218409017E-14</v>
      </c>
      <c r="AP947">
        <f t="shared" si="964"/>
        <v>-1.2055807921682118E-15</v>
      </c>
      <c r="AQ947">
        <f t="shared" si="944"/>
        <v>5.9216781596562029</v>
      </c>
      <c r="AR947">
        <f t="shared" si="945"/>
        <v>-1.3012574795635299</v>
      </c>
      <c r="AS947">
        <f t="shared" si="946"/>
        <v>4.8747532128239457E-2</v>
      </c>
      <c r="AT947">
        <f t="shared" si="965"/>
        <v>-9.2733344133701254E-2</v>
      </c>
      <c r="AU947">
        <f t="shared" si="947"/>
        <v>4.6740941138812389</v>
      </c>
      <c r="AV947">
        <f t="shared" si="966"/>
        <v>8.8117275255226862E-2</v>
      </c>
      <c r="AW947">
        <f t="shared" si="967"/>
        <v>0</v>
      </c>
      <c r="AX947">
        <f t="shared" si="948"/>
        <v>4.4302981592661363E-2</v>
      </c>
      <c r="AY947" t="b">
        <f t="shared" si="968"/>
        <v>0</v>
      </c>
      <c r="AZ947">
        <f t="shared" si="949"/>
        <v>37.337604695554134</v>
      </c>
      <c r="BA947">
        <f t="shared" si="950"/>
        <v>14.03225012232277</v>
      </c>
      <c r="BB947">
        <f t="shared" si="951"/>
        <v>0.34332760197746132</v>
      </c>
      <c r="BC947">
        <f t="shared" si="952"/>
        <v>1.2815012773248069</v>
      </c>
      <c r="BD947">
        <f t="shared" si="953"/>
        <v>4.9331796297907987E-2</v>
      </c>
      <c r="BF947" s="15">
        <f t="shared" si="969"/>
        <v>53.044015493477083</v>
      </c>
      <c r="BG947" s="10">
        <f t="shared" si="970"/>
        <v>0</v>
      </c>
      <c r="BH947">
        <f t="shared" si="971"/>
        <v>4.6740941138812317</v>
      </c>
      <c r="BI947">
        <f t="shared" si="972"/>
        <v>5.9216781596562029</v>
      </c>
      <c r="BJ947">
        <f t="shared" si="973"/>
        <v>-1.3012574795635405</v>
      </c>
      <c r="BK947">
        <f t="shared" si="974"/>
        <v>-5.8426416966844696E-4</v>
      </c>
      <c r="BM947">
        <f t="shared" si="975"/>
        <v>0</v>
      </c>
      <c r="BN947">
        <f t="shared" si="976"/>
        <v>0</v>
      </c>
      <c r="BO947">
        <f t="shared" si="977"/>
        <v>0</v>
      </c>
      <c r="BP947">
        <f t="shared" si="978"/>
        <v>0</v>
      </c>
    </row>
    <row r="948" spans="1:68" x14ac:dyDescent="0.2">
      <c r="A948">
        <f t="shared" si="984"/>
        <v>0.91100000000000003</v>
      </c>
      <c r="B948">
        <f t="shared" si="920"/>
        <v>2.8475435373795412</v>
      </c>
      <c r="C948">
        <f t="shared" si="921"/>
        <v>0.27819031265288574</v>
      </c>
      <c r="D948">
        <f t="shared" si="922"/>
        <v>2.8475435373795412</v>
      </c>
      <c r="E948">
        <f t="shared" si="928"/>
        <v>0.2746159871189669</v>
      </c>
      <c r="F948">
        <f t="shared" si="929"/>
        <v>0.27461598711896673</v>
      </c>
      <c r="G948">
        <f t="shared" si="923"/>
        <v>2.8190681020057458</v>
      </c>
      <c r="H948">
        <f t="shared" si="924"/>
        <v>0.31696194942641376</v>
      </c>
      <c r="I948">
        <f t="shared" si="925"/>
        <v>0.3169619494264137</v>
      </c>
      <c r="J948">
        <f t="shared" si="980"/>
        <v>68.867479585285338</v>
      </c>
      <c r="K948">
        <f t="shared" si="981"/>
        <v>66.013695723773495</v>
      </c>
      <c r="L948">
        <f t="shared" si="930"/>
        <v>2.9300751057892968E+24</v>
      </c>
      <c r="M948">
        <f t="shared" si="926"/>
        <v>4.4319717017807583E-2</v>
      </c>
      <c r="N948" s="17">
        <f t="shared" si="982"/>
        <v>1.2986009952950425E+23</v>
      </c>
      <c r="O948">
        <f t="shared" si="983"/>
        <v>0</v>
      </c>
      <c r="P948" s="18" t="e">
        <f t="shared" si="927"/>
        <v>#N/A</v>
      </c>
      <c r="R948">
        <f t="shared" si="931"/>
        <v>4.189862231465268</v>
      </c>
      <c r="S948">
        <f t="shared" si="932"/>
        <v>56.337070287932711</v>
      </c>
      <c r="T948">
        <f t="shared" si="954"/>
        <v>-3.1163256215407587</v>
      </c>
      <c r="U948" s="9">
        <f t="shared" si="933"/>
        <v>53.220744666391951</v>
      </c>
      <c r="V948">
        <f t="shared" si="955"/>
        <v>-1.2986009952950167E+23</v>
      </c>
      <c r="W948">
        <f t="shared" si="956"/>
        <v>0</v>
      </c>
      <c r="X948">
        <f t="shared" si="957"/>
        <v>-2.1316282072803006E-14</v>
      </c>
      <c r="Y948">
        <f t="shared" si="934"/>
        <v>0.27819031265288574</v>
      </c>
      <c r="Z948">
        <f t="shared" si="935"/>
        <v>31.415926535897931</v>
      </c>
      <c r="AA948">
        <f t="shared" si="936"/>
        <v>4.4341986677318044</v>
      </c>
      <c r="AB948">
        <f t="shared" si="958"/>
        <v>15.526122237444344</v>
      </c>
      <c r="AC948">
        <f t="shared" si="937"/>
        <v>46.942048773342279</v>
      </c>
      <c r="AD948">
        <f t="shared" si="959"/>
        <v>0.34461702987363946</v>
      </c>
      <c r="AE948">
        <f t="shared" si="938"/>
        <v>1.2874526693646198</v>
      </c>
      <c r="AF948" s="9">
        <f t="shared" si="960"/>
        <v>48.574118472580537</v>
      </c>
      <c r="AG948" s="9">
        <f t="shared" si="961"/>
        <v>0</v>
      </c>
      <c r="AH948">
        <f t="shared" si="962"/>
        <v>0</v>
      </c>
      <c r="AI948">
        <f t="shared" si="979"/>
        <v>3.1257338500325638E-3</v>
      </c>
      <c r="AJ948">
        <f t="shared" si="939"/>
        <v>37.337604695554134</v>
      </c>
      <c r="AK948">
        <f t="shared" si="940"/>
        <v>14.197394179699103</v>
      </c>
      <c r="AL948">
        <f t="shared" si="941"/>
        <v>0.39336422345700539</v>
      </c>
      <c r="AM948">
        <f t="shared" si="942"/>
        <v>1.29238156768176</v>
      </c>
      <c r="AN948" s="9">
        <f t="shared" si="963"/>
        <v>53.220744666392001</v>
      </c>
      <c r="AO948">
        <f t="shared" si="943"/>
        <v>0</v>
      </c>
      <c r="AP948">
        <f t="shared" si="964"/>
        <v>0</v>
      </c>
      <c r="AQ948">
        <f t="shared" si="944"/>
        <v>5.9216781596562029</v>
      </c>
      <c r="AR948">
        <f t="shared" si="945"/>
        <v>-1.3287280577452414</v>
      </c>
      <c r="AS948">
        <f t="shared" si="946"/>
        <v>4.8747193583365933E-2</v>
      </c>
      <c r="AT948">
        <f t="shared" si="965"/>
        <v>-9.3589572912273836E-2</v>
      </c>
      <c r="AU948">
        <f t="shared" si="947"/>
        <v>4.6466261938114641</v>
      </c>
      <c r="AV948">
        <f t="shared" si="966"/>
        <v>8.7308552763368796E-2</v>
      </c>
      <c r="AW948">
        <f t="shared" si="967"/>
        <v>0</v>
      </c>
      <c r="AX948">
        <f t="shared" si="948"/>
        <v>4.4334238931161687E-2</v>
      </c>
      <c r="AY948" t="b">
        <f t="shared" si="968"/>
        <v>0</v>
      </c>
      <c r="AZ948">
        <f t="shared" si="949"/>
        <v>37.337604695554134</v>
      </c>
      <c r="BA948">
        <f t="shared" si="950"/>
        <v>14.197394179699094</v>
      </c>
      <c r="BB948">
        <f t="shared" si="951"/>
        <v>0.34403242715909765</v>
      </c>
      <c r="BC948">
        <f t="shared" si="952"/>
        <v>1.2923815676817607</v>
      </c>
      <c r="BD948">
        <f t="shared" si="953"/>
        <v>4.9331796297907987E-2</v>
      </c>
      <c r="BF948" s="15">
        <f t="shared" si="969"/>
        <v>53.220744666391994</v>
      </c>
      <c r="BG948" s="10">
        <f t="shared" si="970"/>
        <v>0</v>
      </c>
      <c r="BH948">
        <f t="shared" si="971"/>
        <v>4.646626193811457</v>
      </c>
      <c r="BI948">
        <f t="shared" si="972"/>
        <v>5.9216781596562029</v>
      </c>
      <c r="BJ948">
        <f t="shared" si="973"/>
        <v>-1.3287280577452503</v>
      </c>
      <c r="BK948">
        <f t="shared" si="974"/>
        <v>-5.8460271454180424E-4</v>
      </c>
      <c r="BM948">
        <f t="shared" si="975"/>
        <v>0</v>
      </c>
      <c r="BN948">
        <f t="shared" si="976"/>
        <v>0</v>
      </c>
      <c r="BO948">
        <f t="shared" si="977"/>
        <v>0</v>
      </c>
      <c r="BP948">
        <f t="shared" si="978"/>
        <v>0</v>
      </c>
    </row>
    <row r="949" spans="1:68" x14ac:dyDescent="0.2">
      <c r="A949">
        <f t="shared" si="984"/>
        <v>0.91200000000000003</v>
      </c>
      <c r="B949">
        <f t="shared" si="920"/>
        <v>2.8506692712295734</v>
      </c>
      <c r="C949">
        <f t="shared" si="921"/>
        <v>0.27506457880285362</v>
      </c>
      <c r="D949">
        <f t="shared" si="922"/>
        <v>2.8506692712295734</v>
      </c>
      <c r="E949">
        <f t="shared" si="928"/>
        <v>0.27160908865693612</v>
      </c>
      <c r="F949">
        <f t="shared" si="929"/>
        <v>0.271609088656936</v>
      </c>
      <c r="G949">
        <f t="shared" si="923"/>
        <v>2.8221625785172777</v>
      </c>
      <c r="H949">
        <f t="shared" si="924"/>
        <v>0.31402551663071193</v>
      </c>
      <c r="I949">
        <f t="shared" si="925"/>
        <v>0.31402551663071204</v>
      </c>
      <c r="J949">
        <f t="shared" si="980"/>
        <v>69.511455042379694</v>
      </c>
      <c r="K949">
        <f t="shared" si="981"/>
        <v>66.624784245915166</v>
      </c>
      <c r="L949">
        <f t="shared" si="930"/>
        <v>3.5063375740857131E+24</v>
      </c>
      <c r="M949">
        <f t="shared" si="926"/>
        <v>4.4350943621147249E-2</v>
      </c>
      <c r="N949" s="17">
        <f t="shared" si="982"/>
        <v>1.5550938006498568E+23</v>
      </c>
      <c r="O949">
        <f t="shared" si="983"/>
        <v>0</v>
      </c>
      <c r="P949" s="18" t="e">
        <f t="shared" si="927"/>
        <v>#N/A</v>
      </c>
      <c r="R949">
        <f t="shared" si="931"/>
        <v>4.1990766441455332</v>
      </c>
      <c r="S949">
        <f t="shared" si="932"/>
        <v>56.516614298400377</v>
      </c>
      <c r="T949">
        <f t="shared" si="954"/>
        <v>-3.1156212937641174</v>
      </c>
      <c r="U949" s="9">
        <f t="shared" si="933"/>
        <v>53.400993004636263</v>
      </c>
      <c r="V949">
        <f t="shared" si="955"/>
        <v>-1.5550938006498384E+23</v>
      </c>
      <c r="W949">
        <f t="shared" si="956"/>
        <v>0</v>
      </c>
      <c r="X949">
        <f t="shared" si="957"/>
        <v>-1.4210854715202004E-14</v>
      </c>
      <c r="Y949">
        <f t="shared" si="934"/>
        <v>0.27506457880285362</v>
      </c>
      <c r="Z949">
        <f t="shared" si="935"/>
        <v>31.415926535897931</v>
      </c>
      <c r="AA949">
        <f t="shared" si="936"/>
        <v>4.4373244015818365</v>
      </c>
      <c r="AB949">
        <f t="shared" si="958"/>
        <v>15.723019478629519</v>
      </c>
      <c r="AC949">
        <f t="shared" si="937"/>
        <v>47.138946014527448</v>
      </c>
      <c r="AD949">
        <f t="shared" si="959"/>
        <v>0.34532169669464691</v>
      </c>
      <c r="AE949">
        <f t="shared" si="938"/>
        <v>1.2984595596737234</v>
      </c>
      <c r="AF949" s="9">
        <f t="shared" si="960"/>
        <v>48.782727270895819</v>
      </c>
      <c r="AG949" s="9">
        <f t="shared" si="961"/>
        <v>0</v>
      </c>
      <c r="AH949">
        <f t="shared" si="962"/>
        <v>0</v>
      </c>
      <c r="AI949">
        <f t="shared" si="979"/>
        <v>3.1257338500323417E-3</v>
      </c>
      <c r="AJ949">
        <f t="shared" si="939"/>
        <v>37.337604695554134</v>
      </c>
      <c r="AK949">
        <f t="shared" si="940"/>
        <v>14.365928337381831</v>
      </c>
      <c r="AL949">
        <f t="shared" si="941"/>
        <v>0.39406855123364659</v>
      </c>
      <c r="AM949">
        <f t="shared" si="942"/>
        <v>1.3033914204667019</v>
      </c>
      <c r="AN949" s="9">
        <f t="shared" si="963"/>
        <v>53.400993004636312</v>
      </c>
      <c r="AO949">
        <f t="shared" si="943"/>
        <v>0</v>
      </c>
      <c r="AP949">
        <f t="shared" si="964"/>
        <v>0</v>
      </c>
      <c r="AQ949">
        <f t="shared" si="944"/>
        <v>5.9216781596562029</v>
      </c>
      <c r="AR949">
        <f t="shared" si="945"/>
        <v>-1.3570911412476878</v>
      </c>
      <c r="AS949">
        <f t="shared" si="946"/>
        <v>4.8746854538999684E-2</v>
      </c>
      <c r="AT949">
        <f t="shared" si="965"/>
        <v>-9.4465955097129184E-2</v>
      </c>
      <c r="AU949">
        <f t="shared" si="947"/>
        <v>4.6182657337404933</v>
      </c>
      <c r="AV949">
        <f t="shared" si="966"/>
        <v>8.6482768838016408E-2</v>
      </c>
      <c r="AW949">
        <f t="shared" si="967"/>
        <v>0</v>
      </c>
      <c r="AX949">
        <f t="shared" si="948"/>
        <v>4.4365496269662012E-2</v>
      </c>
      <c r="AY949" t="b">
        <f t="shared" si="968"/>
        <v>0</v>
      </c>
      <c r="AZ949">
        <f t="shared" si="949"/>
        <v>37.337604695554134</v>
      </c>
      <c r="BA949">
        <f t="shared" si="950"/>
        <v>14.365928337381813</v>
      </c>
      <c r="BB949">
        <f t="shared" si="951"/>
        <v>0.34473675493573885</v>
      </c>
      <c r="BC949">
        <f t="shared" si="952"/>
        <v>1.3033914204667021</v>
      </c>
      <c r="BD949">
        <f t="shared" si="953"/>
        <v>4.9331796297907987E-2</v>
      </c>
      <c r="BF949" s="15">
        <f t="shared" si="969"/>
        <v>53.400993004636298</v>
      </c>
      <c r="BG949" s="10">
        <f t="shared" si="970"/>
        <v>0</v>
      </c>
      <c r="BH949">
        <f t="shared" si="971"/>
        <v>4.6182657337404791</v>
      </c>
      <c r="BI949">
        <f t="shared" si="972"/>
        <v>5.9216781596562029</v>
      </c>
      <c r="BJ949">
        <f t="shared" si="973"/>
        <v>-1.3570911412477056</v>
      </c>
      <c r="BK949">
        <f t="shared" si="974"/>
        <v>-5.84941758908053E-4</v>
      </c>
      <c r="BM949">
        <f t="shared" si="975"/>
        <v>0</v>
      </c>
      <c r="BN949">
        <f t="shared" si="976"/>
        <v>-1.7763568394002505E-14</v>
      </c>
      <c r="BO949">
        <f t="shared" si="977"/>
        <v>0</v>
      </c>
      <c r="BP949">
        <f t="shared" si="978"/>
        <v>0</v>
      </c>
    </row>
    <row r="950" spans="1:68" x14ac:dyDescent="0.2">
      <c r="A950">
        <f t="shared" si="984"/>
        <v>0.91300000000000003</v>
      </c>
      <c r="B950">
        <f t="shared" si="920"/>
        <v>2.8537950050796059</v>
      </c>
      <c r="C950">
        <f t="shared" si="921"/>
        <v>0.27193884495282106</v>
      </c>
      <c r="D950">
        <f t="shared" si="922"/>
        <v>2.8537950050796059</v>
      </c>
      <c r="E950">
        <f t="shared" si="928"/>
        <v>0.26859953651866075</v>
      </c>
      <c r="F950">
        <f t="shared" si="929"/>
        <v>0.26859953651866064</v>
      </c>
      <c r="G950">
        <f t="shared" si="923"/>
        <v>2.8252570550288096</v>
      </c>
      <c r="H950">
        <f t="shared" si="924"/>
        <v>0.31108607679661548</v>
      </c>
      <c r="I950">
        <f t="shared" si="925"/>
        <v>0.31108607679661526</v>
      </c>
      <c r="J950">
        <f t="shared" si="980"/>
        <v>70.168265986738234</v>
      </c>
      <c r="K950">
        <f t="shared" si="981"/>
        <v>67.247994453279105</v>
      </c>
      <c r="L950">
        <f t="shared" si="930"/>
        <v>4.2111968733130641E+24</v>
      </c>
      <c r="M950">
        <f t="shared" si="926"/>
        <v>4.4382170181155117E-2</v>
      </c>
      <c r="N950" s="17">
        <f t="shared" si="982"/>
        <v>1.8690205629772874E+23</v>
      </c>
      <c r="O950">
        <f t="shared" si="983"/>
        <v>0</v>
      </c>
      <c r="P950" s="18" t="e">
        <f t="shared" si="927"/>
        <v>#N/A</v>
      </c>
      <c r="R950">
        <f t="shared" si="931"/>
        <v>4.2083871957811834</v>
      </c>
      <c r="S950">
        <f t="shared" si="932"/>
        <v>56.699789132096257</v>
      </c>
      <c r="T950">
        <f t="shared" si="954"/>
        <v>-3.1149174626922917</v>
      </c>
      <c r="U950" s="9">
        <f t="shared" si="933"/>
        <v>53.584871669403967</v>
      </c>
      <c r="V950">
        <f t="shared" si="955"/>
        <v>-1.8690205629772566E+23</v>
      </c>
      <c r="W950">
        <f t="shared" si="956"/>
        <v>0</v>
      </c>
      <c r="X950">
        <f t="shared" si="957"/>
        <v>-1.4210854715202004E-14</v>
      </c>
      <c r="Y950">
        <f t="shared" si="934"/>
        <v>0.27193884495282106</v>
      </c>
      <c r="Z950">
        <f t="shared" si="935"/>
        <v>31.415926535897931</v>
      </c>
      <c r="AA950">
        <f t="shared" si="936"/>
        <v>4.4404501354318686</v>
      </c>
      <c r="AB950">
        <f t="shared" si="958"/>
        <v>15.924346846122898</v>
      </c>
      <c r="AC950">
        <f t="shared" si="937"/>
        <v>47.340273382020825</v>
      </c>
      <c r="AD950">
        <f t="shared" si="959"/>
        <v>0.34602586730996482</v>
      </c>
      <c r="AE950">
        <f t="shared" si="938"/>
        <v>1.3095989313275682</v>
      </c>
      <c r="AF950" s="9">
        <f t="shared" si="960"/>
        <v>48.995898180658358</v>
      </c>
      <c r="AG950" s="9">
        <f t="shared" si="961"/>
        <v>0</v>
      </c>
      <c r="AH950">
        <f t="shared" si="962"/>
        <v>0</v>
      </c>
      <c r="AI950">
        <f t="shared" si="979"/>
        <v>3.1257338500323417E-3</v>
      </c>
      <c r="AJ950">
        <f t="shared" si="939"/>
        <v>37.337604695554134</v>
      </c>
      <c r="AK950">
        <f t="shared" si="940"/>
        <v>14.537960871104996</v>
      </c>
      <c r="AL950">
        <f t="shared" si="941"/>
        <v>0.39477238230547229</v>
      </c>
      <c r="AM950">
        <f t="shared" si="942"/>
        <v>1.3145337204393108</v>
      </c>
      <c r="AN950" s="9">
        <f t="shared" si="963"/>
        <v>53.584871669403924</v>
      </c>
      <c r="AO950">
        <f t="shared" si="943"/>
        <v>0</v>
      </c>
      <c r="AP950">
        <f t="shared" si="964"/>
        <v>0</v>
      </c>
      <c r="AQ950">
        <f t="shared" si="944"/>
        <v>5.9216781596562029</v>
      </c>
      <c r="AR950">
        <f t="shared" si="945"/>
        <v>-1.3863859750179017</v>
      </c>
      <c r="AS950">
        <f t="shared" si="946"/>
        <v>4.8746514995507473E-2</v>
      </c>
      <c r="AT950">
        <f t="shared" si="965"/>
        <v>-9.5363165942578695E-2</v>
      </c>
      <c r="AU950">
        <f t="shared" si="947"/>
        <v>4.588973488745566</v>
      </c>
      <c r="AV950">
        <f t="shared" si="966"/>
        <v>8.5639348304454257E-2</v>
      </c>
      <c r="AW950">
        <f t="shared" si="967"/>
        <v>0</v>
      </c>
      <c r="AX950">
        <f t="shared" si="948"/>
        <v>4.4396753608162337E-2</v>
      </c>
      <c r="AY950" t="b">
        <f t="shared" si="968"/>
        <v>0</v>
      </c>
      <c r="AZ950">
        <f t="shared" si="949"/>
        <v>37.337604695554134</v>
      </c>
      <c r="BA950">
        <f t="shared" si="950"/>
        <v>14.537960871104993</v>
      </c>
      <c r="BB950">
        <f t="shared" si="951"/>
        <v>0.34544058600756433</v>
      </c>
      <c r="BC950">
        <f t="shared" si="952"/>
        <v>1.3145337204393113</v>
      </c>
      <c r="BD950">
        <f t="shared" si="953"/>
        <v>4.9331796297907987E-2</v>
      </c>
      <c r="BF950" s="15">
        <f t="shared" si="969"/>
        <v>53.58487166940391</v>
      </c>
      <c r="BG950" s="10">
        <f t="shared" si="970"/>
        <v>0</v>
      </c>
      <c r="BH950">
        <f t="shared" si="971"/>
        <v>4.5889734887455518</v>
      </c>
      <c r="BI950">
        <f t="shared" si="972"/>
        <v>5.9216781596562029</v>
      </c>
      <c r="BJ950">
        <f t="shared" si="973"/>
        <v>-1.3863859750179053</v>
      </c>
      <c r="BK950">
        <f t="shared" si="974"/>
        <v>-5.8528130240048659E-4</v>
      </c>
      <c r="BM950">
        <f t="shared" si="975"/>
        <v>0</v>
      </c>
      <c r="BN950">
        <f t="shared" si="976"/>
        <v>0</v>
      </c>
      <c r="BO950">
        <f t="shared" si="977"/>
        <v>0</v>
      </c>
      <c r="BP950">
        <f t="shared" si="978"/>
        <v>0</v>
      </c>
    </row>
    <row r="951" spans="1:68" x14ac:dyDescent="0.2">
      <c r="A951">
        <f t="shared" si="984"/>
        <v>0.91400000000000003</v>
      </c>
      <c r="B951">
        <f t="shared" si="920"/>
        <v>2.8569207389296385</v>
      </c>
      <c r="C951">
        <f t="shared" si="921"/>
        <v>0.26881311110278849</v>
      </c>
      <c r="D951">
        <f t="shared" si="922"/>
        <v>2.8569207389296385</v>
      </c>
      <c r="E951">
        <f t="shared" si="928"/>
        <v>0.26558736010807993</v>
      </c>
      <c r="F951">
        <f t="shared" si="929"/>
        <v>0.26558736010807982</v>
      </c>
      <c r="G951">
        <f t="shared" si="923"/>
        <v>2.828351531540342</v>
      </c>
      <c r="H951">
        <f t="shared" si="924"/>
        <v>0.30814365807154498</v>
      </c>
      <c r="I951">
        <f t="shared" si="925"/>
        <v>0.30814365807154492</v>
      </c>
      <c r="J951">
        <f t="shared" si="980"/>
        <v>70.838292496572066</v>
      </c>
      <c r="K951">
        <f t="shared" si="981"/>
        <v>67.883684049817759</v>
      </c>
      <c r="L951">
        <f t="shared" si="930"/>
        <v>5.0767357891728448E+24</v>
      </c>
      <c r="M951">
        <f t="shared" si="926"/>
        <v>4.4413396697800651E-2</v>
      </c>
      <c r="N951" s="17">
        <f t="shared" si="982"/>
        <v>2.2547508053445561E+23</v>
      </c>
      <c r="O951">
        <f t="shared" si="983"/>
        <v>0</v>
      </c>
      <c r="P951" s="18" t="e">
        <f t="shared" si="927"/>
        <v>#N/A</v>
      </c>
      <c r="R951">
        <f t="shared" si="931"/>
        <v>4.2177957118723484</v>
      </c>
      <c r="S951">
        <f t="shared" si="932"/>
        <v>56.886710725730083</v>
      </c>
      <c r="T951">
        <f t="shared" si="954"/>
        <v>-3.1142141276265813</v>
      </c>
      <c r="U951" s="9">
        <f t="shared" si="933"/>
        <v>53.772496598103501</v>
      </c>
      <c r="V951">
        <f t="shared" si="955"/>
        <v>-2.2547508053444662E+23</v>
      </c>
      <c r="W951">
        <f t="shared" si="956"/>
        <v>0</v>
      </c>
      <c r="X951">
        <f t="shared" si="957"/>
        <v>-4.2632564145606011E-14</v>
      </c>
      <c r="Y951">
        <f t="shared" si="934"/>
        <v>0.26881311110278849</v>
      </c>
      <c r="Z951">
        <f t="shared" si="935"/>
        <v>31.415926535897931</v>
      </c>
      <c r="AA951">
        <f t="shared" si="936"/>
        <v>4.4435758692819007</v>
      </c>
      <c r="AB951">
        <f t="shared" si="958"/>
        <v>16.130258721314018</v>
      </c>
      <c r="AC951">
        <f t="shared" si="937"/>
        <v>47.546185257211945</v>
      </c>
      <c r="AD951">
        <f t="shared" si="959"/>
        <v>0.34672954241792864</v>
      </c>
      <c r="AE951">
        <f t="shared" si="938"/>
        <v>1.3208737691697772</v>
      </c>
      <c r="AF951" s="9">
        <f t="shared" si="960"/>
        <v>49.21378856879965</v>
      </c>
      <c r="AG951" s="9">
        <f t="shared" si="961"/>
        <v>0</v>
      </c>
      <c r="AH951">
        <f t="shared" si="962"/>
        <v>0</v>
      </c>
      <c r="AI951">
        <f t="shared" si="979"/>
        <v>3.1257338500325638E-3</v>
      </c>
      <c r="AJ951">
        <f t="shared" si="939"/>
        <v>37.337604695554134</v>
      </c>
      <c r="AK951">
        <f t="shared" si="940"/>
        <v>14.7136047327115</v>
      </c>
      <c r="AL951">
        <f t="shared" si="941"/>
        <v>0.3954757173711827</v>
      </c>
      <c r="AM951">
        <f t="shared" si="942"/>
        <v>1.3258114524668143</v>
      </c>
      <c r="AN951" s="9">
        <f t="shared" si="963"/>
        <v>53.772496598103636</v>
      </c>
      <c r="AO951">
        <f t="shared" si="943"/>
        <v>1.3500311979441904E-13</v>
      </c>
      <c r="AP951">
        <f t="shared" si="964"/>
        <v>2.5106351450153814E-15</v>
      </c>
      <c r="AQ951">
        <f t="shared" si="944"/>
        <v>5.9216781596562029</v>
      </c>
      <c r="AR951">
        <f t="shared" si="945"/>
        <v>-1.4166539886025173</v>
      </c>
      <c r="AS951">
        <f t="shared" si="946"/>
        <v>4.8746174953254062E-2</v>
      </c>
      <c r="AT951">
        <f t="shared" si="965"/>
        <v>-9.6281911491953531E-2</v>
      </c>
      <c r="AU951">
        <f t="shared" si="947"/>
        <v>4.5587080293039861</v>
      </c>
      <c r="AV951">
        <f t="shared" si="966"/>
        <v>8.4777689668676368E-2</v>
      </c>
      <c r="AW951">
        <f t="shared" si="967"/>
        <v>0</v>
      </c>
      <c r="AX951">
        <f t="shared" si="948"/>
        <v>4.4428010946662662E-2</v>
      </c>
      <c r="AY951" t="b">
        <f t="shared" si="968"/>
        <v>0</v>
      </c>
      <c r="AZ951">
        <f t="shared" si="949"/>
        <v>37.337604695554134</v>
      </c>
      <c r="BA951">
        <f t="shared" si="950"/>
        <v>14.7136047327115</v>
      </c>
      <c r="BB951">
        <f t="shared" si="951"/>
        <v>0.34614392107327469</v>
      </c>
      <c r="BC951">
        <f t="shared" si="952"/>
        <v>1.3258114524668148</v>
      </c>
      <c r="BD951">
        <f t="shared" si="953"/>
        <v>4.9331796297907987E-2</v>
      </c>
      <c r="BF951" s="15">
        <f t="shared" si="969"/>
        <v>53.772496598103636</v>
      </c>
      <c r="BG951" s="10">
        <f t="shared" si="970"/>
        <v>0</v>
      </c>
      <c r="BH951">
        <f t="shared" si="971"/>
        <v>4.5587080293039861</v>
      </c>
      <c r="BI951">
        <f t="shared" si="972"/>
        <v>5.9216781596562029</v>
      </c>
      <c r="BJ951">
        <f t="shared" si="973"/>
        <v>-1.4166539886025173</v>
      </c>
      <c r="BK951">
        <f t="shared" si="974"/>
        <v>-5.8562134465395266E-4</v>
      </c>
      <c r="BM951">
        <f t="shared" si="975"/>
        <v>0</v>
      </c>
      <c r="BN951">
        <f t="shared" si="976"/>
        <v>0</v>
      </c>
      <c r="BO951">
        <f t="shared" si="977"/>
        <v>0</v>
      </c>
      <c r="BP951">
        <f t="shared" si="978"/>
        <v>0</v>
      </c>
    </row>
    <row r="952" spans="1:68" x14ac:dyDescent="0.2">
      <c r="A952">
        <f t="shared" si="984"/>
        <v>0.91500000000000004</v>
      </c>
      <c r="B952">
        <f t="shared" si="920"/>
        <v>2.8600464727796706</v>
      </c>
      <c r="C952">
        <f t="shared" si="921"/>
        <v>0.26568737725275637</v>
      </c>
      <c r="D952">
        <f t="shared" si="922"/>
        <v>2.8600464727796706</v>
      </c>
      <c r="E952">
        <f t="shared" si="928"/>
        <v>0.26257258885477253</v>
      </c>
      <c r="F952">
        <f t="shared" si="929"/>
        <v>0.26257258885477242</v>
      </c>
      <c r="G952">
        <f t="shared" si="923"/>
        <v>2.831446008051874</v>
      </c>
      <c r="H952">
        <f t="shared" si="924"/>
        <v>0.3051982886314476</v>
      </c>
      <c r="I952">
        <f t="shared" si="925"/>
        <v>0.30519828863144771</v>
      </c>
      <c r="J952">
        <f t="shared" si="980"/>
        <v>71.521929822468209</v>
      </c>
      <c r="K952">
        <f t="shared" si="981"/>
        <v>68.532224982157857</v>
      </c>
      <c r="L952">
        <f t="shared" si="930"/>
        <v>6.143888333815893E+24</v>
      </c>
      <c r="M952">
        <f t="shared" si="926"/>
        <v>4.4444623171053362E-2</v>
      </c>
      <c r="N952" s="17">
        <f t="shared" si="982"/>
        <v>2.7306280180147828E+23</v>
      </c>
      <c r="O952">
        <f t="shared" si="983"/>
        <v>0</v>
      </c>
      <c r="P952" s="18" t="e">
        <f t="shared" si="927"/>
        <v>#N/A</v>
      </c>
      <c r="R952">
        <f t="shared" si="931"/>
        <v>4.2273040723427942</v>
      </c>
      <c r="S952">
        <f t="shared" si="932"/>
        <v>57.077500052702575</v>
      </c>
      <c r="T952">
        <f t="shared" si="954"/>
        <v>-3.1135112878697595</v>
      </c>
      <c r="U952" s="9">
        <f t="shared" si="933"/>
        <v>53.963988764832813</v>
      </c>
      <c r="V952">
        <f t="shared" si="955"/>
        <v>-2.730628018014569E+23</v>
      </c>
      <c r="W952">
        <f t="shared" si="956"/>
        <v>0</v>
      </c>
      <c r="X952">
        <f t="shared" si="957"/>
        <v>-7.815970093361102E-14</v>
      </c>
      <c r="Y952">
        <f t="shared" si="934"/>
        <v>0.26568737725275637</v>
      </c>
      <c r="Z952">
        <f t="shared" si="935"/>
        <v>31.415926535897931</v>
      </c>
      <c r="AA952">
        <f t="shared" si="936"/>
        <v>4.4467016031319329</v>
      </c>
      <c r="AB952">
        <f t="shared" si="958"/>
        <v>16.340916749870978</v>
      </c>
      <c r="AC952">
        <f t="shared" si="937"/>
        <v>47.756843285768909</v>
      </c>
      <c r="AD952">
        <f t="shared" si="959"/>
        <v>0.34743272271540027</v>
      </c>
      <c r="AE952">
        <f t="shared" si="938"/>
        <v>1.3322871628348085</v>
      </c>
      <c r="AF952" s="9">
        <f t="shared" si="960"/>
        <v>49.436563171319122</v>
      </c>
      <c r="AG952" s="9">
        <f t="shared" si="961"/>
        <v>0</v>
      </c>
      <c r="AH952">
        <f t="shared" si="962"/>
        <v>0</v>
      </c>
      <c r="AI952">
        <f t="shared" si="979"/>
        <v>3.1257338500323417E-3</v>
      </c>
      <c r="AJ952">
        <f t="shared" si="939"/>
        <v>37.337604695554134</v>
      </c>
      <c r="AK952">
        <f t="shared" si="940"/>
        <v>14.892977805943813</v>
      </c>
      <c r="AL952">
        <f t="shared" si="941"/>
        <v>0.39617855712800454</v>
      </c>
      <c r="AM952">
        <f t="shared" si="942"/>
        <v>1.3372277062069853</v>
      </c>
      <c r="AN952" s="9">
        <f t="shared" si="963"/>
        <v>53.963988764832941</v>
      </c>
      <c r="AO952">
        <f t="shared" si="943"/>
        <v>1.2789769243681803E-13</v>
      </c>
      <c r="AP952">
        <f t="shared" si="964"/>
        <v>2.3700563165220645E-15</v>
      </c>
      <c r="AQ952">
        <f t="shared" si="944"/>
        <v>5.9216781596562029</v>
      </c>
      <c r="AR952">
        <f t="shared" si="945"/>
        <v>-1.4479389439271646</v>
      </c>
      <c r="AS952">
        <f t="shared" si="946"/>
        <v>4.8745834412604272E-2</v>
      </c>
      <c r="AT952">
        <f t="shared" si="965"/>
        <v>-9.7222930349717546E-2</v>
      </c>
      <c r="AU952">
        <f t="shared" si="947"/>
        <v>4.5274255935138186</v>
      </c>
      <c r="AV952">
        <f t="shared" si="966"/>
        <v>8.3897163592625959E-2</v>
      </c>
      <c r="AW952">
        <f t="shared" si="967"/>
        <v>0</v>
      </c>
      <c r="AX952">
        <f t="shared" si="948"/>
        <v>4.445926828516298E-2</v>
      </c>
      <c r="AY952" t="b">
        <f t="shared" si="968"/>
        <v>0</v>
      </c>
      <c r="AZ952">
        <f t="shared" si="949"/>
        <v>37.337604695554134</v>
      </c>
      <c r="BA952">
        <f t="shared" si="950"/>
        <v>14.892977805943818</v>
      </c>
      <c r="BB952">
        <f t="shared" si="951"/>
        <v>0.34684676083009658</v>
      </c>
      <c r="BC952">
        <f t="shared" si="952"/>
        <v>1.3372277062069857</v>
      </c>
      <c r="BD952">
        <f t="shared" si="953"/>
        <v>4.9331796297907987E-2</v>
      </c>
      <c r="BF952" s="15">
        <f t="shared" si="969"/>
        <v>53.963988764832941</v>
      </c>
      <c r="BG952" s="10">
        <f t="shared" si="970"/>
        <v>0</v>
      </c>
      <c r="BH952">
        <f t="shared" si="971"/>
        <v>4.5274255935138186</v>
      </c>
      <c r="BI952">
        <f t="shared" si="972"/>
        <v>5.9216781596562029</v>
      </c>
      <c r="BJ952">
        <f t="shared" si="973"/>
        <v>-1.4479389439271593</v>
      </c>
      <c r="BK952">
        <f t="shared" si="974"/>
        <v>-5.8596188530368742E-4</v>
      </c>
      <c r="BM952">
        <f t="shared" si="975"/>
        <v>0</v>
      </c>
      <c r="BN952">
        <f t="shared" si="976"/>
        <v>0</v>
      </c>
      <c r="BO952">
        <f t="shared" si="977"/>
        <v>0</v>
      </c>
      <c r="BP952">
        <f t="shared" si="978"/>
        <v>0</v>
      </c>
    </row>
    <row r="953" spans="1:68" x14ac:dyDescent="0.2">
      <c r="A953">
        <f t="shared" si="984"/>
        <v>0.91600000000000004</v>
      </c>
      <c r="B953">
        <f t="shared" si="920"/>
        <v>2.8631722066297032</v>
      </c>
      <c r="C953">
        <f t="shared" si="921"/>
        <v>0.26256164340272381</v>
      </c>
      <c r="D953">
        <f t="shared" si="922"/>
        <v>2.8631722066297032</v>
      </c>
      <c r="E953">
        <f t="shared" si="928"/>
        <v>0.25955525221366832</v>
      </c>
      <c r="F953">
        <f t="shared" si="929"/>
        <v>0.25955525221366821</v>
      </c>
      <c r="G953">
        <f t="shared" si="923"/>
        <v>2.8345404845634059</v>
      </c>
      <c r="H953">
        <f t="shared" si="924"/>
        <v>0.30224999668052449</v>
      </c>
      <c r="I953">
        <f t="shared" si="925"/>
        <v>0.30224999668052427</v>
      </c>
      <c r="J953">
        <f t="shared" si="980"/>
        <v>72.21958915191712</v>
      </c>
      <c r="K953">
        <f t="shared" si="981"/>
        <v>69.194004155805914</v>
      </c>
      <c r="L953">
        <f t="shared" si="930"/>
        <v>7.4651174852520718E+24</v>
      </c>
      <c r="M953">
        <f t="shared" si="926"/>
        <v>4.4475849600882723E-2</v>
      </c>
      <c r="N953" s="17">
        <f t="shared" si="982"/>
        <v>3.3201744252699101E+23</v>
      </c>
      <c r="O953">
        <f t="shared" si="983"/>
        <v>0</v>
      </c>
      <c r="P953" s="18" t="e">
        <f t="shared" si="927"/>
        <v>#N/A</v>
      </c>
      <c r="R953">
        <f t="shared" si="931"/>
        <v>4.236914213722403</v>
      </c>
      <c r="S953">
        <f t="shared" si="932"/>
        <v>57.272283400869291</v>
      </c>
      <c r="T953">
        <f t="shared" si="954"/>
        <v>-3.1128089427260694</v>
      </c>
      <c r="U953" s="9">
        <f t="shared" si="933"/>
        <v>54.159474458143222</v>
      </c>
      <c r="V953">
        <f t="shared" si="955"/>
        <v>-3.3201744252696846E+23</v>
      </c>
      <c r="W953">
        <f t="shared" si="956"/>
        <v>0</v>
      </c>
      <c r="X953">
        <f t="shared" si="957"/>
        <v>-7.1054273576010019E-14</v>
      </c>
      <c r="Y953">
        <f t="shared" si="934"/>
        <v>0.26256164340272381</v>
      </c>
      <c r="Z953">
        <f t="shared" si="935"/>
        <v>31.415926535897931</v>
      </c>
      <c r="AA953">
        <f t="shared" si="936"/>
        <v>4.4498273369819659</v>
      </c>
      <c r="AB953">
        <f t="shared" si="958"/>
        <v>16.556490274136934</v>
      </c>
      <c r="AC953">
        <f t="shared" si="937"/>
        <v>47.972416810034865</v>
      </c>
      <c r="AD953">
        <f t="shared" si="959"/>
        <v>0.348135408897773</v>
      </c>
      <c r="AE953">
        <f t="shared" si="938"/>
        <v>1.343842311708064</v>
      </c>
      <c r="AF953" s="9">
        <f t="shared" si="960"/>
        <v>49.664394530640706</v>
      </c>
      <c r="AG953" s="9">
        <f t="shared" si="961"/>
        <v>0</v>
      </c>
      <c r="AH953">
        <f t="shared" si="962"/>
        <v>0</v>
      </c>
      <c r="AI953">
        <f t="shared" si="979"/>
        <v>3.1257338500323417E-3</v>
      </c>
      <c r="AJ953">
        <f t="shared" si="939"/>
        <v>37.337604695554134</v>
      </c>
      <c r="AK953">
        <f t="shared" si="940"/>
        <v>15.076203179249188</v>
      </c>
      <c r="AL953">
        <f t="shared" si="941"/>
        <v>0.39688090227169459</v>
      </c>
      <c r="AM953">
        <f t="shared" si="942"/>
        <v>1.3487856810682612</v>
      </c>
      <c r="AN953" s="9">
        <f t="shared" si="963"/>
        <v>54.159474458143286</v>
      </c>
      <c r="AO953">
        <f t="shared" si="943"/>
        <v>6.3948846218409017E-14</v>
      </c>
      <c r="AP953">
        <f t="shared" si="964"/>
        <v>1.1807508632276587E-15</v>
      </c>
      <c r="AQ953">
        <f t="shared" si="944"/>
        <v>5.9216781596562029</v>
      </c>
      <c r="AR953">
        <f t="shared" si="945"/>
        <v>-1.4802870948877462</v>
      </c>
      <c r="AS953">
        <f t="shared" si="946"/>
        <v>4.8745493373921589E-2</v>
      </c>
      <c r="AT953">
        <f t="shared" si="965"/>
        <v>-9.8186995577587213E-2</v>
      </c>
      <c r="AU953">
        <f t="shared" si="947"/>
        <v>4.4950799275025801</v>
      </c>
      <c r="AV953">
        <f t="shared" si="966"/>
        <v>8.2997111262159057E-2</v>
      </c>
      <c r="AW953">
        <f t="shared" si="967"/>
        <v>0</v>
      </c>
      <c r="AX953">
        <f t="shared" si="948"/>
        <v>4.4490525623663311E-2</v>
      </c>
      <c r="AY953" t="b">
        <f t="shared" si="968"/>
        <v>0</v>
      </c>
      <c r="AZ953">
        <f t="shared" si="949"/>
        <v>37.337604695554134</v>
      </c>
      <c r="BA953">
        <f t="shared" si="950"/>
        <v>15.076203179249179</v>
      </c>
      <c r="BB953">
        <f t="shared" si="951"/>
        <v>0.34754910597378696</v>
      </c>
      <c r="BC953">
        <f t="shared" si="952"/>
        <v>1.3487856810682617</v>
      </c>
      <c r="BD953">
        <f t="shared" si="953"/>
        <v>4.9331796297907987E-2</v>
      </c>
      <c r="BF953" s="15">
        <f t="shared" si="969"/>
        <v>54.159474458143265</v>
      </c>
      <c r="BG953" s="10">
        <f t="shared" si="970"/>
        <v>0</v>
      </c>
      <c r="BH953">
        <f t="shared" si="971"/>
        <v>4.4950799275025588</v>
      </c>
      <c r="BI953">
        <f t="shared" si="972"/>
        <v>5.9216781596562029</v>
      </c>
      <c r="BJ953">
        <f t="shared" si="973"/>
        <v>-1.4802870948877551</v>
      </c>
      <c r="BK953">
        <f t="shared" si="974"/>
        <v>-5.8630292398603734E-4</v>
      </c>
      <c r="BM953">
        <f t="shared" si="975"/>
        <v>0</v>
      </c>
      <c r="BN953">
        <f t="shared" si="976"/>
        <v>0</v>
      </c>
      <c r="BO953">
        <f t="shared" si="977"/>
        <v>0</v>
      </c>
      <c r="BP953">
        <f t="shared" si="978"/>
        <v>0</v>
      </c>
    </row>
    <row r="954" spans="1:68" x14ac:dyDescent="0.2">
      <c r="A954">
        <f t="shared" si="984"/>
        <v>0.91700000000000004</v>
      </c>
      <c r="B954">
        <f t="shared" si="920"/>
        <v>2.8662979404797357</v>
      </c>
      <c r="C954">
        <f t="shared" si="921"/>
        <v>0.25943590955269125</v>
      </c>
      <c r="D954">
        <f t="shared" si="922"/>
        <v>2.8662979404797357</v>
      </c>
      <c r="E954">
        <f t="shared" si="928"/>
        <v>0.25653537966476275</v>
      </c>
      <c r="F954">
        <f t="shared" si="929"/>
        <v>0.25653537966476259</v>
      </c>
      <c r="G954">
        <f t="shared" si="923"/>
        <v>2.8376349610749383</v>
      </c>
      <c r="H954">
        <f t="shared" si="924"/>
        <v>0.29929881045096224</v>
      </c>
      <c r="I954">
        <f t="shared" si="925"/>
        <v>0.29929881045096218</v>
      </c>
      <c r="J954">
        <f t="shared" si="980"/>
        <v>72.93169842053949</v>
      </c>
      <c r="K954">
        <f t="shared" si="981"/>
        <v>69.869424195024735</v>
      </c>
      <c r="L954">
        <f t="shared" si="930"/>
        <v>9.1079753073126775E+24</v>
      </c>
      <c r="M954">
        <f t="shared" si="926"/>
        <v>4.4507075987258247E-2</v>
      </c>
      <c r="N954" s="17">
        <f t="shared" si="982"/>
        <v>4.0536934909263713E+23</v>
      </c>
      <c r="O954">
        <f t="shared" si="983"/>
        <v>0</v>
      </c>
      <c r="P954" s="18" t="e">
        <f t="shared" si="927"/>
        <v>#N/A</v>
      </c>
      <c r="R954">
        <f t="shared" si="931"/>
        <v>4.2466281314401586</v>
      </c>
      <c r="S954">
        <f t="shared" si="932"/>
        <v>57.471192668956128</v>
      </c>
      <c r="T954">
        <f t="shared" si="954"/>
        <v>-3.1121070915012199</v>
      </c>
      <c r="U954" s="9">
        <f t="shared" si="933"/>
        <v>54.359085577454906</v>
      </c>
      <c r="V954">
        <f t="shared" si="955"/>
        <v>-4.053693490926172E+23</v>
      </c>
      <c r="W954">
        <f t="shared" si="956"/>
        <v>0</v>
      </c>
      <c r="X954">
        <f t="shared" si="957"/>
        <v>-4.9737991503207013E-14</v>
      </c>
      <c r="Y954">
        <f t="shared" si="934"/>
        <v>0.25943590955269125</v>
      </c>
      <c r="Z954">
        <f t="shared" si="935"/>
        <v>31.415926535897931</v>
      </c>
      <c r="AA954">
        <f t="shared" si="936"/>
        <v>4.4529530708319989</v>
      </c>
      <c r="AB954">
        <f t="shared" si="958"/>
        <v>16.777156796783864</v>
      </c>
      <c r="AC954">
        <f t="shared" si="937"/>
        <v>48.193083332681795</v>
      </c>
      <c r="AD954">
        <f t="shared" si="959"/>
        <v>0.34883760165897482</v>
      </c>
      <c r="AE954">
        <f t="shared" si="938"/>
        <v>1.355542530183049</v>
      </c>
      <c r="AF954" s="9">
        <f t="shared" si="960"/>
        <v>49.897463464523824</v>
      </c>
      <c r="AG954" s="9">
        <f t="shared" si="961"/>
        <v>0</v>
      </c>
      <c r="AH954">
        <f t="shared" si="962"/>
        <v>0</v>
      </c>
      <c r="AI954">
        <f t="shared" si="979"/>
        <v>3.1257338500325638E-3</v>
      </c>
      <c r="AJ954">
        <f t="shared" si="939"/>
        <v>37.337604695554134</v>
      </c>
      <c r="AK954">
        <f t="shared" si="940"/>
        <v>15.263409436937398</v>
      </c>
      <c r="AL954">
        <f t="shared" si="941"/>
        <v>0.39758275349654415</v>
      </c>
      <c r="AM954">
        <f t="shared" si="942"/>
        <v>1.3604886914668848</v>
      </c>
      <c r="AN954" s="9">
        <f t="shared" si="963"/>
        <v>54.359085577454955</v>
      </c>
      <c r="AO954">
        <f t="shared" si="943"/>
        <v>0</v>
      </c>
      <c r="AP954">
        <f t="shared" si="964"/>
        <v>0</v>
      </c>
      <c r="AQ954">
        <f t="shared" si="944"/>
        <v>5.9216781596562029</v>
      </c>
      <c r="AR954">
        <f t="shared" si="945"/>
        <v>-1.5137473598464659</v>
      </c>
      <c r="AS954">
        <f t="shared" si="946"/>
        <v>4.8745151837569334E-2</v>
      </c>
      <c r="AT954">
        <f t="shared" si="965"/>
        <v>-9.9174916724909606E-2</v>
      </c>
      <c r="AU954">
        <f t="shared" si="947"/>
        <v>4.4616221129311313</v>
      </c>
      <c r="AV954">
        <f t="shared" si="966"/>
        <v>8.207684263882388E-2</v>
      </c>
      <c r="AW954">
        <f t="shared" si="967"/>
        <v>0</v>
      </c>
      <c r="AX954">
        <f t="shared" si="948"/>
        <v>4.4521782962163636E-2</v>
      </c>
      <c r="AY954" t="b">
        <f t="shared" si="968"/>
        <v>0</v>
      </c>
      <c r="AZ954">
        <f t="shared" si="949"/>
        <v>37.337604695554134</v>
      </c>
      <c r="BA954">
        <f t="shared" si="950"/>
        <v>15.263409436937387</v>
      </c>
      <c r="BB954">
        <f t="shared" si="951"/>
        <v>0.34825095719863614</v>
      </c>
      <c r="BC954">
        <f t="shared" si="952"/>
        <v>1.3604886914668854</v>
      </c>
      <c r="BD954">
        <f t="shared" si="953"/>
        <v>4.9331796297907987E-2</v>
      </c>
      <c r="BF954" s="15">
        <f t="shared" si="969"/>
        <v>54.359085577454948</v>
      </c>
      <c r="BG954" s="10">
        <f t="shared" si="970"/>
        <v>0</v>
      </c>
      <c r="BH954">
        <f t="shared" si="971"/>
        <v>4.4616221129311242</v>
      </c>
      <c r="BI954">
        <f t="shared" si="972"/>
        <v>5.9216781596562029</v>
      </c>
      <c r="BJ954">
        <f t="shared" si="973"/>
        <v>-1.5137473598464766</v>
      </c>
      <c r="BK954">
        <f t="shared" si="974"/>
        <v>-5.8664446033868112E-4</v>
      </c>
      <c r="BM954">
        <f t="shared" si="975"/>
        <v>0</v>
      </c>
      <c r="BN954">
        <f t="shared" si="976"/>
        <v>0</v>
      </c>
      <c r="BO954">
        <f t="shared" si="977"/>
        <v>0</v>
      </c>
      <c r="BP954">
        <f t="shared" si="978"/>
        <v>0</v>
      </c>
    </row>
    <row r="955" spans="1:68" x14ac:dyDescent="0.2">
      <c r="A955">
        <f t="shared" si="984"/>
        <v>0.91800000000000004</v>
      </c>
      <c r="B955">
        <f t="shared" si="920"/>
        <v>2.8694236743297683</v>
      </c>
      <c r="C955">
        <f t="shared" si="921"/>
        <v>0.25631017570265868</v>
      </c>
      <c r="D955">
        <f t="shared" si="922"/>
        <v>2.8694236743297683</v>
      </c>
      <c r="E955">
        <f t="shared" si="928"/>
        <v>0.25351300071282701</v>
      </c>
      <c r="F955">
        <f t="shared" si="929"/>
        <v>0.2535130007128269</v>
      </c>
      <c r="G955">
        <f t="shared" si="923"/>
        <v>2.8407294375864707</v>
      </c>
      <c r="H955">
        <f t="shared" si="924"/>
        <v>0.29634475820266315</v>
      </c>
      <c r="I955">
        <f t="shared" si="925"/>
        <v>0.29634475820266326</v>
      </c>
      <c r="J955">
        <f t="shared" si="980"/>
        <v>73.658703173375812</v>
      </c>
      <c r="K955">
        <f t="shared" si="981"/>
        <v>70.558904249524247</v>
      </c>
      <c r="L955">
        <f t="shared" si="930"/>
        <v>1.1159860437210879E+25</v>
      </c>
      <c r="M955">
        <f t="shared" si="926"/>
        <v>4.453830233014941E-2</v>
      </c>
      <c r="N955" s="17">
        <f t="shared" si="982"/>
        <v>4.9704123811477152E+23</v>
      </c>
      <c r="O955">
        <f t="shared" si="983"/>
        <v>0</v>
      </c>
      <c r="P955" s="18" t="e">
        <f t="shared" si="927"/>
        <v>#N/A</v>
      </c>
      <c r="R955">
        <f t="shared" si="931"/>
        <v>4.2564478822344771</v>
      </c>
      <c r="S955">
        <f t="shared" si="932"/>
        <v>57.674365683105755</v>
      </c>
      <c r="T955">
        <f t="shared" si="954"/>
        <v>-3.1114057335023833</v>
      </c>
      <c r="U955" s="9">
        <f t="shared" si="933"/>
        <v>54.562959949603375</v>
      </c>
      <c r="V955">
        <f t="shared" si="955"/>
        <v>-4.9704123811475058E+23</v>
      </c>
      <c r="W955">
        <f t="shared" si="956"/>
        <v>0</v>
      </c>
      <c r="X955">
        <f t="shared" si="957"/>
        <v>-4.2632564145606011E-14</v>
      </c>
      <c r="Y955">
        <f t="shared" si="934"/>
        <v>0.25631017570265868</v>
      </c>
      <c r="Z955">
        <f t="shared" si="935"/>
        <v>31.415926535897931</v>
      </c>
      <c r="AA955">
        <f t="shared" si="936"/>
        <v>4.456078804682031</v>
      </c>
      <c r="AB955">
        <f t="shared" si="958"/>
        <v>17.003102478392517</v>
      </c>
      <c r="AC955">
        <f t="shared" si="937"/>
        <v>48.419029014290444</v>
      </c>
      <c r="AD955">
        <f t="shared" si="959"/>
        <v>0.34953930169147285</v>
      </c>
      <c r="AE955">
        <f t="shared" si="938"/>
        <v>1.3673912532371486</v>
      </c>
      <c r="AF955" s="9">
        <f t="shared" si="960"/>
        <v>50.135959569219068</v>
      </c>
      <c r="AG955" s="9">
        <f t="shared" si="961"/>
        <v>0</v>
      </c>
      <c r="AH955">
        <f t="shared" si="962"/>
        <v>0</v>
      </c>
      <c r="AI955">
        <f t="shared" si="979"/>
        <v>3.1257338500325638E-3</v>
      </c>
      <c r="AJ955">
        <f t="shared" si="939"/>
        <v>37.337604695554134</v>
      </c>
      <c r="AK955">
        <f t="shared" si="940"/>
        <v>15.454730970151275</v>
      </c>
      <c r="AL955">
        <f t="shared" si="941"/>
        <v>0.39828411149538079</v>
      </c>
      <c r="AM955">
        <f t="shared" si="942"/>
        <v>1.3723401724027</v>
      </c>
      <c r="AN955" s="9">
        <f t="shared" si="963"/>
        <v>54.562959949603488</v>
      </c>
      <c r="AO955">
        <f t="shared" si="943"/>
        <v>1.1368683772161603E-13</v>
      </c>
      <c r="AP955">
        <f t="shared" si="964"/>
        <v>2.083590000004063E-15</v>
      </c>
      <c r="AQ955">
        <f t="shared" si="944"/>
        <v>5.9216781596562029</v>
      </c>
      <c r="AR955">
        <f t="shared" si="945"/>
        <v>-1.5483715082412424</v>
      </c>
      <c r="AS955">
        <f t="shared" si="946"/>
        <v>4.874480980390794E-2</v>
      </c>
      <c r="AT955">
        <f t="shared" si="965"/>
        <v>-0.10018754200456241</v>
      </c>
      <c r="AU955">
        <f t="shared" si="947"/>
        <v>4.4270003803844205</v>
      </c>
      <c r="AV955">
        <f t="shared" si="966"/>
        <v>8.1135634585685484E-2</v>
      </c>
      <c r="AW955">
        <f t="shared" si="967"/>
        <v>0</v>
      </c>
      <c r="AX955">
        <f t="shared" si="948"/>
        <v>4.4553040300663961E-2</v>
      </c>
      <c r="AY955" t="b">
        <f t="shared" si="968"/>
        <v>0</v>
      </c>
      <c r="AZ955">
        <f t="shared" si="949"/>
        <v>37.337604695554134</v>
      </c>
      <c r="BA955">
        <f t="shared" si="950"/>
        <v>15.454730970151264</v>
      </c>
      <c r="BB955">
        <f t="shared" si="951"/>
        <v>0.34895231519747311</v>
      </c>
      <c r="BC955">
        <f t="shared" si="952"/>
        <v>1.3723401724027005</v>
      </c>
      <c r="BD955">
        <f t="shared" si="953"/>
        <v>4.9331796297907987E-2</v>
      </c>
      <c r="BF955" s="15">
        <f t="shared" si="969"/>
        <v>54.562959949603474</v>
      </c>
      <c r="BG955" s="10">
        <f t="shared" si="970"/>
        <v>0</v>
      </c>
      <c r="BH955">
        <f t="shared" si="971"/>
        <v>4.4270003803844062</v>
      </c>
      <c r="BI955">
        <f t="shared" si="972"/>
        <v>5.9216781596562029</v>
      </c>
      <c r="BJ955">
        <f t="shared" si="973"/>
        <v>-1.548371508241253</v>
      </c>
      <c r="BK955">
        <f t="shared" si="974"/>
        <v>-5.8698649399974157E-4</v>
      </c>
      <c r="BM955">
        <f t="shared" si="975"/>
        <v>0</v>
      </c>
      <c r="BN955">
        <f t="shared" si="976"/>
        <v>0</v>
      </c>
      <c r="BO955">
        <f t="shared" si="977"/>
        <v>0</v>
      </c>
      <c r="BP955">
        <f t="shared" si="978"/>
        <v>0</v>
      </c>
    </row>
    <row r="956" spans="1:68" x14ac:dyDescent="0.2">
      <c r="A956">
        <f t="shared" si="984"/>
        <v>0.91900000000000004</v>
      </c>
      <c r="B956">
        <f t="shared" si="920"/>
        <v>2.8725494081798004</v>
      </c>
      <c r="C956">
        <f t="shared" si="921"/>
        <v>0.25318444185262656</v>
      </c>
      <c r="D956">
        <f t="shared" si="922"/>
        <v>2.8725494081798004</v>
      </c>
      <c r="E956">
        <f t="shared" si="928"/>
        <v>0.25048814488712096</v>
      </c>
      <c r="F956">
        <f t="shared" si="929"/>
        <v>0.25048814488712079</v>
      </c>
      <c r="G956">
        <f t="shared" si="923"/>
        <v>2.8438239140980026</v>
      </c>
      <c r="H956">
        <f t="shared" si="924"/>
        <v>0.29338786822297397</v>
      </c>
      <c r="I956">
        <f t="shared" si="925"/>
        <v>0.29338786822297419</v>
      </c>
      <c r="J956">
        <f t="shared" si="980"/>
        <v>74.401067479880567</v>
      </c>
      <c r="K956">
        <f t="shared" si="981"/>
        <v>71.26288085136521</v>
      </c>
      <c r="L956">
        <f t="shared" si="930"/>
        <v>1.3734409184779097E+25</v>
      </c>
      <c r="M956">
        <f t="shared" si="926"/>
        <v>4.45695286295257E-2</v>
      </c>
      <c r="N956" s="17">
        <f t="shared" si="982"/>
        <v>6.1213614337063275E+23</v>
      </c>
      <c r="O956">
        <f t="shared" si="983"/>
        <v>0</v>
      </c>
      <c r="P956" s="18" t="e">
        <f t="shared" si="927"/>
        <v>#N/A</v>
      </c>
      <c r="R956">
        <f t="shared" si="931"/>
        <v>4.2663755866881337</v>
      </c>
      <c r="S956">
        <f t="shared" si="932"/>
        <v>57.881946535173597</v>
      </c>
      <c r="T956">
        <f t="shared" si="954"/>
        <v>-3.1107048680381872</v>
      </c>
      <c r="U956" s="9">
        <f t="shared" si="933"/>
        <v>54.771241667135413</v>
      </c>
      <c r="V956">
        <f t="shared" si="955"/>
        <v>-6.1213614337059692E+23</v>
      </c>
      <c r="W956">
        <f t="shared" si="956"/>
        <v>0</v>
      </c>
      <c r="X956">
        <f t="shared" si="957"/>
        <v>-5.6843418860808015E-14</v>
      </c>
      <c r="Y956">
        <f t="shared" si="934"/>
        <v>0.25318444185262656</v>
      </c>
      <c r="Z956">
        <f t="shared" si="935"/>
        <v>31.415926535897931</v>
      </c>
      <c r="AA956">
        <f t="shared" si="936"/>
        <v>4.4592045385320631</v>
      </c>
      <c r="AB956">
        <f t="shared" si="958"/>
        <v>17.234522671889948</v>
      </c>
      <c r="AC956">
        <f t="shared" si="937"/>
        <v>48.650449207787879</v>
      </c>
      <c r="AD956">
        <f t="shared" si="959"/>
        <v>0.35024050968627779</v>
      </c>
      <c r="AE956">
        <f t="shared" si="938"/>
        <v>1.3793920423495276</v>
      </c>
      <c r="AF956" s="9">
        <f t="shared" si="960"/>
        <v>50.380081759823689</v>
      </c>
      <c r="AG956" s="9">
        <f t="shared" si="961"/>
        <v>0</v>
      </c>
      <c r="AH956">
        <f t="shared" si="962"/>
        <v>0</v>
      </c>
      <c r="AI956">
        <f t="shared" si="979"/>
        <v>3.1257338500323417E-3</v>
      </c>
      <c r="AJ956">
        <f t="shared" si="939"/>
        <v>37.337604695554134</v>
      </c>
      <c r="AK956">
        <f t="shared" si="940"/>
        <v>15.650308309244814</v>
      </c>
      <c r="AL956">
        <f t="shared" si="941"/>
        <v>0.3989849769595768</v>
      </c>
      <c r="AM956">
        <f t="shared" si="942"/>
        <v>1.384343685377035</v>
      </c>
      <c r="AN956" s="9">
        <f t="shared" si="963"/>
        <v>54.771241667135556</v>
      </c>
      <c r="AO956">
        <f t="shared" si="943"/>
        <v>1.4210854715202004E-13</v>
      </c>
      <c r="AP956">
        <f t="shared" si="964"/>
        <v>2.5945832671763141E-15</v>
      </c>
      <c r="AQ956">
        <f t="shared" si="944"/>
        <v>5.9216781596562029</v>
      </c>
      <c r="AR956">
        <f t="shared" si="945"/>
        <v>-1.5842143626451346</v>
      </c>
      <c r="AS956">
        <f t="shared" si="946"/>
        <v>4.8744467273299008E-2</v>
      </c>
      <c r="AT956">
        <f t="shared" si="965"/>
        <v>-0.10122576062666583</v>
      </c>
      <c r="AU956">
        <f t="shared" si="947"/>
        <v>4.3911599073118666</v>
      </c>
      <c r="AV956">
        <f t="shared" si="966"/>
        <v>8.0172728856477596E-2</v>
      </c>
      <c r="AW956">
        <f t="shared" si="967"/>
        <v>0</v>
      </c>
      <c r="AX956">
        <f t="shared" si="948"/>
        <v>4.4584297639164279E-2</v>
      </c>
      <c r="AY956" t="b">
        <f t="shared" si="968"/>
        <v>0</v>
      </c>
      <c r="AZ956">
        <f t="shared" si="949"/>
        <v>37.337604695554134</v>
      </c>
      <c r="BA956">
        <f t="shared" si="950"/>
        <v>15.650308309244814</v>
      </c>
      <c r="BB956">
        <f t="shared" si="951"/>
        <v>0.34965318066166901</v>
      </c>
      <c r="BC956">
        <f t="shared" si="952"/>
        <v>1.3843436853770357</v>
      </c>
      <c r="BD956">
        <f t="shared" si="953"/>
        <v>4.9331796297907987E-2</v>
      </c>
      <c r="BF956" s="15">
        <f t="shared" si="969"/>
        <v>54.771241667135556</v>
      </c>
      <c r="BG956" s="10">
        <f t="shared" si="970"/>
        <v>0</v>
      </c>
      <c r="BH956">
        <f t="shared" si="971"/>
        <v>4.3911599073118666</v>
      </c>
      <c r="BI956">
        <f t="shared" si="972"/>
        <v>5.9216781596562029</v>
      </c>
      <c r="BJ956">
        <f t="shared" si="973"/>
        <v>-1.5842143626451346</v>
      </c>
      <c r="BK956">
        <f t="shared" si="974"/>
        <v>-5.8732902460878478E-4</v>
      </c>
      <c r="BM956">
        <f t="shared" si="975"/>
        <v>0</v>
      </c>
      <c r="BN956">
        <f t="shared" si="976"/>
        <v>0</v>
      </c>
      <c r="BO956">
        <f t="shared" si="977"/>
        <v>0</v>
      </c>
      <c r="BP956">
        <f t="shared" si="978"/>
        <v>0</v>
      </c>
    </row>
    <row r="957" spans="1:68" x14ac:dyDescent="0.2">
      <c r="A957">
        <f t="shared" si="984"/>
        <v>0.92</v>
      </c>
      <c r="B957">
        <f t="shared" si="920"/>
        <v>2.875675142029833</v>
      </c>
      <c r="C957">
        <f t="shared" si="921"/>
        <v>0.250058708002594</v>
      </c>
      <c r="D957">
        <f t="shared" si="922"/>
        <v>2.875675142029833</v>
      </c>
      <c r="E957">
        <f t="shared" si="928"/>
        <v>0.24746084174110261</v>
      </c>
      <c r="F957">
        <f t="shared" si="929"/>
        <v>0.2474608417411025</v>
      </c>
      <c r="G957">
        <f t="shared" si="923"/>
        <v>2.8469183906095346</v>
      </c>
      <c r="H957">
        <f t="shared" si="924"/>
        <v>0.29042816882641403</v>
      </c>
      <c r="I957">
        <f t="shared" si="925"/>
        <v>0.29042816882641398</v>
      </c>
      <c r="J957">
        <f t="shared" si="980"/>
        <v>75.159274906568683</v>
      </c>
      <c r="K957">
        <f t="shared" si="981"/>
        <v>71.981808825762556</v>
      </c>
      <c r="L957">
        <f t="shared" si="930"/>
        <v>1.6980127890479934E+25</v>
      </c>
      <c r="M957">
        <f t="shared" si="926"/>
        <v>4.4600754885356621E-2</v>
      </c>
      <c r="N957" s="17">
        <f t="shared" si="982"/>
        <v>7.5732652196530315E+23</v>
      </c>
      <c r="O957">
        <f t="shared" si="983"/>
        <v>0</v>
      </c>
      <c r="P957" s="18" t="e">
        <f t="shared" si="927"/>
        <v>#N/A</v>
      </c>
      <c r="R957">
        <f t="shared" si="931"/>
        <v>4.2764134318956115</v>
      </c>
      <c r="S957">
        <f t="shared" si="932"/>
        <v>58.094085944542236</v>
      </c>
      <c r="T957">
        <f t="shared" si="954"/>
        <v>-3.1100044944187148</v>
      </c>
      <c r="U957" s="9">
        <f t="shared" si="933"/>
        <v>54.984081450123519</v>
      </c>
      <c r="V957">
        <f t="shared" si="955"/>
        <v>-7.5732652196523873E+23</v>
      </c>
      <c r="W957">
        <f t="shared" si="956"/>
        <v>0</v>
      </c>
      <c r="X957">
        <f t="shared" si="957"/>
        <v>-8.5265128291212022E-14</v>
      </c>
      <c r="Y957">
        <f t="shared" si="934"/>
        <v>0.250058708002594</v>
      </c>
      <c r="Z957">
        <f t="shared" si="935"/>
        <v>31.415926535897931</v>
      </c>
      <c r="AA957">
        <f t="shared" si="936"/>
        <v>4.4623302723820952</v>
      </c>
      <c r="AB957">
        <f t="shared" si="958"/>
        <v>17.471622497069998</v>
      </c>
      <c r="AC957">
        <f t="shared" si="937"/>
        <v>48.887549032967925</v>
      </c>
      <c r="AD957">
        <f t="shared" si="959"/>
        <v>0.35094122633294805</v>
      </c>
      <c r="AE957">
        <f t="shared" si="938"/>
        <v>1.3915485917866051</v>
      </c>
      <c r="AF957" s="9">
        <f t="shared" si="960"/>
        <v>50.630038851087477</v>
      </c>
      <c r="AG957" s="9">
        <f t="shared" si="961"/>
        <v>0</v>
      </c>
      <c r="AH957">
        <f t="shared" si="962"/>
        <v>0</v>
      </c>
      <c r="AI957">
        <f t="shared" si="979"/>
        <v>3.1257338500323417E-3</v>
      </c>
      <c r="AJ957">
        <f t="shared" si="939"/>
        <v>37.337604695554134</v>
      </c>
      <c r="AK957">
        <f t="shared" si="940"/>
        <v>15.850288479312168</v>
      </c>
      <c r="AL957">
        <f t="shared" si="941"/>
        <v>0.39968535057904919</v>
      </c>
      <c r="AM957">
        <f t="shared" si="942"/>
        <v>1.3965029246781993</v>
      </c>
      <c r="AN957" s="9">
        <f t="shared" si="963"/>
        <v>54.984081450123554</v>
      </c>
      <c r="AO957">
        <f t="shared" si="943"/>
        <v>0</v>
      </c>
      <c r="AP957">
        <f t="shared" si="964"/>
        <v>0</v>
      </c>
      <c r="AQ957">
        <f t="shared" si="944"/>
        <v>5.9216781596562029</v>
      </c>
      <c r="AR957">
        <f t="shared" si="945"/>
        <v>-1.6213340177578299</v>
      </c>
      <c r="AS957">
        <f t="shared" si="946"/>
        <v>4.8744124246101139E-2</v>
      </c>
      <c r="AT957">
        <f t="shared" si="965"/>
        <v>-0.1022905053036731</v>
      </c>
      <c r="AU957">
        <f t="shared" si="947"/>
        <v>4.3540425990360774</v>
      </c>
      <c r="AV957">
        <f t="shared" si="966"/>
        <v>7.9187329936313652E-2</v>
      </c>
      <c r="AW957">
        <f t="shared" si="967"/>
        <v>0</v>
      </c>
      <c r="AX957">
        <f t="shared" si="948"/>
        <v>4.4615554977664604E-2</v>
      </c>
      <c r="AY957" t="b">
        <f t="shared" si="968"/>
        <v>0</v>
      </c>
      <c r="AZ957">
        <f t="shared" si="949"/>
        <v>37.337604695554134</v>
      </c>
      <c r="BA957">
        <f t="shared" si="950"/>
        <v>15.850288479312173</v>
      </c>
      <c r="BB957">
        <f t="shared" si="951"/>
        <v>0.35035355428114145</v>
      </c>
      <c r="BC957">
        <f t="shared" si="952"/>
        <v>1.3965029246781997</v>
      </c>
      <c r="BD957">
        <f t="shared" si="953"/>
        <v>4.9331796297907987E-2</v>
      </c>
      <c r="BF957" s="15">
        <f t="shared" si="969"/>
        <v>54.984081450123554</v>
      </c>
      <c r="BG957" s="10">
        <f t="shared" si="970"/>
        <v>0</v>
      </c>
      <c r="BH957">
        <f t="shared" si="971"/>
        <v>4.3540425990360774</v>
      </c>
      <c r="BI957">
        <f t="shared" si="972"/>
        <v>5.9216781596562029</v>
      </c>
      <c r="BJ957">
        <f t="shared" si="973"/>
        <v>-1.6213340177578246</v>
      </c>
      <c r="BK957">
        <f t="shared" si="974"/>
        <v>-5.8767205180659809E-4</v>
      </c>
      <c r="BM957">
        <f t="shared" si="975"/>
        <v>0</v>
      </c>
      <c r="BN957">
        <f t="shared" si="976"/>
        <v>0</v>
      </c>
      <c r="BO957">
        <f t="shared" si="977"/>
        <v>0</v>
      </c>
      <c r="BP957">
        <f t="shared" si="978"/>
        <v>0</v>
      </c>
    </row>
    <row r="958" spans="1:68" x14ac:dyDescent="0.2">
      <c r="A958">
        <f t="shared" si="984"/>
        <v>0.92100000000000004</v>
      </c>
      <c r="B958">
        <f t="shared" si="920"/>
        <v>2.8788008758798656</v>
      </c>
      <c r="C958">
        <f t="shared" si="921"/>
        <v>0.24693297415256144</v>
      </c>
      <c r="D958">
        <f t="shared" si="922"/>
        <v>2.8788008758798656</v>
      </c>
      <c r="E958">
        <f t="shared" si="928"/>
        <v>0.24443112085214225</v>
      </c>
      <c r="F958">
        <f t="shared" si="929"/>
        <v>0.24443112085214211</v>
      </c>
      <c r="G958">
        <f t="shared" si="923"/>
        <v>2.8500128671210669</v>
      </c>
      <c r="H958">
        <f t="shared" si="924"/>
        <v>0.287465688354405</v>
      </c>
      <c r="I958">
        <f t="shared" si="925"/>
        <v>0.28746568835440511</v>
      </c>
      <c r="J958">
        <f t="shared" si="980"/>
        <v>75.933829551596645</v>
      </c>
      <c r="K958">
        <f t="shared" si="981"/>
        <v>72.716162259785307</v>
      </c>
      <c r="L958">
        <f t="shared" si="930"/>
        <v>2.1092117943935458E+25</v>
      </c>
      <c r="M958">
        <f t="shared" si="926"/>
        <v>4.463198109761167E-2</v>
      </c>
      <c r="N958" s="17">
        <f t="shared" si="982"/>
        <v>9.413830093823233E+23</v>
      </c>
      <c r="O958">
        <f t="shared" si="983"/>
        <v>0</v>
      </c>
      <c r="P958" s="18" t="e">
        <f t="shared" si="927"/>
        <v>#N/A</v>
      </c>
      <c r="R958">
        <f t="shared" si="931"/>
        <v>4.2865636742712434</v>
      </c>
      <c r="S958">
        <f t="shared" si="932"/>
        <v>58.310941645389832</v>
      </c>
      <c r="T958">
        <f t="shared" si="954"/>
        <v>-3.1093046119554972</v>
      </c>
      <c r="U958" s="9">
        <f t="shared" si="933"/>
        <v>55.201637033434338</v>
      </c>
      <c r="V958">
        <f t="shared" si="955"/>
        <v>-9.4138300938235282E+23</v>
      </c>
      <c r="W958">
        <f t="shared" si="956"/>
        <v>0</v>
      </c>
      <c r="X958">
        <f t="shared" si="957"/>
        <v>2.8421709430404007E-14</v>
      </c>
      <c r="Y958">
        <f t="shared" si="934"/>
        <v>0.24693297415256144</v>
      </c>
      <c r="Z958">
        <f t="shared" si="935"/>
        <v>31.415926535897931</v>
      </c>
      <c r="AA958">
        <f t="shared" si="936"/>
        <v>4.4654560062321282</v>
      </c>
      <c r="AB958">
        <f t="shared" si="958"/>
        <v>17.714617458747924</v>
      </c>
      <c r="AC958">
        <f t="shared" si="937"/>
        <v>49.130543994645855</v>
      </c>
      <c r="AD958">
        <f t="shared" si="959"/>
        <v>0.35164145231959315</v>
      </c>
      <c r="AE958">
        <f t="shared" si="938"/>
        <v>1.4038647352829012</v>
      </c>
      <c r="AF958" s="9">
        <f t="shared" si="960"/>
        <v>50.886050182248347</v>
      </c>
      <c r="AG958" s="9">
        <f t="shared" si="961"/>
        <v>0</v>
      </c>
      <c r="AH958">
        <f t="shared" si="962"/>
        <v>0</v>
      </c>
      <c r="AI958">
        <f t="shared" si="979"/>
        <v>3.1257338500325638E-3</v>
      </c>
      <c r="AJ958">
        <f t="shared" si="939"/>
        <v>37.337604695554134</v>
      </c>
      <c r="AK958">
        <f t="shared" si="940"/>
        <v>16.054825380775632</v>
      </c>
      <c r="AL958">
        <f t="shared" si="941"/>
        <v>0.40038523304226681</v>
      </c>
      <c r="AM958">
        <f t="shared" si="942"/>
        <v>1.4088217240623062</v>
      </c>
      <c r="AN958" s="9">
        <f t="shared" si="963"/>
        <v>55.201637033434338</v>
      </c>
      <c r="AO958">
        <f t="shared" si="943"/>
        <v>0</v>
      </c>
      <c r="AP958">
        <f t="shared" si="964"/>
        <v>0</v>
      </c>
      <c r="AQ958">
        <f t="shared" si="944"/>
        <v>5.9216781596562029</v>
      </c>
      <c r="AR958">
        <f t="shared" si="945"/>
        <v>-1.6597920779722912</v>
      </c>
      <c r="AS958">
        <f t="shared" si="946"/>
        <v>4.8743780722673657E-2</v>
      </c>
      <c r="AT958">
        <f t="shared" si="965"/>
        <v>-0.10338275494168621</v>
      </c>
      <c r="AU958">
        <f t="shared" si="947"/>
        <v>4.3155868511859907</v>
      </c>
      <c r="AV958">
        <f t="shared" si="966"/>
        <v>7.8178602721005186E-2</v>
      </c>
      <c r="AW958">
        <f t="shared" si="967"/>
        <v>0</v>
      </c>
      <c r="AX958">
        <f t="shared" si="948"/>
        <v>4.4646812316164936E-2</v>
      </c>
      <c r="AY958" t="b">
        <f t="shared" si="968"/>
        <v>0</v>
      </c>
      <c r="AZ958">
        <f t="shared" si="949"/>
        <v>37.337604695554134</v>
      </c>
      <c r="BA958">
        <f t="shared" si="950"/>
        <v>16.054825380775632</v>
      </c>
      <c r="BB958">
        <f t="shared" si="951"/>
        <v>0.35105343674435879</v>
      </c>
      <c r="BC958">
        <f t="shared" si="952"/>
        <v>1.4088217240623069</v>
      </c>
      <c r="BD958">
        <f t="shared" si="953"/>
        <v>4.9331796297907987E-2</v>
      </c>
      <c r="BF958" s="15">
        <f t="shared" si="969"/>
        <v>55.201637033434338</v>
      </c>
      <c r="BG958" s="10">
        <f t="shared" si="970"/>
        <v>0</v>
      </c>
      <c r="BH958">
        <f t="shared" si="971"/>
        <v>4.3155868511859907</v>
      </c>
      <c r="BI958">
        <f t="shared" si="972"/>
        <v>5.9216781596562029</v>
      </c>
      <c r="BJ958">
        <f t="shared" si="973"/>
        <v>-1.6597920779722912</v>
      </c>
      <c r="BK958">
        <f t="shared" si="974"/>
        <v>-5.8801557523435743E-4</v>
      </c>
      <c r="BM958">
        <f t="shared" si="975"/>
        <v>0</v>
      </c>
      <c r="BN958">
        <f t="shared" si="976"/>
        <v>0</v>
      </c>
      <c r="BO958">
        <f t="shared" si="977"/>
        <v>0</v>
      </c>
      <c r="BP958">
        <f t="shared" si="978"/>
        <v>0</v>
      </c>
    </row>
    <row r="959" spans="1:68" x14ac:dyDescent="0.2">
      <c r="A959">
        <f t="shared" si="984"/>
        <v>0.92200000000000004</v>
      </c>
      <c r="B959">
        <f t="shared" si="920"/>
        <v>2.8819266097298977</v>
      </c>
      <c r="C959">
        <f t="shared" si="921"/>
        <v>0.24380724030252932</v>
      </c>
      <c r="D959">
        <f t="shared" si="922"/>
        <v>2.8819266097298977</v>
      </c>
      <c r="E959">
        <f t="shared" si="928"/>
        <v>0.2413990118212318</v>
      </c>
      <c r="F959">
        <f t="shared" si="929"/>
        <v>0.24139901182123169</v>
      </c>
      <c r="G959">
        <f t="shared" si="923"/>
        <v>2.8531073436325989</v>
      </c>
      <c r="H959">
        <f t="shared" si="924"/>
        <v>0.28450045517500089</v>
      </c>
      <c r="I959">
        <f t="shared" si="925"/>
        <v>0.28450045517500105</v>
      </c>
      <c r="J959">
        <f t="shared" si="980"/>
        <v>76.725257145929007</v>
      </c>
      <c r="K959">
        <f t="shared" si="981"/>
        <v>73.466435533294529</v>
      </c>
      <c r="L959">
        <f t="shared" si="930"/>
        <v>2.632809367614738E+25</v>
      </c>
      <c r="M959">
        <f t="shared" si="926"/>
        <v>4.4663207266260309E-2</v>
      </c>
      <c r="N959" s="17">
        <f t="shared" si="982"/>
        <v>1.1758971047832877E+24</v>
      </c>
      <c r="O959">
        <f t="shared" si="983"/>
        <v>0</v>
      </c>
      <c r="P959" s="18" t="e">
        <f t="shared" si="927"/>
        <v>#N/A</v>
      </c>
      <c r="R959">
        <f t="shared" si="931"/>
        <v>4.2968286425071689</v>
      </c>
      <c r="S959">
        <f t="shared" si="932"/>
        <v>58.532678801534473</v>
      </c>
      <c r="T959">
        <f t="shared" si="954"/>
        <v>-3.1086052199615133</v>
      </c>
      <c r="U959" s="9">
        <f t="shared" si="933"/>
        <v>55.424073581572962</v>
      </c>
      <c r="V959">
        <f t="shared" si="955"/>
        <v>-1.1758971047832895E+24</v>
      </c>
      <c r="W959">
        <f t="shared" si="956"/>
        <v>0</v>
      </c>
      <c r="X959">
        <f t="shared" si="957"/>
        <v>0</v>
      </c>
      <c r="Y959">
        <f t="shared" si="934"/>
        <v>0.24380724030252932</v>
      </c>
      <c r="Z959">
        <f t="shared" si="935"/>
        <v>31.415926535897931</v>
      </c>
      <c r="AA959">
        <f t="shared" si="936"/>
        <v>4.4685817400821604</v>
      </c>
      <c r="AB959">
        <f t="shared" si="958"/>
        <v>17.963734112465644</v>
      </c>
      <c r="AC959">
        <f t="shared" si="937"/>
        <v>49.379660648363576</v>
      </c>
      <c r="AD959">
        <f t="shared" si="959"/>
        <v>0.35234118833287775</v>
      </c>
      <c r="AE959">
        <f t="shared" si="938"/>
        <v>1.4163444531474225</v>
      </c>
      <c r="AF959" s="9">
        <f t="shared" si="960"/>
        <v>51.148346289843879</v>
      </c>
      <c r="AG959" s="9">
        <f t="shared" si="961"/>
        <v>0</v>
      </c>
      <c r="AH959">
        <f t="shared" si="962"/>
        <v>0</v>
      </c>
      <c r="AI959">
        <f t="shared" si="979"/>
        <v>3.1257338500323417E-3</v>
      </c>
      <c r="AJ959">
        <f t="shared" si="939"/>
        <v>37.337604695554134</v>
      </c>
      <c r="AK959">
        <f t="shared" si="940"/>
        <v>16.264080197123022</v>
      </c>
      <c r="AL959">
        <f t="shared" si="941"/>
        <v>0.40108462503625075</v>
      </c>
      <c r="AM959">
        <f t="shared" si="942"/>
        <v>1.4213040638596786</v>
      </c>
      <c r="AN959" s="9">
        <f t="shared" si="963"/>
        <v>55.424073581573083</v>
      </c>
      <c r="AO959">
        <f t="shared" si="943"/>
        <v>1.2079226507921703E-13</v>
      </c>
      <c r="AP959">
        <f t="shared" si="964"/>
        <v>2.1794187484511604E-15</v>
      </c>
      <c r="AQ959">
        <f t="shared" si="944"/>
        <v>5.9216781596562029</v>
      </c>
      <c r="AR959">
        <f t="shared" si="945"/>
        <v>-1.6996539153426227</v>
      </c>
      <c r="AS959">
        <f t="shared" si="946"/>
        <v>4.8743436703373E-2</v>
      </c>
      <c r="AT959">
        <f t="shared" si="965"/>
        <v>-0.10450353753440524</v>
      </c>
      <c r="AU959">
        <f t="shared" si="947"/>
        <v>4.2757272917292042</v>
      </c>
      <c r="AV959">
        <f t="shared" si="966"/>
        <v>7.714567002073916E-2</v>
      </c>
      <c r="AW959">
        <f t="shared" si="967"/>
        <v>0</v>
      </c>
      <c r="AX959">
        <f t="shared" si="948"/>
        <v>4.4678069654665253E-2</v>
      </c>
      <c r="AY959" t="b">
        <f t="shared" si="968"/>
        <v>0</v>
      </c>
      <c r="AZ959">
        <f t="shared" si="949"/>
        <v>37.337604695554134</v>
      </c>
      <c r="BA959">
        <f t="shared" si="950"/>
        <v>16.264080197123015</v>
      </c>
      <c r="BB959">
        <f t="shared" si="951"/>
        <v>0.35175282873834279</v>
      </c>
      <c r="BC959">
        <f t="shared" si="952"/>
        <v>1.421304063859679</v>
      </c>
      <c r="BD959">
        <f t="shared" si="953"/>
        <v>4.9331796297907987E-2</v>
      </c>
      <c r="BF959" s="15">
        <f t="shared" si="969"/>
        <v>55.424073581573076</v>
      </c>
      <c r="BG959" s="10">
        <f t="shared" si="970"/>
        <v>0</v>
      </c>
      <c r="BH959">
        <f t="shared" si="971"/>
        <v>4.2757272917291971</v>
      </c>
      <c r="BI959">
        <f t="shared" si="972"/>
        <v>5.9216781596562029</v>
      </c>
      <c r="BJ959">
        <f t="shared" si="973"/>
        <v>-1.6996539153426298</v>
      </c>
      <c r="BK959">
        <f t="shared" si="974"/>
        <v>-5.8835959453495956E-4</v>
      </c>
      <c r="BM959">
        <f t="shared" si="975"/>
        <v>0</v>
      </c>
      <c r="BN959">
        <f t="shared" si="976"/>
        <v>0</v>
      </c>
      <c r="BO959">
        <f t="shared" si="977"/>
        <v>0</v>
      </c>
      <c r="BP959">
        <f t="shared" si="978"/>
        <v>0</v>
      </c>
    </row>
    <row r="960" spans="1:68" x14ac:dyDescent="0.2">
      <c r="A960">
        <f t="shared" si="984"/>
        <v>0.92300000000000004</v>
      </c>
      <c r="B960">
        <f t="shared" si="920"/>
        <v>2.8850523435799302</v>
      </c>
      <c r="C960">
        <f t="shared" si="921"/>
        <v>0.24068150645249675</v>
      </c>
      <c r="D960">
        <f t="shared" si="922"/>
        <v>2.8850523435799302</v>
      </c>
      <c r="E960">
        <f t="shared" si="928"/>
        <v>0.23836454427269468</v>
      </c>
      <c r="F960">
        <f t="shared" si="929"/>
        <v>0.23836454427269457</v>
      </c>
      <c r="G960">
        <f t="shared" si="923"/>
        <v>2.8562018201441308</v>
      </c>
      <c r="H960">
        <f t="shared" si="924"/>
        <v>0.28153249768261351</v>
      </c>
      <c r="I960">
        <f t="shared" si="925"/>
        <v>0.2815324976826134</v>
      </c>
      <c r="J960">
        <f t="shared" si="980"/>
        <v>77.534106226145411</v>
      </c>
      <c r="K960">
        <f t="shared" si="981"/>
        <v>74.233144416837163</v>
      </c>
      <c r="L960">
        <f t="shared" si="930"/>
        <v>3.30303956991017E+25</v>
      </c>
      <c r="M960">
        <f t="shared" si="926"/>
        <v>4.4694433391272055E-2</v>
      </c>
      <c r="N960" s="17">
        <f t="shared" si="982"/>
        <v>1.4762748204608598E+24</v>
      </c>
      <c r="O960">
        <f t="shared" si="983"/>
        <v>0</v>
      </c>
      <c r="P960" s="18" t="e">
        <f t="shared" si="927"/>
        <v>#N/A</v>
      </c>
      <c r="R960">
        <f t="shared" si="931"/>
        <v>4.3072107406908131</v>
      </c>
      <c r="S960">
        <f t="shared" si="932"/>
        <v>58.759470451179041</v>
      </c>
      <c r="T960">
        <f t="shared" si="954"/>
        <v>-3.1079063177511808</v>
      </c>
      <c r="U960" s="9">
        <f t="shared" si="933"/>
        <v>55.651564133427861</v>
      </c>
      <c r="V960">
        <f t="shared" si="955"/>
        <v>-1.4762748204609162E+24</v>
      </c>
      <c r="W960">
        <f t="shared" si="956"/>
        <v>0</v>
      </c>
      <c r="X960">
        <f t="shared" si="957"/>
        <v>3.5527136788005009E-14</v>
      </c>
      <c r="Y960">
        <f t="shared" si="934"/>
        <v>0.24068150645249675</v>
      </c>
      <c r="Z960">
        <f t="shared" si="935"/>
        <v>31.415926535897931</v>
      </c>
      <c r="AA960">
        <f t="shared" si="936"/>
        <v>4.4717074739321934</v>
      </c>
      <c r="AB960">
        <f t="shared" si="958"/>
        <v>18.219210782070132</v>
      </c>
      <c r="AC960">
        <f t="shared" si="937"/>
        <v>49.635137317968059</v>
      </c>
      <c r="AD960">
        <f t="shared" si="959"/>
        <v>0.35304043505802685</v>
      </c>
      <c r="AE960">
        <f t="shared" si="938"/>
        <v>1.428991879828589</v>
      </c>
      <c r="AF960" s="9">
        <f t="shared" si="960"/>
        <v>51.417169632854673</v>
      </c>
      <c r="AG960" s="9">
        <f t="shared" si="961"/>
        <v>0</v>
      </c>
      <c r="AH960">
        <f t="shared" si="962"/>
        <v>0</v>
      </c>
      <c r="AI960">
        <f t="shared" si="979"/>
        <v>3.1257338500323417E-3</v>
      </c>
      <c r="AJ960">
        <f t="shared" si="939"/>
        <v>37.337604695554134</v>
      </c>
      <c r="AK960">
        <f t="shared" si="940"/>
        <v>16.478221832087321</v>
      </c>
      <c r="AL960">
        <f t="shared" si="941"/>
        <v>0.40178352724658328</v>
      </c>
      <c r="AM960">
        <f t="shared" si="942"/>
        <v>1.433954078539768</v>
      </c>
      <c r="AN960" s="9">
        <f t="shared" si="963"/>
        <v>55.651564133427811</v>
      </c>
      <c r="AO960">
        <f t="shared" si="943"/>
        <v>0</v>
      </c>
      <c r="AP960">
        <f t="shared" si="964"/>
        <v>0</v>
      </c>
      <c r="AQ960">
        <f t="shared" si="944"/>
        <v>5.9216781596562029</v>
      </c>
      <c r="AR960">
        <f t="shared" si="945"/>
        <v>-1.7409889499828104</v>
      </c>
      <c r="AS960">
        <f t="shared" si="946"/>
        <v>4.8743092188556436E-2</v>
      </c>
      <c r="AT960">
        <f t="shared" si="965"/>
        <v>-0.10565393327771924</v>
      </c>
      <c r="AU960">
        <f t="shared" si="947"/>
        <v>4.2343945005731385</v>
      </c>
      <c r="AV960">
        <f t="shared" si="966"/>
        <v>7.6087609872400624E-2</v>
      </c>
      <c r="AW960">
        <f t="shared" si="967"/>
        <v>0</v>
      </c>
      <c r="AX960">
        <f t="shared" si="948"/>
        <v>4.4709326993165578E-2</v>
      </c>
      <c r="AY960" t="b">
        <f t="shared" si="968"/>
        <v>0</v>
      </c>
      <c r="AZ960">
        <f t="shared" si="949"/>
        <v>37.337604695554134</v>
      </c>
      <c r="BA960">
        <f t="shared" si="950"/>
        <v>16.478221832087314</v>
      </c>
      <c r="BB960">
        <f t="shared" si="951"/>
        <v>0.35245173094867516</v>
      </c>
      <c r="BC960">
        <f t="shared" si="952"/>
        <v>1.4339540785397684</v>
      </c>
      <c r="BD960">
        <f t="shared" si="953"/>
        <v>4.9331796297907987E-2</v>
      </c>
      <c r="BF960" s="15">
        <f t="shared" si="969"/>
        <v>55.651564133427797</v>
      </c>
      <c r="BG960" s="10">
        <f t="shared" si="970"/>
        <v>0</v>
      </c>
      <c r="BH960">
        <f t="shared" si="971"/>
        <v>4.2343945005731243</v>
      </c>
      <c r="BI960">
        <f t="shared" si="972"/>
        <v>5.9216781596562029</v>
      </c>
      <c r="BJ960">
        <f t="shared" si="973"/>
        <v>-1.7409889499828175</v>
      </c>
      <c r="BK960">
        <f t="shared" si="974"/>
        <v>-5.8870410935168982E-4</v>
      </c>
      <c r="BM960">
        <f t="shared" si="975"/>
        <v>0</v>
      </c>
      <c r="BN960">
        <f t="shared" si="976"/>
        <v>0</v>
      </c>
      <c r="BO960">
        <f t="shared" si="977"/>
        <v>0</v>
      </c>
      <c r="BP960">
        <f t="shared" si="978"/>
        <v>0</v>
      </c>
    </row>
    <row r="961" spans="1:68" x14ac:dyDescent="0.2">
      <c r="A961">
        <f t="shared" si="984"/>
        <v>0.92400000000000004</v>
      </c>
      <c r="B961">
        <f t="shared" si="920"/>
        <v>2.8881780774299628</v>
      </c>
      <c r="C961">
        <f t="shared" si="921"/>
        <v>0.23755577260246419</v>
      </c>
      <c r="D961">
        <f t="shared" si="922"/>
        <v>2.8881780774299628</v>
      </c>
      <c r="E961">
        <f t="shared" si="928"/>
        <v>0.23532774785389873</v>
      </c>
      <c r="F961">
        <f t="shared" si="929"/>
        <v>0.23532774785389862</v>
      </c>
      <c r="G961">
        <f t="shared" si="923"/>
        <v>2.8592962966556632</v>
      </c>
      <c r="H961">
        <f t="shared" si="924"/>
        <v>0.27856184429774233</v>
      </c>
      <c r="I961">
        <f t="shared" si="925"/>
        <v>0.27856184429774239</v>
      </c>
      <c r="J961">
        <f t="shared" si="980"/>
        <v>78.36094938438309</v>
      </c>
      <c r="K961">
        <f t="shared" si="981"/>
        <v>75.01682724162437</v>
      </c>
      <c r="L961">
        <f t="shared" si="930"/>
        <v>4.1656430574872729E+25</v>
      </c>
      <c r="M961">
        <f t="shared" si="926"/>
        <v>4.4725659472616391E-2</v>
      </c>
      <c r="N961" s="17">
        <f t="shared" si="982"/>
        <v>1.8631113287364435E+24</v>
      </c>
      <c r="O961">
        <f t="shared" si="983"/>
        <v>0</v>
      </c>
      <c r="P961" s="18" t="e">
        <f t="shared" si="927"/>
        <v>#N/A</v>
      </c>
      <c r="R961">
        <f t="shared" si="931"/>
        <v>4.3177124515923051</v>
      </c>
      <c r="S961">
        <f t="shared" si="932"/>
        <v>58.99149798410734</v>
      </c>
      <c r="T961">
        <f t="shared" si="954"/>
        <v>-3.1072079046403567</v>
      </c>
      <c r="U961" s="9">
        <f t="shared" si="933"/>
        <v>55.884290079466986</v>
      </c>
      <c r="V961">
        <f t="shared" si="955"/>
        <v>-1.8631113287364325E+24</v>
      </c>
      <c r="W961">
        <f t="shared" si="956"/>
        <v>0</v>
      </c>
      <c r="X961">
        <f t="shared" si="957"/>
        <v>-7.1054273576010019E-15</v>
      </c>
      <c r="Y961">
        <f t="shared" si="934"/>
        <v>0.23755577260246419</v>
      </c>
      <c r="Z961">
        <f t="shared" si="935"/>
        <v>31.415926535897931</v>
      </c>
      <c r="AA961">
        <f t="shared" si="936"/>
        <v>4.4748332077822255</v>
      </c>
      <c r="AB961">
        <f t="shared" si="958"/>
        <v>18.48129833394233</v>
      </c>
      <c r="AC961">
        <f t="shared" si="937"/>
        <v>49.897224869840258</v>
      </c>
      <c r="AD961">
        <f t="shared" si="959"/>
        <v>0.35373919317882824</v>
      </c>
      <c r="AE961">
        <f t="shared" si="938"/>
        <v>1.4418113119736258</v>
      </c>
      <c r="AF961" s="9">
        <f t="shared" si="960"/>
        <v>51.692775374992706</v>
      </c>
      <c r="AG961" s="9">
        <f t="shared" si="961"/>
        <v>0</v>
      </c>
      <c r="AH961">
        <f t="shared" si="962"/>
        <v>0</v>
      </c>
      <c r="AI961">
        <f t="shared" si="979"/>
        <v>3.1257338500325638E-3</v>
      </c>
      <c r="AJ961">
        <f t="shared" si="939"/>
        <v>37.337604695554134</v>
      </c>
      <c r="AK961">
        <f t="shared" si="940"/>
        <v>16.697427378785047</v>
      </c>
      <c r="AL961">
        <f t="shared" si="941"/>
        <v>0.40248194035740736</v>
      </c>
      <c r="AM961">
        <f t="shared" si="942"/>
        <v>1.4467760647705434</v>
      </c>
      <c r="AN961" s="9">
        <f t="shared" si="963"/>
        <v>55.884290079467135</v>
      </c>
      <c r="AO961">
        <f t="shared" si="943"/>
        <v>1.4921397450962104E-13</v>
      </c>
      <c r="AP961">
        <f t="shared" si="964"/>
        <v>2.6700522507745849E-15</v>
      </c>
      <c r="AQ961">
        <f t="shared" si="944"/>
        <v>5.9216781596562029</v>
      </c>
      <c r="AR961">
        <f t="shared" si="945"/>
        <v>-1.7838709551572833</v>
      </c>
      <c r="AS961">
        <f t="shared" si="946"/>
        <v>4.8742747178579127E-2</v>
      </c>
      <c r="AT961">
        <f t="shared" si="965"/>
        <v>-0.1068350779248655</v>
      </c>
      <c r="AU961">
        <f t="shared" si="947"/>
        <v>4.1915147044744288</v>
      </c>
      <c r="AV961">
        <f t="shared" si="966"/>
        <v>7.5003452643204724E-2</v>
      </c>
      <c r="AW961">
        <f t="shared" si="967"/>
        <v>0</v>
      </c>
      <c r="AX961">
        <f t="shared" si="948"/>
        <v>4.4740584331665903E-2</v>
      </c>
      <c r="AY961" t="b">
        <f t="shared" si="968"/>
        <v>0</v>
      </c>
      <c r="AZ961">
        <f t="shared" si="949"/>
        <v>37.337604695554134</v>
      </c>
      <c r="BA961">
        <f t="shared" si="950"/>
        <v>16.697427378785047</v>
      </c>
      <c r="BB961">
        <f t="shared" si="951"/>
        <v>0.3531501440594994</v>
      </c>
      <c r="BC961">
        <f t="shared" si="952"/>
        <v>1.4467760647705439</v>
      </c>
      <c r="BD961">
        <f t="shared" si="953"/>
        <v>4.9331796297907987E-2</v>
      </c>
      <c r="BF961" s="15">
        <f t="shared" si="969"/>
        <v>55.884290079467135</v>
      </c>
      <c r="BG961" s="10">
        <f t="shared" si="970"/>
        <v>0</v>
      </c>
      <c r="BH961">
        <f t="shared" si="971"/>
        <v>4.1915147044744288</v>
      </c>
      <c r="BI961">
        <f t="shared" si="972"/>
        <v>5.9216781596562029</v>
      </c>
      <c r="BJ961">
        <f t="shared" si="973"/>
        <v>-1.7838709551572833</v>
      </c>
      <c r="BK961">
        <f t="shared" si="974"/>
        <v>-5.8904911932883275E-4</v>
      </c>
      <c r="BM961">
        <f t="shared" si="975"/>
        <v>0</v>
      </c>
      <c r="BN961">
        <f t="shared" si="976"/>
        <v>0</v>
      </c>
      <c r="BO961">
        <f t="shared" si="977"/>
        <v>0</v>
      </c>
      <c r="BP961">
        <f t="shared" si="978"/>
        <v>0</v>
      </c>
    </row>
    <row r="962" spans="1:68" x14ac:dyDescent="0.2">
      <c r="A962">
        <f t="shared" si="984"/>
        <v>0.92500000000000004</v>
      </c>
      <c r="B962">
        <f t="shared" si="920"/>
        <v>2.8913038112799949</v>
      </c>
      <c r="C962">
        <f t="shared" si="921"/>
        <v>0.23443003875243207</v>
      </c>
      <c r="D962">
        <f t="shared" si="922"/>
        <v>2.8913038112799949</v>
      </c>
      <c r="E962">
        <f t="shared" si="928"/>
        <v>0.23228865223496536</v>
      </c>
      <c r="F962">
        <f t="shared" si="929"/>
        <v>0.23228865223496523</v>
      </c>
      <c r="G962">
        <f t="shared" si="923"/>
        <v>2.8623907731671951</v>
      </c>
      <c r="H962">
        <f t="shared" si="924"/>
        <v>0.27558852346670332</v>
      </c>
      <c r="I962">
        <f t="shared" si="925"/>
        <v>0.27558852346670354</v>
      </c>
      <c r="J962">
        <f t="shared" si="980"/>
        <v>79.206384601400501</v>
      </c>
      <c r="K962">
        <f t="shared" si="981"/>
        <v>75.81804614717818</v>
      </c>
      <c r="L962">
        <f t="shared" si="930"/>
        <v>5.2821030814440607E+25</v>
      </c>
      <c r="M962">
        <f t="shared" si="926"/>
        <v>4.47568855102628E-2</v>
      </c>
      <c r="N962" s="17">
        <f t="shared" si="982"/>
        <v>2.3641048286959817E+24</v>
      </c>
      <c r="O962">
        <f t="shared" si="983"/>
        <v>0</v>
      </c>
      <c r="P962" s="18" t="e">
        <f t="shared" si="927"/>
        <v>#N/A</v>
      </c>
      <c r="R962">
        <f t="shared" si="931"/>
        <v>4.3283363401330677</v>
      </c>
      <c r="S962">
        <f t="shared" si="932"/>
        <v>59.228951654144076</v>
      </c>
      <c r="T962">
        <f t="shared" si="954"/>
        <v>-3.1065099799463307</v>
      </c>
      <c r="U962" s="9">
        <f t="shared" si="933"/>
        <v>56.122441674197745</v>
      </c>
      <c r="V962">
        <f t="shared" si="955"/>
        <v>-2.3641048286958091E+24</v>
      </c>
      <c r="W962">
        <f t="shared" si="956"/>
        <v>0</v>
      </c>
      <c r="X962">
        <f t="shared" si="957"/>
        <v>-7.1054273576010019E-14</v>
      </c>
      <c r="Y962">
        <f t="shared" si="934"/>
        <v>0.23443003875243207</v>
      </c>
      <c r="Z962">
        <f t="shared" si="935"/>
        <v>31.415926535897931</v>
      </c>
      <c r="AA962">
        <f t="shared" si="936"/>
        <v>4.4779589416322576</v>
      </c>
      <c r="AB962">
        <f t="shared" si="958"/>
        <v>18.750261013164771</v>
      </c>
      <c r="AC962">
        <f t="shared" si="937"/>
        <v>50.166187549062698</v>
      </c>
      <c r="AD962">
        <f t="shared" si="959"/>
        <v>0.35443746337763787</v>
      </c>
      <c r="AE962">
        <f t="shared" si="938"/>
        <v>1.4548072170217354</v>
      </c>
      <c r="AF962" s="9">
        <f t="shared" si="960"/>
        <v>51.975432229462072</v>
      </c>
      <c r="AG962" s="9">
        <f t="shared" si="961"/>
        <v>0</v>
      </c>
      <c r="AH962">
        <f t="shared" si="962"/>
        <v>0</v>
      </c>
      <c r="AI962">
        <f t="shared" si="979"/>
        <v>3.1257338500323417E-3</v>
      </c>
      <c r="AJ962">
        <f t="shared" si="939"/>
        <v>37.337604695554134</v>
      </c>
      <c r="AK962">
        <f t="shared" si="940"/>
        <v>16.921882623580672</v>
      </c>
      <c r="AL962">
        <f t="shared" si="941"/>
        <v>0.40317986505143333</v>
      </c>
      <c r="AM962">
        <f t="shared" si="942"/>
        <v>1.4597744900116738</v>
      </c>
      <c r="AN962" s="9">
        <f t="shared" si="963"/>
        <v>56.122441674197916</v>
      </c>
      <c r="AO962">
        <f t="shared" si="943"/>
        <v>1.7053025658242404E-13</v>
      </c>
      <c r="AP962">
        <f t="shared" si="964"/>
        <v>3.0385395128099832E-15</v>
      </c>
      <c r="AQ962">
        <f t="shared" si="944"/>
        <v>5.9216781596562029</v>
      </c>
      <c r="AR962">
        <f t="shared" si="945"/>
        <v>-1.828378389584099</v>
      </c>
      <c r="AS962">
        <f t="shared" si="946"/>
        <v>4.8742401673795455E-2</v>
      </c>
      <c r="AT962">
        <f t="shared" si="965"/>
        <v>-0.10804816640414765</v>
      </c>
      <c r="AU962">
        <f t="shared" si="947"/>
        <v>4.1470094447358434</v>
      </c>
      <c r="AV962">
        <f t="shared" si="966"/>
        <v>7.3892177906479353E-2</v>
      </c>
      <c r="AW962">
        <f t="shared" si="967"/>
        <v>0</v>
      </c>
      <c r="AX962">
        <f t="shared" si="948"/>
        <v>4.4771841670166228E-2</v>
      </c>
      <c r="AY962" t="b">
        <f t="shared" si="968"/>
        <v>0</v>
      </c>
      <c r="AZ962">
        <f t="shared" si="949"/>
        <v>37.337604695554134</v>
      </c>
      <c r="BA962">
        <f t="shared" si="950"/>
        <v>16.921882623580679</v>
      </c>
      <c r="BB962">
        <f t="shared" si="951"/>
        <v>0.35384806875352554</v>
      </c>
      <c r="BC962">
        <f t="shared" si="952"/>
        <v>1.4597744900116745</v>
      </c>
      <c r="BD962">
        <f t="shared" si="953"/>
        <v>4.9331796297907987E-2</v>
      </c>
      <c r="BF962" s="15">
        <f t="shared" si="969"/>
        <v>56.122441674197923</v>
      </c>
      <c r="BG962" s="10">
        <f t="shared" si="970"/>
        <v>0</v>
      </c>
      <c r="BH962">
        <f t="shared" si="971"/>
        <v>4.1470094447358505</v>
      </c>
      <c r="BI962">
        <f t="shared" si="972"/>
        <v>5.9216781596562029</v>
      </c>
      <c r="BJ962">
        <f t="shared" si="973"/>
        <v>-1.8283783895840919</v>
      </c>
      <c r="BK962">
        <f t="shared" si="974"/>
        <v>-5.8939462411233823E-4</v>
      </c>
      <c r="BM962">
        <f t="shared" si="975"/>
        <v>0</v>
      </c>
      <c r="BN962">
        <f t="shared" si="976"/>
        <v>0</v>
      </c>
      <c r="BO962">
        <f t="shared" si="977"/>
        <v>0</v>
      </c>
      <c r="BP962">
        <f t="shared" si="978"/>
        <v>0</v>
      </c>
    </row>
    <row r="963" spans="1:68" x14ac:dyDescent="0.2">
      <c r="A963">
        <f t="shared" si="984"/>
        <v>0.92600000000000005</v>
      </c>
      <c r="B963">
        <f t="shared" si="920"/>
        <v>2.8944295451300275</v>
      </c>
      <c r="C963">
        <f t="shared" si="921"/>
        <v>0.2313043049023995</v>
      </c>
      <c r="D963">
        <f t="shared" si="922"/>
        <v>2.8944295451300275</v>
      </c>
      <c r="E963">
        <f t="shared" si="928"/>
        <v>0.2292472871084783</v>
      </c>
      <c r="F963">
        <f t="shared" si="929"/>
        <v>0.22924728710847816</v>
      </c>
      <c r="G963">
        <f t="shared" si="923"/>
        <v>2.8654852496787271</v>
      </c>
      <c r="H963">
        <f t="shared" si="924"/>
        <v>0.27261256366135389</v>
      </c>
      <c r="I963">
        <f t="shared" si="925"/>
        <v>0.27261256366135378</v>
      </c>
      <c r="J963">
        <f t="shared" si="980"/>
        <v>80.071036669284013</v>
      </c>
      <c r="K963">
        <f t="shared" si="981"/>
        <v>76.63738841273414</v>
      </c>
      <c r="L963">
        <f t="shared" si="930"/>
        <v>6.7355792028773598E+25</v>
      </c>
      <c r="M963">
        <f t="shared" si="926"/>
        <v>4.47881115041808E-2</v>
      </c>
      <c r="N963" s="17">
        <f t="shared" si="982"/>
        <v>3.0167387238371242E+24</v>
      </c>
      <c r="O963">
        <f t="shared" si="983"/>
        <v>0</v>
      </c>
      <c r="P963" s="18" t="e">
        <f t="shared" si="927"/>
        <v>#N/A</v>
      </c>
      <c r="R963">
        <f t="shared" si="931"/>
        <v>4.3390850570477415</v>
      </c>
      <c r="S963">
        <f t="shared" si="932"/>
        <v>59.472031129958225</v>
      </c>
      <c r="T963">
        <f t="shared" si="954"/>
        <v>-3.1058125429878216</v>
      </c>
      <c r="U963" s="9">
        <f t="shared" si="933"/>
        <v>56.366218586970405</v>
      </c>
      <c r="V963">
        <f t="shared" si="955"/>
        <v>-3.0167387238371537E+24</v>
      </c>
      <c r="W963">
        <f t="shared" si="956"/>
        <v>0</v>
      </c>
      <c r="X963">
        <f t="shared" si="957"/>
        <v>7.1054273576010019E-15</v>
      </c>
      <c r="Y963">
        <f t="shared" si="934"/>
        <v>0.2313043049023995</v>
      </c>
      <c r="Z963">
        <f t="shared" si="935"/>
        <v>31.415926535897931</v>
      </c>
      <c r="AA963">
        <f t="shared" si="936"/>
        <v>4.4810846754822897</v>
      </c>
      <c r="AB963">
        <f t="shared" si="958"/>
        <v>19.02637734748647</v>
      </c>
      <c r="AC963">
        <f t="shared" si="937"/>
        <v>50.442303883384398</v>
      </c>
      <c r="AD963">
        <f t="shared" si="959"/>
        <v>0.3551352463353829</v>
      </c>
      <c r="AE963">
        <f t="shared" si="938"/>
        <v>1.4679842423740641</v>
      </c>
      <c r="AF963" s="9">
        <f t="shared" si="960"/>
        <v>52.265423372093842</v>
      </c>
      <c r="AG963" s="9">
        <f t="shared" si="961"/>
        <v>0</v>
      </c>
      <c r="AH963">
        <f t="shared" si="962"/>
        <v>0</v>
      </c>
      <c r="AI963">
        <f t="shared" si="979"/>
        <v>3.1257338500323417E-3</v>
      </c>
      <c r="AJ963">
        <f t="shared" si="939"/>
        <v>37.337604695554134</v>
      </c>
      <c r="AK963">
        <f t="shared" si="940"/>
        <v>17.15178258772184</v>
      </c>
      <c r="AL963">
        <f t="shared" si="941"/>
        <v>0.40387730200994243</v>
      </c>
      <c r="AM963">
        <f t="shared" si="942"/>
        <v>1.4729540016844884</v>
      </c>
      <c r="AN963" s="9">
        <f t="shared" si="963"/>
        <v>56.366218586970405</v>
      </c>
      <c r="AO963">
        <f t="shared" si="943"/>
        <v>0</v>
      </c>
      <c r="AP963">
        <f t="shared" si="964"/>
        <v>0</v>
      </c>
      <c r="AQ963">
        <f t="shared" si="944"/>
        <v>5.9216781596562029</v>
      </c>
      <c r="AR963">
        <f t="shared" si="945"/>
        <v>-1.87459475976463</v>
      </c>
      <c r="AS963">
        <f t="shared" si="946"/>
        <v>4.8742055674559526E-2</v>
      </c>
      <c r="AT963">
        <f t="shared" si="965"/>
        <v>-0.10929445672349909</v>
      </c>
      <c r="AU963">
        <f t="shared" si="947"/>
        <v>4.1007952148765625</v>
      </c>
      <c r="AV963">
        <f t="shared" si="966"/>
        <v>7.2752711068407569E-2</v>
      </c>
      <c r="AW963">
        <f t="shared" si="967"/>
        <v>0</v>
      </c>
      <c r="AX963">
        <f t="shared" si="948"/>
        <v>4.4803099008666553E-2</v>
      </c>
      <c r="AY963" t="b">
        <f t="shared" si="968"/>
        <v>0</v>
      </c>
      <c r="AZ963">
        <f t="shared" si="949"/>
        <v>37.337604695554134</v>
      </c>
      <c r="BA963">
        <f t="shared" si="950"/>
        <v>17.151782587721836</v>
      </c>
      <c r="BB963">
        <f t="shared" si="951"/>
        <v>0.35454550571203475</v>
      </c>
      <c r="BC963">
        <f t="shared" si="952"/>
        <v>1.4729540016844891</v>
      </c>
      <c r="BD963">
        <f t="shared" si="953"/>
        <v>4.9331796297907987E-2</v>
      </c>
      <c r="BF963" s="15">
        <f t="shared" si="969"/>
        <v>56.366218586970405</v>
      </c>
      <c r="BG963" s="10">
        <f t="shared" si="970"/>
        <v>0</v>
      </c>
      <c r="BH963">
        <f t="shared" si="971"/>
        <v>4.1007952148765625</v>
      </c>
      <c r="BI963">
        <f t="shared" si="972"/>
        <v>5.9216781596562029</v>
      </c>
      <c r="BJ963">
        <f t="shared" si="973"/>
        <v>-1.8745947597646335</v>
      </c>
      <c r="BK963">
        <f t="shared" si="974"/>
        <v>-5.8974062334815613E-4</v>
      </c>
      <c r="BM963">
        <f t="shared" si="975"/>
        <v>0</v>
      </c>
      <c r="BN963">
        <f t="shared" si="976"/>
        <v>0</v>
      </c>
      <c r="BO963">
        <f t="shared" si="977"/>
        <v>0</v>
      </c>
      <c r="BP963">
        <f t="shared" si="978"/>
        <v>0</v>
      </c>
    </row>
    <row r="964" spans="1:68" x14ac:dyDescent="0.2">
      <c r="A964">
        <f t="shared" si="984"/>
        <v>0.92700000000000005</v>
      </c>
      <c r="B964">
        <f t="shared" si="920"/>
        <v>2.89755527898006</v>
      </c>
      <c r="C964">
        <f t="shared" si="921"/>
        <v>0.22817857105236694</v>
      </c>
      <c r="D964">
        <f t="shared" si="922"/>
        <v>2.89755527898006</v>
      </c>
      <c r="E964">
        <f t="shared" si="928"/>
        <v>0.22620368218919615</v>
      </c>
      <c r="F964">
        <f t="shared" si="929"/>
        <v>0.22620368218919604</v>
      </c>
      <c r="G964">
        <f t="shared" si="923"/>
        <v>2.8685797261902595</v>
      </c>
      <c r="H964">
        <f t="shared" si="924"/>
        <v>0.26963399337882182</v>
      </c>
      <c r="I964">
        <f t="shared" si="925"/>
        <v>0.26963399337882188</v>
      </c>
      <c r="J964">
        <f t="shared" si="980"/>
        <v>80.955558710908008</v>
      </c>
      <c r="K964">
        <f t="shared" si="981"/>
        <v>77.47546787903039</v>
      </c>
      <c r="L964">
        <f t="shared" si="930"/>
        <v>8.6392758251150589E+25</v>
      </c>
      <c r="M964">
        <f t="shared" si="926"/>
        <v>4.4819337454339858E-2</v>
      </c>
      <c r="N964" s="17">
        <f t="shared" si="982"/>
        <v>3.8720661856695223E+24</v>
      </c>
      <c r="O964">
        <f t="shared" si="983"/>
        <v>0</v>
      </c>
      <c r="P964" s="18" t="e">
        <f t="shared" si="927"/>
        <v>#N/A</v>
      </c>
      <c r="R964">
        <f t="shared" si="931"/>
        <v>4.3499613427524517</v>
      </c>
      <c r="S964">
        <f t="shared" si="932"/>
        <v>59.720946087616689</v>
      </c>
      <c r="T964">
        <f t="shared" si="954"/>
        <v>-3.1051155930849736</v>
      </c>
      <c r="U964" s="9">
        <f t="shared" si="933"/>
        <v>56.615830494531714</v>
      </c>
      <c r="V964">
        <f t="shared" si="955"/>
        <v>-3.8720661856694944E+24</v>
      </c>
      <c r="W964">
        <f t="shared" si="956"/>
        <v>0</v>
      </c>
      <c r="X964">
        <f t="shared" si="957"/>
        <v>-7.1054273576010019E-15</v>
      </c>
      <c r="Y964">
        <f t="shared" si="934"/>
        <v>0.22817857105236694</v>
      </c>
      <c r="Z964">
        <f t="shared" si="935"/>
        <v>31.415926535897931</v>
      </c>
      <c r="AA964">
        <f t="shared" si="936"/>
        <v>4.4842104093323227</v>
      </c>
      <c r="AB964">
        <f t="shared" si="958"/>
        <v>19.309941125585986</v>
      </c>
      <c r="AC964">
        <f t="shared" si="937"/>
        <v>50.725867661483917</v>
      </c>
      <c r="AD964">
        <f t="shared" si="959"/>
        <v>0.35583254273156678</v>
      </c>
      <c r="AE964">
        <f t="shared" si="938"/>
        <v>1.4813472251875048</v>
      </c>
      <c r="AF964" s="9">
        <f t="shared" si="960"/>
        <v>52.563047429402992</v>
      </c>
      <c r="AG964" s="9">
        <f t="shared" si="961"/>
        <v>0</v>
      </c>
      <c r="AH964">
        <f t="shared" si="962"/>
        <v>0</v>
      </c>
      <c r="AI964">
        <f t="shared" si="979"/>
        <v>3.1257338500325638E-3</v>
      </c>
      <c r="AJ964">
        <f t="shared" si="939"/>
        <v>37.337604695554134</v>
      </c>
      <c r="AK964">
        <f t="shared" si="940"/>
        <v>17.387332110099045</v>
      </c>
      <c r="AL964">
        <f t="shared" si="941"/>
        <v>0.40457425191279039</v>
      </c>
      <c r="AM964">
        <f t="shared" si="942"/>
        <v>1.4863194369657833</v>
      </c>
      <c r="AN964" s="9">
        <f t="shared" si="963"/>
        <v>56.615830494531757</v>
      </c>
      <c r="AO964">
        <f t="shared" si="943"/>
        <v>0</v>
      </c>
      <c r="AP964">
        <f t="shared" si="964"/>
        <v>0</v>
      </c>
      <c r="AQ964">
        <f t="shared" si="944"/>
        <v>5.9216781596562029</v>
      </c>
      <c r="AR964">
        <f t="shared" si="945"/>
        <v>-1.9226090154869411</v>
      </c>
      <c r="AS964">
        <f t="shared" si="946"/>
        <v>4.8741709181223614E-2</v>
      </c>
      <c r="AT964">
        <f t="shared" si="965"/>
        <v>-0.11057527418885824</v>
      </c>
      <c r="AU964">
        <f t="shared" si="947"/>
        <v>4.0527830651287644</v>
      </c>
      <c r="AV964">
        <f t="shared" si="966"/>
        <v>7.1583919722244524E-2</v>
      </c>
      <c r="AW964">
        <f t="shared" si="967"/>
        <v>0</v>
      </c>
      <c r="AX964">
        <f t="shared" si="948"/>
        <v>4.4834356347166877E-2</v>
      </c>
      <c r="AY964" t="b">
        <f t="shared" si="968"/>
        <v>0</v>
      </c>
      <c r="AZ964">
        <f t="shared" si="949"/>
        <v>37.337604695554134</v>
      </c>
      <c r="BA964">
        <f t="shared" si="950"/>
        <v>17.387332110099045</v>
      </c>
      <c r="BB964">
        <f t="shared" si="951"/>
        <v>0.35524245561488227</v>
      </c>
      <c r="BC964">
        <f t="shared" si="952"/>
        <v>1.4863194369657837</v>
      </c>
      <c r="BD964">
        <f t="shared" si="953"/>
        <v>4.9331796297907987E-2</v>
      </c>
      <c r="BF964" s="15">
        <f t="shared" si="969"/>
        <v>56.615830494531757</v>
      </c>
      <c r="BG964" s="10">
        <f t="shared" si="970"/>
        <v>0</v>
      </c>
      <c r="BH964">
        <f t="shared" si="971"/>
        <v>4.0527830651287644</v>
      </c>
      <c r="BI964">
        <f t="shared" si="972"/>
        <v>5.9216781596562029</v>
      </c>
      <c r="BJ964">
        <f t="shared" si="973"/>
        <v>-1.9226090154869411</v>
      </c>
      <c r="BK964">
        <f t="shared" si="974"/>
        <v>-5.900871166845123E-4</v>
      </c>
      <c r="BM964">
        <f t="shared" si="975"/>
        <v>0</v>
      </c>
      <c r="BN964">
        <f t="shared" si="976"/>
        <v>0</v>
      </c>
      <c r="BO964">
        <f t="shared" si="977"/>
        <v>0</v>
      </c>
      <c r="BP964">
        <f t="shared" si="978"/>
        <v>0</v>
      </c>
    </row>
    <row r="965" spans="1:68" x14ac:dyDescent="0.2">
      <c r="A965">
        <f t="shared" si="984"/>
        <v>0.92800000000000005</v>
      </c>
      <c r="B965">
        <f t="shared" si="920"/>
        <v>2.9006810128300926</v>
      </c>
      <c r="C965">
        <f t="shared" si="921"/>
        <v>0.22505283720233438</v>
      </c>
      <c r="D965">
        <f t="shared" si="922"/>
        <v>2.9006810128300926</v>
      </c>
      <c r="E965">
        <f t="shared" si="928"/>
        <v>0.22315786721376035</v>
      </c>
      <c r="F965">
        <f t="shared" si="929"/>
        <v>0.22315786721376021</v>
      </c>
      <c r="G965">
        <f t="shared" si="923"/>
        <v>2.8716742027017919</v>
      </c>
      <c r="H965">
        <f t="shared" si="924"/>
        <v>0.26665284114123311</v>
      </c>
      <c r="I965">
        <f t="shared" si="925"/>
        <v>0.26665284114123328</v>
      </c>
      <c r="J965">
        <f t="shared" si="980"/>
        <v>81.860633803914212</v>
      </c>
      <c r="K965">
        <f t="shared" si="981"/>
        <v>78.332926467729877</v>
      </c>
      <c r="L965">
        <f t="shared" si="930"/>
        <v>1.1148327913981973E+26</v>
      </c>
      <c r="M965">
        <f t="shared" si="926"/>
        <v>4.4850563360709472E-2</v>
      </c>
      <c r="N965" s="17">
        <f t="shared" si="982"/>
        <v>5.0000878747201454E+24</v>
      </c>
      <c r="O965">
        <f t="shared" si="983"/>
        <v>0</v>
      </c>
      <c r="P965" s="18" t="e">
        <f t="shared" si="927"/>
        <v>#N/A</v>
      </c>
      <c r="R965">
        <f t="shared" si="931"/>
        <v>4.3609680314335799</v>
      </c>
      <c r="S965">
        <f t="shared" si="932"/>
        <v>59.975916848640139</v>
      </c>
      <c r="T965">
        <f t="shared" si="954"/>
        <v>-3.104419129559354</v>
      </c>
      <c r="U965" s="9">
        <f t="shared" si="933"/>
        <v>56.871497719080786</v>
      </c>
      <c r="V965">
        <f t="shared" si="955"/>
        <v>-5.0000878747201325E+24</v>
      </c>
      <c r="W965">
        <f t="shared" si="956"/>
        <v>0</v>
      </c>
      <c r="X965">
        <f t="shared" si="957"/>
        <v>0</v>
      </c>
      <c r="Y965">
        <f t="shared" si="934"/>
        <v>0.22505283720233438</v>
      </c>
      <c r="Z965">
        <f t="shared" si="935"/>
        <v>31.415926535897931</v>
      </c>
      <c r="AA965">
        <f t="shared" si="936"/>
        <v>4.4873361431823557</v>
      </c>
      <c r="AB965">
        <f t="shared" si="958"/>
        <v>19.601262456856734</v>
      </c>
      <c r="AC965">
        <f t="shared" si="937"/>
        <v>51.017188992754669</v>
      </c>
      <c r="AD965">
        <f t="shared" si="959"/>
        <v>0.35652935324427165</v>
      </c>
      <c r="AE965">
        <f t="shared" si="938"/>
        <v>1.4949012028440283</v>
      </c>
      <c r="AF965" s="9">
        <f t="shared" si="960"/>
        <v>52.868619548842965</v>
      </c>
      <c r="AG965" s="9">
        <f t="shared" si="961"/>
        <v>0</v>
      </c>
      <c r="AH965">
        <f t="shared" si="962"/>
        <v>0</v>
      </c>
      <c r="AI965">
        <f t="shared" si="979"/>
        <v>3.1257338500325638E-3</v>
      </c>
      <c r="AJ965">
        <f t="shared" si="939"/>
        <v>37.337604695554134</v>
      </c>
      <c r="AK965">
        <f t="shared" si="940"/>
        <v>17.628746474831221</v>
      </c>
      <c r="AL965">
        <f t="shared" si="941"/>
        <v>0.40527071543841009</v>
      </c>
      <c r="AM965">
        <f t="shared" si="942"/>
        <v>1.4998758332571462</v>
      </c>
      <c r="AN965" s="9">
        <f t="shared" si="963"/>
        <v>56.871497719080907</v>
      </c>
      <c r="AO965">
        <f t="shared" si="943"/>
        <v>1.2079226507921703E-13</v>
      </c>
      <c r="AP965">
        <f t="shared" si="964"/>
        <v>2.1239508351947291E-15</v>
      </c>
      <c r="AQ965">
        <f t="shared" si="944"/>
        <v>5.9216781596562029</v>
      </c>
      <c r="AR965">
        <f t="shared" si="945"/>
        <v>-1.9725159820255129</v>
      </c>
      <c r="AS965">
        <f t="shared" si="946"/>
        <v>4.8741362194138438E-2</v>
      </c>
      <c r="AT965">
        <f t="shared" si="965"/>
        <v>-0.11189201596617765</v>
      </c>
      <c r="AU965">
        <f t="shared" si="947"/>
        <v>4.0028781702379419</v>
      </c>
      <c r="AV965">
        <f t="shared" si="966"/>
        <v>7.0384609703973727E-2</v>
      </c>
      <c r="AW965">
        <f t="shared" si="967"/>
        <v>0</v>
      </c>
      <c r="AX965">
        <f t="shared" si="948"/>
        <v>4.4865613685667202E-2</v>
      </c>
      <c r="AY965" t="b">
        <f t="shared" si="968"/>
        <v>0</v>
      </c>
      <c r="AZ965">
        <f t="shared" si="949"/>
        <v>37.337604695554134</v>
      </c>
      <c r="BA965">
        <f t="shared" si="950"/>
        <v>17.628746474831214</v>
      </c>
      <c r="BB965">
        <f t="shared" si="951"/>
        <v>0.3559389191405023</v>
      </c>
      <c r="BC965">
        <f t="shared" si="952"/>
        <v>1.4998758332571467</v>
      </c>
      <c r="BD965">
        <f t="shared" si="953"/>
        <v>4.9331796297907987E-2</v>
      </c>
      <c r="BF965" s="15">
        <f t="shared" si="969"/>
        <v>56.871497719080907</v>
      </c>
      <c r="BG965" s="10">
        <f t="shared" si="970"/>
        <v>0</v>
      </c>
      <c r="BH965">
        <f t="shared" si="971"/>
        <v>4.0028781702379419</v>
      </c>
      <c r="BI965">
        <f t="shared" si="972"/>
        <v>5.9216781596562029</v>
      </c>
      <c r="BJ965">
        <f t="shared" si="973"/>
        <v>-1.97251598202552</v>
      </c>
      <c r="BK965">
        <f t="shared" si="974"/>
        <v>-5.9043410376935501E-4</v>
      </c>
      <c r="BM965">
        <f t="shared" si="975"/>
        <v>0</v>
      </c>
      <c r="BN965">
        <f t="shared" si="976"/>
        <v>0</v>
      </c>
      <c r="BO965">
        <f t="shared" si="977"/>
        <v>0</v>
      </c>
      <c r="BP965">
        <f t="shared" si="978"/>
        <v>0</v>
      </c>
    </row>
    <row r="966" spans="1:68" x14ac:dyDescent="0.2">
      <c r="A966">
        <f t="shared" si="984"/>
        <v>0.92900000000000005</v>
      </c>
      <c r="B966">
        <f t="shared" si="920"/>
        <v>2.9038067466801247</v>
      </c>
      <c r="C966">
        <f t="shared" si="921"/>
        <v>0.22192710335230226</v>
      </c>
      <c r="D966">
        <f t="shared" si="922"/>
        <v>2.9038067466801247</v>
      </c>
      <c r="E966">
        <f t="shared" si="928"/>
        <v>0.22010987194040538</v>
      </c>
      <c r="F966">
        <f t="shared" si="929"/>
        <v>0.22010987194040527</v>
      </c>
      <c r="G966">
        <f t="shared" si="923"/>
        <v>2.8747686792133234</v>
      </c>
      <c r="H966">
        <f t="shared" si="924"/>
        <v>0.26366913549543824</v>
      </c>
      <c r="I966">
        <f t="shared" si="925"/>
        <v>0.26366913549543813</v>
      </c>
      <c r="J966">
        <f t="shared" si="980"/>
        <v>82.786976717695666</v>
      </c>
      <c r="K966">
        <f t="shared" si="981"/>
        <v>79.210435806388304</v>
      </c>
      <c r="L966">
        <f t="shared" si="930"/>
        <v>1.447680542577443E+26</v>
      </c>
      <c r="M966">
        <f t="shared" si="926"/>
        <v>4.4881789223259125E-2</v>
      </c>
      <c r="N966" s="17">
        <f t="shared" si="982"/>
        <v>6.4974492974574205E+24</v>
      </c>
      <c r="O966">
        <f t="shared" si="983"/>
        <v>0</v>
      </c>
      <c r="P966" s="18" t="e">
        <f t="shared" si="927"/>
        <v>#N/A</v>
      </c>
      <c r="R966">
        <f t="shared" si="931"/>
        <v>4.37210805537228</v>
      </c>
      <c r="S966">
        <f t="shared" si="932"/>
        <v>60.237175067701628</v>
      </c>
      <c r="T966">
        <f t="shared" si="954"/>
        <v>-3.103723151733945</v>
      </c>
      <c r="U966" s="9">
        <f t="shared" si="933"/>
        <v>57.133451915967683</v>
      </c>
      <c r="V966">
        <f t="shared" si="955"/>
        <v>-6.4974492974573937E+24</v>
      </c>
      <c r="W966">
        <f t="shared" si="956"/>
        <v>0</v>
      </c>
      <c r="X966">
        <f t="shared" si="957"/>
        <v>-7.1054273576010019E-15</v>
      </c>
      <c r="Y966">
        <f t="shared" si="934"/>
        <v>0.22192710335230226</v>
      </c>
      <c r="Z966">
        <f t="shared" si="935"/>
        <v>31.415926535897931</v>
      </c>
      <c r="AA966">
        <f t="shared" si="936"/>
        <v>4.4904618770323879</v>
      </c>
      <c r="AB966">
        <f t="shared" si="958"/>
        <v>19.900668920751379</v>
      </c>
      <c r="AC966">
        <f t="shared" si="937"/>
        <v>51.31659545664931</v>
      </c>
      <c r="AD966">
        <f t="shared" si="959"/>
        <v>0.35722567855016329</v>
      </c>
      <c r="AE966">
        <f t="shared" si="938"/>
        <v>1.5086514241521765</v>
      </c>
      <c r="AF966" s="9">
        <f t="shared" si="960"/>
        <v>53.182472559351652</v>
      </c>
      <c r="AG966" s="9">
        <f t="shared" si="961"/>
        <v>0</v>
      </c>
      <c r="AH966">
        <f t="shared" si="962"/>
        <v>0</v>
      </c>
      <c r="AI966">
        <f t="shared" si="979"/>
        <v>3.1257338500323417E-3</v>
      </c>
      <c r="AJ966">
        <f t="shared" si="939"/>
        <v>37.337604695554134</v>
      </c>
      <c r="AK966">
        <f t="shared" si="940"/>
        <v>17.876252087763305</v>
      </c>
      <c r="AL966">
        <f t="shared" si="941"/>
        <v>0.40596669326381907</v>
      </c>
      <c r="AM966">
        <f t="shared" si="942"/>
        <v>1.5136284393864612</v>
      </c>
      <c r="AN966" s="9">
        <f t="shared" si="963"/>
        <v>57.133451915967719</v>
      </c>
      <c r="AO966">
        <f t="shared" si="943"/>
        <v>0</v>
      </c>
      <c r="AP966">
        <f t="shared" si="964"/>
        <v>0</v>
      </c>
      <c r="AQ966">
        <f t="shared" si="944"/>
        <v>5.9216781596562029</v>
      </c>
      <c r="AR966">
        <f t="shared" si="945"/>
        <v>-2.0244168329880736</v>
      </c>
      <c r="AS966">
        <f t="shared" si="946"/>
        <v>4.8741014713655773E-2</v>
      </c>
      <c r="AT966">
        <f t="shared" si="965"/>
        <v>-0.113246156020245</v>
      </c>
      <c r="AU966">
        <f t="shared" si="947"/>
        <v>3.9509793566160667</v>
      </c>
      <c r="AV966">
        <f t="shared" si="966"/>
        <v>6.9153520820467745E-2</v>
      </c>
      <c r="AW966">
        <f t="shared" si="967"/>
        <v>0</v>
      </c>
      <c r="AX966">
        <f t="shared" si="948"/>
        <v>4.4896871024167527E-2</v>
      </c>
      <c r="AY966" t="b">
        <f t="shared" si="968"/>
        <v>0</v>
      </c>
      <c r="AZ966">
        <f t="shared" si="949"/>
        <v>37.337604695554134</v>
      </c>
      <c r="BA966">
        <f t="shared" si="950"/>
        <v>17.876252087763305</v>
      </c>
      <c r="BB966">
        <f t="shared" si="951"/>
        <v>0.35663489696591116</v>
      </c>
      <c r="BC966">
        <f t="shared" si="952"/>
        <v>1.5136284393864616</v>
      </c>
      <c r="BD966">
        <f t="shared" si="953"/>
        <v>4.9331796297907987E-2</v>
      </c>
      <c r="BF966" s="15">
        <f t="shared" si="969"/>
        <v>57.133451915967719</v>
      </c>
      <c r="BG966" s="10">
        <f t="shared" si="970"/>
        <v>0</v>
      </c>
      <c r="BH966">
        <f t="shared" si="971"/>
        <v>3.9509793566160667</v>
      </c>
      <c r="BI966">
        <f t="shared" si="972"/>
        <v>5.9216781596562029</v>
      </c>
      <c r="BJ966">
        <f t="shared" si="973"/>
        <v>-2.0244168329880736</v>
      </c>
      <c r="BK966">
        <f t="shared" si="974"/>
        <v>-5.9078158425213134E-4</v>
      </c>
      <c r="BM966">
        <f t="shared" si="975"/>
        <v>0</v>
      </c>
      <c r="BN966">
        <f t="shared" si="976"/>
        <v>0</v>
      </c>
      <c r="BO966">
        <f t="shared" si="977"/>
        <v>0</v>
      </c>
      <c r="BP966">
        <f t="shared" si="978"/>
        <v>0</v>
      </c>
    </row>
    <row r="967" spans="1:68" x14ac:dyDescent="0.2">
      <c r="A967">
        <f t="shared" si="984"/>
        <v>0.93</v>
      </c>
      <c r="B967">
        <f t="shared" si="920"/>
        <v>2.9069324805301573</v>
      </c>
      <c r="C967">
        <f t="shared" si="921"/>
        <v>0.21880136950226969</v>
      </c>
      <c r="D967">
        <f t="shared" si="922"/>
        <v>2.9069324805301573</v>
      </c>
      <c r="E967">
        <f t="shared" si="928"/>
        <v>0.21705972614866648</v>
      </c>
      <c r="F967">
        <f t="shared" si="929"/>
        <v>0.21705972614866637</v>
      </c>
      <c r="G967">
        <f t="shared" si="923"/>
        <v>2.8778631557248557</v>
      </c>
      <c r="H967">
        <f t="shared" si="924"/>
        <v>0.26068290501273622</v>
      </c>
      <c r="I967">
        <f t="shared" si="925"/>
        <v>0.26068290501273628</v>
      </c>
      <c r="J967">
        <f t="shared" si="980"/>
        <v>83.735335772667256</v>
      </c>
      <c r="K967">
        <f t="shared" si="981"/>
        <v>80.108698967625486</v>
      </c>
      <c r="L967">
        <f t="shared" si="930"/>
        <v>1.89222248593784E+26</v>
      </c>
      <c r="M967">
        <f t="shared" si="926"/>
        <v>4.4913015041958333E-2</v>
      </c>
      <c r="N967" s="17">
        <f t="shared" si="982"/>
        <v>8.4985416973658003E+24</v>
      </c>
      <c r="O967">
        <f t="shared" si="983"/>
        <v>0</v>
      </c>
      <c r="P967" s="18" t="e">
        <f t="shared" si="927"/>
        <v>#N/A</v>
      </c>
      <c r="R967">
        <f t="shared" si="931"/>
        <v>4.3833844495212535</v>
      </c>
      <c r="S967">
        <f t="shared" si="932"/>
        <v>60.504964474551755</v>
      </c>
      <c r="T967">
        <f t="shared" si="954"/>
        <v>-3.103027658933144</v>
      </c>
      <c r="U967" s="9">
        <f t="shared" si="933"/>
        <v>57.401936815618612</v>
      </c>
      <c r="V967">
        <f t="shared" si="955"/>
        <v>-8.4985416973657466E+24</v>
      </c>
      <c r="W967">
        <f t="shared" si="956"/>
        <v>0</v>
      </c>
      <c r="X967">
        <f t="shared" si="957"/>
        <v>-7.1054273576010019E-15</v>
      </c>
      <c r="Y967">
        <f t="shared" si="934"/>
        <v>0.21880136950226969</v>
      </c>
      <c r="Z967">
        <f t="shared" si="935"/>
        <v>31.415926535897931</v>
      </c>
      <c r="AA967">
        <f t="shared" si="936"/>
        <v>4.49358761088242</v>
      </c>
      <c r="AB967">
        <f t="shared" si="958"/>
        <v>20.208506814641709</v>
      </c>
      <c r="AC967">
        <f t="shared" si="937"/>
        <v>51.62443335053964</v>
      </c>
      <c r="AD967">
        <f t="shared" si="959"/>
        <v>0.3579215193244954</v>
      </c>
      <c r="AE967">
        <f t="shared" si="938"/>
        <v>1.522603361343096</v>
      </c>
      <c r="AF967" s="9">
        <f t="shared" si="960"/>
        <v>53.504958231207226</v>
      </c>
      <c r="AG967" s="9">
        <f t="shared" si="961"/>
        <v>0</v>
      </c>
      <c r="AH967">
        <f t="shared" si="962"/>
        <v>0</v>
      </c>
      <c r="AI967">
        <f t="shared" si="979"/>
        <v>3.1257338500323417E-3</v>
      </c>
      <c r="AJ967">
        <f t="shared" si="939"/>
        <v>37.337604695554134</v>
      </c>
      <c r="AK967">
        <f t="shared" si="940"/>
        <v>18.130087206395988</v>
      </c>
      <c r="AL967">
        <f t="shared" si="941"/>
        <v>0.40666218606462001</v>
      </c>
      <c r="AM967">
        <f t="shared" si="942"/>
        <v>1.527582727603936</v>
      </c>
      <c r="AN967" s="9">
        <f t="shared" si="963"/>
        <v>57.401936815618676</v>
      </c>
      <c r="AO967">
        <f t="shared" si="943"/>
        <v>6.3948846218409017E-14</v>
      </c>
      <c r="AP967">
        <f t="shared" si="964"/>
        <v>1.1140538066480183E-15</v>
      </c>
      <c r="AQ967">
        <f t="shared" si="944"/>
        <v>5.9216781596562029</v>
      </c>
      <c r="AR967">
        <f t="shared" si="945"/>
        <v>-2.0784196082457207</v>
      </c>
      <c r="AS967">
        <f t="shared" si="946"/>
        <v>4.8740666740124616E-2</v>
      </c>
      <c r="AT967">
        <f t="shared" si="965"/>
        <v>-0.11463925046717312</v>
      </c>
      <c r="AU967">
        <f t="shared" si="947"/>
        <v>3.8969785844114497</v>
      </c>
      <c r="AV967">
        <f t="shared" si="966"/>
        <v>6.788932221797625E-2</v>
      </c>
      <c r="AW967">
        <f t="shared" si="967"/>
        <v>0</v>
      </c>
      <c r="AX967">
        <f t="shared" si="948"/>
        <v>4.4928128362667852E-2</v>
      </c>
      <c r="AY967" t="b">
        <f t="shared" si="968"/>
        <v>0</v>
      </c>
      <c r="AZ967">
        <f t="shared" si="949"/>
        <v>37.337604695554134</v>
      </c>
      <c r="BA967">
        <f t="shared" si="950"/>
        <v>18.130087206395984</v>
      </c>
      <c r="BB967">
        <f t="shared" si="951"/>
        <v>0.35733038976671189</v>
      </c>
      <c r="BC967">
        <f t="shared" si="952"/>
        <v>1.5275827276039364</v>
      </c>
      <c r="BD967">
        <f t="shared" si="953"/>
        <v>4.9331796297907987E-2</v>
      </c>
      <c r="BF967" s="15">
        <f t="shared" si="969"/>
        <v>57.401936815618669</v>
      </c>
      <c r="BG967" s="10">
        <f t="shared" si="970"/>
        <v>0</v>
      </c>
      <c r="BH967">
        <f t="shared" si="971"/>
        <v>3.8969785844114426</v>
      </c>
      <c r="BI967">
        <f t="shared" si="972"/>
        <v>5.9216781596562029</v>
      </c>
      <c r="BJ967">
        <f t="shared" si="973"/>
        <v>-2.0784196082457242</v>
      </c>
      <c r="BK967">
        <f t="shared" si="974"/>
        <v>-5.9112955778350962E-4</v>
      </c>
      <c r="BM967">
        <f t="shared" si="975"/>
        <v>0</v>
      </c>
      <c r="BN967">
        <f t="shared" si="976"/>
        <v>0</v>
      </c>
      <c r="BO967">
        <f t="shared" si="977"/>
        <v>0</v>
      </c>
      <c r="BP967">
        <f t="shared" si="978"/>
        <v>0</v>
      </c>
    </row>
    <row r="968" spans="1:68" x14ac:dyDescent="0.2">
      <c r="A968">
        <f t="shared" si="984"/>
        <v>0.93100000000000005</v>
      </c>
      <c r="B968">
        <f t="shared" si="920"/>
        <v>2.9100582143801899</v>
      </c>
      <c r="C968">
        <f t="shared" si="921"/>
        <v>0.21567563565223713</v>
      </c>
      <c r="D968">
        <f t="shared" si="922"/>
        <v>2.9100582143801899</v>
      </c>
      <c r="E968">
        <f t="shared" si="928"/>
        <v>0.21400745963909112</v>
      </c>
      <c r="F968">
        <f t="shared" si="929"/>
        <v>0.21400745963909101</v>
      </c>
      <c r="G968">
        <f t="shared" si="923"/>
        <v>2.8809576322363881</v>
      </c>
      <c r="H968">
        <f t="shared" si="924"/>
        <v>0.25769417828860575</v>
      </c>
      <c r="I968">
        <f t="shared" si="925"/>
        <v>0.25769417828860597</v>
      </c>
      <c r="J968">
        <f t="shared" si="980"/>
        <v>84.706494831982624</v>
      </c>
      <c r="K968">
        <f t="shared" si="981"/>
        <v>81.028452331973767</v>
      </c>
      <c r="L968">
        <f t="shared" si="930"/>
        <v>2.4901159045356835E+26</v>
      </c>
      <c r="M968">
        <f t="shared" si="926"/>
        <v>4.4944240816776566E-2</v>
      </c>
      <c r="N968" s="17">
        <f t="shared" si="982"/>
        <v>1.1191636887513715E+25</v>
      </c>
      <c r="O968">
        <f t="shared" si="983"/>
        <v>0</v>
      </c>
      <c r="P968" s="18" t="e">
        <f t="shared" si="927"/>
        <v>#N/A</v>
      </c>
      <c r="R968">
        <f t="shared" si="931"/>
        <v>4.3948003563516096</v>
      </c>
      <c r="S968">
        <f t="shared" si="932"/>
        <v>60.779541675244708</v>
      </c>
      <c r="T968">
        <f t="shared" si="954"/>
        <v>-3.102332650482758</v>
      </c>
      <c r="U968" s="9">
        <f t="shared" si="933"/>
        <v>57.67720902476195</v>
      </c>
      <c r="V968">
        <f t="shared" si="955"/>
        <v>-1.1191636887512938E+25</v>
      </c>
      <c r="W968">
        <f t="shared" si="956"/>
        <v>0</v>
      </c>
      <c r="X968">
        <f t="shared" si="957"/>
        <v>-7.1054273576010019E-14</v>
      </c>
      <c r="Y968">
        <f t="shared" si="934"/>
        <v>0.21567563565223713</v>
      </c>
      <c r="Z968">
        <f t="shared" si="935"/>
        <v>31.415926535897931</v>
      </c>
      <c r="AA968">
        <f t="shared" si="936"/>
        <v>4.4967133447324521</v>
      </c>
      <c r="AB968">
        <f t="shared" si="958"/>
        <v>20.52514251018756</v>
      </c>
      <c r="AC968">
        <f t="shared" si="937"/>
        <v>51.941069046085488</v>
      </c>
      <c r="AD968">
        <f t="shared" si="959"/>
        <v>0.35861687624111266</v>
      </c>
      <c r="AE968">
        <f t="shared" si="938"/>
        <v>1.536762722929655</v>
      </c>
      <c r="AF968" s="9">
        <f t="shared" si="960"/>
        <v>53.836448645256255</v>
      </c>
      <c r="AG968" s="9">
        <f t="shared" si="961"/>
        <v>0</v>
      </c>
      <c r="AH968">
        <f t="shared" si="962"/>
        <v>0</v>
      </c>
      <c r="AI968">
        <f t="shared" si="979"/>
        <v>3.1257338500325638E-3</v>
      </c>
      <c r="AJ968">
        <f t="shared" si="939"/>
        <v>37.337604695554134</v>
      </c>
      <c r="AK968">
        <f t="shared" si="940"/>
        <v>18.390502728251796</v>
      </c>
      <c r="AL968">
        <f t="shared" si="941"/>
        <v>0.40735719451500607</v>
      </c>
      <c r="AM968">
        <f t="shared" si="942"/>
        <v>1.541744406441222</v>
      </c>
      <c r="AN968" s="9">
        <f t="shared" si="963"/>
        <v>57.677209024762163</v>
      </c>
      <c r="AO968">
        <f t="shared" si="943"/>
        <v>2.1316282072803006E-13</v>
      </c>
      <c r="AP968">
        <f t="shared" si="964"/>
        <v>3.6957894518875613E-15</v>
      </c>
      <c r="AQ968">
        <f t="shared" si="944"/>
        <v>5.9216781596562029</v>
      </c>
      <c r="AR968">
        <f t="shared" si="945"/>
        <v>-2.1346397819357641</v>
      </c>
      <c r="AS968">
        <f t="shared" si="946"/>
        <v>4.8740318273893413E-2</v>
      </c>
      <c r="AT968">
        <f t="shared" si="965"/>
        <v>-0.11607294338161267</v>
      </c>
      <c r="AU968">
        <f t="shared" si="947"/>
        <v>3.8407603795059089</v>
      </c>
      <c r="AV968">
        <f t="shared" si="966"/>
        <v>6.6590607355098988E-2</v>
      </c>
      <c r="AW968">
        <f t="shared" si="967"/>
        <v>0</v>
      </c>
      <c r="AX968">
        <f t="shared" si="948"/>
        <v>4.4959385701168177E-2</v>
      </c>
      <c r="AY968" t="b">
        <f t="shared" si="968"/>
        <v>0</v>
      </c>
      <c r="AZ968">
        <f t="shared" si="949"/>
        <v>37.337604695554134</v>
      </c>
      <c r="BA968">
        <f t="shared" si="950"/>
        <v>18.390502728251811</v>
      </c>
      <c r="BB968">
        <f t="shared" si="951"/>
        <v>0.35802539821709806</v>
      </c>
      <c r="BC968">
        <f t="shared" si="952"/>
        <v>1.5417444064412225</v>
      </c>
      <c r="BD968">
        <f t="shared" si="953"/>
        <v>4.9331796297907987E-2</v>
      </c>
      <c r="BF968" s="15">
        <f t="shared" si="969"/>
        <v>57.677209024762178</v>
      </c>
      <c r="BG968" s="10">
        <f t="shared" si="970"/>
        <v>0</v>
      </c>
      <c r="BH968">
        <f t="shared" si="971"/>
        <v>3.8407603795059231</v>
      </c>
      <c r="BI968">
        <f t="shared" si="972"/>
        <v>5.9216781596562029</v>
      </c>
      <c r="BJ968">
        <f t="shared" si="973"/>
        <v>-2.1346397819357499</v>
      </c>
      <c r="BK968">
        <f t="shared" si="974"/>
        <v>-5.9147802401460225E-4</v>
      </c>
      <c r="BM968">
        <f t="shared" si="975"/>
        <v>0</v>
      </c>
      <c r="BN968">
        <f t="shared" si="976"/>
        <v>0</v>
      </c>
      <c r="BO968">
        <f t="shared" si="977"/>
        <v>0</v>
      </c>
      <c r="BP968">
        <f t="shared" si="978"/>
        <v>0</v>
      </c>
    </row>
    <row r="969" spans="1:68" x14ac:dyDescent="0.2">
      <c r="A969">
        <f t="shared" si="984"/>
        <v>0.93200000000000005</v>
      </c>
      <c r="B969">
        <f t="shared" si="920"/>
        <v>2.913183948230222</v>
      </c>
      <c r="C969">
        <f t="shared" si="921"/>
        <v>0.21254990180220501</v>
      </c>
      <c r="D969">
        <f t="shared" si="922"/>
        <v>2.913183948230222</v>
      </c>
      <c r="E969">
        <f t="shared" si="928"/>
        <v>0.21095310223294667</v>
      </c>
      <c r="F969">
        <f t="shared" si="929"/>
        <v>0.21095310223294655</v>
      </c>
      <c r="G969">
        <f t="shared" si="923"/>
        <v>2.8840521087479196</v>
      </c>
      <c r="H969">
        <f t="shared" si="924"/>
        <v>0.25470298394242902</v>
      </c>
      <c r="I969">
        <f t="shared" si="925"/>
        <v>0.25470298394242891</v>
      </c>
      <c r="J969">
        <f t="shared" si="980"/>
        <v>85.701275436842536</v>
      </c>
      <c r="K969">
        <f t="shared" si="981"/>
        <v>81.970467584794577</v>
      </c>
      <c r="L969">
        <f t="shared" si="930"/>
        <v>3.300139038434823E+26</v>
      </c>
      <c r="M969">
        <f t="shared" si="926"/>
        <v>4.4975466547683314E-2</v>
      </c>
      <c r="N969" s="17">
        <f t="shared" si="982"/>
        <v>1.4842529292582916E+25</v>
      </c>
      <c r="O969">
        <f t="shared" si="983"/>
        <v>0</v>
      </c>
      <c r="P969" s="18" t="e">
        <f t="shared" si="927"/>
        <v>#N/A</v>
      </c>
      <c r="R969">
        <f t="shared" si="931"/>
        <v>4.4063590309892158</v>
      </c>
      <c r="S969">
        <f t="shared" si="932"/>
        <v>61.061177018289122</v>
      </c>
      <c r="T969">
        <f t="shared" si="954"/>
        <v>-3.1016381257099992</v>
      </c>
      <c r="U969" s="9">
        <f t="shared" si="933"/>
        <v>57.959538892579126</v>
      </c>
      <c r="V969">
        <f t="shared" si="955"/>
        <v>-1.4842529292583345E+25</v>
      </c>
      <c r="W969">
        <f t="shared" si="956"/>
        <v>0</v>
      </c>
      <c r="X969">
        <f t="shared" si="957"/>
        <v>2.8421709430404007E-14</v>
      </c>
      <c r="Y969">
        <f t="shared" si="934"/>
        <v>0.21254990180220501</v>
      </c>
      <c r="Z969">
        <f t="shared" si="935"/>
        <v>31.415926535897931</v>
      </c>
      <c r="AA969">
        <f t="shared" si="936"/>
        <v>4.4998390785824842</v>
      </c>
      <c r="AB969">
        <f t="shared" si="958"/>
        <v>20.850963929385752</v>
      </c>
      <c r="AC969">
        <f t="shared" si="937"/>
        <v>52.26689046528368</v>
      </c>
      <c r="AD969">
        <f t="shared" si="959"/>
        <v>0.35931174997245507</v>
      </c>
      <c r="AE969">
        <f t="shared" si="938"/>
        <v>1.5511354675043065</v>
      </c>
      <c r="AF969" s="9">
        <f t="shared" si="960"/>
        <v>54.177337682760445</v>
      </c>
      <c r="AG969" s="9">
        <f t="shared" si="961"/>
        <v>0</v>
      </c>
      <c r="AH969">
        <f t="shared" si="962"/>
        <v>0</v>
      </c>
      <c r="AI969">
        <f t="shared" si="979"/>
        <v>3.1257338500323417E-3</v>
      </c>
      <c r="AJ969">
        <f t="shared" si="939"/>
        <v>37.337604695554134</v>
      </c>
      <c r="AK969">
        <f t="shared" si="940"/>
        <v>18.657763043227884</v>
      </c>
      <c r="AL969">
        <f t="shared" si="941"/>
        <v>0.40805171928776485</v>
      </c>
      <c r="AM969">
        <f t="shared" si="942"/>
        <v>1.5561194345092715</v>
      </c>
      <c r="AN969" s="9">
        <f t="shared" si="963"/>
        <v>57.959538892579054</v>
      </c>
      <c r="AO969">
        <f t="shared" si="943"/>
        <v>-7.1054273576010019E-14</v>
      </c>
      <c r="AP969">
        <f t="shared" si="964"/>
        <v>-1.2259288968413027E-15</v>
      </c>
      <c r="AQ969">
        <f t="shared" si="944"/>
        <v>5.9216781596562029</v>
      </c>
      <c r="AR969">
        <f t="shared" si="945"/>
        <v>-2.193200886157868</v>
      </c>
      <c r="AS969">
        <f t="shared" si="946"/>
        <v>4.8739969315309772E-2</v>
      </c>
      <c r="AT969">
        <f t="shared" si="965"/>
        <v>-0.11754897310446459</v>
      </c>
      <c r="AU969">
        <f t="shared" si="947"/>
        <v>3.7822012098186093</v>
      </c>
      <c r="AV969">
        <f t="shared" si="966"/>
        <v>6.5255888540253201E-2</v>
      </c>
      <c r="AW969">
        <f t="shared" si="967"/>
        <v>0</v>
      </c>
      <c r="AX969">
        <f t="shared" si="948"/>
        <v>4.4990643039668494E-2</v>
      </c>
      <c r="AY969" t="b">
        <f t="shared" si="968"/>
        <v>0</v>
      </c>
      <c r="AZ969">
        <f t="shared" si="949"/>
        <v>37.337604695554134</v>
      </c>
      <c r="BA969">
        <f t="shared" si="950"/>
        <v>18.657763043227899</v>
      </c>
      <c r="BB969">
        <f t="shared" si="951"/>
        <v>0.35871992298985717</v>
      </c>
      <c r="BC969">
        <f t="shared" si="952"/>
        <v>1.5561194345092719</v>
      </c>
      <c r="BD969">
        <f t="shared" si="953"/>
        <v>4.9331796297907987E-2</v>
      </c>
      <c r="BF969" s="15">
        <f t="shared" si="969"/>
        <v>57.959538892579069</v>
      </c>
      <c r="BG969" s="10">
        <f t="shared" si="970"/>
        <v>0</v>
      </c>
      <c r="BH969">
        <f t="shared" si="971"/>
        <v>3.7822012098186235</v>
      </c>
      <c r="BI969">
        <f t="shared" si="972"/>
        <v>5.9216781596562029</v>
      </c>
      <c r="BJ969">
        <f t="shared" si="973"/>
        <v>-2.1932008861578538</v>
      </c>
      <c r="BK969">
        <f t="shared" si="974"/>
        <v>-5.9182698259790945E-4</v>
      </c>
      <c r="BM969">
        <f t="shared" si="975"/>
        <v>0</v>
      </c>
      <c r="BN969">
        <f t="shared" si="976"/>
        <v>0</v>
      </c>
      <c r="BO969">
        <f t="shared" si="977"/>
        <v>0</v>
      </c>
      <c r="BP969">
        <f t="shared" si="978"/>
        <v>0</v>
      </c>
    </row>
    <row r="970" spans="1:68" x14ac:dyDescent="0.2">
      <c r="A970">
        <f t="shared" si="984"/>
        <v>0.93300000000000005</v>
      </c>
      <c r="B970">
        <f t="shared" si="920"/>
        <v>2.9163096820802545</v>
      </c>
      <c r="C970">
        <f t="shared" si="921"/>
        <v>0.20942416795217245</v>
      </c>
      <c r="D970">
        <f t="shared" si="922"/>
        <v>2.9163096820802545</v>
      </c>
      <c r="E970">
        <f t="shared" si="928"/>
        <v>0.2078966837719276</v>
      </c>
      <c r="F970">
        <f t="shared" si="929"/>
        <v>0.20789668377192749</v>
      </c>
      <c r="G970">
        <f t="shared" si="923"/>
        <v>2.887146585259452</v>
      </c>
      <c r="H970">
        <f t="shared" si="924"/>
        <v>0.25170935061721506</v>
      </c>
      <c r="I970">
        <f t="shared" si="925"/>
        <v>0.25170935061721511</v>
      </c>
      <c r="J970">
        <f t="shared" si="980"/>
        <v>86.720539097616239</v>
      </c>
      <c r="K970">
        <f t="shared" si="981"/>
        <v>82.93555385865875</v>
      </c>
      <c r="L970">
        <f t="shared" si="930"/>
        <v>4.4058936657422191E+26</v>
      </c>
      <c r="M970">
        <f t="shared" si="926"/>
        <v>4.5006692234648087E-2</v>
      </c>
      <c r="N970" s="17">
        <f t="shared" si="982"/>
        <v>1.9829470023264553E+25</v>
      </c>
      <c r="O970">
        <f t="shared" si="983"/>
        <v>0</v>
      </c>
      <c r="P970" s="18" t="e">
        <f t="shared" si="927"/>
        <v>#N/A</v>
      </c>
      <c r="R970">
        <f t="shared" si="931"/>
        <v>4.4180638466615312</v>
      </c>
      <c r="S970">
        <f t="shared" si="932"/>
        <v>61.350155531967317</v>
      </c>
      <c r="T970">
        <f t="shared" si="954"/>
        <v>-3.1009440839434808</v>
      </c>
      <c r="U970" s="9">
        <f t="shared" si="933"/>
        <v>58.249211448023836</v>
      </c>
      <c r="V970">
        <f t="shared" si="955"/>
        <v>-1.9829470023264944E+25</v>
      </c>
      <c r="W970">
        <f t="shared" si="956"/>
        <v>0</v>
      </c>
      <c r="X970">
        <f t="shared" si="957"/>
        <v>2.1316282072803006E-14</v>
      </c>
      <c r="Y970">
        <f t="shared" si="934"/>
        <v>0.20942416795217245</v>
      </c>
      <c r="Z970">
        <f t="shared" si="935"/>
        <v>31.415926535897931</v>
      </c>
      <c r="AA970">
        <f t="shared" si="936"/>
        <v>4.5029648124325172</v>
      </c>
      <c r="AB970">
        <f t="shared" si="958"/>
        <v>21.186382152802491</v>
      </c>
      <c r="AC970">
        <f t="shared" si="937"/>
        <v>52.602308688700418</v>
      </c>
      <c r="AD970">
        <f t="shared" si="959"/>
        <v>0.36000614118956231</v>
      </c>
      <c r="AE970">
        <f t="shared" si="938"/>
        <v>1.5657278185591077</v>
      </c>
      <c r="AF970" s="9">
        <f t="shared" si="960"/>
        <v>54.528042648449095</v>
      </c>
      <c r="AG970" s="9">
        <f t="shared" si="961"/>
        <v>0</v>
      </c>
      <c r="AH970">
        <f t="shared" si="962"/>
        <v>0</v>
      </c>
      <c r="AI970">
        <f t="shared" si="979"/>
        <v>3.1257338500323417E-3</v>
      </c>
      <c r="AJ970">
        <f t="shared" si="939"/>
        <v>37.337604695554134</v>
      </c>
      <c r="AK970">
        <f t="shared" si="940"/>
        <v>18.932146956097174</v>
      </c>
      <c r="AL970">
        <f t="shared" si="941"/>
        <v>0.40874576105428329</v>
      </c>
      <c r="AM970">
        <f t="shared" si="942"/>
        <v>1.5707140353183688</v>
      </c>
      <c r="AN970" s="9">
        <f t="shared" si="963"/>
        <v>58.249211448023956</v>
      </c>
      <c r="AO970">
        <f t="shared" si="943"/>
        <v>1.2079226507921703E-13</v>
      </c>
      <c r="AP970">
        <f t="shared" si="964"/>
        <v>2.0737150268034191E-15</v>
      </c>
      <c r="AQ970">
        <f t="shared" si="944"/>
        <v>5.9216781596562029</v>
      </c>
      <c r="AR970">
        <f t="shared" si="945"/>
        <v>-2.2542351967053165</v>
      </c>
      <c r="AS970">
        <f t="shared" si="946"/>
        <v>4.8739619864720973E-2</v>
      </c>
      <c r="AT970">
        <f t="shared" si="965"/>
        <v>-0.1190691791022323</v>
      </c>
      <c r="AU970">
        <f t="shared" si="947"/>
        <v>3.7211687995748619</v>
      </c>
      <c r="AV970">
        <f t="shared" si="966"/>
        <v>6.3883590988957475E-2</v>
      </c>
      <c r="AW970">
        <f t="shared" si="967"/>
        <v>0</v>
      </c>
      <c r="AX970">
        <f t="shared" si="948"/>
        <v>4.5021900378168819E-2</v>
      </c>
      <c r="AY970" t="b">
        <f t="shared" si="968"/>
        <v>0</v>
      </c>
      <c r="AZ970">
        <f t="shared" si="949"/>
        <v>37.337604695554134</v>
      </c>
      <c r="BA970">
        <f t="shared" si="950"/>
        <v>18.932146956097164</v>
      </c>
      <c r="BB970">
        <f t="shared" si="951"/>
        <v>0.35941396475637533</v>
      </c>
      <c r="BC970">
        <f t="shared" si="952"/>
        <v>1.5707140353183693</v>
      </c>
      <c r="BD970">
        <f t="shared" si="953"/>
        <v>4.9331796297907987E-2</v>
      </c>
      <c r="BF970" s="15">
        <f t="shared" si="969"/>
        <v>58.249211448023949</v>
      </c>
      <c r="BG970" s="10">
        <f t="shared" si="970"/>
        <v>0</v>
      </c>
      <c r="BH970">
        <f t="shared" si="971"/>
        <v>3.7211687995748548</v>
      </c>
      <c r="BI970">
        <f t="shared" si="972"/>
        <v>5.9216781596562029</v>
      </c>
      <c r="BJ970">
        <f t="shared" si="973"/>
        <v>-2.2542351967053271</v>
      </c>
      <c r="BK970">
        <f t="shared" si="974"/>
        <v>-5.921764331869861E-4</v>
      </c>
      <c r="BM970">
        <f t="shared" si="975"/>
        <v>0</v>
      </c>
      <c r="BN970">
        <f t="shared" si="976"/>
        <v>0</v>
      </c>
      <c r="BO970">
        <f t="shared" si="977"/>
        <v>0</v>
      </c>
      <c r="BP970">
        <f t="shared" si="978"/>
        <v>0</v>
      </c>
    </row>
    <row r="971" spans="1:68" x14ac:dyDescent="0.2">
      <c r="A971">
        <f t="shared" si="984"/>
        <v>0.93400000000000005</v>
      </c>
      <c r="B971">
        <f t="shared" si="920"/>
        <v>2.9194354159302871</v>
      </c>
      <c r="C971">
        <f t="shared" si="921"/>
        <v>0.20629843410213988</v>
      </c>
      <c r="D971">
        <f t="shared" si="922"/>
        <v>2.9194354159302871</v>
      </c>
      <c r="E971">
        <f t="shared" si="928"/>
        <v>0.20483823411786672</v>
      </c>
      <c r="F971">
        <f t="shared" si="929"/>
        <v>0.20483823411786661</v>
      </c>
      <c r="G971">
        <f t="shared" si="923"/>
        <v>2.8902410617709844</v>
      </c>
      <c r="H971">
        <f t="shared" si="924"/>
        <v>0.24871330697933058</v>
      </c>
      <c r="I971">
        <f t="shared" si="925"/>
        <v>0.24871330697933081</v>
      </c>
      <c r="J971">
        <f t="shared" si="980"/>
        <v>87.765189754200989</v>
      </c>
      <c r="K971">
        <f t="shared" si="981"/>
        <v>83.924560033702662</v>
      </c>
      <c r="L971">
        <f t="shared" si="930"/>
        <v>5.9272805856231123E+26</v>
      </c>
      <c r="M971">
        <f t="shared" si="926"/>
        <v>4.5037917877640374E-2</v>
      </c>
      <c r="N971" s="17">
        <f t="shared" si="982"/>
        <v>2.6695237625302589E+25</v>
      </c>
      <c r="O971">
        <f t="shared" si="983"/>
        <v>0</v>
      </c>
      <c r="P971" s="18" t="e">
        <f t="shared" si="927"/>
        <v>#N/A</v>
      </c>
      <c r="R971">
        <f t="shared" si="931"/>
        <v>4.4299183004776497</v>
      </c>
      <c r="S971">
        <f t="shared" si="932"/>
        <v>61.646777939773841</v>
      </c>
      <c r="T971">
        <f t="shared" si="954"/>
        <v>-3.100250524513215</v>
      </c>
      <c r="U971" s="9">
        <f t="shared" si="933"/>
        <v>58.546527415260627</v>
      </c>
      <c r="V971">
        <f t="shared" si="955"/>
        <v>-2.669523762530222E+25</v>
      </c>
      <c r="W971">
        <f t="shared" si="956"/>
        <v>0</v>
      </c>
      <c r="X971">
        <f t="shared" si="957"/>
        <v>-1.4210854715202004E-14</v>
      </c>
      <c r="Y971">
        <f t="shared" si="934"/>
        <v>0.20629843410213988</v>
      </c>
      <c r="Z971">
        <f t="shared" si="935"/>
        <v>31.415926535897931</v>
      </c>
      <c r="AA971">
        <f t="shared" si="936"/>
        <v>4.5060905462825502</v>
      </c>
      <c r="AB971">
        <f t="shared" si="958"/>
        <v>21.531833174008245</v>
      </c>
      <c r="AC971">
        <f t="shared" si="937"/>
        <v>52.94775970990618</v>
      </c>
      <c r="AD971">
        <f t="shared" si="959"/>
        <v>0.36070005056207649</v>
      </c>
      <c r="AE971">
        <f t="shared" si="938"/>
        <v>1.580546280420148</v>
      </c>
      <c r="AF971" s="9">
        <f t="shared" si="960"/>
        <v>54.889006040888404</v>
      </c>
      <c r="AG971" s="9">
        <f t="shared" si="961"/>
        <v>0</v>
      </c>
      <c r="AH971">
        <f t="shared" si="962"/>
        <v>0</v>
      </c>
      <c r="AI971">
        <f t="shared" si="979"/>
        <v>3.1257338500325638E-3</v>
      </c>
      <c r="AJ971">
        <f t="shared" si="939"/>
        <v>37.337604695554134</v>
      </c>
      <c r="AK971">
        <f t="shared" si="940"/>
        <v>19.213948686009527</v>
      </c>
      <c r="AL971">
        <f t="shared" si="941"/>
        <v>0.40943932048454901</v>
      </c>
      <c r="AM971">
        <f t="shared" si="942"/>
        <v>1.585534713212553</v>
      </c>
      <c r="AN971" s="9">
        <f t="shared" si="963"/>
        <v>58.546527415260769</v>
      </c>
      <c r="AO971">
        <f t="shared" si="943"/>
        <v>1.4210854715202004E-13</v>
      </c>
      <c r="AP971">
        <f t="shared" si="964"/>
        <v>2.4272754239387722E-15</v>
      </c>
      <c r="AQ971">
        <f t="shared" si="944"/>
        <v>5.9216781596562029</v>
      </c>
      <c r="AR971">
        <f t="shared" si="945"/>
        <v>-2.3178844879987182</v>
      </c>
      <c r="AS971">
        <f t="shared" si="946"/>
        <v>4.8739269922472517E-2</v>
      </c>
      <c r="AT971">
        <f t="shared" si="965"/>
        <v>-0.1206355094352087</v>
      </c>
      <c r="AU971">
        <f t="shared" si="947"/>
        <v>3.6575213743723651</v>
      </c>
      <c r="AV971">
        <f t="shared" si="966"/>
        <v>6.2472046350933425E-2</v>
      </c>
      <c r="AW971">
        <f t="shared" si="967"/>
        <v>0</v>
      </c>
      <c r="AX971">
        <f t="shared" si="948"/>
        <v>4.5053157716669151E-2</v>
      </c>
      <c r="AY971" t="b">
        <f t="shared" si="968"/>
        <v>0</v>
      </c>
      <c r="AZ971">
        <f t="shared" si="949"/>
        <v>37.337604695554134</v>
      </c>
      <c r="BA971">
        <f t="shared" si="950"/>
        <v>19.213948686009527</v>
      </c>
      <c r="BB971">
        <f t="shared" si="951"/>
        <v>0.36010752418664088</v>
      </c>
      <c r="BC971">
        <f t="shared" si="952"/>
        <v>1.5855347132125535</v>
      </c>
      <c r="BD971">
        <f t="shared" si="953"/>
        <v>4.9331796297907987E-2</v>
      </c>
      <c r="BF971" s="15">
        <f t="shared" si="969"/>
        <v>58.546527415260762</v>
      </c>
      <c r="BG971" s="10">
        <f t="shared" si="970"/>
        <v>0</v>
      </c>
      <c r="BH971">
        <f t="shared" si="971"/>
        <v>3.657521374372358</v>
      </c>
      <c r="BI971">
        <f t="shared" si="972"/>
        <v>5.9216781596562029</v>
      </c>
      <c r="BJ971">
        <f t="shared" si="973"/>
        <v>-2.3178844879987182</v>
      </c>
      <c r="BK971">
        <f t="shared" si="974"/>
        <v>-5.9252637543560915E-4</v>
      </c>
      <c r="BM971">
        <f t="shared" si="975"/>
        <v>0</v>
      </c>
      <c r="BN971">
        <f t="shared" si="976"/>
        <v>0</v>
      </c>
      <c r="BO971">
        <f t="shared" si="977"/>
        <v>0</v>
      </c>
      <c r="BP971">
        <f t="shared" si="978"/>
        <v>0</v>
      </c>
    </row>
    <row r="972" spans="1:68" x14ac:dyDescent="0.2">
      <c r="A972">
        <f t="shared" si="984"/>
        <v>0.93500000000000005</v>
      </c>
      <c r="B972">
        <f t="shared" si="920"/>
        <v>2.9225611497803192</v>
      </c>
      <c r="C972">
        <f t="shared" si="921"/>
        <v>0.20317270025210776</v>
      </c>
      <c r="D972">
        <f t="shared" si="922"/>
        <v>2.9225611497803192</v>
      </c>
      <c r="E972">
        <f t="shared" si="928"/>
        <v>0.20177778315244194</v>
      </c>
      <c r="F972">
        <f t="shared" si="929"/>
        <v>0.20177778315244183</v>
      </c>
      <c r="G972">
        <f t="shared" si="923"/>
        <v>2.8933355382825159</v>
      </c>
      <c r="H972">
        <f t="shared" si="924"/>
        <v>0.24571488171822295</v>
      </c>
      <c r="I972">
        <f t="shared" si="925"/>
        <v>0.24571488171822284</v>
      </c>
      <c r="J972">
        <f t="shared" si="980"/>
        <v>88.836176420391936</v>
      </c>
      <c r="K972">
        <f t="shared" si="981"/>
        <v>84.938377209732494</v>
      </c>
      <c r="L972">
        <f t="shared" si="930"/>
        <v>8.0377512102634245E+26</v>
      </c>
      <c r="M972">
        <f t="shared" si="926"/>
        <v>4.5069143476629644E-2</v>
      </c>
      <c r="N972" s="17">
        <f t="shared" si="982"/>
        <v>3.6225456252481583E+25</v>
      </c>
      <c r="O972">
        <f t="shared" si="983"/>
        <v>0</v>
      </c>
      <c r="P972" s="18" t="e">
        <f t="shared" si="927"/>
        <v>#N/A</v>
      </c>
      <c r="R972">
        <f t="shared" si="931"/>
        <v>4.4419260195664352</v>
      </c>
      <c r="S972">
        <f t="shared" si="932"/>
        <v>61.951361761696688</v>
      </c>
      <c r="T972">
        <f t="shared" si="954"/>
        <v>-3.0995574467506088</v>
      </c>
      <c r="U972" s="9">
        <f t="shared" si="933"/>
        <v>58.851804314946079</v>
      </c>
      <c r="V972">
        <f t="shared" si="955"/>
        <v>-3.6225456252482249E+25</v>
      </c>
      <c r="W972">
        <f t="shared" si="956"/>
        <v>0</v>
      </c>
      <c r="X972">
        <f t="shared" si="957"/>
        <v>2.1316282072803006E-14</v>
      </c>
      <c r="Y972">
        <f t="shared" si="934"/>
        <v>0.20317270025210776</v>
      </c>
      <c r="Z972">
        <f t="shared" si="935"/>
        <v>31.415926535897931</v>
      </c>
      <c r="AA972">
        <f t="shared" si="936"/>
        <v>4.5092162801325824</v>
      </c>
      <c r="AB972">
        <f t="shared" si="958"/>
        <v>21.887779815960894</v>
      </c>
      <c r="AC972">
        <f t="shared" si="937"/>
        <v>53.303706351858821</v>
      </c>
      <c r="AD972">
        <f t="shared" si="959"/>
        <v>0.36139347875824673</v>
      </c>
      <c r="AE972">
        <f t="shared" si="938"/>
        <v>1.5955976553985061</v>
      </c>
      <c r="AF972" s="9">
        <f t="shared" si="960"/>
        <v>55.260697486015573</v>
      </c>
      <c r="AG972" s="9">
        <f t="shared" si="961"/>
        <v>0</v>
      </c>
      <c r="AH972">
        <f t="shared" si="962"/>
        <v>0</v>
      </c>
      <c r="AI972">
        <f t="shared" si="979"/>
        <v>3.1257338500323417E-3</v>
      </c>
      <c r="AJ972">
        <f t="shared" si="939"/>
        <v>37.337604695554134</v>
      </c>
      <c r="AK972">
        <f t="shared" si="940"/>
        <v>19.503478950624149</v>
      </c>
      <c r="AL972">
        <f t="shared" si="941"/>
        <v>0.41013239824715519</v>
      </c>
      <c r="AM972">
        <f t="shared" si="942"/>
        <v>1.6005882705205667</v>
      </c>
      <c r="AN972" s="9">
        <f t="shared" si="963"/>
        <v>58.851804314946008</v>
      </c>
      <c r="AO972">
        <f t="shared" si="943"/>
        <v>-7.1054273576010019E-14</v>
      </c>
      <c r="AP972">
        <f t="shared" si="964"/>
        <v>-1.2073423135128088E-15</v>
      </c>
      <c r="AQ972">
        <f t="shared" si="944"/>
        <v>5.9216781596562029</v>
      </c>
      <c r="AR972">
        <f t="shared" si="945"/>
        <v>-2.3843008653367441</v>
      </c>
      <c r="AS972">
        <f t="shared" si="946"/>
        <v>4.8738919488908461E-2</v>
      </c>
      <c r="AT972">
        <f t="shared" si="965"/>
        <v>-0.12225002889858488</v>
      </c>
      <c r="AU972">
        <f t="shared" si="947"/>
        <v>3.5911068289304353</v>
      </c>
      <c r="AV972">
        <f t="shared" si="966"/>
        <v>6.1019485650985174E-2</v>
      </c>
      <c r="AW972">
        <f t="shared" si="967"/>
        <v>0</v>
      </c>
      <c r="AX972">
        <f t="shared" si="948"/>
        <v>4.5084415055169469E-2</v>
      </c>
      <c r="AY972" t="b">
        <f t="shared" si="968"/>
        <v>0</v>
      </c>
      <c r="AZ972">
        <f t="shared" si="949"/>
        <v>37.337604695554134</v>
      </c>
      <c r="BA972">
        <f t="shared" si="950"/>
        <v>19.503478950624142</v>
      </c>
      <c r="BB972">
        <f t="shared" si="951"/>
        <v>0.36080060194924712</v>
      </c>
      <c r="BC972">
        <f t="shared" si="952"/>
        <v>1.6005882705205672</v>
      </c>
      <c r="BD972">
        <f t="shared" si="953"/>
        <v>4.9331796297907987E-2</v>
      </c>
      <c r="BF972" s="15">
        <f t="shared" si="969"/>
        <v>58.851804314946001</v>
      </c>
      <c r="BG972" s="10">
        <f t="shared" si="970"/>
        <v>0</v>
      </c>
      <c r="BH972">
        <f t="shared" si="971"/>
        <v>3.5911068289304282</v>
      </c>
      <c r="BI972">
        <f t="shared" si="972"/>
        <v>5.9216781596562029</v>
      </c>
      <c r="BJ972">
        <f t="shared" si="973"/>
        <v>-2.3843008653367512</v>
      </c>
      <c r="BK972">
        <f t="shared" si="974"/>
        <v>-5.9287680899960948E-4</v>
      </c>
      <c r="BM972">
        <f t="shared" si="975"/>
        <v>0</v>
      </c>
      <c r="BN972">
        <f t="shared" si="976"/>
        <v>0</v>
      </c>
      <c r="BO972">
        <f t="shared" si="977"/>
        <v>0</v>
      </c>
      <c r="BP972">
        <f t="shared" si="978"/>
        <v>0</v>
      </c>
    </row>
    <row r="973" spans="1:68" x14ac:dyDescent="0.2">
      <c r="A973">
        <f t="shared" si="984"/>
        <v>0.93600000000000005</v>
      </c>
      <c r="B973">
        <f t="shared" si="920"/>
        <v>2.9256868836303518</v>
      </c>
      <c r="C973">
        <f t="shared" si="921"/>
        <v>0.2000469664020752</v>
      </c>
      <c r="D973">
        <f t="shared" si="922"/>
        <v>2.9256868836303518</v>
      </c>
      <c r="E973">
        <f t="shared" si="928"/>
        <v>0.19871536077688309</v>
      </c>
      <c r="F973">
        <f t="shared" si="929"/>
        <v>0.19871536077688298</v>
      </c>
      <c r="G973">
        <f t="shared" si="923"/>
        <v>2.8964300147940483</v>
      </c>
      <c r="H973">
        <f t="shared" si="924"/>
        <v>0.24271410354614276</v>
      </c>
      <c r="I973">
        <f t="shared" si="925"/>
        <v>0.24271410354614278</v>
      </c>
      <c r="J973">
        <f t="shared" si="980"/>
        <v>89.934496028517628</v>
      </c>
      <c r="K973">
        <f t="shared" si="981"/>
        <v>85.97794136522235</v>
      </c>
      <c r="L973">
        <f t="shared" si="930"/>
        <v>1.0990487128370508E+27</v>
      </c>
      <c r="M973">
        <f t="shared" si="926"/>
        <v>4.5100369031585416E-2</v>
      </c>
      <c r="N973" s="17">
        <f t="shared" si="982"/>
        <v>4.9567502532639939E+25</v>
      </c>
      <c r="O973">
        <f t="shared" si="983"/>
        <v>0</v>
      </c>
      <c r="P973" s="18" t="e">
        <f t="shared" si="927"/>
        <v>#N/A</v>
      </c>
      <c r="R973">
        <f t="shared" si="931"/>
        <v>4.4540907675996175</v>
      </c>
      <c r="S973">
        <f t="shared" si="932"/>
        <v>62.264242509970913</v>
      </c>
      <c r="T973">
        <f t="shared" si="954"/>
        <v>-3.0988648499884572</v>
      </c>
      <c r="U973" s="9">
        <f t="shared" si="933"/>
        <v>59.165377659982454</v>
      </c>
      <c r="V973">
        <f t="shared" si="955"/>
        <v>-4.956750253264042E+25</v>
      </c>
      <c r="W973">
        <f t="shared" si="956"/>
        <v>0</v>
      </c>
      <c r="X973">
        <f t="shared" si="957"/>
        <v>7.1054273576010019E-15</v>
      </c>
      <c r="Y973">
        <f t="shared" si="934"/>
        <v>0.2000469664020752</v>
      </c>
      <c r="Z973">
        <f t="shared" si="935"/>
        <v>31.415926535897931</v>
      </c>
      <c r="AA973">
        <f t="shared" si="936"/>
        <v>4.5123420139826145</v>
      </c>
      <c r="AB973">
        <f t="shared" si="958"/>
        <v>22.254713827049756</v>
      </c>
      <c r="AC973">
        <f t="shared" si="937"/>
        <v>53.670640362947687</v>
      </c>
      <c r="AD973">
        <f t="shared" si="959"/>
        <v>0.36208642644493333</v>
      </c>
      <c r="AE973">
        <f t="shared" si="938"/>
        <v>1.6108890622708603</v>
      </c>
      <c r="AF973" s="9">
        <f t="shared" si="960"/>
        <v>55.643615851663476</v>
      </c>
      <c r="AG973" s="9">
        <f t="shared" si="961"/>
        <v>0</v>
      </c>
      <c r="AH973">
        <f t="shared" si="962"/>
        <v>0</v>
      </c>
      <c r="AI973">
        <f t="shared" si="979"/>
        <v>3.1257338500323417E-3</v>
      </c>
      <c r="AJ973">
        <f t="shared" si="939"/>
        <v>37.337604695554134</v>
      </c>
      <c r="AK973">
        <f t="shared" si="940"/>
        <v>19.80106614338257</v>
      </c>
      <c r="AL973">
        <f t="shared" si="941"/>
        <v>0.4108249950093068</v>
      </c>
      <c r="AM973">
        <f t="shared" si="942"/>
        <v>1.6158818260364913</v>
      </c>
      <c r="AN973" s="9">
        <f t="shared" si="963"/>
        <v>59.165377659982504</v>
      </c>
      <c r="AO973">
        <f t="shared" si="943"/>
        <v>0</v>
      </c>
      <c r="AP973">
        <f t="shared" si="964"/>
        <v>0</v>
      </c>
      <c r="AQ973">
        <f t="shared" si="944"/>
        <v>5.9216781596562029</v>
      </c>
      <c r="AR973">
        <f t="shared" si="945"/>
        <v>-2.4536476836671852</v>
      </c>
      <c r="AS973">
        <f t="shared" si="946"/>
        <v>4.8738568564373475E-2</v>
      </c>
      <c r="AT973">
        <f t="shared" si="965"/>
        <v>-0.12391492790842394</v>
      </c>
      <c r="AU973">
        <f t="shared" si="947"/>
        <v>3.5217618083190274</v>
      </c>
      <c r="AV973">
        <f t="shared" si="966"/>
        <v>5.9524031580736957E-2</v>
      </c>
      <c r="AW973">
        <f t="shared" si="967"/>
        <v>0</v>
      </c>
      <c r="AX973">
        <f t="shared" si="948"/>
        <v>4.5115672393669794E-2</v>
      </c>
      <c r="AY973" t="b">
        <f t="shared" si="968"/>
        <v>0</v>
      </c>
      <c r="AZ973">
        <f t="shared" si="949"/>
        <v>37.337604695554134</v>
      </c>
      <c r="BA973">
        <f t="shared" si="950"/>
        <v>19.801066143382567</v>
      </c>
      <c r="BB973">
        <f t="shared" si="951"/>
        <v>0.36149319871139873</v>
      </c>
      <c r="BC973">
        <f t="shared" si="952"/>
        <v>1.6158818260364918</v>
      </c>
      <c r="BD973">
        <f t="shared" si="953"/>
        <v>4.9331796297907987E-2</v>
      </c>
      <c r="BF973" s="15">
        <f t="shared" si="969"/>
        <v>59.165377659982504</v>
      </c>
      <c r="BG973" s="10">
        <f t="shared" si="970"/>
        <v>0</v>
      </c>
      <c r="BH973">
        <f t="shared" si="971"/>
        <v>3.5217618083190274</v>
      </c>
      <c r="BI973">
        <f t="shared" si="972"/>
        <v>5.9216781596562029</v>
      </c>
      <c r="BJ973">
        <f t="shared" si="973"/>
        <v>-2.4536476836671888</v>
      </c>
      <c r="BK973">
        <f t="shared" si="974"/>
        <v>-5.932277335345959E-4</v>
      </c>
      <c r="BM973">
        <f t="shared" si="975"/>
        <v>0</v>
      </c>
      <c r="BN973">
        <f t="shared" si="976"/>
        <v>0</v>
      </c>
      <c r="BO973">
        <f t="shared" si="977"/>
        <v>0</v>
      </c>
      <c r="BP973">
        <f t="shared" si="978"/>
        <v>0</v>
      </c>
    </row>
    <row r="974" spans="1:68" x14ac:dyDescent="0.2">
      <c r="A974">
        <f t="shared" si="984"/>
        <v>0.93700000000000006</v>
      </c>
      <c r="B974">
        <f t="shared" si="920"/>
        <v>2.9288126174803844</v>
      </c>
      <c r="C974">
        <f t="shared" si="921"/>
        <v>0.19692123255204264</v>
      </c>
      <c r="D974">
        <f t="shared" si="922"/>
        <v>2.9288126174803844</v>
      </c>
      <c r="E974">
        <f t="shared" si="928"/>
        <v>0.19565099691168242</v>
      </c>
      <c r="F974">
        <f t="shared" si="929"/>
        <v>0.19565099691168231</v>
      </c>
      <c r="G974">
        <f t="shared" si="923"/>
        <v>2.8995244913055807</v>
      </c>
      <c r="H974">
        <f t="shared" si="924"/>
        <v>0.23971100119787422</v>
      </c>
      <c r="I974">
        <f t="shared" si="925"/>
        <v>0.23971100119787436</v>
      </c>
      <c r="J974">
        <f t="shared" si="980"/>
        <v>91.061196492259143</v>
      </c>
      <c r="K974">
        <f t="shared" si="981"/>
        <v>87.044236219904775</v>
      </c>
      <c r="L974">
        <f t="shared" si="930"/>
        <v>1.5158517286191131E+27</v>
      </c>
      <c r="M974">
        <f t="shared" si="926"/>
        <v>4.5131594542477164E-2</v>
      </c>
      <c r="N974" s="17">
        <f t="shared" si="982"/>
        <v>6.8412805602550942E+25</v>
      </c>
      <c r="O974">
        <f t="shared" si="983"/>
        <v>0</v>
      </c>
      <c r="P974" s="18" t="e">
        <f t="shared" si="927"/>
        <v>#N/A</v>
      </c>
      <c r="R974">
        <f t="shared" si="931"/>
        <v>4.4664164517291871</v>
      </c>
      <c r="S974">
        <f t="shared" si="932"/>
        <v>62.585774988935313</v>
      </c>
      <c r="T974">
        <f t="shared" si="954"/>
        <v>-3.0981727335609435</v>
      </c>
      <c r="U974" s="9">
        <f t="shared" si="933"/>
        <v>59.48760225537437</v>
      </c>
      <c r="V974">
        <f t="shared" si="955"/>
        <v>-6.8412805602551637E+25</v>
      </c>
      <c r="W974">
        <f t="shared" si="956"/>
        <v>0</v>
      </c>
      <c r="X974">
        <f t="shared" si="957"/>
        <v>7.1054273576010019E-15</v>
      </c>
      <c r="Y974">
        <f t="shared" si="934"/>
        <v>0.19692123255204264</v>
      </c>
      <c r="Z974">
        <f t="shared" si="935"/>
        <v>31.415926535897931</v>
      </c>
      <c r="AA974">
        <f t="shared" si="936"/>
        <v>4.5154677478326466</v>
      </c>
      <c r="AB974">
        <f t="shared" si="958"/>
        <v>22.633158176762368</v>
      </c>
      <c r="AC974">
        <f t="shared" si="937"/>
        <v>54.049084712660303</v>
      </c>
      <c r="AD974">
        <f t="shared" si="959"/>
        <v>0.36277889428761101</v>
      </c>
      <c r="AE974">
        <f t="shared" si="938"/>
        <v>1.6264279562154778</v>
      </c>
      <c r="AF974" s="9">
        <f t="shared" si="960"/>
        <v>56.038291563163391</v>
      </c>
      <c r="AG974" s="9">
        <f t="shared" si="961"/>
        <v>0</v>
      </c>
      <c r="AH974">
        <f t="shared" si="962"/>
        <v>0</v>
      </c>
      <c r="AI974">
        <f t="shared" si="979"/>
        <v>3.1257338500325638E-3</v>
      </c>
      <c r="AJ974">
        <f t="shared" si="939"/>
        <v>37.337604695554134</v>
      </c>
      <c r="AK974">
        <f t="shared" si="940"/>
        <v>20.107057613427788</v>
      </c>
      <c r="AL974">
        <f t="shared" si="941"/>
        <v>0.41151711143682057</v>
      </c>
      <c r="AM974">
        <f t="shared" si="942"/>
        <v>1.6314228349557047</v>
      </c>
      <c r="AN974" s="9">
        <f t="shared" si="963"/>
        <v>59.487602255374448</v>
      </c>
      <c r="AO974">
        <f t="shared" si="943"/>
        <v>7.815970093361102E-14</v>
      </c>
      <c r="AP974">
        <f t="shared" si="964"/>
        <v>1.3138821867131085E-15</v>
      </c>
      <c r="AQ974">
        <f t="shared" si="944"/>
        <v>5.9216781596562029</v>
      </c>
      <c r="AR974">
        <f t="shared" si="945"/>
        <v>-2.5261005633345803</v>
      </c>
      <c r="AS974">
        <f t="shared" si="946"/>
        <v>4.8738217149209562E-2</v>
      </c>
      <c r="AT974">
        <f t="shared" si="965"/>
        <v>-0.1256325322133465</v>
      </c>
      <c r="AU974">
        <f t="shared" si="947"/>
        <v>3.449310692211057</v>
      </c>
      <c r="AV974">
        <f t="shared" si="966"/>
        <v>5.798369007047055E-2</v>
      </c>
      <c r="AW974">
        <f t="shared" si="967"/>
        <v>0</v>
      </c>
      <c r="AX974">
        <f t="shared" si="948"/>
        <v>4.5146929732170119E-2</v>
      </c>
      <c r="AY974" t="b">
        <f t="shared" si="968"/>
        <v>0</v>
      </c>
      <c r="AZ974">
        <f t="shared" si="949"/>
        <v>37.337604695554134</v>
      </c>
      <c r="BA974">
        <f t="shared" si="950"/>
        <v>20.107057613427784</v>
      </c>
      <c r="BB974">
        <f t="shared" si="951"/>
        <v>0.36218531513891283</v>
      </c>
      <c r="BC974">
        <f t="shared" si="952"/>
        <v>1.6314228349557054</v>
      </c>
      <c r="BD974">
        <f t="shared" si="953"/>
        <v>4.9331796297907987E-2</v>
      </c>
      <c r="BF974" s="15">
        <f t="shared" si="969"/>
        <v>59.487602255374448</v>
      </c>
      <c r="BG974" s="10">
        <f t="shared" si="970"/>
        <v>0</v>
      </c>
      <c r="BH974">
        <f t="shared" si="971"/>
        <v>3.449310692211057</v>
      </c>
      <c r="BI974">
        <f t="shared" si="972"/>
        <v>5.9216781596562029</v>
      </c>
      <c r="BJ974">
        <f t="shared" si="973"/>
        <v>-2.5261005633345839</v>
      </c>
      <c r="BK974">
        <f t="shared" si="974"/>
        <v>-5.9357914869817563E-4</v>
      </c>
      <c r="BM974">
        <f t="shared" si="975"/>
        <v>0</v>
      </c>
      <c r="BN974">
        <f t="shared" si="976"/>
        <v>0</v>
      </c>
      <c r="BO974">
        <f t="shared" si="977"/>
        <v>0</v>
      </c>
      <c r="BP974">
        <f t="shared" si="978"/>
        <v>0</v>
      </c>
    </row>
    <row r="975" spans="1:68" x14ac:dyDescent="0.2">
      <c r="A975">
        <f t="shared" si="984"/>
        <v>0.93799999999999994</v>
      </c>
      <c r="B975">
        <f t="shared" si="920"/>
        <v>2.9319383513304165</v>
      </c>
      <c r="C975">
        <f t="shared" si="921"/>
        <v>0.19379549870201052</v>
      </c>
      <c r="D975">
        <f t="shared" si="922"/>
        <v>2.9319383513304165</v>
      </c>
      <c r="E975">
        <f t="shared" si="928"/>
        <v>0.1925847214963009</v>
      </c>
      <c r="F975">
        <f t="shared" si="929"/>
        <v>0.19258472149630076</v>
      </c>
      <c r="G975">
        <f t="shared" si="923"/>
        <v>2.9026189678171121</v>
      </c>
      <c r="H975">
        <f t="shared" si="924"/>
        <v>0.23670560343045732</v>
      </c>
      <c r="I975">
        <f t="shared" si="925"/>
        <v>0.23670560343045718</v>
      </c>
      <c r="J975">
        <f t="shared" si="980"/>
        <v>92.217380007435423</v>
      </c>
      <c r="K975">
        <f t="shared" si="981"/>
        <v>88.138296319386313</v>
      </c>
      <c r="L975">
        <f t="shared" si="930"/>
        <v>2.10968194450291E+27</v>
      </c>
      <c r="M975">
        <f t="shared" si="926"/>
        <v>4.5162820009274386E-2</v>
      </c>
      <c r="N975" s="17">
        <f t="shared" si="982"/>
        <v>9.5279185936400915E+25</v>
      </c>
      <c r="O975">
        <f t="shared" si="983"/>
        <v>0</v>
      </c>
      <c r="P975" s="18" t="e">
        <f t="shared" si="927"/>
        <v>#N/A</v>
      </c>
      <c r="R975">
        <f t="shared" si="931"/>
        <v>4.4789071299711436</v>
      </c>
      <c r="S975">
        <f t="shared" si="932"/>
        <v>62.916334709762808</v>
      </c>
      <c r="T975">
        <f t="shared" si="954"/>
        <v>-3.0974810968036315</v>
      </c>
      <c r="U975" s="9">
        <f t="shared" si="933"/>
        <v>59.818853612959174</v>
      </c>
      <c r="V975">
        <f t="shared" si="955"/>
        <v>-9.5279185936401189E+25</v>
      </c>
      <c r="W975">
        <f t="shared" si="956"/>
        <v>0</v>
      </c>
      <c r="X975">
        <f t="shared" si="957"/>
        <v>0</v>
      </c>
      <c r="Y975">
        <f t="shared" si="934"/>
        <v>0.19379549870201052</v>
      </c>
      <c r="Z975">
        <f t="shared" si="935"/>
        <v>31.415926535897931</v>
      </c>
      <c r="AA975">
        <f t="shared" si="936"/>
        <v>4.5185934816826787</v>
      </c>
      <c r="AB975">
        <f t="shared" si="958"/>
        <v>23.023669573513015</v>
      </c>
      <c r="AC975">
        <f t="shared" si="937"/>
        <v>54.439596109410942</v>
      </c>
      <c r="AD975">
        <f t="shared" si="959"/>
        <v>0.363470882950373</v>
      </c>
      <c r="AE975">
        <f t="shared" si="938"/>
        <v>1.6422221503432402</v>
      </c>
      <c r="AF975" s="9">
        <f t="shared" si="960"/>
        <v>56.445289142704553</v>
      </c>
      <c r="AG975" s="9">
        <f t="shared" si="961"/>
        <v>0</v>
      </c>
      <c r="AH975">
        <f t="shared" si="962"/>
        <v>0</v>
      </c>
      <c r="AI975">
        <f t="shared" si="979"/>
        <v>3.1257338500323417E-3</v>
      </c>
      <c r="AJ975">
        <f t="shared" si="939"/>
        <v>37.337604695554134</v>
      </c>
      <c r="AK975">
        <f t="shared" si="940"/>
        <v>20.421821058805044</v>
      </c>
      <c r="AL975">
        <f t="shared" si="941"/>
        <v>0.41220874819413256</v>
      </c>
      <c r="AM975">
        <f t="shared" si="942"/>
        <v>1.6472191104059362</v>
      </c>
      <c r="AN975" s="9">
        <f t="shared" si="963"/>
        <v>59.818853612959245</v>
      </c>
      <c r="AO975">
        <f t="shared" si="943"/>
        <v>7.1054273576010019E-14</v>
      </c>
      <c r="AP975">
        <f t="shared" si="964"/>
        <v>1.1878240602159703E-15</v>
      </c>
      <c r="AQ975">
        <f t="shared" si="944"/>
        <v>5.9216781596562029</v>
      </c>
      <c r="AR975">
        <f t="shared" si="945"/>
        <v>-2.6018485147079708</v>
      </c>
      <c r="AS975">
        <f t="shared" si="946"/>
        <v>4.8737865243759559E-2</v>
      </c>
      <c r="AT975">
        <f t="shared" si="965"/>
        <v>-0.12740531352301521</v>
      </c>
      <c r="AU975">
        <f t="shared" si="947"/>
        <v>3.3735644702546921</v>
      </c>
      <c r="AV975">
        <f t="shared" si="966"/>
        <v>5.6396341061337861E-2</v>
      </c>
      <c r="AW975">
        <f t="shared" si="967"/>
        <v>0</v>
      </c>
      <c r="AX975">
        <f t="shared" si="948"/>
        <v>4.5178187070670443E-2</v>
      </c>
      <c r="AY975" t="b">
        <f t="shared" si="968"/>
        <v>0</v>
      </c>
      <c r="AZ975">
        <f t="shared" si="949"/>
        <v>37.337604695554134</v>
      </c>
      <c r="BA975">
        <f t="shared" si="950"/>
        <v>20.421821058805044</v>
      </c>
      <c r="BB975">
        <f t="shared" si="951"/>
        <v>0.36287695189622493</v>
      </c>
      <c r="BC975">
        <f t="shared" si="952"/>
        <v>1.647219110405937</v>
      </c>
      <c r="BD975">
        <f t="shared" si="953"/>
        <v>4.9331796297907987E-2</v>
      </c>
      <c r="BF975" s="15">
        <f t="shared" si="969"/>
        <v>59.818853612959245</v>
      </c>
      <c r="BG975" s="10">
        <f t="shared" si="970"/>
        <v>0</v>
      </c>
      <c r="BH975">
        <f t="shared" si="971"/>
        <v>3.3735644702546921</v>
      </c>
      <c r="BI975">
        <f t="shared" si="972"/>
        <v>5.9216781596562029</v>
      </c>
      <c r="BJ975">
        <f t="shared" si="973"/>
        <v>-2.6018485147079708</v>
      </c>
      <c r="BK975">
        <f t="shared" si="974"/>
        <v>-5.9393105414806691E-4</v>
      </c>
      <c r="BM975">
        <f t="shared" si="975"/>
        <v>0</v>
      </c>
      <c r="BN975">
        <f t="shared" si="976"/>
        <v>0</v>
      </c>
      <c r="BO975">
        <f t="shared" si="977"/>
        <v>0</v>
      </c>
      <c r="BP975">
        <f t="shared" si="978"/>
        <v>0</v>
      </c>
    </row>
    <row r="976" spans="1:68" x14ac:dyDescent="0.2">
      <c r="A976">
        <f t="shared" si="984"/>
        <v>0.93899999999999995</v>
      </c>
      <c r="B976">
        <f t="shared" si="920"/>
        <v>2.9350640851804486</v>
      </c>
      <c r="C976">
        <f t="shared" si="921"/>
        <v>0.1906697648519784</v>
      </c>
      <c r="D976">
        <f t="shared" si="922"/>
        <v>2.9350640851804486</v>
      </c>
      <c r="E976">
        <f t="shared" si="928"/>
        <v>0.18951656448887486</v>
      </c>
      <c r="F976">
        <f t="shared" si="929"/>
        <v>0.18951656448887472</v>
      </c>
      <c r="G976">
        <f t="shared" si="923"/>
        <v>2.9057134443286441</v>
      </c>
      <c r="H976">
        <f t="shared" si="924"/>
        <v>0.23369793902291028</v>
      </c>
      <c r="I976">
        <f t="shared" si="925"/>
        <v>0.23369793902291028</v>
      </c>
      <c r="J976">
        <f t="shared" si="980"/>
        <v>93.404206612604639</v>
      </c>
      <c r="K976">
        <f t="shared" si="981"/>
        <v>89.261210362141497</v>
      </c>
      <c r="L976">
        <f t="shared" si="930"/>
        <v>2.9639472823779365E+27</v>
      </c>
      <c r="M976">
        <f t="shared" si="926"/>
        <v>4.5194045431946578E-2</v>
      </c>
      <c r="N976" s="17">
        <f t="shared" si="982"/>
        <v>1.3395276813768305E+26</v>
      </c>
      <c r="O976">
        <f t="shared" si="983"/>
        <v>0</v>
      </c>
      <c r="P976" s="18" t="e">
        <f t="shared" si="927"/>
        <v>#N/A</v>
      </c>
      <c r="R976">
        <f t="shared" si="931"/>
        <v>4.491567019070442</v>
      </c>
      <c r="S976">
        <f t="shared" si="932"/>
        <v>63.25631943214249</v>
      </c>
      <c r="T976">
        <f t="shared" si="954"/>
        <v>-3.096789939053465</v>
      </c>
      <c r="U976" s="9">
        <f t="shared" si="933"/>
        <v>60.159529493089025</v>
      </c>
      <c r="V976">
        <f t="shared" si="955"/>
        <v>-1.3395276813767558E+26</v>
      </c>
      <c r="W976">
        <f t="shared" si="956"/>
        <v>0</v>
      </c>
      <c r="X976">
        <f t="shared" si="957"/>
        <v>-5.6843418860808015E-14</v>
      </c>
      <c r="Y976">
        <f t="shared" si="934"/>
        <v>0.1906697648519784</v>
      </c>
      <c r="Z976">
        <f t="shared" si="935"/>
        <v>31.415926535897931</v>
      </c>
      <c r="AA976">
        <f t="shared" si="936"/>
        <v>4.5217192155327108</v>
      </c>
      <c r="AB976">
        <f t="shared" si="958"/>
        <v>23.426841230126428</v>
      </c>
      <c r="AC976">
        <f t="shared" si="937"/>
        <v>54.842767766024359</v>
      </c>
      <c r="AD976">
        <f t="shared" si="959"/>
        <v>0.36416239309593512</v>
      </c>
      <c r="AE976">
        <f t="shared" si="938"/>
        <v>1.6582798389794331</v>
      </c>
      <c r="AF976" s="9">
        <f t="shared" si="960"/>
        <v>56.865209998099729</v>
      </c>
      <c r="AG976" s="9">
        <f t="shared" si="961"/>
        <v>0</v>
      </c>
      <c r="AH976">
        <f t="shared" si="962"/>
        <v>0</v>
      </c>
      <c r="AI976">
        <f t="shared" si="979"/>
        <v>3.1257338500321197E-3</v>
      </c>
      <c r="AJ976">
        <f t="shared" si="939"/>
        <v>37.337604695554134</v>
      </c>
      <c r="AK976">
        <f t="shared" si="940"/>
        <v>20.745746044861662</v>
      </c>
      <c r="AL976">
        <f t="shared" si="941"/>
        <v>0.41289990594429904</v>
      </c>
      <c r="AM976">
        <f t="shared" si="942"/>
        <v>1.6632788467290323</v>
      </c>
      <c r="AN976" s="9">
        <f t="shared" si="963"/>
        <v>60.159529493089131</v>
      </c>
      <c r="AO976">
        <f t="shared" si="943"/>
        <v>1.0658141036401503E-13</v>
      </c>
      <c r="AP976">
        <f t="shared" si="964"/>
        <v>1.771646342018992E-15</v>
      </c>
      <c r="AQ976">
        <f t="shared" si="944"/>
        <v>5.9216781596562029</v>
      </c>
      <c r="AR976">
        <f t="shared" si="945"/>
        <v>-2.6810951852647662</v>
      </c>
      <c r="AS976">
        <f t="shared" si="946"/>
        <v>4.8737512848363918E-2</v>
      </c>
      <c r="AT976">
        <f t="shared" si="965"/>
        <v>-0.12923590115617095</v>
      </c>
      <c r="AU976">
        <f t="shared" si="947"/>
        <v>3.2943194949894021</v>
      </c>
      <c r="AV976">
        <f t="shared" si="966"/>
        <v>5.4759728387966188E-2</v>
      </c>
      <c r="AW976">
        <f t="shared" si="967"/>
        <v>0</v>
      </c>
      <c r="AX976">
        <f t="shared" si="948"/>
        <v>4.5209444409170761E-2</v>
      </c>
      <c r="AY976" t="b">
        <f t="shared" si="968"/>
        <v>0</v>
      </c>
      <c r="AZ976">
        <f t="shared" si="949"/>
        <v>37.337604695554134</v>
      </c>
      <c r="BA976">
        <f t="shared" si="950"/>
        <v>20.745746044861658</v>
      </c>
      <c r="BB976">
        <f t="shared" si="951"/>
        <v>0.36356810964639125</v>
      </c>
      <c r="BC976">
        <f t="shared" si="952"/>
        <v>1.6632788467290329</v>
      </c>
      <c r="BD976">
        <f t="shared" si="953"/>
        <v>4.9331796297907987E-2</v>
      </c>
      <c r="BF976" s="15">
        <f t="shared" si="969"/>
        <v>60.159529493089131</v>
      </c>
      <c r="BG976" s="10">
        <f t="shared" si="970"/>
        <v>0</v>
      </c>
      <c r="BH976">
        <f t="shared" si="971"/>
        <v>3.2943194949894021</v>
      </c>
      <c r="BI976">
        <f t="shared" si="972"/>
        <v>5.9216781596562029</v>
      </c>
      <c r="BJ976">
        <f t="shared" si="973"/>
        <v>-2.6810951852647698</v>
      </c>
      <c r="BK976">
        <f t="shared" si="974"/>
        <v>-5.9428344954387535E-4</v>
      </c>
      <c r="BM976">
        <f t="shared" si="975"/>
        <v>0</v>
      </c>
      <c r="BN976">
        <f t="shared" si="976"/>
        <v>0</v>
      </c>
      <c r="BO976">
        <f t="shared" si="977"/>
        <v>0</v>
      </c>
      <c r="BP976">
        <f t="shared" si="978"/>
        <v>0</v>
      </c>
    </row>
    <row r="977" spans="1:68" x14ac:dyDescent="0.2">
      <c r="A977">
        <f t="shared" si="984"/>
        <v>0.94</v>
      </c>
      <c r="B977">
        <f t="shared" si="920"/>
        <v>2.9381898190304812</v>
      </c>
      <c r="C977">
        <f t="shared" si="921"/>
        <v>0.18754403100194583</v>
      </c>
      <c r="D977">
        <f t="shared" si="922"/>
        <v>2.9381898190304812</v>
      </c>
      <c r="E977">
        <f t="shared" si="928"/>
        <v>0.18644655586592418</v>
      </c>
      <c r="F977">
        <f t="shared" si="929"/>
        <v>0.18644655586592404</v>
      </c>
      <c r="G977">
        <f t="shared" si="923"/>
        <v>2.9088079208401765</v>
      </c>
      <c r="H977">
        <f t="shared" si="924"/>
        <v>0.23068803677595748</v>
      </c>
      <c r="I977">
        <f t="shared" si="925"/>
        <v>0.23068803677595762</v>
      </c>
      <c r="J977">
        <f t="shared" si="980"/>
        <v>94.622898033656355</v>
      </c>
      <c r="K977">
        <f t="shared" si="981"/>
        <v>90.414124791406991</v>
      </c>
      <c r="L977">
        <f t="shared" si="930"/>
        <v>4.2053323855825669E+27</v>
      </c>
      <c r="M977">
        <f t="shared" si="926"/>
        <v>4.5225270810463229E-2</v>
      </c>
      <c r="N977" s="17">
        <f t="shared" si="982"/>
        <v>1.9018729598598294E+26</v>
      </c>
      <c r="O977">
        <f t="shared" si="983"/>
        <v>0</v>
      </c>
      <c r="P977" s="18" t="e">
        <f t="shared" si="927"/>
        <v>#N/A</v>
      </c>
      <c r="R977">
        <f t="shared" si="931"/>
        <v>4.5044005028852867</v>
      </c>
      <c r="S977">
        <f t="shared" si="932"/>
        <v>63.606150846463017</v>
      </c>
      <c r="T977">
        <f t="shared" si="954"/>
        <v>-3.0960992596487622</v>
      </c>
      <c r="U977" s="9">
        <f t="shared" si="933"/>
        <v>60.510051586814257</v>
      </c>
      <c r="V977">
        <f t="shared" si="955"/>
        <v>-1.9018729598597253E+26</v>
      </c>
      <c r="W977">
        <f t="shared" si="956"/>
        <v>0</v>
      </c>
      <c r="X977">
        <f t="shared" si="957"/>
        <v>-5.6843418860808015E-14</v>
      </c>
      <c r="Y977">
        <f t="shared" si="934"/>
        <v>0.18754403100194583</v>
      </c>
      <c r="Z977">
        <f t="shared" si="935"/>
        <v>31.415926535897931</v>
      </c>
      <c r="AA977">
        <f t="shared" si="936"/>
        <v>4.5248449493827438</v>
      </c>
      <c r="AB977">
        <f t="shared" si="958"/>
        <v>23.843305905869638</v>
      </c>
      <c r="AC977">
        <f t="shared" si="937"/>
        <v>55.259232441767566</v>
      </c>
      <c r="AD977">
        <f t="shared" si="959"/>
        <v>0.36485342538563909</v>
      </c>
      <c r="AE977">
        <f t="shared" si="938"/>
        <v>1.6746096228698446</v>
      </c>
      <c r="AF977" s="9">
        <f t="shared" si="960"/>
        <v>57.29869549002305</v>
      </c>
      <c r="AG977" s="9">
        <f t="shared" si="961"/>
        <v>0</v>
      </c>
      <c r="AH977">
        <f t="shared" si="962"/>
        <v>0</v>
      </c>
      <c r="AI977">
        <f t="shared" si="979"/>
        <v>3.1257338500323417E-3</v>
      </c>
      <c r="AJ977">
        <f t="shared" si="939"/>
        <v>37.337604695554134</v>
      </c>
      <c r="AK977">
        <f t="shared" si="940"/>
        <v>21.079245661224256</v>
      </c>
      <c r="AL977">
        <f t="shared" si="941"/>
        <v>0.41359058534900184</v>
      </c>
      <c r="AM977">
        <f t="shared" si="942"/>
        <v>1.679610644687082</v>
      </c>
      <c r="AN977" s="9">
        <f t="shared" si="963"/>
        <v>60.51005158681447</v>
      </c>
      <c r="AO977">
        <f t="shared" si="943"/>
        <v>2.1316282072803006E-13</v>
      </c>
      <c r="AP977">
        <f t="shared" si="964"/>
        <v>3.5227671293950707E-15</v>
      </c>
      <c r="AQ977">
        <f t="shared" si="944"/>
        <v>5.9216781596562029</v>
      </c>
      <c r="AR977">
        <f t="shared" si="945"/>
        <v>-2.7640602446453819</v>
      </c>
      <c r="AS977">
        <f t="shared" si="946"/>
        <v>4.8737159963362753E-2</v>
      </c>
      <c r="AT977">
        <f t="shared" si="965"/>
        <v>-0.13112709482436236</v>
      </c>
      <c r="AU977">
        <f t="shared" si="947"/>
        <v>3.2113560967914196</v>
      </c>
      <c r="AV977">
        <f t="shared" si="966"/>
        <v>5.3071448669714819E-2</v>
      </c>
      <c r="AW977">
        <f t="shared" si="967"/>
        <v>0</v>
      </c>
      <c r="AX977">
        <f t="shared" si="948"/>
        <v>4.5240701747671086E-2</v>
      </c>
      <c r="AY977" t="b">
        <f t="shared" si="968"/>
        <v>0</v>
      </c>
      <c r="AZ977">
        <f t="shared" si="949"/>
        <v>37.337604695554134</v>
      </c>
      <c r="BA977">
        <f t="shared" si="950"/>
        <v>21.079245661224238</v>
      </c>
      <c r="BB977">
        <f t="shared" si="951"/>
        <v>0.36425878905109371</v>
      </c>
      <c r="BC977">
        <f t="shared" si="952"/>
        <v>1.6796106446870829</v>
      </c>
      <c r="BD977">
        <f t="shared" si="953"/>
        <v>4.9331796297907987E-2</v>
      </c>
      <c r="BF977" s="15">
        <f t="shared" si="969"/>
        <v>60.510051586814448</v>
      </c>
      <c r="BG977" s="10">
        <f t="shared" si="970"/>
        <v>0</v>
      </c>
      <c r="BH977">
        <f t="shared" si="971"/>
        <v>3.2113560967913983</v>
      </c>
      <c r="BI977">
        <f t="shared" si="972"/>
        <v>5.9216781596562029</v>
      </c>
      <c r="BJ977">
        <f t="shared" si="973"/>
        <v>-2.7640602446453997</v>
      </c>
      <c r="BK977">
        <f t="shared" si="974"/>
        <v>-5.9463633454537312E-4</v>
      </c>
      <c r="BM977">
        <f t="shared" si="975"/>
        <v>0</v>
      </c>
      <c r="BN977">
        <f t="shared" si="976"/>
        <v>0</v>
      </c>
      <c r="BO977">
        <f t="shared" si="977"/>
        <v>0</v>
      </c>
      <c r="BP977">
        <f t="shared" si="978"/>
        <v>0</v>
      </c>
    </row>
    <row r="978" spans="1:68" x14ac:dyDescent="0.2">
      <c r="A978">
        <f t="shared" si="984"/>
        <v>0.94099999999999995</v>
      </c>
      <c r="B978">
        <f t="shared" si="920"/>
        <v>2.9413155528805137</v>
      </c>
      <c r="C978">
        <f t="shared" si="921"/>
        <v>0.18441829715191327</v>
      </c>
      <c r="D978">
        <f t="shared" si="922"/>
        <v>2.9413155528805137</v>
      </c>
      <c r="E978">
        <f t="shared" si="928"/>
        <v>0.18337472562206028</v>
      </c>
      <c r="F978">
        <f t="shared" si="929"/>
        <v>0.18337472562206014</v>
      </c>
      <c r="G978">
        <f t="shared" si="923"/>
        <v>2.9119023973517084</v>
      </c>
      <c r="H978">
        <f t="shared" si="924"/>
        <v>0.2276759255117532</v>
      </c>
      <c r="I978">
        <f t="shared" si="925"/>
        <v>0.22767592551175306</v>
      </c>
      <c r="J978">
        <f t="shared" si="980"/>
        <v>95.874741839180345</v>
      </c>
      <c r="K978">
        <f t="shared" si="981"/>
        <v>91.598247676919868</v>
      </c>
      <c r="L978">
        <f t="shared" si="930"/>
        <v>6.028383514357495E+27</v>
      </c>
      <c r="M978">
        <f t="shared" si="926"/>
        <v>4.5256496144793844E-2</v>
      </c>
      <c r="N978" s="17">
        <f t="shared" si="982"/>
        <v>2.7282351527685873E+26</v>
      </c>
      <c r="O978">
        <f t="shared" si="983"/>
        <v>0</v>
      </c>
      <c r="P978" s="18" t="e">
        <f t="shared" si="927"/>
        <v>#N/A</v>
      </c>
      <c r="R978">
        <f t="shared" si="931"/>
        <v>4.5174121413324704</v>
      </c>
      <c r="S978">
        <f t="shared" si="932"/>
        <v>63.966276411735819</v>
      </c>
      <c r="T978">
        <f t="shared" si="954"/>
        <v>-3.0954090579292126</v>
      </c>
      <c r="U978" s="9">
        <f t="shared" si="933"/>
        <v>60.870867353806609</v>
      </c>
      <c r="V978">
        <f t="shared" si="955"/>
        <v>-2.7282351527684681E+26</v>
      </c>
      <c r="W978">
        <f t="shared" si="956"/>
        <v>0</v>
      </c>
      <c r="X978">
        <f t="shared" si="957"/>
        <v>-4.2632564145606011E-14</v>
      </c>
      <c r="Y978">
        <f t="shared" si="934"/>
        <v>0.18441829715191327</v>
      </c>
      <c r="Z978">
        <f t="shared" si="935"/>
        <v>31.415926535897931</v>
      </c>
      <c r="AA978">
        <f t="shared" si="936"/>
        <v>4.5279706832327768</v>
      </c>
      <c r="AB978">
        <f t="shared" si="958"/>
        <v>24.273739257842937</v>
      </c>
      <c r="AC978">
        <f t="shared" si="937"/>
        <v>55.689665793740872</v>
      </c>
      <c r="AD978">
        <f t="shared" si="959"/>
        <v>0.36554398047945647</v>
      </c>
      <c r="AE978">
        <f t="shared" si="938"/>
        <v>1.6912205365053705</v>
      </c>
      <c r="AF978" s="9">
        <f t="shared" si="960"/>
        <v>57.7464303107257</v>
      </c>
      <c r="AG978" s="9">
        <f t="shared" si="961"/>
        <v>0</v>
      </c>
      <c r="AH978">
        <f t="shared" si="962"/>
        <v>0</v>
      </c>
      <c r="AI978">
        <f t="shared" si="979"/>
        <v>3.1257338500325638E-3</v>
      </c>
      <c r="AJ978">
        <f t="shared" si="939"/>
        <v>37.337604695554134</v>
      </c>
      <c r="AK978">
        <f t="shared" si="940"/>
        <v>21.422758332397056</v>
      </c>
      <c r="AL978">
        <f t="shared" si="941"/>
        <v>0.41428078706855143</v>
      </c>
      <c r="AM978">
        <f t="shared" si="942"/>
        <v>1.6962235387869939</v>
      </c>
      <c r="AN978" s="9">
        <f t="shared" si="963"/>
        <v>60.87086735380673</v>
      </c>
      <c r="AO978">
        <f t="shared" si="943"/>
        <v>1.2079226507921703E-13</v>
      </c>
      <c r="AP978">
        <f t="shared" si="964"/>
        <v>1.9844019040688591E-15</v>
      </c>
      <c r="AQ978">
        <f t="shared" si="944"/>
        <v>5.9216781596562029</v>
      </c>
      <c r="AR978">
        <f t="shared" si="945"/>
        <v>-2.8509809254458816</v>
      </c>
      <c r="AS978">
        <f t="shared" si="946"/>
        <v>4.8736806589094961E-2</v>
      </c>
      <c r="AT978">
        <f t="shared" si="965"/>
        <v>-0.13308187868293414</v>
      </c>
      <c r="AU978">
        <f t="shared" si="947"/>
        <v>3.1244370430810307</v>
      </c>
      <c r="AV978">
        <f t="shared" si="966"/>
        <v>5.1328939095290141E-2</v>
      </c>
      <c r="AW978">
        <f t="shared" si="967"/>
        <v>0</v>
      </c>
      <c r="AX978">
        <f t="shared" si="948"/>
        <v>4.5271959086171411E-2</v>
      </c>
      <c r="AY978" t="b">
        <f t="shared" si="968"/>
        <v>0</v>
      </c>
      <c r="AZ978">
        <f t="shared" si="949"/>
        <v>37.337604695554134</v>
      </c>
      <c r="BA978">
        <f t="shared" si="950"/>
        <v>21.422758332397049</v>
      </c>
      <c r="BB978">
        <f t="shared" si="951"/>
        <v>0.36494899077064319</v>
      </c>
      <c r="BC978">
        <f t="shared" si="952"/>
        <v>1.6962235387869946</v>
      </c>
      <c r="BD978">
        <f t="shared" si="953"/>
        <v>4.9331796297907987E-2</v>
      </c>
      <c r="BF978" s="15">
        <f t="shared" si="969"/>
        <v>60.87086735380673</v>
      </c>
      <c r="BG978" s="10">
        <f t="shared" si="970"/>
        <v>0</v>
      </c>
      <c r="BH978">
        <f t="shared" si="971"/>
        <v>3.1244370430810307</v>
      </c>
      <c r="BI978">
        <f t="shared" si="972"/>
        <v>5.9216781596562029</v>
      </c>
      <c r="BJ978">
        <f t="shared" si="973"/>
        <v>-2.8509809254458887</v>
      </c>
      <c r="BK978">
        <f t="shared" si="974"/>
        <v>-5.9498970881327606E-4</v>
      </c>
      <c r="BM978">
        <f t="shared" si="975"/>
        <v>0</v>
      </c>
      <c r="BN978">
        <f t="shared" si="976"/>
        <v>0</v>
      </c>
      <c r="BO978">
        <f t="shared" si="977"/>
        <v>0</v>
      </c>
      <c r="BP978">
        <f t="shared" si="978"/>
        <v>0</v>
      </c>
    </row>
    <row r="979" spans="1:68" x14ac:dyDescent="0.2">
      <c r="A979">
        <f t="shared" si="984"/>
        <v>0.94199999999999995</v>
      </c>
      <c r="B979">
        <f t="shared" si="920"/>
        <v>2.9444412867305463</v>
      </c>
      <c r="C979">
        <f t="shared" si="921"/>
        <v>0.1812925633018807</v>
      </c>
      <c r="D979">
        <f t="shared" si="922"/>
        <v>2.9444412867305463</v>
      </c>
      <c r="E979">
        <f t="shared" si="928"/>
        <v>0.18030110376969175</v>
      </c>
      <c r="F979">
        <f t="shared" si="929"/>
        <v>0.18030110376969161</v>
      </c>
      <c r="G979">
        <f t="shared" si="923"/>
        <v>2.9149968738632408</v>
      </c>
      <c r="H979">
        <f t="shared" si="924"/>
        <v>0.22466163407360309</v>
      </c>
      <c r="I979">
        <f t="shared" si="925"/>
        <v>0.22466163407360309</v>
      </c>
      <c r="J979">
        <f t="shared" si="980"/>
        <v>97.161095936320109</v>
      </c>
      <c r="K979">
        <f t="shared" si="981"/>
        <v>92.814852914169578</v>
      </c>
      <c r="L979">
        <f t="shared" si="930"/>
        <v>8.7353136969240488E+27</v>
      </c>
      <c r="M979">
        <f t="shared" si="926"/>
        <v>4.5287721434907884E-2</v>
      </c>
      <c r="N979" s="17">
        <f t="shared" si="982"/>
        <v>3.9560245335283165E+26</v>
      </c>
      <c r="O979">
        <f t="shared" si="983"/>
        <v>0</v>
      </c>
      <c r="P979" s="18" t="e">
        <f t="shared" si="927"/>
        <v>#N/A</v>
      </c>
      <c r="R979">
        <f t="shared" si="931"/>
        <v>4.5306066799394609</v>
      </c>
      <c r="S979">
        <f t="shared" si="932"/>
        <v>64.337171366421941</v>
      </c>
      <c r="T979">
        <f t="shared" si="954"/>
        <v>-3.0947193332358731</v>
      </c>
      <c r="U979" s="9">
        <f t="shared" si="933"/>
        <v>61.242452033186069</v>
      </c>
      <c r="V979">
        <f t="shared" si="955"/>
        <v>-3.9560245335281976E+26</v>
      </c>
      <c r="W979">
        <f t="shared" si="956"/>
        <v>0</v>
      </c>
      <c r="X979">
        <f t="shared" si="957"/>
        <v>-2.8421709430404007E-14</v>
      </c>
      <c r="Y979">
        <f t="shared" si="934"/>
        <v>0.1812925633018807</v>
      </c>
      <c r="Z979">
        <f t="shared" si="935"/>
        <v>31.415926535897931</v>
      </c>
      <c r="AA979">
        <f t="shared" si="936"/>
        <v>4.531096417082809</v>
      </c>
      <c r="AB979">
        <f t="shared" si="958"/>
        <v>24.718863539066717</v>
      </c>
      <c r="AC979">
        <f t="shared" si="937"/>
        <v>56.134790074964648</v>
      </c>
      <c r="AD979">
        <f t="shared" si="959"/>
        <v>0.36623405903599243</v>
      </c>
      <c r="AE979">
        <f t="shared" si="938"/>
        <v>1.7081220777823387</v>
      </c>
      <c r="AF979" s="9">
        <f t="shared" si="960"/>
        <v>58.209146211782979</v>
      </c>
      <c r="AG979" s="9">
        <f t="shared" si="961"/>
        <v>0</v>
      </c>
      <c r="AH979">
        <f t="shared" si="962"/>
        <v>0</v>
      </c>
      <c r="AI979">
        <f t="shared" si="979"/>
        <v>3.1257338500325638E-3</v>
      </c>
      <c r="AJ979">
        <f t="shared" si="939"/>
        <v>37.337604695554134</v>
      </c>
      <c r="AK979">
        <f t="shared" si="940"/>
        <v>21.776749798929369</v>
      </c>
      <c r="AL979">
        <f t="shared" si="941"/>
        <v>0.41497051176189093</v>
      </c>
      <c r="AM979">
        <f t="shared" si="942"/>
        <v>1.7131270269408454</v>
      </c>
      <c r="AN979" s="9">
        <f t="shared" si="963"/>
        <v>61.242452033186247</v>
      </c>
      <c r="AO979">
        <f t="shared" si="943"/>
        <v>1.7763568394002505E-13</v>
      </c>
      <c r="AP979">
        <f t="shared" si="964"/>
        <v>2.9005318703399934E-15</v>
      </c>
      <c r="AQ979">
        <f t="shared" si="944"/>
        <v>5.9216781596562029</v>
      </c>
      <c r="AR979">
        <f t="shared" si="945"/>
        <v>-2.9421137401373478</v>
      </c>
      <c r="AS979">
        <f t="shared" si="946"/>
        <v>4.8736452725898494E-2</v>
      </c>
      <c r="AT979">
        <f t="shared" si="965"/>
        <v>-0.13510343679854345</v>
      </c>
      <c r="AU979">
        <f t="shared" si="947"/>
        <v>3.0333058214032675</v>
      </c>
      <c r="AV979">
        <f t="shared" si="966"/>
        <v>4.9529463969854942E-2</v>
      </c>
      <c r="AW979">
        <f t="shared" si="967"/>
        <v>0</v>
      </c>
      <c r="AX979">
        <f t="shared" si="948"/>
        <v>4.5303216424671743E-2</v>
      </c>
      <c r="AY979" t="b">
        <f t="shared" si="968"/>
        <v>0</v>
      </c>
      <c r="AZ979">
        <f t="shared" si="949"/>
        <v>37.337604695554134</v>
      </c>
      <c r="BA979">
        <f t="shared" si="950"/>
        <v>21.776749798929377</v>
      </c>
      <c r="BB979">
        <f t="shared" si="951"/>
        <v>0.36563871546398313</v>
      </c>
      <c r="BC979">
        <f t="shared" si="952"/>
        <v>1.7131270269408463</v>
      </c>
      <c r="BD979">
        <f t="shared" si="953"/>
        <v>4.9331796297907987E-2</v>
      </c>
      <c r="BF979" s="15">
        <f t="shared" si="969"/>
        <v>61.24245203318624</v>
      </c>
      <c r="BG979" s="10">
        <f t="shared" si="970"/>
        <v>0</v>
      </c>
      <c r="BH979">
        <f t="shared" si="971"/>
        <v>3.0333058214032604</v>
      </c>
      <c r="BI979">
        <f t="shared" si="972"/>
        <v>5.9216781596562029</v>
      </c>
      <c r="BJ979">
        <f t="shared" si="973"/>
        <v>-2.9421137401373407</v>
      </c>
      <c r="BK979">
        <f t="shared" si="974"/>
        <v>-5.9534357200929922E-4</v>
      </c>
      <c r="BM979">
        <f t="shared" si="975"/>
        <v>0</v>
      </c>
      <c r="BN979">
        <f t="shared" si="976"/>
        <v>0</v>
      </c>
      <c r="BO979">
        <f t="shared" si="977"/>
        <v>0</v>
      </c>
      <c r="BP979">
        <f t="shared" si="978"/>
        <v>0</v>
      </c>
    </row>
    <row r="980" spans="1:68" x14ac:dyDescent="0.2">
      <c r="A980">
        <f t="shared" si="984"/>
        <v>0.94299999999999995</v>
      </c>
      <c r="B980">
        <f t="shared" si="920"/>
        <v>2.9475670205805784</v>
      </c>
      <c r="C980">
        <f t="shared" si="921"/>
        <v>0.17816682945184859</v>
      </c>
      <c r="D980">
        <f t="shared" si="922"/>
        <v>2.9475670205805784</v>
      </c>
      <c r="E980">
        <f t="shared" si="928"/>
        <v>0.17722572033873196</v>
      </c>
      <c r="F980">
        <f t="shared" si="929"/>
        <v>0.17722572033873185</v>
      </c>
      <c r="G980">
        <f t="shared" si="923"/>
        <v>2.9180913503747727</v>
      </c>
      <c r="H980">
        <f t="shared" si="924"/>
        <v>0.22164519132569135</v>
      </c>
      <c r="I980">
        <f t="shared" si="925"/>
        <v>0.22164519132569149</v>
      </c>
      <c r="J980">
        <f t="shared" si="980"/>
        <v>98.483393440106724</v>
      </c>
      <c r="K980">
        <f t="shared" si="981"/>
        <v>94.065284771884194</v>
      </c>
      <c r="L980">
        <f t="shared" si="930"/>
        <v>1.2801257658857914E+28</v>
      </c>
      <c r="M980">
        <f t="shared" si="926"/>
        <v>4.5318946680774866E-2</v>
      </c>
      <c r="N980" s="17">
        <f t="shared" si="982"/>
        <v>5.8013951328864268E+26</v>
      </c>
      <c r="O980">
        <f t="shared" si="983"/>
        <v>0</v>
      </c>
      <c r="P980" s="18" t="e">
        <f t="shared" si="927"/>
        <v>#N/A</v>
      </c>
      <c r="R980">
        <f t="shared" si="931"/>
        <v>4.5439890600532298</v>
      </c>
      <c r="S980">
        <f t="shared" si="932"/>
        <v>64.719340931536351</v>
      </c>
      <c r="T980">
        <f t="shared" si="954"/>
        <v>-3.094030084911163</v>
      </c>
      <c r="U980" s="9">
        <f t="shared" si="933"/>
        <v>61.62531084662519</v>
      </c>
      <c r="V980">
        <f t="shared" si="955"/>
        <v>-5.8013951328860832E+26</v>
      </c>
      <c r="W980">
        <f t="shared" si="956"/>
        <v>0</v>
      </c>
      <c r="X980">
        <f t="shared" si="957"/>
        <v>-5.6843418860808015E-14</v>
      </c>
      <c r="Y980">
        <f t="shared" si="934"/>
        <v>0.17816682945184859</v>
      </c>
      <c r="Z980">
        <f t="shared" si="935"/>
        <v>31.415926535897931</v>
      </c>
      <c r="AA980">
        <f t="shared" si="936"/>
        <v>4.5342221509328411</v>
      </c>
      <c r="AB980">
        <f t="shared" si="958"/>
        <v>25.179451685840302</v>
      </c>
      <c r="AC980">
        <f t="shared" si="937"/>
        <v>56.59537822173823</v>
      </c>
      <c r="AD980">
        <f t="shared" si="959"/>
        <v>0.36692366171248991</v>
      </c>
      <c r="AE980">
        <f t="shared" si="938"/>
        <v>1.7253242402424058</v>
      </c>
      <c r="AF980" s="9">
        <f t="shared" si="960"/>
        <v>58.687626123693128</v>
      </c>
      <c r="AG980" s="9">
        <f t="shared" si="961"/>
        <v>0</v>
      </c>
      <c r="AH980">
        <f t="shared" si="962"/>
        <v>0</v>
      </c>
      <c r="AI980">
        <f t="shared" si="979"/>
        <v>3.1257338500323417E-3</v>
      </c>
      <c r="AJ980">
        <f t="shared" si="939"/>
        <v>37.337604695554134</v>
      </c>
      <c r="AK980">
        <f t="shared" si="940"/>
        <v>22.141715288278853</v>
      </c>
      <c r="AL980">
        <f t="shared" si="941"/>
        <v>0.41565976008660099</v>
      </c>
      <c r="AM980">
        <f t="shared" si="942"/>
        <v>1.7303311027057586</v>
      </c>
      <c r="AN980" s="9">
        <f t="shared" si="963"/>
        <v>61.625310846625347</v>
      </c>
      <c r="AO980">
        <f t="shared" si="943"/>
        <v>1.5631940186722204E-13</v>
      </c>
      <c r="AP980">
        <f t="shared" si="964"/>
        <v>2.5366103589525702E-15</v>
      </c>
      <c r="AQ980">
        <f t="shared" si="944"/>
        <v>5.9216781596562029</v>
      </c>
      <c r="AR980">
        <f t="shared" si="945"/>
        <v>-3.0377363975614493</v>
      </c>
      <c r="AS980">
        <f t="shared" si="946"/>
        <v>4.8736098374111081E-2</v>
      </c>
      <c r="AT980">
        <f t="shared" si="965"/>
        <v>-0.13719517020298486</v>
      </c>
      <c r="AU980">
        <f t="shared" si="947"/>
        <v>2.9376847229322181</v>
      </c>
      <c r="AV980">
        <f t="shared" si="966"/>
        <v>4.7670099875741043E-2</v>
      </c>
      <c r="AW980">
        <f t="shared" si="967"/>
        <v>0</v>
      </c>
      <c r="AX980">
        <f t="shared" si="948"/>
        <v>4.533447376317206E-2</v>
      </c>
      <c r="AY980" t="b">
        <f t="shared" si="968"/>
        <v>0</v>
      </c>
      <c r="AZ980">
        <f t="shared" si="949"/>
        <v>37.337604695554134</v>
      </c>
      <c r="BA980">
        <f t="shared" si="950"/>
        <v>22.14171528827886</v>
      </c>
      <c r="BB980">
        <f t="shared" si="951"/>
        <v>0.36632796378869298</v>
      </c>
      <c r="BC980">
        <f t="shared" si="952"/>
        <v>1.7303311027057593</v>
      </c>
      <c r="BD980">
        <f t="shared" si="953"/>
        <v>4.9331796297907987E-2</v>
      </c>
      <c r="BF980" s="15">
        <f t="shared" si="969"/>
        <v>61.625310846625354</v>
      </c>
      <c r="BG980" s="10">
        <f t="shared" si="970"/>
        <v>0</v>
      </c>
      <c r="BH980">
        <f t="shared" si="971"/>
        <v>2.9376847229322252</v>
      </c>
      <c r="BI980">
        <f t="shared" si="972"/>
        <v>5.9216781596562029</v>
      </c>
      <c r="BJ980">
        <f t="shared" si="973"/>
        <v>-3.0377363975614422</v>
      </c>
      <c r="BK980">
        <f t="shared" si="974"/>
        <v>-5.9569792379693398E-4</v>
      </c>
      <c r="BM980">
        <f t="shared" si="975"/>
        <v>0</v>
      </c>
      <c r="BN980">
        <f t="shared" si="976"/>
        <v>0</v>
      </c>
      <c r="BO980">
        <f t="shared" si="977"/>
        <v>0</v>
      </c>
      <c r="BP980">
        <f t="shared" si="978"/>
        <v>0</v>
      </c>
    </row>
    <row r="981" spans="1:68" x14ac:dyDescent="0.2">
      <c r="A981">
        <f t="shared" si="984"/>
        <v>0.94399999999999995</v>
      </c>
      <c r="B981">
        <f t="shared" si="920"/>
        <v>2.950692754430611</v>
      </c>
      <c r="C981">
        <f t="shared" si="921"/>
        <v>0.17504109560181602</v>
      </c>
      <c r="D981">
        <f t="shared" si="922"/>
        <v>2.950692754430611</v>
      </c>
      <c r="E981">
        <f t="shared" si="928"/>
        <v>0.17414860537630406</v>
      </c>
      <c r="F981">
        <f t="shared" si="929"/>
        <v>0.17414860537630394</v>
      </c>
      <c r="G981">
        <f t="shared" si="923"/>
        <v>2.9211858268863047</v>
      </c>
      <c r="H981">
        <f t="shared" si="924"/>
        <v>0.21862662615280135</v>
      </c>
      <c r="I981">
        <f t="shared" si="925"/>
        <v>0.21862662615280121</v>
      </c>
      <c r="J981">
        <f t="shared" si="980"/>
        <v>99.843147952983657</v>
      </c>
      <c r="K981">
        <f t="shared" si="981"/>
        <v>95.350962821930366</v>
      </c>
      <c r="L981">
        <f t="shared" si="930"/>
        <v>1.8982646450278048E+28</v>
      </c>
      <c r="M981">
        <f t="shared" si="926"/>
        <v>4.5350171882364274E-2</v>
      </c>
      <c r="N981" s="17">
        <f t="shared" si="982"/>
        <v>8.6086627930226145E+26</v>
      </c>
      <c r="O981">
        <f t="shared" si="983"/>
        <v>0</v>
      </c>
      <c r="P981" s="18" t="e">
        <f t="shared" si="927"/>
        <v>#N/A</v>
      </c>
      <c r="R981">
        <f t="shared" si="931"/>
        <v>4.5575644297608404</v>
      </c>
      <c r="S981">
        <f t="shared" si="932"/>
        <v>65.113322727929997</v>
      </c>
      <c r="T981">
        <f t="shared" si="954"/>
        <v>-3.0933413122988624</v>
      </c>
      <c r="U981" s="9">
        <f t="shared" si="933"/>
        <v>62.019981415631136</v>
      </c>
      <c r="V981">
        <f t="shared" si="955"/>
        <v>-8.6086627930223397E+26</v>
      </c>
      <c r="W981">
        <f t="shared" si="956"/>
        <v>0</v>
      </c>
      <c r="X981">
        <f t="shared" si="957"/>
        <v>-2.8421709430404007E-14</v>
      </c>
      <c r="Y981">
        <f t="shared" si="934"/>
        <v>0.17504109560181602</v>
      </c>
      <c r="Z981">
        <f t="shared" si="935"/>
        <v>31.415926535897931</v>
      </c>
      <c r="AA981">
        <f t="shared" si="936"/>
        <v>4.5373478847828732</v>
      </c>
      <c r="AB981">
        <f t="shared" si="958"/>
        <v>25.656331843032433</v>
      </c>
      <c r="AC981">
        <f t="shared" si="937"/>
        <v>57.072258378930364</v>
      </c>
      <c r="AD981">
        <f t="shared" si="959"/>
        <v>0.36761278916483286</v>
      </c>
      <c r="AE981">
        <f t="shared" si="938"/>
        <v>1.7428375481659362</v>
      </c>
      <c r="AF981" s="9">
        <f t="shared" si="960"/>
        <v>59.182708716261132</v>
      </c>
      <c r="AG981" s="9">
        <f t="shared" si="961"/>
        <v>0</v>
      </c>
      <c r="AH981">
        <f t="shared" si="962"/>
        <v>0</v>
      </c>
      <c r="AI981">
        <f t="shared" si="979"/>
        <v>3.1257338500323417E-3</v>
      </c>
      <c r="AJ981">
        <f t="shared" si="939"/>
        <v>37.337604695554134</v>
      </c>
      <c r="AK981">
        <f t="shared" si="940"/>
        <v>22.518181897000797</v>
      </c>
      <c r="AL981">
        <f t="shared" si="941"/>
        <v>0.4163485326989016</v>
      </c>
      <c r="AM981">
        <f t="shared" si="942"/>
        <v>1.7478462903773055</v>
      </c>
      <c r="AN981" s="9">
        <f t="shared" si="963"/>
        <v>62.019981415631143</v>
      </c>
      <c r="AO981">
        <f t="shared" si="943"/>
        <v>0</v>
      </c>
      <c r="AP981">
        <f t="shared" si="964"/>
        <v>0</v>
      </c>
      <c r="AQ981">
        <f t="shared" si="944"/>
        <v>5.9216781596562029</v>
      </c>
      <c r="AR981">
        <f t="shared" si="945"/>
        <v>-3.1381499460316356</v>
      </c>
      <c r="AS981">
        <f t="shared" si="946"/>
        <v>4.8735743534068732E-2</v>
      </c>
      <c r="AT981">
        <f t="shared" si="965"/>
        <v>-0.13936071572677039</v>
      </c>
      <c r="AU981">
        <f t="shared" si="947"/>
        <v>2.8372726993700113</v>
      </c>
      <c r="AV981">
        <f t="shared" si="966"/>
        <v>4.5747719277047738E-2</v>
      </c>
      <c r="AW981">
        <f t="shared" si="967"/>
        <v>0</v>
      </c>
      <c r="AX981">
        <f t="shared" si="948"/>
        <v>4.5365731101672385E-2</v>
      </c>
      <c r="AY981" t="b">
        <f t="shared" si="968"/>
        <v>0</v>
      </c>
      <c r="AZ981">
        <f t="shared" si="949"/>
        <v>37.337604695554134</v>
      </c>
      <c r="BA981">
        <f t="shared" si="950"/>
        <v>22.518181897000801</v>
      </c>
      <c r="BB981">
        <f t="shared" si="951"/>
        <v>0.36701673640099353</v>
      </c>
      <c r="BC981">
        <f t="shared" si="952"/>
        <v>1.7478462903773062</v>
      </c>
      <c r="BD981">
        <f t="shared" si="953"/>
        <v>4.9331796297907987E-2</v>
      </c>
      <c r="BF981" s="15">
        <f t="shared" si="969"/>
        <v>62.019981415631136</v>
      </c>
      <c r="BG981" s="10">
        <f t="shared" si="970"/>
        <v>0</v>
      </c>
      <c r="BH981">
        <f t="shared" si="971"/>
        <v>2.8372726993700041</v>
      </c>
      <c r="BI981">
        <f t="shared" si="972"/>
        <v>5.9216781596562029</v>
      </c>
      <c r="BJ981">
        <f t="shared" si="973"/>
        <v>-3.138149946031632</v>
      </c>
      <c r="BK981">
        <f t="shared" si="974"/>
        <v>-5.960527638393387E-4</v>
      </c>
      <c r="BM981">
        <f t="shared" si="975"/>
        <v>0</v>
      </c>
      <c r="BN981">
        <f t="shared" si="976"/>
        <v>0</v>
      </c>
      <c r="BO981">
        <f t="shared" si="977"/>
        <v>0</v>
      </c>
      <c r="BP981">
        <f t="shared" si="978"/>
        <v>0</v>
      </c>
    </row>
    <row r="982" spans="1:68" x14ac:dyDescent="0.2">
      <c r="A982">
        <f t="shared" si="984"/>
        <v>0.94499999999999995</v>
      </c>
      <c r="B982">
        <f t="shared" si="920"/>
        <v>2.9538184882806435</v>
      </c>
      <c r="C982">
        <f t="shared" si="921"/>
        <v>0.17191536175178346</v>
      </c>
      <c r="D982">
        <f t="shared" si="922"/>
        <v>2.9538184882806435</v>
      </c>
      <c r="E982">
        <f t="shared" si="928"/>
        <v>0.17106978894644978</v>
      </c>
      <c r="F982">
        <f t="shared" si="929"/>
        <v>0.17106978894644967</v>
      </c>
      <c r="G982">
        <f t="shared" si="923"/>
        <v>2.9242803033978371</v>
      </c>
      <c r="H982">
        <f t="shared" si="924"/>
        <v>0.21560596746004032</v>
      </c>
      <c r="I982">
        <f t="shared" si="925"/>
        <v>0.21560596746004032</v>
      </c>
      <c r="J982">
        <f t="shared" si="980"/>
        <v>101.24195929540488</v>
      </c>
      <c r="K982">
        <f t="shared" si="981"/>
        <v>96.673387289682509</v>
      </c>
      <c r="L982">
        <f t="shared" si="930"/>
        <v>2.8499653284010482E+28</v>
      </c>
      <c r="M982">
        <f t="shared" si="926"/>
        <v>4.538139703964561E-2</v>
      </c>
      <c r="N982" s="17">
        <f t="shared" si="982"/>
        <v>1.2933540811739195E+27</v>
      </c>
      <c r="O982">
        <f t="shared" si="983"/>
        <v>0</v>
      </c>
      <c r="P982" s="18" t="e">
        <f t="shared" si="927"/>
        <v>#N/A</v>
      </c>
      <c r="R982">
        <f t="shared" si="931"/>
        <v>4.5713381555821213</v>
      </c>
      <c r="S982">
        <f t="shared" si="932"/>
        <v>65.519689432566523</v>
      </c>
      <c r="T982">
        <f t="shared" si="954"/>
        <v>-3.0926530147441067</v>
      </c>
      <c r="U982" s="9">
        <f t="shared" si="933"/>
        <v>62.427036417822414</v>
      </c>
      <c r="V982">
        <f t="shared" si="955"/>
        <v>-1.2933540811739184E+27</v>
      </c>
      <c r="W982">
        <f t="shared" si="956"/>
        <v>0</v>
      </c>
      <c r="X982">
        <f t="shared" si="957"/>
        <v>0</v>
      </c>
      <c r="Y982">
        <f t="shared" si="934"/>
        <v>0.17191536175178346</v>
      </c>
      <c r="Z982">
        <f t="shared" si="935"/>
        <v>31.415926535897931</v>
      </c>
      <c r="AA982">
        <f t="shared" si="936"/>
        <v>4.5404736186329062</v>
      </c>
      <c r="AB982">
        <f t="shared" si="958"/>
        <v>26.150392383039076</v>
      </c>
      <c r="AC982">
        <f t="shared" si="937"/>
        <v>57.566318918937007</v>
      </c>
      <c r="AD982">
        <f t="shared" si="959"/>
        <v>0.36830144204755072</v>
      </c>
      <c r="AE982">
        <f t="shared" si="938"/>
        <v>1.7606730948274716</v>
      </c>
      <c r="AF982" s="9">
        <f t="shared" si="960"/>
        <v>59.695293455812035</v>
      </c>
      <c r="AG982" s="9">
        <f t="shared" si="961"/>
        <v>0</v>
      </c>
      <c r="AH982">
        <f t="shared" si="962"/>
        <v>0</v>
      </c>
      <c r="AI982">
        <f t="shared" si="979"/>
        <v>3.1257338500325638E-3</v>
      </c>
      <c r="AJ982">
        <f t="shared" si="939"/>
        <v>37.337604695554134</v>
      </c>
      <c r="AK982">
        <f t="shared" si="940"/>
        <v>22.906711208769732</v>
      </c>
      <c r="AL982">
        <f t="shared" si="941"/>
        <v>0.41703683025365734</v>
      </c>
      <c r="AM982">
        <f t="shared" si="942"/>
        <v>1.7656836832449512</v>
      </c>
      <c r="AN982" s="9">
        <f t="shared" si="963"/>
        <v>62.427036417822478</v>
      </c>
      <c r="AO982">
        <f t="shared" si="943"/>
        <v>6.3948846218409017E-14</v>
      </c>
      <c r="AP982">
        <f t="shared" si="964"/>
        <v>1.0243774154262442E-15</v>
      </c>
      <c r="AQ982">
        <f t="shared" si="944"/>
        <v>5.9216781596562029</v>
      </c>
      <c r="AR982">
        <f t="shared" si="945"/>
        <v>-3.2436811742693443</v>
      </c>
      <c r="AS982">
        <f t="shared" si="946"/>
        <v>4.8735388206106622E-2</v>
      </c>
      <c r="AT982">
        <f t="shared" si="965"/>
        <v>-0.14160396683341936</v>
      </c>
      <c r="AU982">
        <f t="shared" si="947"/>
        <v>2.7317429620104434</v>
      </c>
      <c r="AV982">
        <f t="shared" si="966"/>
        <v>4.3758972374196355E-2</v>
      </c>
      <c r="AW982">
        <f t="shared" si="967"/>
        <v>0</v>
      </c>
      <c r="AX982">
        <f t="shared" si="948"/>
        <v>4.539698844017271E-2</v>
      </c>
      <c r="AY982" t="b">
        <f t="shared" si="968"/>
        <v>0</v>
      </c>
      <c r="AZ982">
        <f t="shared" si="949"/>
        <v>37.337604695554134</v>
      </c>
      <c r="BA982">
        <f t="shared" si="950"/>
        <v>22.906711208769739</v>
      </c>
      <c r="BB982">
        <f t="shared" si="951"/>
        <v>0.36770503395574944</v>
      </c>
      <c r="BC982">
        <f t="shared" si="952"/>
        <v>1.7656836832449518</v>
      </c>
      <c r="BD982">
        <f t="shared" si="953"/>
        <v>4.9331796297907987E-2</v>
      </c>
      <c r="BF982" s="15">
        <f t="shared" si="969"/>
        <v>62.427036417822478</v>
      </c>
      <c r="BG982" s="10">
        <f t="shared" si="970"/>
        <v>0</v>
      </c>
      <c r="BH982">
        <f t="shared" si="971"/>
        <v>2.7317429620104434</v>
      </c>
      <c r="BI982">
        <f t="shared" si="972"/>
        <v>5.9216781596562029</v>
      </c>
      <c r="BJ982">
        <f t="shared" si="973"/>
        <v>-3.2436811742693372</v>
      </c>
      <c r="BK982">
        <f t="shared" si="974"/>
        <v>-5.9640809180128151E-4</v>
      </c>
      <c r="BM982">
        <f t="shared" si="975"/>
        <v>0</v>
      </c>
      <c r="BN982">
        <f t="shared" si="976"/>
        <v>0</v>
      </c>
      <c r="BO982">
        <f t="shared" si="977"/>
        <v>0</v>
      </c>
      <c r="BP982">
        <f t="shared" si="978"/>
        <v>0</v>
      </c>
    </row>
    <row r="983" spans="1:68" x14ac:dyDescent="0.2">
      <c r="A983">
        <f t="shared" si="984"/>
        <v>0.94599999999999995</v>
      </c>
      <c r="B983">
        <f t="shared" si="920"/>
        <v>2.9569442221306756</v>
      </c>
      <c r="C983">
        <f t="shared" si="921"/>
        <v>0.16878962790175134</v>
      </c>
      <c r="D983">
        <f t="shared" si="922"/>
        <v>2.9569442221306756</v>
      </c>
      <c r="E983">
        <f t="shared" si="928"/>
        <v>0.16798930112983465</v>
      </c>
      <c r="F983">
        <f t="shared" si="929"/>
        <v>0.16798930112983454</v>
      </c>
      <c r="G983">
        <f t="shared" si="923"/>
        <v>2.927374779909369</v>
      </c>
      <c r="H983">
        <f t="shared" si="924"/>
        <v>0.21258324417256394</v>
      </c>
      <c r="I983">
        <f t="shared" si="925"/>
        <v>0.21258324417256405</v>
      </c>
      <c r="J983">
        <f t="shared" si="980"/>
        <v>102.68151973312</v>
      </c>
      <c r="K983">
        <f t="shared" si="981"/>
        <v>98.034144867317636</v>
      </c>
      <c r="L983">
        <f t="shared" si="930"/>
        <v>4.334772366037009E+28</v>
      </c>
      <c r="M983">
        <f t="shared" si="926"/>
        <v>4.5412622152588351E-2</v>
      </c>
      <c r="N983" s="17">
        <f t="shared" si="982"/>
        <v>1.9685337957632011E+27</v>
      </c>
      <c r="O983">
        <f t="shared" si="983"/>
        <v>0</v>
      </c>
      <c r="P983" s="18" t="e">
        <f t="shared" si="927"/>
        <v>#N/A</v>
      </c>
      <c r="R983">
        <f t="shared" si="931"/>
        <v>4.5853158350009044</v>
      </c>
      <c r="S983">
        <f t="shared" si="932"/>
        <v>65.939051701968936</v>
      </c>
      <c r="T983">
        <f t="shared" si="954"/>
        <v>-3.0919651915933839</v>
      </c>
      <c r="U983" s="9">
        <f t="shared" si="933"/>
        <v>62.847086510375554</v>
      </c>
      <c r="V983">
        <f t="shared" si="955"/>
        <v>-1.9685337957631937E+27</v>
      </c>
      <c r="W983">
        <f t="shared" si="956"/>
        <v>0</v>
      </c>
      <c r="X983">
        <f t="shared" si="957"/>
        <v>-7.1054273576010019E-15</v>
      </c>
      <c r="Y983">
        <f t="shared" si="934"/>
        <v>0.16878962790175134</v>
      </c>
      <c r="Z983">
        <f t="shared" si="935"/>
        <v>31.415926535897931</v>
      </c>
      <c r="AA983">
        <f t="shared" si="936"/>
        <v>4.5435993524829383</v>
      </c>
      <c r="AB983">
        <f t="shared" si="958"/>
        <v>26.662587482403815</v>
      </c>
      <c r="AC983">
        <f t="shared" si="937"/>
        <v>58.078514018301746</v>
      </c>
      <c r="AD983">
        <f t="shared" si="959"/>
        <v>0.36898962101382071</v>
      </c>
      <c r="AE983">
        <f t="shared" si="938"/>
        <v>1.7788425842614257</v>
      </c>
      <c r="AF983" s="9">
        <f t="shared" si="960"/>
        <v>60.226346223576989</v>
      </c>
      <c r="AG983" s="9">
        <f t="shared" si="961"/>
        <v>0</v>
      </c>
      <c r="AH983">
        <f t="shared" si="962"/>
        <v>0</v>
      </c>
      <c r="AI983">
        <f t="shared" si="979"/>
        <v>3.1257338500323417E-3</v>
      </c>
      <c r="AJ983">
        <f t="shared" si="939"/>
        <v>37.337604695554134</v>
      </c>
      <c r="AK983">
        <f t="shared" si="940"/>
        <v>23.3079021760594</v>
      </c>
      <c r="AL983">
        <f t="shared" si="941"/>
        <v>0.41772465340438014</v>
      </c>
      <c r="AM983">
        <f t="shared" si="942"/>
        <v>1.7838549853577585</v>
      </c>
      <c r="AN983" s="9">
        <f t="shared" si="963"/>
        <v>62.847086510375668</v>
      </c>
      <c r="AO983">
        <f t="shared" si="943"/>
        <v>1.1368683772161603E-13</v>
      </c>
      <c r="AP983">
        <f t="shared" si="964"/>
        <v>1.8089436445529903E-15</v>
      </c>
      <c r="AQ983">
        <f t="shared" si="944"/>
        <v>5.9216781596562029</v>
      </c>
      <c r="AR983">
        <f t="shared" si="945"/>
        <v>-3.3546853063444146</v>
      </c>
      <c r="AS983">
        <f t="shared" si="946"/>
        <v>4.873503239055943E-2</v>
      </c>
      <c r="AT983">
        <f t="shared" si="965"/>
        <v>-0.14392909670738893</v>
      </c>
      <c r="AU983">
        <f t="shared" si="947"/>
        <v>2.6207402867986787</v>
      </c>
      <c r="AV983">
        <f t="shared" si="966"/>
        <v>4.1700266986378284E-2</v>
      </c>
      <c r="AW983">
        <f t="shared" si="967"/>
        <v>0</v>
      </c>
      <c r="AX983">
        <f t="shared" si="948"/>
        <v>4.5428245778673035E-2</v>
      </c>
      <c r="AY983" t="b">
        <f t="shared" si="968"/>
        <v>0</v>
      </c>
      <c r="AZ983">
        <f t="shared" si="949"/>
        <v>37.337604695554134</v>
      </c>
      <c r="BA983">
        <f t="shared" si="950"/>
        <v>23.307902176059397</v>
      </c>
      <c r="BB983">
        <f t="shared" si="951"/>
        <v>0.36839285710647224</v>
      </c>
      <c r="BC983">
        <f t="shared" si="952"/>
        <v>1.7838549853577592</v>
      </c>
      <c r="BD983">
        <f t="shared" si="953"/>
        <v>4.9331796297907987E-2</v>
      </c>
      <c r="BF983" s="15">
        <f t="shared" si="969"/>
        <v>62.847086510375668</v>
      </c>
      <c r="BG983" s="10">
        <f t="shared" si="970"/>
        <v>0</v>
      </c>
      <c r="BH983">
        <f t="shared" si="971"/>
        <v>2.6207402867986787</v>
      </c>
      <c r="BI983">
        <f t="shared" si="972"/>
        <v>5.9216781596562029</v>
      </c>
      <c r="BJ983">
        <f t="shared" si="973"/>
        <v>-3.3546853063444182</v>
      </c>
      <c r="BK983">
        <f t="shared" si="974"/>
        <v>-5.9676390734847429E-4</v>
      </c>
      <c r="BM983">
        <f t="shared" si="975"/>
        <v>0</v>
      </c>
      <c r="BN983">
        <f t="shared" si="976"/>
        <v>0</v>
      </c>
      <c r="BO983">
        <f t="shared" si="977"/>
        <v>0</v>
      </c>
      <c r="BP983">
        <f t="shared" si="978"/>
        <v>0</v>
      </c>
    </row>
    <row r="984" spans="1:68" x14ac:dyDescent="0.2">
      <c r="A984">
        <f t="shared" si="984"/>
        <v>0.94699999999999995</v>
      </c>
      <c r="B984">
        <f t="shared" ref="B984:B1044" si="985">th_max*A984</f>
        <v>2.9600699559807082</v>
      </c>
      <c r="C984">
        <f t="shared" ref="C984:C1044" si="986">th_max-B984</f>
        <v>0.16566389405171877</v>
      </c>
      <c r="D984">
        <f t="shared" ref="D984:D1044" si="987">IF(use_th_l,B984,C984)</f>
        <v>2.9600699559807082</v>
      </c>
      <c r="E984">
        <f t="shared" si="928"/>
        <v>0.16490717202345262</v>
      </c>
      <c r="F984">
        <f t="shared" si="929"/>
        <v>0.16490717202345248</v>
      </c>
      <c r="G984">
        <f t="shared" ref="G984:G1044" si="988">alpha*B984</f>
        <v>2.9304692564209009</v>
      </c>
      <c r="H984">
        <f t="shared" ref="H984:H1044" si="989">SIN(G984)</f>
        <v>0.20955848523529655</v>
      </c>
      <c r="I984">
        <f t="shared" ref="I984:I1044" si="990">SIN(alpha*C984+add_r)</f>
        <v>0.20955848523529641</v>
      </c>
      <c r="J984">
        <f t="shared" si="980"/>
        <v>104.16362075210866</v>
      </c>
      <c r="K984">
        <f t="shared" si="981"/>
        <v>99.434915037461877</v>
      </c>
      <c r="L984">
        <f t="shared" si="930"/>
        <v>6.6837472180370201E+28</v>
      </c>
      <c r="M984">
        <f t="shared" ref="M984:M1044" si="991">-SIN((alpha_m_1)*B984+add_l)</f>
        <v>4.5443847221162001E-2</v>
      </c>
      <c r="N984" s="17">
        <f t="shared" si="982"/>
        <v>3.037351874413409E+27</v>
      </c>
      <c r="O984">
        <f t="shared" si="983"/>
        <v>0</v>
      </c>
      <c r="P984" s="18" t="e">
        <f t="shared" ref="P984:P1044" si="992">IF($P$19,N984/$N$24,IF($P$20,N984/$N$1044,NA()))</f>
        <v>#N/A</v>
      </c>
      <c r="R984">
        <f t="shared" si="931"/>
        <v>4.5995033099080587</v>
      </c>
      <c r="S984">
        <f t="shared" si="932"/>
        <v>66.372061394886117</v>
      </c>
      <c r="T984">
        <f t="shared" si="954"/>
        <v>-3.0912778421945304</v>
      </c>
      <c r="U984" s="9">
        <f t="shared" si="933"/>
        <v>63.280783552691588</v>
      </c>
      <c r="V984">
        <f t="shared" si="955"/>
        <v>-3.0373518744133623E+27</v>
      </c>
      <c r="W984">
        <f t="shared" si="956"/>
        <v>0</v>
      </c>
      <c r="X984">
        <f t="shared" si="957"/>
        <v>-1.4210854715202004E-14</v>
      </c>
      <c r="Y984">
        <f t="shared" si="934"/>
        <v>0.16566389405171877</v>
      </c>
      <c r="Z984">
        <f t="shared" si="935"/>
        <v>31.415926535897931</v>
      </c>
      <c r="AA984">
        <f t="shared" si="936"/>
        <v>4.5467250863329713</v>
      </c>
      <c r="AB984">
        <f t="shared" si="958"/>
        <v>27.193943329753768</v>
      </c>
      <c r="AC984">
        <f t="shared" si="937"/>
        <v>58.609869865651703</v>
      </c>
      <c r="AD984">
        <f t="shared" si="959"/>
        <v>0.36967732671547343</v>
      </c>
      <c r="AE984">
        <f t="shared" si="938"/>
        <v>1.7973583769317614</v>
      </c>
      <c r="AF984" s="9">
        <f t="shared" si="960"/>
        <v>60.77690556929894</v>
      </c>
      <c r="AG984" s="9">
        <f t="shared" si="961"/>
        <v>0</v>
      </c>
      <c r="AH984">
        <f t="shared" si="962"/>
        <v>0</v>
      </c>
      <c r="AI984">
        <f t="shared" si="979"/>
        <v>3.1257338500323417E-3</v>
      </c>
      <c r="AJ984">
        <f t="shared" si="939"/>
        <v>37.337604695554134</v>
      </c>
      <c r="AK984">
        <f t="shared" si="940"/>
        <v>23.722394297140106</v>
      </c>
      <c r="AL984">
        <f t="shared" si="941"/>
        <v>0.41841200280323365</v>
      </c>
      <c r="AM984">
        <f t="shared" si="942"/>
        <v>1.8023725571940845</v>
      </c>
      <c r="AN984" s="9">
        <f t="shared" si="963"/>
        <v>63.28078355269156</v>
      </c>
      <c r="AO984">
        <f t="shared" si="943"/>
        <v>0</v>
      </c>
      <c r="AP984">
        <f t="shared" si="964"/>
        <v>0</v>
      </c>
      <c r="AQ984">
        <f t="shared" si="944"/>
        <v>5.9216781596562029</v>
      </c>
      <c r="AR984">
        <f t="shared" si="945"/>
        <v>-3.4715490326136624</v>
      </c>
      <c r="AS984">
        <f t="shared" si="946"/>
        <v>4.873467608776022E-2</v>
      </c>
      <c r="AT984">
        <f t="shared" si="965"/>
        <v>-0.14634058388584245</v>
      </c>
      <c r="AU984">
        <f t="shared" si="947"/>
        <v>2.5038779833926199</v>
      </c>
      <c r="AV984">
        <f t="shared" si="966"/>
        <v>3.9567746206993999E-2</v>
      </c>
      <c r="AW984">
        <f t="shared" si="967"/>
        <v>0</v>
      </c>
      <c r="AX984">
        <f t="shared" si="948"/>
        <v>4.545950311717336E-2</v>
      </c>
      <c r="AY984" t="b">
        <f t="shared" si="968"/>
        <v>0</v>
      </c>
      <c r="AZ984">
        <f t="shared" si="949"/>
        <v>37.337604695554134</v>
      </c>
      <c r="BA984">
        <f t="shared" si="950"/>
        <v>23.722394297140099</v>
      </c>
      <c r="BB984">
        <f t="shared" si="951"/>
        <v>0.36908020650532586</v>
      </c>
      <c r="BC984">
        <f t="shared" si="952"/>
        <v>1.8023725571940854</v>
      </c>
      <c r="BD984">
        <f t="shared" si="953"/>
        <v>4.9331796297907987E-2</v>
      </c>
      <c r="BF984" s="15">
        <f t="shared" si="969"/>
        <v>63.280783552691545</v>
      </c>
      <c r="BG984" s="10">
        <f t="shared" si="970"/>
        <v>0</v>
      </c>
      <c r="BH984">
        <f t="shared" si="971"/>
        <v>2.5038779833926057</v>
      </c>
      <c r="BI984">
        <f t="shared" si="972"/>
        <v>5.9216781596562029</v>
      </c>
      <c r="BJ984">
        <f t="shared" si="973"/>
        <v>-3.4715490326136695</v>
      </c>
      <c r="BK984">
        <f t="shared" si="974"/>
        <v>-5.9712021014757255E-4</v>
      </c>
      <c r="BM984">
        <f t="shared" si="975"/>
        <v>0</v>
      </c>
      <c r="BN984">
        <f t="shared" si="976"/>
        <v>0</v>
      </c>
      <c r="BO984">
        <f t="shared" si="977"/>
        <v>0</v>
      </c>
      <c r="BP984">
        <f t="shared" si="978"/>
        <v>0</v>
      </c>
    </row>
    <row r="985" spans="1:68" x14ac:dyDescent="0.2">
      <c r="A985">
        <f t="shared" si="984"/>
        <v>0.94799999999999995</v>
      </c>
      <c r="B985">
        <f t="shared" si="985"/>
        <v>2.9631956898307408</v>
      </c>
      <c r="C985">
        <f t="shared" si="986"/>
        <v>0.16253816020168621</v>
      </c>
      <c r="D985">
        <f t="shared" si="987"/>
        <v>2.9631956898307408</v>
      </c>
      <c r="E985">
        <f t="shared" ref="E985:E1044" si="993">SIN(B985-add_l)</f>
        <v>0.1618234317403347</v>
      </c>
      <c r="F985">
        <f t="shared" ref="F985:F1044" si="994">SIN(C985)</f>
        <v>0.16182343174033456</v>
      </c>
      <c r="G985">
        <f t="shared" si="988"/>
        <v>2.9335637329324333</v>
      </c>
      <c r="H985">
        <f t="shared" si="989"/>
        <v>0.20653171961265557</v>
      </c>
      <c r="I985">
        <f t="shared" si="990"/>
        <v>0.20653171961265557</v>
      </c>
      <c r="J985">
        <f t="shared" si="980"/>
        <v>105.69016043818493</v>
      </c>
      <c r="K985">
        <f t="shared" si="981"/>
        <v>100.87747696024672</v>
      </c>
      <c r="L985">
        <f t="shared" ref="L985:L1044" si="995">(cat0*E985*K985)^(1/(alpha_m_1))</f>
        <v>1.0454500200354439E+29</v>
      </c>
      <c r="M985">
        <f t="shared" si="991"/>
        <v>4.5475072245336048E-2</v>
      </c>
      <c r="N985" s="17">
        <f t="shared" si="982"/>
        <v>4.7541915189999833E+27</v>
      </c>
      <c r="O985">
        <f t="shared" si="983"/>
        <v>0</v>
      </c>
      <c r="P985" s="18" t="e">
        <f t="shared" si="992"/>
        <v>#N/A</v>
      </c>
      <c r="R985">
        <f t="shared" ref="R985:R1044" si="996">alpha*LN(J985)</f>
        <v>4.6139066810370686</v>
      </c>
      <c r="S985">
        <f t="shared" ref="S985:S1044" si="997">(LN(cat0)+LN(E985)+R985)/(alpha_m_1)</f>
        <v>66.819415130727037</v>
      </c>
      <c r="T985">
        <f t="shared" si="954"/>
        <v>-3.0905909658967272</v>
      </c>
      <c r="U985" s="9">
        <f t="shared" ref="U985:U1044" si="998">IF(ABS(alpha_m_1)&gt;0.00000000000001,S985+T985,NA())</f>
        <v>63.728824164830307</v>
      </c>
      <c r="V985">
        <f t="shared" si="955"/>
        <v>-4.7541915189999525E+27</v>
      </c>
      <c r="W985">
        <f t="shared" si="956"/>
        <v>0</v>
      </c>
      <c r="X985">
        <f t="shared" si="957"/>
        <v>-7.1054273576010019E-15</v>
      </c>
      <c r="Y985">
        <f t="shared" ref="Y985:Y1044" si="999">C985</f>
        <v>0.16253816020168621</v>
      </c>
      <c r="Z985">
        <f t="shared" ref="Z985:Z1044" si="1000">ea</f>
        <v>31.415926535897931</v>
      </c>
      <c r="AA985">
        <f t="shared" ref="AA985:AA1044" si="1001">p2b+PI()/2-Y985</f>
        <v>4.5498508201830035</v>
      </c>
      <c r="AB985">
        <f t="shared" si="958"/>
        <v>27.745565050035001</v>
      </c>
      <c r="AC985">
        <f t="shared" ref="AC985:AC1044" si="1002">$AB$7+AB985</f>
        <v>59.161491585932936</v>
      </c>
      <c r="AD985">
        <f t="shared" si="959"/>
        <v>0.37036455980299465</v>
      </c>
      <c r="AE985">
        <f t="shared" ref="AE985:AE1044" si="1003">-LN(SIN(A985*PI()))</f>
        <v>1.8162335397519485</v>
      </c>
      <c r="AF985" s="9">
        <f t="shared" si="960"/>
        <v>61.348089685487878</v>
      </c>
      <c r="AG985" s="9">
        <f t="shared" si="961"/>
        <v>0</v>
      </c>
      <c r="AH985">
        <f t="shared" si="962"/>
        <v>0</v>
      </c>
      <c r="AI985">
        <f t="shared" si="979"/>
        <v>3.1257338500325638E-3</v>
      </c>
      <c r="AJ985">
        <f t="shared" ref="AJ985:AJ1044" si="1004">IF(use_alpha_near_1,$D$18,NA())</f>
        <v>37.337604695554134</v>
      </c>
      <c r="AK985">
        <f t="shared" ref="AK985:AK1044" si="1005">IF(use_alpha_near_1,alpha/(alpha_m_1)*(log1p(-SIN(add_l)*_xlfn.COT(B985)-2*SIN(add_l/2)^2)-log1p(SIN(alpha_m_1*B985)*_xlfn.COT(B985)-2*SIN(alpha_m_1*B985/2)^2)),NA())</f>
        <v>24.150871124493765</v>
      </c>
      <c r="AL985">
        <f t="shared" ref="AL985:AL1044" si="1006">IF(use_alpha_near_1,$D$21+LN(M985),NA())</f>
        <v>0.41909887910103683</v>
      </c>
      <c r="AM985">
        <f t="shared" ref="AM985:AM1044" si="1007">IF(use_alpha_near_1,-LN(E985),NA())</f>
        <v>1.8212494656815035</v>
      </c>
      <c r="AN985" s="9">
        <f t="shared" si="963"/>
        <v>63.728824164830435</v>
      </c>
      <c r="AO985">
        <f t="shared" ref="AO985:AO1044" si="1008">AN985-U985</f>
        <v>1.2789769243681803E-13</v>
      </c>
      <c r="AP985">
        <f t="shared" si="964"/>
        <v>2.0069049462770414E-15</v>
      </c>
      <c r="AQ985">
        <f t="shared" ref="AQ985:AQ1044" si="1009">AJ985-Z985</f>
        <v>5.9216781596562029</v>
      </c>
      <c r="AR985">
        <f t="shared" ref="AR985:AR1044" si="1010">AK985-AB985</f>
        <v>-3.594693925541236</v>
      </c>
      <c r="AS985">
        <f t="shared" ref="AS985:AS1044" si="1011">AL985-AD985</f>
        <v>4.8734319298042172E-2</v>
      </c>
      <c r="AT985">
        <f t="shared" si="965"/>
        <v>-0.14884324076805266</v>
      </c>
      <c r="AU985">
        <f t="shared" ref="AU985:AU1044" si="1012">AN985-AF985</f>
        <v>2.3807344793425571</v>
      </c>
      <c r="AV985">
        <f t="shared" si="966"/>
        <v>3.7357263538786517E-2</v>
      </c>
      <c r="AW985">
        <f t="shared" si="967"/>
        <v>0</v>
      </c>
      <c r="AX985">
        <f t="shared" ref="AX985:AX1044" si="1013">alpha_m_1*C985+add_r</f>
        <v>4.5490760455673684E-2</v>
      </c>
      <c r="AY985" t="b">
        <f t="shared" si="968"/>
        <v>0</v>
      </c>
      <c r="AZ985">
        <f t="shared" ref="AZ985:AZ1044" si="1014">IF(use_alpha_near_1,$D$18,NA())</f>
        <v>37.337604695554134</v>
      </c>
      <c r="BA985">
        <f t="shared" ref="BA985:BA1044" si="1015">-alpha/alpha_m_1*log1p(_xlfn.COT(C985)*SIN(AX985)-2*SIN(AX985/2)^2)</f>
        <v>24.150871124493765</v>
      </c>
      <c r="BB985">
        <f t="shared" ref="BB985:BB1044" si="1016">LN(ABS(zeta)*SIN(AX985))</f>
        <v>0.36976708280312898</v>
      </c>
      <c r="BC985">
        <f t="shared" ref="BC985:BC1044" si="1017">-LN(SIN(C985))</f>
        <v>1.8212494656815044</v>
      </c>
      <c r="BD985">
        <f t="shared" ref="BD985:BD1044" si="1018">-log1p(zeta^-2)/(2*alpha_m_1)</f>
        <v>4.9331796297907987E-2</v>
      </c>
      <c r="BF985" s="15">
        <f t="shared" si="969"/>
        <v>63.728824164830435</v>
      </c>
      <c r="BG985" s="10">
        <f t="shared" si="970"/>
        <v>0</v>
      </c>
      <c r="BH985">
        <f t="shared" si="971"/>
        <v>2.3807344793425571</v>
      </c>
      <c r="BI985">
        <f t="shared" si="972"/>
        <v>5.9216781596562029</v>
      </c>
      <c r="BJ985">
        <f t="shared" si="973"/>
        <v>-3.594693925541236</v>
      </c>
      <c r="BK985">
        <f t="shared" si="974"/>
        <v>-5.9747699986567593E-4</v>
      </c>
      <c r="BM985">
        <f t="shared" si="975"/>
        <v>0</v>
      </c>
      <c r="BN985">
        <f t="shared" si="976"/>
        <v>0</v>
      </c>
      <c r="BO985">
        <f t="shared" si="977"/>
        <v>0</v>
      </c>
      <c r="BP985">
        <f t="shared" si="978"/>
        <v>0</v>
      </c>
    </row>
    <row r="986" spans="1:68" x14ac:dyDescent="0.2">
      <c r="A986">
        <f t="shared" si="984"/>
        <v>0.94899999999999995</v>
      </c>
      <c r="B986">
        <f t="shared" si="985"/>
        <v>2.9663214236807729</v>
      </c>
      <c r="C986">
        <f t="shared" si="986"/>
        <v>0.15941242635165409</v>
      </c>
      <c r="D986">
        <f t="shared" si="987"/>
        <v>2.9663214236807729</v>
      </c>
      <c r="E986">
        <f t="shared" si="993"/>
        <v>0.1587381104092534</v>
      </c>
      <c r="F986">
        <f t="shared" si="994"/>
        <v>0.15873811040925329</v>
      </c>
      <c r="G986">
        <f t="shared" si="988"/>
        <v>2.9366582094439653</v>
      </c>
      <c r="H986">
        <f t="shared" si="989"/>
        <v>0.20350297628827521</v>
      </c>
      <c r="I986">
        <f t="shared" si="990"/>
        <v>0.20350297628827532</v>
      </c>
      <c r="J986">
        <f t="shared" si="980"/>
        <v>107.26315152518696</v>
      </c>
      <c r="K986">
        <f t="shared" si="981"/>
        <v>102.36371698323798</v>
      </c>
      <c r="L986">
        <f t="shared" si="995"/>
        <v>1.660121062134872E+29</v>
      </c>
      <c r="M986">
        <f t="shared" si="991"/>
        <v>4.5506297225079977E-2</v>
      </c>
      <c r="N986" s="17">
        <f t="shared" si="982"/>
        <v>7.5545962483124948E+27</v>
      </c>
      <c r="O986">
        <f t="shared" si="983"/>
        <v>0</v>
      </c>
      <c r="P986" s="18" t="e">
        <f t="shared" si="992"/>
        <v>#N/A</v>
      </c>
      <c r="R986">
        <f t="shared" si="996"/>
        <v>4.6285323234814326</v>
      </c>
      <c r="S986">
        <f t="shared" si="997"/>
        <v>67.281858225533497</v>
      </c>
      <c r="T986">
        <f t="shared" ref="T986:T1044" si="1019">LN(M986)</f>
        <v>-3.0899045620504966</v>
      </c>
      <c r="U986" s="9">
        <f t="shared" si="998"/>
        <v>64.191953663483005</v>
      </c>
      <c r="V986">
        <f t="shared" ref="V986:V1044" si="1020">IFERROR(U986-EXP(U986),-1E+300)</f>
        <v>-7.5545962483125289E+27</v>
      </c>
      <c r="W986">
        <f t="shared" ref="W986:W1044" si="1021">EXP(V986)</f>
        <v>0</v>
      </c>
      <c r="X986">
        <f t="shared" ref="X986:X1044" si="1022">IFERROR(U986-LN(N986),0)</f>
        <v>0</v>
      </c>
      <c r="Y986">
        <f t="shared" si="999"/>
        <v>0.15941242635165409</v>
      </c>
      <c r="Z986">
        <f t="shared" si="1000"/>
        <v>31.415926535897931</v>
      </c>
      <c r="AA986">
        <f t="shared" si="1001"/>
        <v>4.5529765540330356</v>
      </c>
      <c r="AB986">
        <f t="shared" ref="AB986:AB1044" si="1023">AA986*TAN(PI()/2-Y986)</f>
        <v>28.318644443364654</v>
      </c>
      <c r="AC986">
        <f t="shared" si="1002"/>
        <v>59.734570979262585</v>
      </c>
      <c r="AD986">
        <f t="shared" ref="AD986:AD1044" si="1024">LN(AA986/$AB$6)</f>
        <v>0.37105132092553073</v>
      </c>
      <c r="AE986">
        <f t="shared" si="1003"/>
        <v>1.8354819009620589</v>
      </c>
      <c r="AF986" s="9">
        <f t="shared" ref="AF986:AF1044" si="1025">AC986+AD986+AE986</f>
        <v>61.941104201150175</v>
      </c>
      <c r="AG986" s="9">
        <f t="shared" ref="AG986:AG1044" si="1026">IFERROR(EXP(-EXP(AF986)),0)</f>
        <v>0</v>
      </c>
      <c r="AH986">
        <f t="shared" ref="AH986:AH1044" si="1027">IFERROR(EXP(AF986)*EXP(-EXP(AF986)),0)</f>
        <v>0</v>
      </c>
      <c r="AI986">
        <f t="shared" si="979"/>
        <v>3.1257338500323417E-3</v>
      </c>
      <c r="AJ986">
        <f t="shared" si="1004"/>
        <v>37.337604695554134</v>
      </c>
      <c r="AK986">
        <f t="shared" si="1005"/>
        <v>24.594064145907748</v>
      </c>
      <c r="AL986">
        <f t="shared" si="1006"/>
        <v>0.41978528294726747</v>
      </c>
      <c r="AM986">
        <f t="shared" si="1007"/>
        <v>1.8404995390739323</v>
      </c>
      <c r="AN986" s="9">
        <f t="shared" ref="AN986:AN1044" si="1028">SUM(AJ986:AM986)</f>
        <v>64.191953663483091</v>
      </c>
      <c r="AO986">
        <f t="shared" si="1008"/>
        <v>0</v>
      </c>
      <c r="AP986">
        <f t="shared" ref="AP986:AP1044" si="1029">AO986/AN986</f>
        <v>0</v>
      </c>
      <c r="AQ986">
        <f t="shared" si="1009"/>
        <v>5.9216781596562029</v>
      </c>
      <c r="AR986">
        <f t="shared" si="1010"/>
        <v>-3.7245802974569067</v>
      </c>
      <c r="AS986">
        <f t="shared" si="1011"/>
        <v>4.8733962021736743E-2</v>
      </c>
      <c r="AT986">
        <f t="shared" ref="AT986:AT1044" si="1030">AR986/AK986</f>
        <v>-0.15144224538735485</v>
      </c>
      <c r="AU986">
        <f t="shared" si="1012"/>
        <v>2.2508494623329156</v>
      </c>
      <c r="AV986">
        <f t="shared" ref="AV986:AV1044" si="1031">AU986/AN986</f>
        <v>3.5064355170317203E-2</v>
      </c>
      <c r="AW986">
        <f t="shared" ref="AW986:AW1044" si="1032">IFERROR(EXP(AN986)*EXP(-EXP(AN986)),0)</f>
        <v>0</v>
      </c>
      <c r="AX986">
        <f t="shared" si="1013"/>
        <v>4.5522017794174002E-2</v>
      </c>
      <c r="AY986" t="b">
        <f t="shared" ref="AY986:AY1044" si="1033">(ABS(_xlfn.COT(C986)*SIN(AX986))&lt;0.00000001)</f>
        <v>0</v>
      </c>
      <c r="AZ986">
        <f t="shared" si="1014"/>
        <v>37.337604695554134</v>
      </c>
      <c r="BA986">
        <f t="shared" si="1015"/>
        <v>24.594064145907751</v>
      </c>
      <c r="BB986">
        <f t="shared" si="1016"/>
        <v>0.37045348664935934</v>
      </c>
      <c r="BC986">
        <f t="shared" si="1017"/>
        <v>1.8404995390739329</v>
      </c>
      <c r="BD986">
        <f t="shared" si="1018"/>
        <v>4.9331796297907987E-2</v>
      </c>
      <c r="BF986" s="15">
        <f t="shared" ref="BF986:BF1044" si="1034">SUM(AZ986:BD986)</f>
        <v>64.191953663483091</v>
      </c>
      <c r="BG986" s="10">
        <f t="shared" ref="BG986:BG1044" si="1035">BF986-AN986</f>
        <v>0</v>
      </c>
      <c r="BH986">
        <f t="shared" ref="BH986:BH1044" si="1036">BF986-AF986</f>
        <v>2.2508494623329156</v>
      </c>
      <c r="BI986">
        <f t="shared" ref="BI986:BI1044" si="1037">AZ986-Z986</f>
        <v>5.9216781596562029</v>
      </c>
      <c r="BJ986">
        <f t="shared" ref="BJ986:BJ1044" si="1038">BA986-AB986</f>
        <v>-3.7245802974569031</v>
      </c>
      <c r="BK986">
        <f t="shared" ref="BK986:BK1044" si="1039">BB986-AD986</f>
        <v>-5.9783427617138285E-4</v>
      </c>
      <c r="BM986">
        <f t="shared" ref="BM986:BM1044" si="1040">AZ986-AJ986</f>
        <v>0</v>
      </c>
      <c r="BN986">
        <f t="shared" ref="BN986:BN1044" si="1041">BA986-AK986</f>
        <v>0</v>
      </c>
      <c r="BO986">
        <f t="shared" ref="BO986:BO1044" si="1042">BB986+BD986-AL986</f>
        <v>0</v>
      </c>
      <c r="BP986">
        <f t="shared" ref="BP986:BP1044" si="1043">BC986-AM986</f>
        <v>0</v>
      </c>
    </row>
    <row r="987" spans="1:68" x14ac:dyDescent="0.2">
      <c r="A987">
        <f t="shared" si="984"/>
        <v>0.95</v>
      </c>
      <c r="B987">
        <f t="shared" si="985"/>
        <v>2.9694471575308055</v>
      </c>
      <c r="C987">
        <f t="shared" si="986"/>
        <v>0.15628669250162153</v>
      </c>
      <c r="D987">
        <f t="shared" si="987"/>
        <v>2.9694471575308055</v>
      </c>
      <c r="E987">
        <f t="shared" si="993"/>
        <v>0.15565123817442716</v>
      </c>
      <c r="F987">
        <f t="shared" si="994"/>
        <v>0.15565123817442705</v>
      </c>
      <c r="G987">
        <f t="shared" si="988"/>
        <v>2.9397526859554972</v>
      </c>
      <c r="H987">
        <f t="shared" si="989"/>
        <v>0.20047228426472638</v>
      </c>
      <c r="I987">
        <f t="shared" si="990"/>
        <v>0.20047228426472621</v>
      </c>
      <c r="J987">
        <f t="shared" si="980"/>
        <v>108.88473018350572</v>
      </c>
      <c r="K987">
        <f t="shared" si="981"/>
        <v>103.8956368409881</v>
      </c>
      <c r="L987">
        <f t="shared" si="995"/>
        <v>2.6784047011018871E+29</v>
      </c>
      <c r="M987">
        <f t="shared" si="991"/>
        <v>4.5537522160363296E-2</v>
      </c>
      <c r="N987" s="17">
        <f t="shared" si="982"/>
        <v>1.2196791343084841E+28</v>
      </c>
      <c r="O987">
        <f t="shared" si="983"/>
        <v>0</v>
      </c>
      <c r="P987" s="18" t="e">
        <f t="shared" si="992"/>
        <v>#N/A</v>
      </c>
      <c r="R987">
        <f t="shared" si="996"/>
        <v>4.6433869033926953</v>
      </c>
      <c r="S987">
        <f t="shared" si="997"/>
        <v>67.760189053329171</v>
      </c>
      <c r="T987">
        <f t="shared" si="1019"/>
        <v>-3.0892186300076987</v>
      </c>
      <c r="U987" s="9">
        <f t="shared" si="998"/>
        <v>64.670970423321478</v>
      </c>
      <c r="V987">
        <f t="shared" si="1020"/>
        <v>-1.2196791343084876E+28</v>
      </c>
      <c r="W987">
        <f t="shared" si="1021"/>
        <v>0</v>
      </c>
      <c r="X987">
        <f t="shared" si="1022"/>
        <v>0</v>
      </c>
      <c r="Y987">
        <f t="shared" si="999"/>
        <v>0.15628669250162153</v>
      </c>
      <c r="Z987">
        <f t="shared" si="1000"/>
        <v>31.415926535897931</v>
      </c>
      <c r="AA987">
        <f t="shared" si="1001"/>
        <v>4.5561022878830677</v>
      </c>
      <c r="AB987">
        <f t="shared" si="1023"/>
        <v>28.914468652545196</v>
      </c>
      <c r="AC987">
        <f t="shared" si="1002"/>
        <v>60.330395188443127</v>
      </c>
      <c r="AD987">
        <f t="shared" si="1024"/>
        <v>0.37173761073089101</v>
      </c>
      <c r="AE987">
        <f t="shared" si="1003"/>
        <v>1.8551181104403029</v>
      </c>
      <c r="AF987" s="9">
        <f t="shared" si="1025"/>
        <v>62.557250909614318</v>
      </c>
      <c r="AG987" s="9">
        <f t="shared" si="1026"/>
        <v>0</v>
      </c>
      <c r="AH987">
        <f t="shared" si="1027"/>
        <v>0</v>
      </c>
      <c r="AI987">
        <f t="shared" ref="AI987:AI1043" si="1044">0.5*(C985-C987)</f>
        <v>3.1257338500323417E-3</v>
      </c>
      <c r="AJ987">
        <f t="shared" si="1004"/>
        <v>37.337604695554134</v>
      </c>
      <c r="AK987">
        <f t="shared" si="1005"/>
        <v>25.052757085514077</v>
      </c>
      <c r="AL987">
        <f t="shared" si="1006"/>
        <v>0.42047121499006535</v>
      </c>
      <c r="AM987">
        <f t="shared" si="1007"/>
        <v>1.8601374272631519</v>
      </c>
      <c r="AN987" s="9">
        <f t="shared" si="1028"/>
        <v>64.670970423321421</v>
      </c>
      <c r="AO987">
        <f t="shared" si="1008"/>
        <v>0</v>
      </c>
      <c r="AP987">
        <f t="shared" si="1029"/>
        <v>0</v>
      </c>
      <c r="AQ987">
        <f t="shared" si="1009"/>
        <v>5.9216781596562029</v>
      </c>
      <c r="AR987">
        <f t="shared" si="1010"/>
        <v>-3.8617115670311186</v>
      </c>
      <c r="AS987">
        <f t="shared" si="1011"/>
        <v>4.8733604259174335E-2</v>
      </c>
      <c r="AT987">
        <f t="shared" si="1030"/>
        <v>-0.15414317689065946</v>
      </c>
      <c r="AU987">
        <f t="shared" si="1012"/>
        <v>2.1137195137071032</v>
      </c>
      <c r="AV987">
        <f t="shared" si="1031"/>
        <v>3.2684209002450053E-2</v>
      </c>
      <c r="AW987">
        <f t="shared" si="1032"/>
        <v>0</v>
      </c>
      <c r="AX987">
        <f t="shared" si="1013"/>
        <v>4.5553275132674334E-2</v>
      </c>
      <c r="AY987" t="b">
        <f t="shared" si="1033"/>
        <v>0</v>
      </c>
      <c r="AZ987">
        <f t="shared" si="1014"/>
        <v>37.337604695554134</v>
      </c>
      <c r="BA987">
        <f t="shared" si="1015"/>
        <v>25.052757085514067</v>
      </c>
      <c r="BB987">
        <f t="shared" si="1016"/>
        <v>0.37113941869215755</v>
      </c>
      <c r="BC987">
        <f t="shared" si="1017"/>
        <v>1.8601374272631526</v>
      </c>
      <c r="BD987">
        <f t="shared" si="1018"/>
        <v>4.9331796297907987E-2</v>
      </c>
      <c r="BF987" s="15">
        <f t="shared" si="1034"/>
        <v>64.670970423321421</v>
      </c>
      <c r="BG987" s="10">
        <f t="shared" si="1035"/>
        <v>0</v>
      </c>
      <c r="BH987">
        <f t="shared" si="1036"/>
        <v>2.1137195137071032</v>
      </c>
      <c r="BI987">
        <f t="shared" si="1037"/>
        <v>5.9216781596562029</v>
      </c>
      <c r="BJ987">
        <f t="shared" si="1038"/>
        <v>-3.8617115670311293</v>
      </c>
      <c r="BK987">
        <f t="shared" si="1039"/>
        <v>-5.9819203873345828E-4</v>
      </c>
      <c r="BM987">
        <f t="shared" si="1040"/>
        <v>0</v>
      </c>
      <c r="BN987">
        <f t="shared" si="1041"/>
        <v>0</v>
      </c>
      <c r="BO987">
        <f t="shared" si="1042"/>
        <v>0</v>
      </c>
      <c r="BP987">
        <f t="shared" si="1043"/>
        <v>0</v>
      </c>
    </row>
    <row r="988" spans="1:68" x14ac:dyDescent="0.2">
      <c r="A988">
        <f t="shared" si="984"/>
        <v>0.95099999999999996</v>
      </c>
      <c r="B988">
        <f t="shared" si="985"/>
        <v>2.972572891380838</v>
      </c>
      <c r="C988">
        <f t="shared" si="986"/>
        <v>0.15316095865158896</v>
      </c>
      <c r="D988">
        <f t="shared" si="987"/>
        <v>2.972572891380838</v>
      </c>
      <c r="E988">
        <f t="shared" si="993"/>
        <v>0.15256284519522831</v>
      </c>
      <c r="F988">
        <f t="shared" si="994"/>
        <v>0.1525628451952282</v>
      </c>
      <c r="G988">
        <f t="shared" si="988"/>
        <v>2.9428471624670296</v>
      </c>
      <c r="H988">
        <f t="shared" si="989"/>
        <v>0.19743967256324041</v>
      </c>
      <c r="I988">
        <f t="shared" si="990"/>
        <v>0.19743967256324041</v>
      </c>
      <c r="J988">
        <f t="shared" si="980"/>
        <v>110.55716562963865</v>
      </c>
      <c r="K988">
        <f t="shared" si="981"/>
        <v>105.47536261925268</v>
      </c>
      <c r="L988">
        <f t="shared" si="995"/>
        <v>4.3942470244469026E+29</v>
      </c>
      <c r="M988">
        <f t="shared" si="991"/>
        <v>4.5568747051155482E-2</v>
      </c>
      <c r="N988" s="17">
        <f t="shared" si="982"/>
        <v>2.0024033113731352E+28</v>
      </c>
      <c r="O988">
        <f t="shared" si="983"/>
        <v>0</v>
      </c>
      <c r="P988" s="18" t="e">
        <f t="shared" si="992"/>
        <v>#N/A</v>
      </c>
      <c r="R988">
        <f t="shared" si="996"/>
        <v>4.6584773959684904</v>
      </c>
      <c r="S988">
        <f t="shared" si="997"/>
        <v>68.255263887790989</v>
      </c>
      <c r="T988">
        <f t="shared" si="1019"/>
        <v>-3.0885331691215261</v>
      </c>
      <c r="U988" s="9">
        <f t="shared" si="998"/>
        <v>65.166730718669456</v>
      </c>
      <c r="V988">
        <f t="shared" si="1020"/>
        <v>-2.0024033113731181E+28</v>
      </c>
      <c r="W988">
        <f t="shared" si="1021"/>
        <v>0</v>
      </c>
      <c r="X988">
        <f t="shared" si="1022"/>
        <v>-1.4210854715202004E-14</v>
      </c>
      <c r="Y988">
        <f t="shared" si="999"/>
        <v>0.15316095865158896</v>
      </c>
      <c r="Z988">
        <f t="shared" si="1000"/>
        <v>31.415926535897931</v>
      </c>
      <c r="AA988">
        <f t="shared" si="1001"/>
        <v>4.5592280217331007</v>
      </c>
      <c r="AB988">
        <f t="shared" si="1023"/>
        <v>29.53442989190621</v>
      </c>
      <c r="AC988">
        <f t="shared" si="1002"/>
        <v>60.950356427804138</v>
      </c>
      <c r="AD988">
        <f t="shared" si="1024"/>
        <v>0.37242342986555282</v>
      </c>
      <c r="AE988">
        <f t="shared" si="1003"/>
        <v>1.8751577061077782</v>
      </c>
      <c r="AF988" s="9">
        <f t="shared" si="1025"/>
        <v>63.197937563777472</v>
      </c>
      <c r="AG988" s="9">
        <f t="shared" si="1026"/>
        <v>0</v>
      </c>
      <c r="AH988">
        <f t="shared" si="1027"/>
        <v>0</v>
      </c>
      <c r="AI988">
        <f t="shared" si="1044"/>
        <v>3.1257338500325638E-3</v>
      </c>
      <c r="AJ988">
        <f t="shared" si="1004"/>
        <v>37.337604695554134</v>
      </c>
      <c r="AK988">
        <f t="shared" si="1005"/>
        <v>25.527790679055581</v>
      </c>
      <c r="AL988">
        <f t="shared" si="1006"/>
        <v>0.42115667587623795</v>
      </c>
      <c r="AM988">
        <f t="shared" si="1007"/>
        <v>1.880178668183565</v>
      </c>
      <c r="AN988" s="9">
        <f t="shared" si="1028"/>
        <v>65.166730718669527</v>
      </c>
      <c r="AO988">
        <f t="shared" si="1008"/>
        <v>0</v>
      </c>
      <c r="AP988">
        <f t="shared" si="1029"/>
        <v>0</v>
      </c>
      <c r="AQ988">
        <f t="shared" si="1009"/>
        <v>5.9216781596562029</v>
      </c>
      <c r="AR988">
        <f t="shared" si="1010"/>
        <v>-4.0066392128506294</v>
      </c>
      <c r="AS988">
        <f t="shared" si="1011"/>
        <v>4.8733246010685127E-2</v>
      </c>
      <c r="AT988">
        <f t="shared" si="1030"/>
        <v>-0.15695205524142358</v>
      </c>
      <c r="AU988">
        <f t="shared" si="1012"/>
        <v>1.9687931548920545</v>
      </c>
      <c r="AV988">
        <f t="shared" si="1031"/>
        <v>3.0211629970997113E-2</v>
      </c>
      <c r="AW988">
        <f t="shared" si="1032"/>
        <v>0</v>
      </c>
      <c r="AX988">
        <f t="shared" si="1013"/>
        <v>4.5584532471174659E-2</v>
      </c>
      <c r="AY988" t="b">
        <f t="shared" si="1033"/>
        <v>0</v>
      </c>
      <c r="AZ988">
        <f t="shared" si="1014"/>
        <v>37.337604695554134</v>
      </c>
      <c r="BA988">
        <f t="shared" si="1015"/>
        <v>25.52779067905557</v>
      </c>
      <c r="BB988">
        <f t="shared" si="1016"/>
        <v>0.37182487957832994</v>
      </c>
      <c r="BC988">
        <f t="shared" si="1017"/>
        <v>1.8801786681835659</v>
      </c>
      <c r="BD988">
        <f t="shared" si="1018"/>
        <v>4.9331796297907987E-2</v>
      </c>
      <c r="BF988" s="15">
        <f t="shared" si="1034"/>
        <v>65.166730718669498</v>
      </c>
      <c r="BG988" s="10">
        <f t="shared" si="1035"/>
        <v>0</v>
      </c>
      <c r="BH988">
        <f t="shared" si="1036"/>
        <v>1.9687931548920261</v>
      </c>
      <c r="BI988">
        <f t="shared" si="1037"/>
        <v>5.9216781596562029</v>
      </c>
      <c r="BJ988">
        <f t="shared" si="1038"/>
        <v>-4.0066392128506401</v>
      </c>
      <c r="BK988">
        <f t="shared" si="1039"/>
        <v>-5.9855028722288761E-4</v>
      </c>
      <c r="BM988">
        <f t="shared" si="1040"/>
        <v>0</v>
      </c>
      <c r="BN988">
        <f t="shared" si="1041"/>
        <v>0</v>
      </c>
      <c r="BO988">
        <f t="shared" si="1042"/>
        <v>0</v>
      </c>
      <c r="BP988">
        <f t="shared" si="1043"/>
        <v>0</v>
      </c>
    </row>
    <row r="989" spans="1:68" x14ac:dyDescent="0.2">
      <c r="A989">
        <f t="shared" si="984"/>
        <v>0.95199999999999996</v>
      </c>
      <c r="B989">
        <f t="shared" si="985"/>
        <v>2.9756986252308701</v>
      </c>
      <c r="C989">
        <f t="shared" si="986"/>
        <v>0.15003522480155684</v>
      </c>
      <c r="D989">
        <f t="shared" si="987"/>
        <v>2.9756986252308701</v>
      </c>
      <c r="E989">
        <f t="shared" si="993"/>
        <v>0.14947296164588716</v>
      </c>
      <c r="F989">
        <f t="shared" si="994"/>
        <v>0.14947296164588705</v>
      </c>
      <c r="G989">
        <f t="shared" si="988"/>
        <v>2.9459416389785615</v>
      </c>
      <c r="H989">
        <f t="shared" si="989"/>
        <v>0.19440517022343223</v>
      </c>
      <c r="I989">
        <f t="shared" si="990"/>
        <v>0.19440517022343237</v>
      </c>
      <c r="J989">
        <f t="shared" si="980"/>
        <v>112.2828706476694</v>
      </c>
      <c r="K989">
        <f t="shared" si="981"/>
        <v>107.10515456840835</v>
      </c>
      <c r="L989">
        <f t="shared" si="995"/>
        <v>7.3377671302970888E+29</v>
      </c>
      <c r="M989">
        <f t="shared" si="991"/>
        <v>4.5599971897426046E-2</v>
      </c>
      <c r="N989" s="17">
        <f t="shared" si="982"/>
        <v>3.3460197493140381E+28</v>
      </c>
      <c r="O989">
        <f t="shared" si="983"/>
        <v>0</v>
      </c>
      <c r="P989" s="18" t="e">
        <f t="shared" si="992"/>
        <v>#N/A</v>
      </c>
      <c r="R989">
        <f t="shared" si="996"/>
        <v>4.6738111048521285</v>
      </c>
      <c r="S989">
        <f t="shared" si="997"/>
        <v>68.76800228749218</v>
      </c>
      <c r="T989">
        <f t="shared" si="1019"/>
        <v>-3.0878481787465031</v>
      </c>
      <c r="U989" s="9">
        <f t="shared" si="998"/>
        <v>65.680154108745683</v>
      </c>
      <c r="V989">
        <f t="shared" si="1020"/>
        <v>-3.346019749313926E+28</v>
      </c>
      <c r="W989">
        <f t="shared" si="1021"/>
        <v>0</v>
      </c>
      <c r="X989">
        <f t="shared" si="1022"/>
        <v>-2.8421709430404007E-14</v>
      </c>
      <c r="Y989">
        <f t="shared" si="999"/>
        <v>0.15003522480155684</v>
      </c>
      <c r="Z989">
        <f t="shared" si="1000"/>
        <v>31.415926535897931</v>
      </c>
      <c r="AA989">
        <f t="shared" si="1001"/>
        <v>4.5623537555831328</v>
      </c>
      <c r="AB989">
        <f t="shared" si="1023"/>
        <v>30.180036392252116</v>
      </c>
      <c r="AC989">
        <f t="shared" si="1002"/>
        <v>61.595962928150044</v>
      </c>
      <c r="AD989">
        <f t="shared" si="1024"/>
        <v>0.37310877897466282</v>
      </c>
      <c r="AE989">
        <f t="shared" si="1003"/>
        <v>1.8956171871805048</v>
      </c>
      <c r="AF989" s="9">
        <f t="shared" si="1025"/>
        <v>63.86468889430521</v>
      </c>
      <c r="AG989" s="9">
        <f t="shared" si="1026"/>
        <v>0</v>
      </c>
      <c r="AH989">
        <f t="shared" si="1027"/>
        <v>0</v>
      </c>
      <c r="AI989">
        <f t="shared" si="1044"/>
        <v>3.1257338500323417E-3</v>
      </c>
      <c r="AJ989">
        <f t="shared" si="1004"/>
        <v>37.337604695554134</v>
      </c>
      <c r="AK989">
        <f t="shared" si="1005"/>
        <v>26.020067985876207</v>
      </c>
      <c r="AL989">
        <f t="shared" si="1006"/>
        <v>0.42184166625126096</v>
      </c>
      <c r="AM989">
        <f t="shared" si="1007"/>
        <v>1.9006397610642154</v>
      </c>
      <c r="AN989" s="9">
        <f t="shared" si="1028"/>
        <v>65.680154108745825</v>
      </c>
      <c r="AO989">
        <f t="shared" si="1008"/>
        <v>1.4210854715202004E-13</v>
      </c>
      <c r="AP989">
        <f t="shared" si="1029"/>
        <v>2.1636451540100325E-15</v>
      </c>
      <c r="AQ989">
        <f t="shared" si="1009"/>
        <v>5.9216781596562029</v>
      </c>
      <c r="AR989">
        <f t="shared" si="1010"/>
        <v>-4.1599684063759099</v>
      </c>
      <c r="AS989">
        <f t="shared" si="1011"/>
        <v>4.8732887276598136E-2</v>
      </c>
      <c r="AT989">
        <f t="shared" si="1030"/>
        <v>-0.15987538574587726</v>
      </c>
      <c r="AU989">
        <f t="shared" si="1012"/>
        <v>1.8154652144406143</v>
      </c>
      <c r="AV989">
        <f t="shared" si="1031"/>
        <v>2.7641001137646098E-2</v>
      </c>
      <c r="AW989">
        <f t="shared" si="1032"/>
        <v>0</v>
      </c>
      <c r="AX989">
        <f t="shared" si="1013"/>
        <v>4.5615789809674977E-2</v>
      </c>
      <c r="AY989" t="b">
        <f t="shared" si="1033"/>
        <v>0</v>
      </c>
      <c r="AZ989">
        <f t="shared" si="1014"/>
        <v>37.337604695554134</v>
      </c>
      <c r="BA989">
        <f t="shared" si="1015"/>
        <v>26.020067985876203</v>
      </c>
      <c r="BB989">
        <f t="shared" si="1016"/>
        <v>0.37250986995335311</v>
      </c>
      <c r="BC989">
        <f t="shared" si="1017"/>
        <v>1.9006397610642163</v>
      </c>
      <c r="BD989">
        <f t="shared" si="1018"/>
        <v>4.9331796297907987E-2</v>
      </c>
      <c r="BF989" s="15">
        <f t="shared" si="1034"/>
        <v>65.680154108745811</v>
      </c>
      <c r="BG989" s="10">
        <f t="shared" si="1035"/>
        <v>0</v>
      </c>
      <c r="BH989">
        <f t="shared" si="1036"/>
        <v>1.8154652144406001</v>
      </c>
      <c r="BI989">
        <f t="shared" si="1037"/>
        <v>5.9216781596562029</v>
      </c>
      <c r="BJ989">
        <f t="shared" si="1038"/>
        <v>-4.1599684063759135</v>
      </c>
      <c r="BK989">
        <f t="shared" si="1039"/>
        <v>-5.9890902130971257E-4</v>
      </c>
      <c r="BM989">
        <f t="shared" si="1040"/>
        <v>0</v>
      </c>
      <c r="BN989">
        <f t="shared" si="1041"/>
        <v>0</v>
      </c>
      <c r="BO989">
        <f t="shared" si="1042"/>
        <v>0</v>
      </c>
      <c r="BP989">
        <f t="shared" si="1043"/>
        <v>0</v>
      </c>
    </row>
    <row r="990" spans="1:68" x14ac:dyDescent="0.2">
      <c r="A990">
        <f t="shared" si="984"/>
        <v>0.95299999999999996</v>
      </c>
      <c r="B990">
        <f t="shared" si="985"/>
        <v>2.9788243590809027</v>
      </c>
      <c r="C990">
        <f t="shared" si="986"/>
        <v>0.14690949095152428</v>
      </c>
      <c r="D990">
        <f t="shared" si="987"/>
        <v>2.9788243590809027</v>
      </c>
      <c r="E990">
        <f t="shared" si="993"/>
        <v>0.14638161771519592</v>
      </c>
      <c r="F990">
        <f t="shared" si="994"/>
        <v>0.14638161771519581</v>
      </c>
      <c r="G990">
        <f t="shared" si="988"/>
        <v>2.9490361154900935</v>
      </c>
      <c r="H990">
        <f t="shared" si="989"/>
        <v>0.19136880630301986</v>
      </c>
      <c r="I990">
        <f t="shared" si="990"/>
        <v>0.1913688063030197</v>
      </c>
      <c r="J990">
        <f t="shared" si="980"/>
        <v>114.06441312526144</v>
      </c>
      <c r="K990">
        <f t="shared" si="981"/>
        <v>108.78741786145864</v>
      </c>
      <c r="L990">
        <f t="shared" si="995"/>
        <v>1.2483720068011545E+30</v>
      </c>
      <c r="M990">
        <f t="shared" si="991"/>
        <v>4.563119669914447E-2</v>
      </c>
      <c r="N990" s="17">
        <f t="shared" si="982"/>
        <v>5.6964708596049199E+28</v>
      </c>
      <c r="O990">
        <f t="shared" si="983"/>
        <v>0</v>
      </c>
      <c r="P990" s="18" t="e">
        <f t="shared" si="992"/>
        <v>#N/A</v>
      </c>
      <c r="R990">
        <f t="shared" si="996"/>
        <v>4.6893956830787724</v>
      </c>
      <c r="S990">
        <f t="shared" si="997"/>
        <v>69.299393097723609</v>
      </c>
      <c r="T990">
        <f t="shared" si="1019"/>
        <v>-3.0871636582384792</v>
      </c>
      <c r="U990" s="9">
        <f t="shared" si="998"/>
        <v>66.212229439485128</v>
      </c>
      <c r="V990">
        <f t="shared" si="1020"/>
        <v>-5.6964708596049472E+28</v>
      </c>
      <c r="W990">
        <f t="shared" si="1021"/>
        <v>0</v>
      </c>
      <c r="X990">
        <f t="shared" si="1022"/>
        <v>0</v>
      </c>
      <c r="Y990">
        <f t="shared" si="999"/>
        <v>0.14690949095152428</v>
      </c>
      <c r="Z990">
        <f t="shared" si="1000"/>
        <v>31.415926535897931</v>
      </c>
      <c r="AA990">
        <f t="shared" si="1001"/>
        <v>4.5654794894331658</v>
      </c>
      <c r="AB990">
        <f t="shared" si="1023"/>
        <v>30.852924743037271</v>
      </c>
      <c r="AC990">
        <f t="shared" si="1002"/>
        <v>62.268851278935202</v>
      </c>
      <c r="AD990">
        <f t="shared" si="1024"/>
        <v>0.37379365870204379</v>
      </c>
      <c r="AE990">
        <f t="shared" si="1003"/>
        <v>1.9165140951337785</v>
      </c>
      <c r="AF990" s="9">
        <f t="shared" si="1025"/>
        <v>64.559159032771021</v>
      </c>
      <c r="AG990" s="9">
        <f t="shared" si="1026"/>
        <v>0</v>
      </c>
      <c r="AH990">
        <f t="shared" si="1027"/>
        <v>0</v>
      </c>
      <c r="AI990">
        <f t="shared" si="1044"/>
        <v>3.1257338500323417E-3</v>
      </c>
      <c r="AJ990">
        <f t="shared" si="1004"/>
        <v>37.337604695554134</v>
      </c>
      <c r="AK990">
        <f t="shared" si="1005"/>
        <v>26.530560309778572</v>
      </c>
      <c r="AL990">
        <f t="shared" si="1006"/>
        <v>0.42252618675928488</v>
      </c>
      <c r="AM990">
        <f t="shared" si="1007"/>
        <v>1.9215382473931732</v>
      </c>
      <c r="AN990" s="9">
        <f t="shared" si="1028"/>
        <v>66.212229439485171</v>
      </c>
      <c r="AO990">
        <f t="shared" si="1008"/>
        <v>0</v>
      </c>
      <c r="AP990">
        <f t="shared" si="1029"/>
        <v>0</v>
      </c>
      <c r="AQ990">
        <f t="shared" si="1009"/>
        <v>5.9216781596562029</v>
      </c>
      <c r="AR990">
        <f t="shared" si="1010"/>
        <v>-4.3223644332586986</v>
      </c>
      <c r="AS990">
        <f t="shared" si="1011"/>
        <v>4.8732528057241098E-2</v>
      </c>
      <c r="AT990">
        <f t="shared" si="1030"/>
        <v>-0.1629202091018625</v>
      </c>
      <c r="AU990">
        <f t="shared" si="1012"/>
        <v>1.65307040671415</v>
      </c>
      <c r="AV990">
        <f t="shared" si="1031"/>
        <v>2.4966239933439754E-2</v>
      </c>
      <c r="AW990">
        <f t="shared" si="1032"/>
        <v>0</v>
      </c>
      <c r="AX990">
        <f t="shared" si="1013"/>
        <v>4.5647047148175302E-2</v>
      </c>
      <c r="AY990" t="b">
        <f t="shared" si="1033"/>
        <v>0</v>
      </c>
      <c r="AZ990">
        <f t="shared" si="1014"/>
        <v>37.337604695554134</v>
      </c>
      <c r="BA990">
        <f t="shared" si="1015"/>
        <v>26.530560309778565</v>
      </c>
      <c r="BB990">
        <f t="shared" si="1016"/>
        <v>0.37319439046137692</v>
      </c>
      <c r="BC990">
        <f t="shared" si="1017"/>
        <v>1.9215382473931739</v>
      </c>
      <c r="BD990">
        <f t="shared" si="1018"/>
        <v>4.9331796297907987E-2</v>
      </c>
      <c r="BF990" s="15">
        <f t="shared" si="1034"/>
        <v>66.212229439485156</v>
      </c>
      <c r="BG990" s="10">
        <f t="shared" si="1035"/>
        <v>0</v>
      </c>
      <c r="BH990">
        <f t="shared" si="1036"/>
        <v>1.6530704067141357</v>
      </c>
      <c r="BI990">
        <f t="shared" si="1037"/>
        <v>5.9216781596562029</v>
      </c>
      <c r="BJ990">
        <f t="shared" si="1038"/>
        <v>-4.3223644332587057</v>
      </c>
      <c r="BK990">
        <f t="shared" si="1039"/>
        <v>-5.9926824066686146E-4</v>
      </c>
      <c r="BM990">
        <f t="shared" si="1040"/>
        <v>0</v>
      </c>
      <c r="BN990">
        <f t="shared" si="1041"/>
        <v>0</v>
      </c>
      <c r="BO990">
        <f t="shared" si="1042"/>
        <v>0</v>
      </c>
      <c r="BP990">
        <f t="shared" si="1043"/>
        <v>0</v>
      </c>
    </row>
    <row r="991" spans="1:68" x14ac:dyDescent="0.2">
      <c r="A991">
        <f t="shared" si="984"/>
        <v>0.95399999999999996</v>
      </c>
      <c r="B991">
        <f t="shared" si="985"/>
        <v>2.9819500929309353</v>
      </c>
      <c r="C991">
        <f t="shared" si="986"/>
        <v>0.14378375710149172</v>
      </c>
      <c r="D991">
        <f t="shared" si="987"/>
        <v>2.9819500929309353</v>
      </c>
      <c r="E991">
        <f t="shared" si="993"/>
        <v>0.1432888436062163</v>
      </c>
      <c r="F991">
        <f t="shared" si="994"/>
        <v>0.14328884360621619</v>
      </c>
      <c r="G991">
        <f t="shared" si="988"/>
        <v>2.9521305920016259</v>
      </c>
      <c r="H991">
        <f t="shared" si="989"/>
        <v>0.18833060987754738</v>
      </c>
      <c r="I991">
        <f t="shared" si="990"/>
        <v>0.18833060987754735</v>
      </c>
      <c r="J991">
        <f t="shared" si="980"/>
        <v>115.90452872015125</v>
      </c>
      <c r="K991">
        <f t="shared" si="981"/>
        <v>110.52471440445427</v>
      </c>
      <c r="L991">
        <f t="shared" si="995"/>
        <v>2.1661434264348575E+30</v>
      </c>
      <c r="M991">
        <f t="shared" si="991"/>
        <v>4.5662421456280251E-2</v>
      </c>
      <c r="N991" s="17">
        <f t="shared" si="982"/>
        <v>9.8911354072619466E+28</v>
      </c>
      <c r="O991">
        <f t="shared" si="983"/>
        <v>0</v>
      </c>
      <c r="P991" s="18" t="e">
        <f t="shared" si="992"/>
        <v>#N/A</v>
      </c>
      <c r="R991">
        <f t="shared" si="996"/>
        <v>4.7052391557185071</v>
      </c>
      <c r="S991">
        <f t="shared" si="997"/>
        <v>69.850501153398525</v>
      </c>
      <c r="T991">
        <f t="shared" si="1019"/>
        <v>-3.0864796069546272</v>
      </c>
      <c r="U991" s="9">
        <f t="shared" si="998"/>
        <v>66.7640215464439</v>
      </c>
      <c r="V991">
        <f t="shared" si="1020"/>
        <v>-9.8911354072620504E+28</v>
      </c>
      <c r="W991">
        <f t="shared" si="1021"/>
        <v>0</v>
      </c>
      <c r="X991">
        <f t="shared" si="1022"/>
        <v>1.4210854715202004E-14</v>
      </c>
      <c r="Y991">
        <f t="shared" si="999"/>
        <v>0.14378375710149172</v>
      </c>
      <c r="Z991">
        <f t="shared" si="1000"/>
        <v>31.415926535897931</v>
      </c>
      <c r="AA991">
        <f t="shared" si="1001"/>
        <v>4.568605223283198</v>
      </c>
      <c r="AB991">
        <f t="shared" si="1023"/>
        <v>31.554873844389061</v>
      </c>
      <c r="AC991">
        <f t="shared" si="1002"/>
        <v>62.970800380286988</v>
      </c>
      <c r="AD991">
        <f t="shared" si="1024"/>
        <v>0.37447806969019531</v>
      </c>
      <c r="AE991">
        <f t="shared" si="1003"/>
        <v>1.9378671033743289</v>
      </c>
      <c r="AF991" s="9">
        <f t="shared" si="1025"/>
        <v>65.283145553351517</v>
      </c>
      <c r="AG991" s="9">
        <f t="shared" si="1026"/>
        <v>0</v>
      </c>
      <c r="AH991">
        <f t="shared" si="1027"/>
        <v>0</v>
      </c>
      <c r="AI991">
        <f t="shared" si="1044"/>
        <v>3.1257338500325638E-3</v>
      </c>
      <c r="AJ991">
        <f t="shared" si="1004"/>
        <v>37.337604695554134</v>
      </c>
      <c r="AK991">
        <f t="shared" si="1005"/>
        <v>27.060313812257011</v>
      </c>
      <c r="AL991">
        <f t="shared" si="1006"/>
        <v>0.42321023804313684</v>
      </c>
      <c r="AM991">
        <f t="shared" si="1007"/>
        <v>1.9428928005896571</v>
      </c>
      <c r="AN991" s="9">
        <f t="shared" si="1028"/>
        <v>66.764021546443942</v>
      </c>
      <c r="AO991">
        <f t="shared" si="1008"/>
        <v>0</v>
      </c>
      <c r="AP991">
        <f t="shared" si="1029"/>
        <v>0</v>
      </c>
      <c r="AQ991">
        <f t="shared" si="1009"/>
        <v>5.9216781596562029</v>
      </c>
      <c r="AR991">
        <f t="shared" si="1010"/>
        <v>-4.4945600321320498</v>
      </c>
      <c r="AS991">
        <f t="shared" si="1011"/>
        <v>4.8732168352941529E-2</v>
      </c>
      <c r="AT991">
        <f t="shared" si="1030"/>
        <v>-0.16609415778823053</v>
      </c>
      <c r="AU991">
        <f t="shared" si="1012"/>
        <v>1.4808759930924253</v>
      </c>
      <c r="AV991">
        <f t="shared" si="1031"/>
        <v>2.2180748834344316E-2</v>
      </c>
      <c r="AW991">
        <f t="shared" si="1032"/>
        <v>0</v>
      </c>
      <c r="AX991">
        <f t="shared" si="1013"/>
        <v>4.5678304486675626E-2</v>
      </c>
      <c r="AY991" t="b">
        <f t="shared" si="1033"/>
        <v>0</v>
      </c>
      <c r="AZ991">
        <f t="shared" si="1014"/>
        <v>37.337604695554134</v>
      </c>
      <c r="BA991">
        <f t="shared" si="1015"/>
        <v>27.060313812257011</v>
      </c>
      <c r="BB991">
        <f t="shared" si="1016"/>
        <v>0.37387844174522872</v>
      </c>
      <c r="BC991">
        <f t="shared" si="1017"/>
        <v>1.9428928005896577</v>
      </c>
      <c r="BD991">
        <f t="shared" si="1018"/>
        <v>4.9331796297907987E-2</v>
      </c>
      <c r="BF991" s="15">
        <f t="shared" si="1034"/>
        <v>66.764021546443942</v>
      </c>
      <c r="BG991" s="10">
        <f t="shared" si="1035"/>
        <v>0</v>
      </c>
      <c r="BH991">
        <f t="shared" si="1036"/>
        <v>1.4808759930924253</v>
      </c>
      <c r="BI991">
        <f t="shared" si="1037"/>
        <v>5.9216781596562029</v>
      </c>
      <c r="BJ991">
        <f t="shared" si="1038"/>
        <v>-4.4945600321320498</v>
      </c>
      <c r="BK991">
        <f t="shared" si="1039"/>
        <v>-5.9962794496659644E-4</v>
      </c>
      <c r="BM991">
        <f t="shared" si="1040"/>
        <v>0</v>
      </c>
      <c r="BN991">
        <f t="shared" si="1041"/>
        <v>0</v>
      </c>
      <c r="BO991">
        <f t="shared" si="1042"/>
        <v>0</v>
      </c>
      <c r="BP991">
        <f t="shared" si="1043"/>
        <v>0</v>
      </c>
    </row>
    <row r="992" spans="1:68" x14ac:dyDescent="0.2">
      <c r="A992">
        <f t="shared" si="984"/>
        <v>0.95499999999999996</v>
      </c>
      <c r="B992">
        <f t="shared" si="985"/>
        <v>2.9850758267809678</v>
      </c>
      <c r="C992">
        <f t="shared" si="986"/>
        <v>0.14065802325145915</v>
      </c>
      <c r="D992">
        <f t="shared" si="987"/>
        <v>2.9850758267809678</v>
      </c>
      <c r="E992">
        <f t="shared" si="993"/>
        <v>0.14019466953598275</v>
      </c>
      <c r="F992">
        <f t="shared" si="994"/>
        <v>0.14019466953598261</v>
      </c>
      <c r="G992">
        <f t="shared" si="988"/>
        <v>2.9552250685131582</v>
      </c>
      <c r="H992">
        <f t="shared" si="989"/>
        <v>0.18529061004010741</v>
      </c>
      <c r="I992">
        <f t="shared" si="990"/>
        <v>0.18529061004010755</v>
      </c>
      <c r="J992">
        <f t="shared" si="980"/>
        <v>117.80613478854052</v>
      </c>
      <c r="K992">
        <f t="shared" si="981"/>
        <v>112.31977582147022</v>
      </c>
      <c r="L992">
        <f t="shared" si="995"/>
        <v>3.8378871403765062E+30</v>
      </c>
      <c r="M992">
        <f t="shared" si="991"/>
        <v>4.5693646168802858E-2</v>
      </c>
      <c r="N992" s="17">
        <f t="shared" si="982"/>
        <v>1.7536705702816269E+29</v>
      </c>
      <c r="O992">
        <f t="shared" si="983"/>
        <v>0</v>
      </c>
      <c r="P992" s="18" t="e">
        <f t="shared" si="992"/>
        <v>#N/A</v>
      </c>
      <c r="R992">
        <f t="shared" si="996"/>
        <v>4.7213499443840403</v>
      </c>
      <c r="S992">
        <f t="shared" si="997"/>
        <v>70.422474781131953</v>
      </c>
      <c r="T992">
        <f t="shared" si="1019"/>
        <v>-3.0857960242534399</v>
      </c>
      <c r="U992" s="9">
        <f t="shared" si="998"/>
        <v>67.336678756878513</v>
      </c>
      <c r="V992">
        <f t="shared" si="1020"/>
        <v>-1.7536705702815017E+29</v>
      </c>
      <c r="W992">
        <f t="shared" si="1021"/>
        <v>0</v>
      </c>
      <c r="X992">
        <f t="shared" si="1022"/>
        <v>-7.1054273576010019E-14</v>
      </c>
      <c r="Y992">
        <f t="shared" si="999"/>
        <v>0.14065802325145915</v>
      </c>
      <c r="Z992">
        <f t="shared" si="1000"/>
        <v>31.415926535897931</v>
      </c>
      <c r="AA992">
        <f t="shared" si="1001"/>
        <v>4.5717309571332301</v>
      </c>
      <c r="AB992">
        <f t="shared" si="1023"/>
        <v>32.287820719401722</v>
      </c>
      <c r="AC992">
        <f t="shared" si="1002"/>
        <v>63.703747255299653</v>
      </c>
      <c r="AD992">
        <f t="shared" si="1024"/>
        <v>0.3751620125802993</v>
      </c>
      <c r="AE992">
        <f t="shared" si="1003"/>
        <v>1.9596961167687923</v>
      </c>
      <c r="AF992" s="9">
        <f t="shared" si="1025"/>
        <v>66.038605384648747</v>
      </c>
      <c r="AG992" s="9">
        <f t="shared" si="1026"/>
        <v>0</v>
      </c>
      <c r="AH992">
        <f t="shared" si="1027"/>
        <v>0</v>
      </c>
      <c r="AI992">
        <f t="shared" si="1044"/>
        <v>3.1257338500325638E-3</v>
      </c>
      <c r="AJ992">
        <f t="shared" si="1004"/>
        <v>37.337604695554134</v>
      </c>
      <c r="AK992">
        <f t="shared" si="1005"/>
        <v>27.610456915047742</v>
      </c>
      <c r="AL992">
        <f t="shared" si="1006"/>
        <v>0.42389382074432413</v>
      </c>
      <c r="AM992">
        <f t="shared" si="1007"/>
        <v>1.9647233255325252</v>
      </c>
      <c r="AN992" s="9">
        <f t="shared" si="1028"/>
        <v>67.33667875687874</v>
      </c>
      <c r="AO992">
        <f t="shared" si="1008"/>
        <v>2.2737367544323206E-13</v>
      </c>
      <c r="AP992">
        <f t="shared" si="1029"/>
        <v>3.3766689958703201E-15</v>
      </c>
      <c r="AQ992">
        <f t="shared" si="1009"/>
        <v>5.9216781596562029</v>
      </c>
      <c r="AR992">
        <f t="shared" si="1010"/>
        <v>-4.6773638043539805</v>
      </c>
      <c r="AS992">
        <f t="shared" si="1011"/>
        <v>4.8731808164024837E-2</v>
      </c>
      <c r="AT992">
        <f t="shared" si="1030"/>
        <v>-0.16940551975453944</v>
      </c>
      <c r="AU992">
        <f t="shared" si="1012"/>
        <v>1.2980733722299931</v>
      </c>
      <c r="AV992">
        <f t="shared" si="1031"/>
        <v>1.9277359623225986E-2</v>
      </c>
      <c r="AW992">
        <f t="shared" si="1032"/>
        <v>0</v>
      </c>
      <c r="AX992">
        <f t="shared" si="1013"/>
        <v>4.5709561825175958E-2</v>
      </c>
      <c r="AY992" t="b">
        <f t="shared" si="1033"/>
        <v>0</v>
      </c>
      <c r="AZ992">
        <f t="shared" si="1014"/>
        <v>37.337604695554134</v>
      </c>
      <c r="BA992">
        <f t="shared" si="1015"/>
        <v>27.610456915047731</v>
      </c>
      <c r="BB992">
        <f t="shared" si="1016"/>
        <v>0.37456202444641656</v>
      </c>
      <c r="BC992">
        <f t="shared" si="1017"/>
        <v>1.9647233255325263</v>
      </c>
      <c r="BD992">
        <f t="shared" si="1018"/>
        <v>4.9331796297907987E-2</v>
      </c>
      <c r="BF992" s="15">
        <f t="shared" si="1034"/>
        <v>67.336678756878726</v>
      </c>
      <c r="BG992" s="10">
        <f t="shared" si="1035"/>
        <v>0</v>
      </c>
      <c r="BH992">
        <f t="shared" si="1036"/>
        <v>1.2980733722299789</v>
      </c>
      <c r="BI992">
        <f t="shared" si="1037"/>
        <v>5.9216781596562029</v>
      </c>
      <c r="BJ992">
        <f t="shared" si="1038"/>
        <v>-4.6773638043539911</v>
      </c>
      <c r="BK992">
        <f t="shared" si="1039"/>
        <v>-5.9998813388273398E-4</v>
      </c>
      <c r="BM992">
        <f t="shared" si="1040"/>
        <v>0</v>
      </c>
      <c r="BN992">
        <f t="shared" si="1041"/>
        <v>0</v>
      </c>
      <c r="BO992">
        <f t="shared" si="1042"/>
        <v>4.4408920985006262E-16</v>
      </c>
      <c r="BP992">
        <f t="shared" si="1043"/>
        <v>0</v>
      </c>
    </row>
    <row r="993" spans="1:68" x14ac:dyDescent="0.2">
      <c r="A993">
        <f t="shared" si="984"/>
        <v>0.95599999999999996</v>
      </c>
      <c r="B993">
        <f t="shared" si="985"/>
        <v>2.988201560631</v>
      </c>
      <c r="C993">
        <f t="shared" si="986"/>
        <v>0.13753228940142703</v>
      </c>
      <c r="D993">
        <f t="shared" si="987"/>
        <v>2.988201560631</v>
      </c>
      <c r="E993">
        <f t="shared" si="993"/>
        <v>0.13709912573520799</v>
      </c>
      <c r="F993">
        <f t="shared" si="994"/>
        <v>0.13709912573520788</v>
      </c>
      <c r="G993">
        <f t="shared" si="988"/>
        <v>2.9583195450246897</v>
      </c>
      <c r="H993">
        <f t="shared" si="989"/>
        <v>0.18224883590106206</v>
      </c>
      <c r="I993">
        <f t="shared" si="990"/>
        <v>0.18224883590106189</v>
      </c>
      <c r="J993">
        <f t="shared" si="980"/>
        <v>119.77234572453358</v>
      </c>
      <c r="K993">
        <f t="shared" si="981"/>
        <v>114.17551775274868</v>
      </c>
      <c r="L993">
        <f t="shared" si="995"/>
        <v>6.951805603277774E+30</v>
      </c>
      <c r="M993">
        <f t="shared" si="991"/>
        <v>4.5724870836681822E-2</v>
      </c>
      <c r="N993" s="17">
        <f t="shared" si="982"/>
        <v>3.1787041329159715E+29</v>
      </c>
      <c r="O993">
        <f t="shared" si="983"/>
        <v>0</v>
      </c>
      <c r="P993" s="18" t="e">
        <f t="shared" si="992"/>
        <v>#N/A</v>
      </c>
      <c r="R993">
        <f t="shared" si="996"/>
        <v>4.737736893790351</v>
      </c>
      <c r="S993">
        <f t="shared" si="997"/>
        <v>71.016554214688909</v>
      </c>
      <c r="T993">
        <f t="shared" si="1019"/>
        <v>-3.0851129094947236</v>
      </c>
      <c r="U993" s="9">
        <f t="shared" si="998"/>
        <v>67.931441305194184</v>
      </c>
      <c r="V993">
        <f t="shared" si="1020"/>
        <v>-3.1787041329159328E+29</v>
      </c>
      <c r="W993">
        <f t="shared" si="1021"/>
        <v>0</v>
      </c>
      <c r="X993">
        <f t="shared" si="1022"/>
        <v>-1.4210854715202004E-14</v>
      </c>
      <c r="Y993">
        <f t="shared" si="999"/>
        <v>0.13753228940142703</v>
      </c>
      <c r="Z993">
        <f t="shared" si="1000"/>
        <v>31.415926535897931</v>
      </c>
      <c r="AA993">
        <f t="shared" si="1001"/>
        <v>4.5748566909832622</v>
      </c>
      <c r="AB993">
        <f t="shared" si="1023"/>
        <v>33.053878482651349</v>
      </c>
      <c r="AC993">
        <f t="shared" si="1002"/>
        <v>64.46980501854928</v>
      </c>
      <c r="AD993">
        <f t="shared" si="1024"/>
        <v>0.37584548801222284</v>
      </c>
      <c r="AE993">
        <f t="shared" si="1003"/>
        <v>1.9820223823578345</v>
      </c>
      <c r="AF993" s="9">
        <f t="shared" si="1025"/>
        <v>66.827672888919338</v>
      </c>
      <c r="AG993" s="9">
        <f t="shared" si="1026"/>
        <v>0</v>
      </c>
      <c r="AH993">
        <f t="shared" si="1027"/>
        <v>0</v>
      </c>
      <c r="AI993">
        <f t="shared" si="1044"/>
        <v>3.1257338500323417E-3</v>
      </c>
      <c r="AJ993">
        <f t="shared" si="1004"/>
        <v>37.337604695554134</v>
      </c>
      <c r="AK993">
        <f t="shared" si="1005"/>
        <v>28.182208604862574</v>
      </c>
      <c r="AL993">
        <f t="shared" si="1006"/>
        <v>0.42457693550304043</v>
      </c>
      <c r="AM993">
        <f t="shared" si="1007"/>
        <v>1.9870510692744048</v>
      </c>
      <c r="AN993" s="9">
        <f t="shared" si="1028"/>
        <v>67.931441305194141</v>
      </c>
      <c r="AO993">
        <f t="shared" si="1008"/>
        <v>0</v>
      </c>
      <c r="AP993">
        <f t="shared" si="1029"/>
        <v>0</v>
      </c>
      <c r="AQ993">
        <f t="shared" si="1009"/>
        <v>5.9216781596562029</v>
      </c>
      <c r="AR993">
        <f t="shared" si="1010"/>
        <v>-4.8716698777887757</v>
      </c>
      <c r="AS993">
        <f t="shared" si="1011"/>
        <v>4.8731447490817592E-2</v>
      </c>
      <c r="AT993">
        <f t="shared" si="1030"/>
        <v>-0.17286331054082876</v>
      </c>
      <c r="AU993">
        <f t="shared" si="1012"/>
        <v>1.1037684162748036</v>
      </c>
      <c r="AV993">
        <f t="shared" si="1031"/>
        <v>1.6248270242286287E-2</v>
      </c>
      <c r="AW993">
        <f t="shared" si="1032"/>
        <v>0</v>
      </c>
      <c r="AX993">
        <f t="shared" si="1013"/>
        <v>4.5740819163676276E-2</v>
      </c>
      <c r="AY993" t="b">
        <f t="shared" si="1033"/>
        <v>0</v>
      </c>
      <c r="AZ993">
        <f t="shared" si="1014"/>
        <v>37.337604695554134</v>
      </c>
      <c r="BA993">
        <f t="shared" si="1015"/>
        <v>28.182208604862588</v>
      </c>
      <c r="BB993">
        <f t="shared" si="1016"/>
        <v>0.37524513920513269</v>
      </c>
      <c r="BC993">
        <f t="shared" si="1017"/>
        <v>1.9870510692744057</v>
      </c>
      <c r="BD993">
        <f t="shared" si="1018"/>
        <v>4.9331796297907987E-2</v>
      </c>
      <c r="BF993" s="15">
        <f t="shared" si="1034"/>
        <v>67.93144130519417</v>
      </c>
      <c r="BG993" s="10">
        <f t="shared" si="1035"/>
        <v>0</v>
      </c>
      <c r="BH993">
        <f t="shared" si="1036"/>
        <v>1.103768416274832</v>
      </c>
      <c r="BI993">
        <f t="shared" si="1037"/>
        <v>5.9216781596562029</v>
      </c>
      <c r="BJ993">
        <f t="shared" si="1038"/>
        <v>-4.8716698777887615</v>
      </c>
      <c r="BK993">
        <f t="shared" si="1039"/>
        <v>-6.0034880709014526E-4</v>
      </c>
      <c r="BM993">
        <f t="shared" si="1040"/>
        <v>0</v>
      </c>
      <c r="BN993">
        <f t="shared" si="1041"/>
        <v>0</v>
      </c>
      <c r="BO993">
        <f t="shared" si="1042"/>
        <v>0</v>
      </c>
      <c r="BP993">
        <f t="shared" si="1043"/>
        <v>0</v>
      </c>
    </row>
    <row r="994" spans="1:68" x14ac:dyDescent="0.2">
      <c r="A994">
        <f t="shared" si="984"/>
        <v>0.95699999999999996</v>
      </c>
      <c r="B994">
        <f t="shared" si="985"/>
        <v>2.9913272944810325</v>
      </c>
      <c r="C994">
        <f t="shared" si="986"/>
        <v>0.13440655555139447</v>
      </c>
      <c r="D994">
        <f t="shared" si="987"/>
        <v>2.9913272944810325</v>
      </c>
      <c r="E994">
        <f t="shared" si="993"/>
        <v>0.13400224244798609</v>
      </c>
      <c r="F994">
        <f t="shared" si="994"/>
        <v>0.13400224244798595</v>
      </c>
      <c r="G994">
        <f t="shared" si="988"/>
        <v>2.9614140215362221</v>
      </c>
      <c r="H994">
        <f t="shared" si="989"/>
        <v>0.17920531658776118</v>
      </c>
      <c r="I994">
        <f t="shared" si="990"/>
        <v>0.17920531658776112</v>
      </c>
      <c r="J994">
        <f t="shared" si="980"/>
        <v>121.80648988025928</v>
      </c>
      <c r="K994">
        <f t="shared" si="981"/>
        <v>116.09505562364428</v>
      </c>
      <c r="L994">
        <f t="shared" si="995"/>
        <v>1.2890985483185756E+31</v>
      </c>
      <c r="M994">
        <f t="shared" si="991"/>
        <v>4.5756095459886612E-2</v>
      </c>
      <c r="N994" s="17">
        <f t="shared" si="982"/>
        <v>5.8984116234065995E+29</v>
      </c>
      <c r="O994">
        <f t="shared" si="983"/>
        <v>0</v>
      </c>
      <c r="P994" s="18" t="e">
        <f t="shared" si="992"/>
        <v>#N/A</v>
      </c>
      <c r="R994">
        <f t="shared" si="996"/>
        <v>4.7544093005760049</v>
      </c>
      <c r="S994">
        <f t="shared" si="997"/>
        <v>71.63408105716158</v>
      </c>
      <c r="T994">
        <f t="shared" si="1019"/>
        <v>-3.0844302620395982</v>
      </c>
      <c r="U994" s="9">
        <f t="shared" si="998"/>
        <v>68.549650795121977</v>
      </c>
      <c r="V994">
        <f t="shared" si="1020"/>
        <v>-5.8984116234064454E+29</v>
      </c>
      <c r="W994">
        <f t="shared" si="1021"/>
        <v>0</v>
      </c>
      <c r="X994">
        <f t="shared" si="1022"/>
        <v>-2.8421709430404007E-14</v>
      </c>
      <c r="Y994">
        <f t="shared" si="999"/>
        <v>0.13440655555139447</v>
      </c>
      <c r="Z994">
        <f t="shared" si="1000"/>
        <v>31.415926535897931</v>
      </c>
      <c r="AA994">
        <f t="shared" si="1001"/>
        <v>4.5779824248332952</v>
      </c>
      <c r="AB994">
        <f t="shared" si="1023"/>
        <v>33.855356815946188</v>
      </c>
      <c r="AC994">
        <f t="shared" si="1002"/>
        <v>65.271283351844119</v>
      </c>
      <c r="AD994">
        <f t="shared" si="1024"/>
        <v>0.37652849662452209</v>
      </c>
      <c r="AE994">
        <f t="shared" si="1003"/>
        <v>2.0048686127992559</v>
      </c>
      <c r="AF994" s="9">
        <f t="shared" si="1025"/>
        <v>67.652680461267892</v>
      </c>
      <c r="AG994" s="9">
        <f t="shared" si="1026"/>
        <v>0</v>
      </c>
      <c r="AH994">
        <f t="shared" si="1027"/>
        <v>0</v>
      </c>
      <c r="AI994">
        <f t="shared" si="1044"/>
        <v>3.1257338500323417E-3</v>
      </c>
      <c r="AJ994">
        <f t="shared" si="1004"/>
        <v>37.337604695554134</v>
      </c>
      <c r="AK994">
        <f t="shared" si="1005"/>
        <v>28.776887772124962</v>
      </c>
      <c r="AL994">
        <f t="shared" si="1006"/>
        <v>0.42525958295816579</v>
      </c>
      <c r="AM994">
        <f t="shared" si="1007"/>
        <v>2.0098987444847856</v>
      </c>
      <c r="AN994" s="9">
        <f t="shared" si="1028"/>
        <v>68.549650795122048</v>
      </c>
      <c r="AO994">
        <f t="shared" si="1008"/>
        <v>0</v>
      </c>
      <c r="AP994">
        <f t="shared" si="1029"/>
        <v>0</v>
      </c>
      <c r="AQ994">
        <f t="shared" si="1009"/>
        <v>5.9216781596562029</v>
      </c>
      <c r="AR994">
        <f t="shared" si="1010"/>
        <v>-5.0784690438212259</v>
      </c>
      <c r="AS994">
        <f t="shared" si="1011"/>
        <v>4.8731086333643703E-2</v>
      </c>
      <c r="AT994">
        <f t="shared" si="1030"/>
        <v>-0.17647735516210128</v>
      </c>
      <c r="AU994">
        <f t="shared" si="1012"/>
        <v>0.89697033385415637</v>
      </c>
      <c r="AV994">
        <f t="shared" si="1031"/>
        <v>1.3084973058943492E-2</v>
      </c>
      <c r="AW994">
        <f t="shared" si="1032"/>
        <v>0</v>
      </c>
      <c r="AX994">
        <f t="shared" si="1013"/>
        <v>4.5772076502176601E-2</v>
      </c>
      <c r="AY994" t="b">
        <f t="shared" si="1033"/>
        <v>0</v>
      </c>
      <c r="AZ994">
        <f t="shared" si="1014"/>
        <v>37.337604695554134</v>
      </c>
      <c r="BA994">
        <f t="shared" si="1015"/>
        <v>28.776887772124933</v>
      </c>
      <c r="BB994">
        <f t="shared" si="1016"/>
        <v>0.37592778666025772</v>
      </c>
      <c r="BC994">
        <f t="shared" si="1017"/>
        <v>2.0098987444847869</v>
      </c>
      <c r="BD994">
        <f t="shared" si="1018"/>
        <v>4.9331796297907987E-2</v>
      </c>
      <c r="BF994" s="15">
        <f t="shared" si="1034"/>
        <v>68.54965079512202</v>
      </c>
      <c r="BG994" s="10">
        <f t="shared" si="1035"/>
        <v>0</v>
      </c>
      <c r="BH994">
        <f t="shared" si="1036"/>
        <v>0.89697033385412794</v>
      </c>
      <c r="BI994">
        <f t="shared" si="1037"/>
        <v>5.9216781596562029</v>
      </c>
      <c r="BJ994">
        <f t="shared" si="1038"/>
        <v>-5.0784690438212543</v>
      </c>
      <c r="BK994">
        <f t="shared" si="1039"/>
        <v>-6.0070996426436762E-4</v>
      </c>
      <c r="BM994">
        <f t="shared" si="1040"/>
        <v>0</v>
      </c>
      <c r="BN994">
        <f t="shared" si="1041"/>
        <v>-2.8421709430404007E-14</v>
      </c>
      <c r="BO994">
        <f t="shared" si="1042"/>
        <v>0</v>
      </c>
      <c r="BP994">
        <f t="shared" si="1043"/>
        <v>0</v>
      </c>
    </row>
    <row r="995" spans="1:68" x14ac:dyDescent="0.2">
      <c r="A995">
        <f t="shared" si="984"/>
        <v>0.95799999999999996</v>
      </c>
      <c r="B995">
        <f t="shared" si="985"/>
        <v>2.9944530283310651</v>
      </c>
      <c r="C995">
        <f t="shared" si="986"/>
        <v>0.1312808217013619</v>
      </c>
      <c r="D995">
        <f t="shared" si="987"/>
        <v>2.9944530283310651</v>
      </c>
      <c r="E995">
        <f t="shared" si="993"/>
        <v>0.13090404993149937</v>
      </c>
      <c r="F995">
        <f t="shared" si="994"/>
        <v>0.13090404993149923</v>
      </c>
      <c r="G995">
        <f t="shared" si="988"/>
        <v>2.9645084980477545</v>
      </c>
      <c r="H995">
        <f t="shared" si="989"/>
        <v>0.17616008124426857</v>
      </c>
      <c r="I995">
        <f t="shared" si="990"/>
        <v>0.17616008124426866</v>
      </c>
      <c r="J995">
        <f t="shared" si="980"/>
        <v>123.9121282600225</v>
      </c>
      <c r="K995">
        <f t="shared" si="981"/>
        <v>118.08172206400229</v>
      </c>
      <c r="L995">
        <f t="shared" si="995"/>
        <v>2.450693543093419E+31</v>
      </c>
      <c r="M995">
        <f t="shared" si="991"/>
        <v>4.5787320038386724E-2</v>
      </c>
      <c r="N995" s="17">
        <f t="shared" si="982"/>
        <v>1.1221068957362626E+30</v>
      </c>
      <c r="O995">
        <f t="shared" si="983"/>
        <v>0</v>
      </c>
      <c r="P995" s="18" t="e">
        <f t="shared" si="992"/>
        <v>#N/A</v>
      </c>
      <c r="R995">
        <f t="shared" si="996"/>
        <v>4.7713769446211769</v>
      </c>
      <c r="S995">
        <f t="shared" si="997"/>
        <v>72.276508946126398</v>
      </c>
      <c r="T995">
        <f t="shared" si="1019"/>
        <v>-3.0837480812504925</v>
      </c>
      <c r="U995" s="9">
        <f t="shared" si="998"/>
        <v>69.192760864875908</v>
      </c>
      <c r="V995">
        <f t="shared" si="1020"/>
        <v>-1.1221068957362126E+30</v>
      </c>
      <c r="W995">
        <f t="shared" si="1021"/>
        <v>0</v>
      </c>
      <c r="X995">
        <f t="shared" si="1022"/>
        <v>-4.2632564145606011E-14</v>
      </c>
      <c r="Y995">
        <f t="shared" si="999"/>
        <v>0.1312808217013619</v>
      </c>
      <c r="Z995">
        <f t="shared" si="1000"/>
        <v>31.415926535897931</v>
      </c>
      <c r="AA995">
        <f t="shared" si="1001"/>
        <v>4.5811081586833282</v>
      </c>
      <c r="AB995">
        <f t="shared" si="1023"/>
        <v>34.694785369182952</v>
      </c>
      <c r="AC995">
        <f t="shared" si="1002"/>
        <v>66.110711905080876</v>
      </c>
      <c r="AD995">
        <f t="shared" si="1024"/>
        <v>0.37721103905444536</v>
      </c>
      <c r="AE995">
        <f t="shared" si="1003"/>
        <v>2.0282591243375681</v>
      </c>
      <c r="AF995" s="9">
        <f t="shared" si="1025"/>
        <v>68.516182068472887</v>
      </c>
      <c r="AG995" s="9">
        <f t="shared" si="1026"/>
        <v>0</v>
      </c>
      <c r="AH995">
        <f t="shared" si="1027"/>
        <v>0</v>
      </c>
      <c r="AI995">
        <f t="shared" si="1044"/>
        <v>3.1257338500325638E-3</v>
      </c>
      <c r="AJ995">
        <f t="shared" si="1004"/>
        <v>37.337604695554134</v>
      </c>
      <c r="AK995">
        <f t="shared" si="1005"/>
        <v>29.395923738155119</v>
      </c>
      <c r="AL995">
        <f t="shared" si="1006"/>
        <v>0.42594176374727155</v>
      </c>
      <c r="AM995">
        <f t="shared" si="1007"/>
        <v>2.0332906674196058</v>
      </c>
      <c r="AN995" s="9">
        <f t="shared" si="1028"/>
        <v>69.192760864876135</v>
      </c>
      <c r="AO995">
        <f t="shared" si="1008"/>
        <v>2.2737367544323206E-13</v>
      </c>
      <c r="AP995">
        <f t="shared" si="1029"/>
        <v>3.2860905187359313E-15</v>
      </c>
      <c r="AQ995">
        <f t="shared" si="1009"/>
        <v>5.9216781596562029</v>
      </c>
      <c r="AR995">
        <f t="shared" si="1010"/>
        <v>-5.2988616310278331</v>
      </c>
      <c r="AS995">
        <f t="shared" si="1011"/>
        <v>4.8730724692826188E-2</v>
      </c>
      <c r="AT995">
        <f t="shared" si="1030"/>
        <v>-0.1802583813397928</v>
      </c>
      <c r="AU995">
        <f t="shared" si="1012"/>
        <v>0.67657879640324836</v>
      </c>
      <c r="AV995">
        <f t="shared" si="1031"/>
        <v>9.7781731491320741E-3</v>
      </c>
      <c r="AW995">
        <f t="shared" si="1032"/>
        <v>0</v>
      </c>
      <c r="AX995">
        <f t="shared" si="1013"/>
        <v>4.5803333840676926E-2</v>
      </c>
      <c r="AY995" t="b">
        <f t="shared" si="1033"/>
        <v>0</v>
      </c>
      <c r="AZ995">
        <f t="shared" si="1014"/>
        <v>37.337604695554134</v>
      </c>
      <c r="BA995">
        <f t="shared" si="1015"/>
        <v>29.395923738155098</v>
      </c>
      <c r="BB995">
        <f t="shared" si="1016"/>
        <v>0.37660996744936354</v>
      </c>
      <c r="BC995">
        <f t="shared" si="1017"/>
        <v>2.0332906674196072</v>
      </c>
      <c r="BD995">
        <f t="shared" si="1018"/>
        <v>4.9331796297907987E-2</v>
      </c>
      <c r="BF995" s="15">
        <f t="shared" si="1034"/>
        <v>69.192760864876121</v>
      </c>
      <c r="BG995" s="10">
        <f t="shared" si="1035"/>
        <v>0</v>
      </c>
      <c r="BH995">
        <f t="shared" si="1036"/>
        <v>0.67657879640323415</v>
      </c>
      <c r="BI995">
        <f t="shared" si="1037"/>
        <v>5.9216781596562029</v>
      </c>
      <c r="BJ995">
        <f t="shared" si="1038"/>
        <v>-5.2988616310278545</v>
      </c>
      <c r="BK995">
        <f t="shared" si="1039"/>
        <v>-6.0107160508182655E-4</v>
      </c>
      <c r="BM995">
        <f t="shared" si="1040"/>
        <v>0</v>
      </c>
      <c r="BN995">
        <f t="shared" si="1041"/>
        <v>0</v>
      </c>
      <c r="BO995">
        <f t="shared" si="1042"/>
        <v>0</v>
      </c>
      <c r="BP995">
        <f t="shared" si="1043"/>
        <v>0</v>
      </c>
    </row>
    <row r="996" spans="1:68" x14ac:dyDescent="0.2">
      <c r="A996">
        <f t="shared" si="984"/>
        <v>0.95899999999999996</v>
      </c>
      <c r="B996">
        <f t="shared" si="985"/>
        <v>2.9975787621810972</v>
      </c>
      <c r="C996">
        <f t="shared" si="986"/>
        <v>0.12815508785132979</v>
      </c>
      <c r="D996">
        <f t="shared" si="987"/>
        <v>2.9975787621810972</v>
      </c>
      <c r="E996">
        <f t="shared" si="993"/>
        <v>0.12780457845572166</v>
      </c>
      <c r="F996">
        <f t="shared" si="994"/>
        <v>0.12780457845572152</v>
      </c>
      <c r="G996">
        <f t="shared" si="988"/>
        <v>2.967602974559286</v>
      </c>
      <c r="H996">
        <f t="shared" si="989"/>
        <v>0.1731131590310804</v>
      </c>
      <c r="I996">
        <f t="shared" si="990"/>
        <v>0.17311315903108021</v>
      </c>
      <c r="J996">
        <f t="shared" si="980"/>
        <v>126.09307520935926</v>
      </c>
      <c r="K996">
        <f t="shared" si="981"/>
        <v>120.13908618314333</v>
      </c>
      <c r="L996">
        <f t="shared" si="995"/>
        <v>4.7840033774439468E+31</v>
      </c>
      <c r="M996">
        <f t="shared" si="991"/>
        <v>4.5818544572151655E-2</v>
      </c>
      <c r="N996" s="17">
        <f t="shared" si="982"/>
        <v>2.1919607198273954E+30</v>
      </c>
      <c r="O996">
        <f t="shared" si="983"/>
        <v>0</v>
      </c>
      <c r="P996" s="18" t="e">
        <f t="shared" si="992"/>
        <v>#N/A</v>
      </c>
      <c r="R996">
        <f t="shared" si="996"/>
        <v>4.788650123126593</v>
      </c>
      <c r="S996">
        <f t="shared" si="997"/>
        <v>72.945415605450933</v>
      </c>
      <c r="T996">
        <f t="shared" si="1019"/>
        <v>-3.0830663664911384</v>
      </c>
      <c r="U996" s="9">
        <f t="shared" si="998"/>
        <v>69.862349238959794</v>
      </c>
      <c r="V996">
        <f t="shared" si="1020"/>
        <v>-2.1919607198273692E+30</v>
      </c>
      <c r="W996">
        <f t="shared" si="1021"/>
        <v>0</v>
      </c>
      <c r="X996">
        <f t="shared" si="1022"/>
        <v>-1.4210854715202004E-14</v>
      </c>
      <c r="Y996">
        <f t="shared" si="999"/>
        <v>0.12815508785132979</v>
      </c>
      <c r="Z996">
        <f t="shared" si="1000"/>
        <v>31.415926535897931</v>
      </c>
      <c r="AA996">
        <f t="shared" si="1001"/>
        <v>4.5842338925333603</v>
      </c>
      <c r="AB996">
        <f t="shared" si="1023"/>
        <v>35.574940585719673</v>
      </c>
      <c r="AC996">
        <f t="shared" si="1002"/>
        <v>66.990867121617612</v>
      </c>
      <c r="AD996">
        <f t="shared" si="1024"/>
        <v>0.37789311593793679</v>
      </c>
      <c r="AE996">
        <f t="shared" si="1003"/>
        <v>2.0522199914010275</v>
      </c>
      <c r="AF996" s="9">
        <f t="shared" si="1025"/>
        <v>69.42098022895658</v>
      </c>
      <c r="AG996" s="9">
        <f t="shared" si="1026"/>
        <v>0</v>
      </c>
      <c r="AH996">
        <f t="shared" si="1027"/>
        <v>0</v>
      </c>
      <c r="AI996">
        <f t="shared" si="1044"/>
        <v>3.1257338500323417E-3</v>
      </c>
      <c r="AJ996">
        <f t="shared" si="1004"/>
        <v>37.337604695554134</v>
      </c>
      <c r="AK996">
        <f t="shared" si="1005"/>
        <v>30.040868152380749</v>
      </c>
      <c r="AL996">
        <f t="shared" si="1006"/>
        <v>0.42662347850662563</v>
      </c>
      <c r="AM996">
        <f t="shared" si="1007"/>
        <v>2.0572529125182673</v>
      </c>
      <c r="AN996" s="9">
        <f t="shared" si="1028"/>
        <v>69.86234923895978</v>
      </c>
      <c r="AO996">
        <f t="shared" si="1008"/>
        <v>0</v>
      </c>
      <c r="AP996">
        <f t="shared" si="1029"/>
        <v>0</v>
      </c>
      <c r="AQ996">
        <f t="shared" si="1009"/>
        <v>5.9216781596562029</v>
      </c>
      <c r="AR996">
        <f t="shared" si="1010"/>
        <v>-5.534072433338924</v>
      </c>
      <c r="AS996">
        <f t="shared" si="1011"/>
        <v>4.8730362568688845E-2</v>
      </c>
      <c r="AT996">
        <f t="shared" si="1030"/>
        <v>-0.18421812596319215</v>
      </c>
      <c r="AU996">
        <f t="shared" si="1012"/>
        <v>0.44136901000319995</v>
      </c>
      <c r="AV996">
        <f t="shared" si="1031"/>
        <v>6.3176949359879803E-3</v>
      </c>
      <c r="AW996">
        <f t="shared" si="1032"/>
        <v>0</v>
      </c>
      <c r="AX996">
        <f t="shared" si="1013"/>
        <v>4.583459117917725E-2</v>
      </c>
      <c r="AY996" t="b">
        <f t="shared" si="1033"/>
        <v>0</v>
      </c>
      <c r="AZ996">
        <f t="shared" si="1014"/>
        <v>37.337604695554134</v>
      </c>
      <c r="BA996">
        <f t="shared" si="1015"/>
        <v>30.04086815238076</v>
      </c>
      <c r="BB996">
        <f t="shared" si="1016"/>
        <v>0.37729168220871756</v>
      </c>
      <c r="BC996">
        <f t="shared" si="1017"/>
        <v>2.0572529125182681</v>
      </c>
      <c r="BD996">
        <f t="shared" si="1018"/>
        <v>4.9331796297907987E-2</v>
      </c>
      <c r="BF996" s="15">
        <f t="shared" si="1034"/>
        <v>69.86234923895978</v>
      </c>
      <c r="BG996" s="10">
        <f t="shared" si="1035"/>
        <v>0</v>
      </c>
      <c r="BH996">
        <f t="shared" si="1036"/>
        <v>0.44136901000319995</v>
      </c>
      <c r="BI996">
        <f t="shared" si="1037"/>
        <v>5.9216781596562029</v>
      </c>
      <c r="BJ996">
        <f t="shared" si="1038"/>
        <v>-5.5340724333389133</v>
      </c>
      <c r="BK996">
        <f t="shared" si="1039"/>
        <v>-6.0143372921922511E-4</v>
      </c>
      <c r="BM996">
        <f t="shared" si="1040"/>
        <v>0</v>
      </c>
      <c r="BN996">
        <f t="shared" si="1041"/>
        <v>0</v>
      </c>
      <c r="BO996">
        <f t="shared" si="1042"/>
        <v>0</v>
      </c>
      <c r="BP996">
        <f t="shared" si="1043"/>
        <v>0</v>
      </c>
    </row>
    <row r="997" spans="1:68" x14ac:dyDescent="0.2">
      <c r="A997">
        <f t="shared" si="984"/>
        <v>0.96</v>
      </c>
      <c r="B997">
        <f t="shared" si="985"/>
        <v>3.0007044960311298</v>
      </c>
      <c r="C997">
        <f t="shared" si="986"/>
        <v>0.12502935400129722</v>
      </c>
      <c r="D997">
        <f t="shared" si="987"/>
        <v>3.0007044960311298</v>
      </c>
      <c r="E997">
        <f t="shared" si="993"/>
        <v>0.12470385830312113</v>
      </c>
      <c r="F997">
        <f t="shared" si="994"/>
        <v>0.124703858303121</v>
      </c>
      <c r="G997">
        <f t="shared" si="988"/>
        <v>2.9706974510708184</v>
      </c>
      <c r="H997">
        <f t="shared" si="989"/>
        <v>0.17006457912484332</v>
      </c>
      <c r="I997">
        <f t="shared" si="990"/>
        <v>0.17006457912484327</v>
      </c>
      <c r="J997">
        <f t="shared" ref="J997:J1044" si="1045">x_m_zeta/H997</f>
        <v>128.35342135184848</v>
      </c>
      <c r="K997">
        <f t="shared" ref="K997:K1044" si="1046">(J997)^alpha</f>
        <v>122.27097493529732</v>
      </c>
      <c r="L997">
        <f t="shared" si="995"/>
        <v>9.6059108027086349E+31</v>
      </c>
      <c r="M997">
        <f t="shared" si="991"/>
        <v>4.5849769061150895E-2</v>
      </c>
      <c r="N997" s="17">
        <f t="shared" si="982"/>
        <v>4.4042879192620553E+30</v>
      </c>
      <c r="O997">
        <f t="shared" si="983"/>
        <v>0</v>
      </c>
      <c r="P997" s="18" t="e">
        <f t="shared" si="992"/>
        <v>#N/A</v>
      </c>
      <c r="R997">
        <f t="shared" si="996"/>
        <v>4.8062396877506881</v>
      </c>
      <c r="S997">
        <f t="shared" si="997"/>
        <v>73.642516500433956</v>
      </c>
      <c r="T997">
        <f t="shared" si="1019"/>
        <v>-3.0823851171265706</v>
      </c>
      <c r="U997" s="9">
        <f t="shared" si="998"/>
        <v>70.560131383307379</v>
      </c>
      <c r="V997">
        <f t="shared" si="1020"/>
        <v>-4.404287919262236E+30</v>
      </c>
      <c r="W997">
        <f t="shared" si="1021"/>
        <v>0</v>
      </c>
      <c r="X997">
        <f t="shared" si="1022"/>
        <v>4.2632564145606011E-14</v>
      </c>
      <c r="Y997">
        <f t="shared" si="999"/>
        <v>0.12502935400129722</v>
      </c>
      <c r="Z997">
        <f t="shared" si="1000"/>
        <v>31.415926535897931</v>
      </c>
      <c r="AA997">
        <f t="shared" si="1001"/>
        <v>4.5873596263833925</v>
      </c>
      <c r="AB997">
        <f t="shared" si="1023"/>
        <v>36.498876551554467</v>
      </c>
      <c r="AC997">
        <f t="shared" si="1002"/>
        <v>67.914803087452398</v>
      </c>
      <c r="AD997">
        <f t="shared" si="1024"/>
        <v>0.37857472790964092</v>
      </c>
      <c r="AE997">
        <f t="shared" si="1003"/>
        <v>2.0767792202901543</v>
      </c>
      <c r="AF997" s="9">
        <f t="shared" si="1025"/>
        <v>70.370157035652184</v>
      </c>
      <c r="AG997" s="9">
        <f t="shared" si="1026"/>
        <v>0</v>
      </c>
      <c r="AH997">
        <f t="shared" si="1027"/>
        <v>0</v>
      </c>
      <c r="AI997">
        <f t="shared" si="1044"/>
        <v>3.1257338500323417E-3</v>
      </c>
      <c r="AJ997">
        <f t="shared" si="1004"/>
        <v>37.337604695554134</v>
      </c>
      <c r="AK997">
        <f t="shared" si="1005"/>
        <v>30.713408473789876</v>
      </c>
      <c r="AL997">
        <f t="shared" si="1006"/>
        <v>0.42730472787119345</v>
      </c>
      <c r="AM997">
        <f t="shared" si="1007"/>
        <v>2.0818134860921922</v>
      </c>
      <c r="AN997" s="9">
        <f t="shared" si="1028"/>
        <v>70.560131383307379</v>
      </c>
      <c r="AO997">
        <f t="shared" si="1008"/>
        <v>0</v>
      </c>
      <c r="AP997">
        <f t="shared" si="1029"/>
        <v>0</v>
      </c>
      <c r="AQ997">
        <f t="shared" si="1009"/>
        <v>5.9216781596562029</v>
      </c>
      <c r="AR997">
        <f t="shared" si="1010"/>
        <v>-5.785468077764591</v>
      </c>
      <c r="AS997">
        <f t="shared" si="1011"/>
        <v>4.8729999961552528E-2</v>
      </c>
      <c r="AT997">
        <f t="shared" si="1030"/>
        <v>-0.18836945703052715</v>
      </c>
      <c r="AU997">
        <f t="shared" si="1012"/>
        <v>0.18997434765519472</v>
      </c>
      <c r="AV997">
        <f t="shared" si="1031"/>
        <v>2.692375197307775E-3</v>
      </c>
      <c r="AW997">
        <f t="shared" si="1032"/>
        <v>0</v>
      </c>
      <c r="AX997">
        <f t="shared" si="1013"/>
        <v>4.5865848517677575E-2</v>
      </c>
      <c r="AY997" t="b">
        <f t="shared" si="1033"/>
        <v>0</v>
      </c>
      <c r="AZ997">
        <f t="shared" si="1014"/>
        <v>37.337604695554134</v>
      </c>
      <c r="BA997">
        <f t="shared" si="1015"/>
        <v>30.713408473789858</v>
      </c>
      <c r="BB997">
        <f t="shared" si="1016"/>
        <v>0.37797293157328543</v>
      </c>
      <c r="BC997">
        <f t="shared" si="1017"/>
        <v>2.0818134860921931</v>
      </c>
      <c r="BD997">
        <f t="shared" si="1018"/>
        <v>4.9331796297907987E-2</v>
      </c>
      <c r="BF997" s="15">
        <f t="shared" si="1034"/>
        <v>70.560131383307365</v>
      </c>
      <c r="BG997" s="10">
        <f t="shared" si="1035"/>
        <v>0</v>
      </c>
      <c r="BH997">
        <f t="shared" si="1036"/>
        <v>0.18997434765518051</v>
      </c>
      <c r="BI997">
        <f t="shared" si="1037"/>
        <v>5.9216781596562029</v>
      </c>
      <c r="BJ997">
        <f t="shared" si="1038"/>
        <v>-5.7854680777646088</v>
      </c>
      <c r="BK997">
        <f t="shared" si="1039"/>
        <v>-6.0179633635548679E-4</v>
      </c>
      <c r="BM997">
        <f t="shared" si="1040"/>
        <v>0</v>
      </c>
      <c r="BN997">
        <f t="shared" si="1041"/>
        <v>0</v>
      </c>
      <c r="BO997">
        <f t="shared" si="1042"/>
        <v>0</v>
      </c>
      <c r="BP997">
        <f t="shared" si="1043"/>
        <v>0</v>
      </c>
    </row>
    <row r="998" spans="1:68" x14ac:dyDescent="0.2">
      <c r="A998">
        <f t="shared" si="984"/>
        <v>0.96099999999999997</v>
      </c>
      <c r="B998">
        <f t="shared" si="985"/>
        <v>3.0038302298811623</v>
      </c>
      <c r="C998">
        <f t="shared" si="986"/>
        <v>0.12190362015126466</v>
      </c>
      <c r="D998">
        <f t="shared" si="987"/>
        <v>3.0038302298811623</v>
      </c>
      <c r="E998">
        <f t="shared" si="993"/>
        <v>0.12160191976836712</v>
      </c>
      <c r="F998">
        <f t="shared" si="994"/>
        <v>0.12160191976836701</v>
      </c>
      <c r="G998">
        <f t="shared" si="988"/>
        <v>2.9737919275823508</v>
      </c>
      <c r="H998">
        <f t="shared" si="989"/>
        <v>0.16701437071808031</v>
      </c>
      <c r="I998">
        <f t="shared" si="990"/>
        <v>0.1670143707180804</v>
      </c>
      <c r="J998">
        <f t="shared" si="1045"/>
        <v>130.69755906383654</v>
      </c>
      <c r="K998">
        <f t="shared" si="1046"/>
        <v>124.48149684492343</v>
      </c>
      <c r="L998">
        <f t="shared" si="995"/>
        <v>1.98765862769018E+32</v>
      </c>
      <c r="M998">
        <f t="shared" si="991"/>
        <v>4.5880993505353941E-2</v>
      </c>
      <c r="N998" s="17">
        <f t="shared" ref="N998:N1036" si="1047">L998*M998</f>
        <v>9.1195752587913873E+30</v>
      </c>
      <c r="O998">
        <f t="shared" ref="O998:O1044" si="1048">N998*EXP(-N998)</f>
        <v>0</v>
      </c>
      <c r="P998" s="18" t="e">
        <f t="shared" si="992"/>
        <v>#N/A</v>
      </c>
      <c r="R998">
        <f t="shared" si="996"/>
        <v>4.8241570851402669</v>
      </c>
      <c r="S998">
        <f t="shared" si="997"/>
        <v>74.369680352845251</v>
      </c>
      <c r="T998">
        <f t="shared" si="1019"/>
        <v>-3.0817043325231204</v>
      </c>
      <c r="U998" s="9">
        <f t="shared" si="998"/>
        <v>71.287976020322134</v>
      </c>
      <c r="V998">
        <f t="shared" si="1020"/>
        <v>-9.1195752587913896E+30</v>
      </c>
      <c r="W998">
        <f t="shared" si="1021"/>
        <v>0</v>
      </c>
      <c r="X998">
        <f t="shared" si="1022"/>
        <v>0</v>
      </c>
      <c r="Y998">
        <f t="shared" si="999"/>
        <v>0.12190362015126466</v>
      </c>
      <c r="Z998">
        <f t="shared" si="1000"/>
        <v>31.415926535897931</v>
      </c>
      <c r="AA998">
        <f t="shared" si="1001"/>
        <v>4.5904853602334246</v>
      </c>
      <c r="AB998">
        <f t="shared" si="1023"/>
        <v>37.469960590530604</v>
      </c>
      <c r="AC998">
        <f t="shared" si="1002"/>
        <v>68.885887126428543</v>
      </c>
      <c r="AD998">
        <f t="shared" si="1024"/>
        <v>0.37925587560290491</v>
      </c>
      <c r="AE998">
        <f t="shared" si="1003"/>
        <v>2.1019669448588401</v>
      </c>
      <c r="AF998" s="9">
        <f t="shared" si="1025"/>
        <v>71.367109946890295</v>
      </c>
      <c r="AG998" s="9">
        <f t="shared" si="1026"/>
        <v>0</v>
      </c>
      <c r="AH998">
        <f t="shared" si="1027"/>
        <v>0</v>
      </c>
      <c r="AI998">
        <f t="shared" si="1044"/>
        <v>3.1257338500325638E-3</v>
      </c>
      <c r="AJ998">
        <f t="shared" si="1004"/>
        <v>37.337604695554134</v>
      </c>
      <c r="AK998">
        <f t="shared" si="1005"/>
        <v>31.415383290287593</v>
      </c>
      <c r="AL998">
        <f t="shared" si="1006"/>
        <v>0.42798551247464367</v>
      </c>
      <c r="AM998">
        <f t="shared" si="1007"/>
        <v>2.1070025220058843</v>
      </c>
      <c r="AN998" s="9">
        <f t="shared" si="1028"/>
        <v>71.287976020322262</v>
      </c>
      <c r="AO998">
        <f t="shared" si="1008"/>
        <v>1.2789769243681803E-13</v>
      </c>
      <c r="AP998">
        <f t="shared" si="1029"/>
        <v>1.7940990834184698E-15</v>
      </c>
      <c r="AQ998">
        <f t="shared" si="1009"/>
        <v>5.9216781596562029</v>
      </c>
      <c r="AR998">
        <f t="shared" si="1010"/>
        <v>-6.054577300243011</v>
      </c>
      <c r="AS998">
        <f t="shared" si="1011"/>
        <v>4.8729636871738757E-2</v>
      </c>
      <c r="AT998">
        <f t="shared" si="1030"/>
        <v>-0.19272651376864944</v>
      </c>
      <c r="AU998">
        <f t="shared" si="1012"/>
        <v>-7.913392656803353E-2</v>
      </c>
      <c r="AV998">
        <f t="shared" si="1031"/>
        <v>-1.1100599425837899E-3</v>
      </c>
      <c r="AW998">
        <f t="shared" si="1032"/>
        <v>0</v>
      </c>
      <c r="AX998">
        <f t="shared" si="1013"/>
        <v>4.58971058561779E-2</v>
      </c>
      <c r="AY998" t="b">
        <f t="shared" si="1033"/>
        <v>0</v>
      </c>
      <c r="AZ998">
        <f t="shared" si="1014"/>
        <v>37.337604695554134</v>
      </c>
      <c r="BA998">
        <f t="shared" si="1015"/>
        <v>31.415383290287597</v>
      </c>
      <c r="BB998">
        <f t="shared" si="1016"/>
        <v>0.37865371617673566</v>
      </c>
      <c r="BC998">
        <f t="shared" si="1017"/>
        <v>2.1070025220058852</v>
      </c>
      <c r="BD998">
        <f t="shared" si="1018"/>
        <v>4.9331796297907987E-2</v>
      </c>
      <c r="BF998" s="15">
        <f t="shared" si="1034"/>
        <v>71.287976020322262</v>
      </c>
      <c r="BG998" s="10">
        <f t="shared" si="1035"/>
        <v>0</v>
      </c>
      <c r="BH998">
        <f t="shared" si="1036"/>
        <v>-7.913392656803353E-2</v>
      </c>
      <c r="BI998">
        <f t="shared" si="1037"/>
        <v>5.9216781596562029</v>
      </c>
      <c r="BJ998">
        <f t="shared" si="1038"/>
        <v>-6.0545773002430074</v>
      </c>
      <c r="BK998">
        <f t="shared" si="1039"/>
        <v>-6.0215942616925755E-4</v>
      </c>
      <c r="BM998">
        <f t="shared" si="1040"/>
        <v>0</v>
      </c>
      <c r="BN998">
        <f t="shared" si="1041"/>
        <v>0</v>
      </c>
      <c r="BO998">
        <f t="shared" si="1042"/>
        <v>0</v>
      </c>
      <c r="BP998">
        <f t="shared" si="1043"/>
        <v>0</v>
      </c>
    </row>
    <row r="999" spans="1:68" x14ac:dyDescent="0.2">
      <c r="A999">
        <f t="shared" ref="A999:A1036" si="1049">ROUND(A998+1/1000,3)</f>
        <v>0.96199999999999997</v>
      </c>
      <c r="B999">
        <f t="shared" si="985"/>
        <v>3.0069559637311944</v>
      </c>
      <c r="C999">
        <f t="shared" si="986"/>
        <v>0.11877788630123254</v>
      </c>
      <c r="D999">
        <f t="shared" si="987"/>
        <v>3.0069559637311944</v>
      </c>
      <c r="E999">
        <f t="shared" si="993"/>
        <v>0.11849879315803283</v>
      </c>
      <c r="F999">
        <f t="shared" si="994"/>
        <v>0.1184987931580327</v>
      </c>
      <c r="G999">
        <f t="shared" si="988"/>
        <v>2.9768864040938823</v>
      </c>
      <c r="H999">
        <f t="shared" si="989"/>
        <v>0.16396256301890841</v>
      </c>
      <c r="I999">
        <f t="shared" si="990"/>
        <v>0.16396256301890821</v>
      </c>
      <c r="J999">
        <f t="shared" si="1045"/>
        <v>133.13021082085982</v>
      </c>
      <c r="K999">
        <f t="shared" si="1046"/>
        <v>126.77506840181763</v>
      </c>
      <c r="L999">
        <f t="shared" si="995"/>
        <v>4.2470466904206942E+32</v>
      </c>
      <c r="M999">
        <f t="shared" si="991"/>
        <v>4.5912217904730275E-2</v>
      </c>
      <c r="N999" s="17">
        <f t="shared" si="1047"/>
        <v>1.9499133310215846E+31</v>
      </c>
      <c r="O999">
        <f t="shared" si="1048"/>
        <v>0</v>
      </c>
      <c r="P999" s="18" t="e">
        <f t="shared" si="992"/>
        <v>#N/A</v>
      </c>
      <c r="R999">
        <f t="shared" si="996"/>
        <v>4.8424144012338273</v>
      </c>
      <c r="S999">
        <f t="shared" si="997"/>
        <v>75.128946820821781</v>
      </c>
      <c r="T999">
        <f t="shared" si="1019"/>
        <v>-3.0810240120484145</v>
      </c>
      <c r="U999" s="9">
        <f t="shared" si="998"/>
        <v>72.047922808773365</v>
      </c>
      <c r="V999">
        <f t="shared" si="1020"/>
        <v>-1.9499133310215569E+31</v>
      </c>
      <c r="W999">
        <f t="shared" si="1021"/>
        <v>0</v>
      </c>
      <c r="X999">
        <f t="shared" si="1022"/>
        <v>-1.4210854715202004E-14</v>
      </c>
      <c r="Y999">
        <f t="shared" si="999"/>
        <v>0.11877788630123254</v>
      </c>
      <c r="Z999">
        <f t="shared" si="1000"/>
        <v>31.415926535897931</v>
      </c>
      <c r="AA999">
        <f t="shared" si="1001"/>
        <v>4.5936110940834567</v>
      </c>
      <c r="AB999">
        <f t="shared" si="1023"/>
        <v>38.491914479838243</v>
      </c>
      <c r="AC999">
        <f t="shared" si="1002"/>
        <v>69.907841015736182</v>
      </c>
      <c r="AD999">
        <f t="shared" si="1024"/>
        <v>0.37993655964978257</v>
      </c>
      <c r="AE999">
        <f t="shared" si="1003"/>
        <v>2.1278156476165915</v>
      </c>
      <c r="AF999" s="9">
        <f t="shared" si="1025"/>
        <v>72.415593223002546</v>
      </c>
      <c r="AG999" s="9">
        <f t="shared" si="1026"/>
        <v>0</v>
      </c>
      <c r="AH999">
        <f t="shared" si="1027"/>
        <v>0</v>
      </c>
      <c r="AI999">
        <f t="shared" si="1044"/>
        <v>3.1257338500323417E-3</v>
      </c>
      <c r="AJ999">
        <f t="shared" si="1004"/>
        <v>37.337604695554134</v>
      </c>
      <c r="AK999">
        <f t="shared" si="1005"/>
        <v>32.148799777490638</v>
      </c>
      <c r="AL999">
        <f t="shared" si="1006"/>
        <v>0.42866583294934957</v>
      </c>
      <c r="AM999">
        <f t="shared" si="1007"/>
        <v>2.13285250277921</v>
      </c>
      <c r="AN999" s="9">
        <f t="shared" si="1028"/>
        <v>72.047922808773336</v>
      </c>
      <c r="AO999">
        <f t="shared" si="1008"/>
        <v>0</v>
      </c>
      <c r="AP999">
        <f t="shared" si="1029"/>
        <v>0</v>
      </c>
      <c r="AQ999">
        <f t="shared" si="1009"/>
        <v>5.9216781596562029</v>
      </c>
      <c r="AR999">
        <f t="shared" si="1010"/>
        <v>-6.3431147023476058</v>
      </c>
      <c r="AS999">
        <f t="shared" si="1011"/>
        <v>4.8729273299567E-2</v>
      </c>
      <c r="AT999">
        <f t="shared" si="1030"/>
        <v>-0.19730486818325368</v>
      </c>
      <c r="AU999">
        <f t="shared" si="1012"/>
        <v>-0.36767041422920954</v>
      </c>
      <c r="AV999">
        <f t="shared" si="1031"/>
        <v>-5.1031369107623738E-3</v>
      </c>
      <c r="AW999">
        <f t="shared" si="1032"/>
        <v>0</v>
      </c>
      <c r="AX999">
        <f t="shared" si="1013"/>
        <v>4.5928363194678218E-2</v>
      </c>
      <c r="AY999" t="b">
        <f t="shared" si="1033"/>
        <v>0</v>
      </c>
      <c r="AZ999">
        <f t="shared" si="1014"/>
        <v>37.337604695554134</v>
      </c>
      <c r="BA999">
        <f t="shared" si="1015"/>
        <v>32.148799777490638</v>
      </c>
      <c r="BB999">
        <f t="shared" si="1016"/>
        <v>0.37933403665144161</v>
      </c>
      <c r="BC999">
        <f t="shared" si="1017"/>
        <v>2.1328525027792109</v>
      </c>
      <c r="BD999">
        <f t="shared" si="1018"/>
        <v>4.9331796297907987E-2</v>
      </c>
      <c r="BF999" s="15">
        <f t="shared" si="1034"/>
        <v>72.047922808773336</v>
      </c>
      <c r="BG999" s="10">
        <f t="shared" si="1035"/>
        <v>0</v>
      </c>
      <c r="BH999">
        <f t="shared" si="1036"/>
        <v>-0.36767041422920954</v>
      </c>
      <c r="BI999">
        <f t="shared" si="1037"/>
        <v>5.9216781596562029</v>
      </c>
      <c r="BJ999">
        <f t="shared" si="1038"/>
        <v>-6.3431147023476058</v>
      </c>
      <c r="BK999">
        <f t="shared" si="1039"/>
        <v>-6.0252299834095968E-4</v>
      </c>
      <c r="BM999">
        <f t="shared" si="1040"/>
        <v>0</v>
      </c>
      <c r="BN999">
        <f t="shared" si="1041"/>
        <v>0</v>
      </c>
      <c r="BO999">
        <f t="shared" si="1042"/>
        <v>0</v>
      </c>
      <c r="BP999">
        <f t="shared" si="1043"/>
        <v>0</v>
      </c>
    </row>
    <row r="1000" spans="1:68" x14ac:dyDescent="0.2">
      <c r="A1000">
        <f t="shared" si="1049"/>
        <v>0.96299999999999997</v>
      </c>
      <c r="B1000">
        <f t="shared" si="985"/>
        <v>3.010081697581227</v>
      </c>
      <c r="C1000">
        <f t="shared" si="986"/>
        <v>0.11565215245119997</v>
      </c>
      <c r="D1000">
        <f t="shared" si="987"/>
        <v>3.010081697581227</v>
      </c>
      <c r="E1000">
        <f t="shared" si="993"/>
        <v>0.11539450879029782</v>
      </c>
      <c r="F1000">
        <f t="shared" si="994"/>
        <v>0.1153945087902977</v>
      </c>
      <c r="G1000">
        <f t="shared" si="988"/>
        <v>2.9799808806054147</v>
      </c>
      <c r="H1000">
        <f t="shared" si="989"/>
        <v>0.16090918525075662</v>
      </c>
      <c r="I1000">
        <f t="shared" si="990"/>
        <v>0.16090918525075656</v>
      </c>
      <c r="J1000">
        <f t="shared" si="1045"/>
        <v>135.65646080066242</v>
      </c>
      <c r="K1000">
        <f t="shared" si="1046"/>
        <v>129.1564434832969</v>
      </c>
      <c r="L1000">
        <f t="shared" si="995"/>
        <v>9.3916756874602908E+32</v>
      </c>
      <c r="M1000">
        <f t="shared" si="991"/>
        <v>4.5943442259249408E-2</v>
      </c>
      <c r="N1000" s="17">
        <f t="shared" si="1047"/>
        <v>4.3148590966442834E+31</v>
      </c>
      <c r="O1000">
        <f t="shared" si="1048"/>
        <v>0</v>
      </c>
      <c r="P1000" s="18" t="e">
        <f t="shared" si="992"/>
        <v>#N/A</v>
      </c>
      <c r="R1000">
        <f t="shared" si="996"/>
        <v>4.8610244097668964</v>
      </c>
      <c r="S1000">
        <f t="shared" si="997"/>
        <v>75.922546707577069</v>
      </c>
      <c r="T1000">
        <f t="shared" si="1019"/>
        <v>-3.0803441550713688</v>
      </c>
      <c r="U1000" s="9">
        <f t="shared" si="998"/>
        <v>72.842202552505697</v>
      </c>
      <c r="V1000">
        <f t="shared" si="1020"/>
        <v>-4.3148590966439484E+31</v>
      </c>
      <c r="W1000">
        <f t="shared" si="1021"/>
        <v>0</v>
      </c>
      <c r="X1000">
        <f t="shared" si="1022"/>
        <v>-7.1054273576010019E-14</v>
      </c>
      <c r="Y1000">
        <f t="shared" si="999"/>
        <v>0.11565215245119997</v>
      </c>
      <c r="Z1000">
        <f t="shared" si="1000"/>
        <v>31.415926535897931</v>
      </c>
      <c r="AA1000">
        <f t="shared" si="1001"/>
        <v>4.5967368279334897</v>
      </c>
      <c r="AB1000">
        <f t="shared" si="1023"/>
        <v>39.568862349111036</v>
      </c>
      <c r="AC1000">
        <f t="shared" si="1002"/>
        <v>70.984788885008967</v>
      </c>
      <c r="AD1000">
        <f t="shared" si="1024"/>
        <v>0.38061678068103821</v>
      </c>
      <c r="AE1000">
        <f t="shared" si="1003"/>
        <v>2.1543604103209781</v>
      </c>
      <c r="AF1000" s="9">
        <f t="shared" si="1025"/>
        <v>73.519766076010981</v>
      </c>
      <c r="AG1000" s="9">
        <f t="shared" si="1026"/>
        <v>0</v>
      </c>
      <c r="AH1000">
        <f t="shared" si="1027"/>
        <v>0</v>
      </c>
      <c r="AI1000">
        <f t="shared" si="1044"/>
        <v>3.1257338500323417E-3</v>
      </c>
      <c r="AJ1000">
        <f t="shared" si="1004"/>
        <v>37.337604695554134</v>
      </c>
      <c r="AK1000">
        <f t="shared" si="1005"/>
        <v>32.915853656845414</v>
      </c>
      <c r="AL1000">
        <f t="shared" si="1006"/>
        <v>0.42934568992639521</v>
      </c>
      <c r="AM1000">
        <f t="shared" si="1007"/>
        <v>2.1593985101798325</v>
      </c>
      <c r="AN1000" s="9">
        <f t="shared" si="1028"/>
        <v>72.842202552505768</v>
      </c>
      <c r="AO1000">
        <f t="shared" si="1008"/>
        <v>0</v>
      </c>
      <c r="AP1000">
        <f t="shared" si="1029"/>
        <v>0</v>
      </c>
      <c r="AQ1000">
        <f t="shared" si="1009"/>
        <v>5.9216781596562029</v>
      </c>
      <c r="AR1000">
        <f t="shared" si="1010"/>
        <v>-6.6530086922656224</v>
      </c>
      <c r="AS1000">
        <f t="shared" si="1011"/>
        <v>4.8728909245356999E-2</v>
      </c>
      <c r="AT1000">
        <f t="shared" si="1030"/>
        <v>-0.20212171197577358</v>
      </c>
      <c r="AU1000">
        <f t="shared" si="1012"/>
        <v>-0.67756352350521354</v>
      </c>
      <c r="AV1000">
        <f t="shared" si="1031"/>
        <v>-9.3017989539349172E-3</v>
      </c>
      <c r="AW1000">
        <f t="shared" si="1032"/>
        <v>0</v>
      </c>
      <c r="AX1000">
        <f t="shared" si="1013"/>
        <v>4.595962053317855E-2</v>
      </c>
      <c r="AY1000" t="b">
        <f t="shared" si="1033"/>
        <v>0</v>
      </c>
      <c r="AZ1000">
        <f t="shared" si="1014"/>
        <v>37.337604695554134</v>
      </c>
      <c r="BA1000">
        <f t="shared" si="1015"/>
        <v>32.915853656845428</v>
      </c>
      <c r="BB1000">
        <f t="shared" si="1016"/>
        <v>0.38001389362848709</v>
      </c>
      <c r="BC1000">
        <f t="shared" si="1017"/>
        <v>2.1593985101798339</v>
      </c>
      <c r="BD1000">
        <f t="shared" si="1018"/>
        <v>4.9331796297907987E-2</v>
      </c>
      <c r="BF1000" s="15">
        <f t="shared" si="1034"/>
        <v>72.842202552505796</v>
      </c>
      <c r="BG1000" s="10">
        <f t="shared" si="1035"/>
        <v>0</v>
      </c>
      <c r="BH1000">
        <f t="shared" si="1036"/>
        <v>-0.67756352350518512</v>
      </c>
      <c r="BI1000">
        <f t="shared" si="1037"/>
        <v>5.9216781596562029</v>
      </c>
      <c r="BJ1000">
        <f t="shared" si="1038"/>
        <v>-6.6530086922656082</v>
      </c>
      <c r="BK1000">
        <f t="shared" si="1039"/>
        <v>-6.0288705255112651E-4</v>
      </c>
      <c r="BM1000">
        <f t="shared" si="1040"/>
        <v>0</v>
      </c>
      <c r="BN1000">
        <f t="shared" si="1041"/>
        <v>0</v>
      </c>
      <c r="BO1000">
        <f t="shared" si="1042"/>
        <v>0</v>
      </c>
      <c r="BP1000">
        <f t="shared" si="1043"/>
        <v>0</v>
      </c>
    </row>
    <row r="1001" spans="1:68" x14ac:dyDescent="0.2">
      <c r="A1001">
        <f t="shared" si="1049"/>
        <v>0.96399999999999997</v>
      </c>
      <c r="B1001">
        <f t="shared" si="985"/>
        <v>3.0132074314312596</v>
      </c>
      <c r="C1001">
        <f t="shared" si="986"/>
        <v>0.11252641860116741</v>
      </c>
      <c r="D1001">
        <f t="shared" si="987"/>
        <v>3.0132074314312596</v>
      </c>
      <c r="E1001">
        <f t="shared" si="993"/>
        <v>0.11228909699465454</v>
      </c>
      <c r="F1001">
        <f t="shared" si="994"/>
        <v>0.11228909699465443</v>
      </c>
      <c r="G1001">
        <f t="shared" si="988"/>
        <v>2.983075357116947</v>
      </c>
      <c r="H1001">
        <f t="shared" si="989"/>
        <v>0.15785426665209115</v>
      </c>
      <c r="I1001">
        <f t="shared" si="990"/>
        <v>0.15785426665209124</v>
      </c>
      <c r="J1001">
        <f t="shared" si="1045"/>
        <v>138.28179018781449</v>
      </c>
      <c r="K1001">
        <f t="shared" si="1046"/>
        <v>131.63074621647263</v>
      </c>
      <c r="L1001">
        <f t="shared" si="995"/>
        <v>2.1546258011874551E+33</v>
      </c>
      <c r="M1001">
        <f t="shared" si="991"/>
        <v>4.5974666568880815E-2</v>
      </c>
      <c r="N1001" s="17">
        <f t="shared" si="1047"/>
        <v>9.905820279030093E+31</v>
      </c>
      <c r="O1001">
        <f t="shared" si="1048"/>
        <v>0</v>
      </c>
      <c r="P1001" s="18" t="e">
        <f t="shared" si="992"/>
        <v>#N/A</v>
      </c>
      <c r="R1001">
        <f t="shared" si="996"/>
        <v>4.8800006254668498</v>
      </c>
      <c r="S1001">
        <f t="shared" si="997"/>
        <v>76.752925135141311</v>
      </c>
      <c r="T1001">
        <f t="shared" si="1019"/>
        <v>-3.0796647609621881</v>
      </c>
      <c r="U1001" s="9">
        <f t="shared" si="998"/>
        <v>73.673260374179122</v>
      </c>
      <c r="V1001">
        <f t="shared" si="1020"/>
        <v>-9.905820279030347E+31</v>
      </c>
      <c r="W1001">
        <f t="shared" si="1021"/>
        <v>0</v>
      </c>
      <c r="X1001">
        <f t="shared" si="1022"/>
        <v>2.8421709430404007E-14</v>
      </c>
      <c r="Y1001">
        <f t="shared" si="999"/>
        <v>0.11252641860116741</v>
      </c>
      <c r="Z1001">
        <f t="shared" si="1000"/>
        <v>31.415926535897931</v>
      </c>
      <c r="AA1001">
        <f t="shared" si="1001"/>
        <v>4.5998625617835227</v>
      </c>
      <c r="AB1001">
        <f t="shared" si="1023"/>
        <v>40.705386562704071</v>
      </c>
      <c r="AC1001">
        <f t="shared" si="1002"/>
        <v>72.121313098602002</v>
      </c>
      <c r="AD1001">
        <f t="shared" si="1024"/>
        <v>0.38129653932614943</v>
      </c>
      <c r="AE1001">
        <f t="shared" si="1003"/>
        <v>2.1816391989098576</v>
      </c>
      <c r="AF1001" s="9">
        <f t="shared" si="1025"/>
        <v>74.684248836838009</v>
      </c>
      <c r="AG1001" s="9">
        <f t="shared" si="1026"/>
        <v>0</v>
      </c>
      <c r="AH1001">
        <f t="shared" si="1027"/>
        <v>0</v>
      </c>
      <c r="AI1001">
        <f t="shared" si="1044"/>
        <v>3.1257338500325638E-3</v>
      </c>
      <c r="AJ1001">
        <f t="shared" si="1004"/>
        <v>37.337604695554134</v>
      </c>
      <c r="AK1001">
        <f t="shared" si="1005"/>
        <v>33.71895208443415</v>
      </c>
      <c r="AL1001">
        <f t="shared" si="1006"/>
        <v>0.43002508403557593</v>
      </c>
      <c r="AM1001">
        <f t="shared" si="1007"/>
        <v>2.1866785101554274</v>
      </c>
      <c r="AN1001" s="9">
        <f t="shared" si="1028"/>
        <v>73.673260374179293</v>
      </c>
      <c r="AO1001">
        <f t="shared" si="1008"/>
        <v>1.7053025658242404E-13</v>
      </c>
      <c r="AP1001">
        <f t="shared" si="1029"/>
        <v>2.3146831797088596E-15</v>
      </c>
      <c r="AQ1001">
        <f t="shared" si="1009"/>
        <v>5.9216781596562029</v>
      </c>
      <c r="AR1001">
        <f t="shared" si="1010"/>
        <v>-6.9864344782699206</v>
      </c>
      <c r="AS1001">
        <f t="shared" si="1011"/>
        <v>4.8728544709426502E-2</v>
      </c>
      <c r="AT1001">
        <f t="shared" si="1030"/>
        <v>-0.20719607361389808</v>
      </c>
      <c r="AU1001">
        <f t="shared" si="1012"/>
        <v>-1.010988462658716</v>
      </c>
      <c r="AV1001">
        <f t="shared" si="1031"/>
        <v>-1.3722597011778824E-2</v>
      </c>
      <c r="AW1001">
        <f t="shared" si="1032"/>
        <v>0</v>
      </c>
      <c r="AX1001">
        <f t="shared" si="1013"/>
        <v>4.5990877871678874E-2</v>
      </c>
      <c r="AY1001" t="b">
        <f t="shared" si="1033"/>
        <v>0</v>
      </c>
      <c r="AZ1001">
        <f t="shared" si="1014"/>
        <v>37.337604695554134</v>
      </c>
      <c r="BA1001">
        <f t="shared" si="1015"/>
        <v>33.718952084434136</v>
      </c>
      <c r="BB1001">
        <f t="shared" si="1016"/>
        <v>0.38069328773766825</v>
      </c>
      <c r="BC1001">
        <f t="shared" si="1017"/>
        <v>2.1866785101554282</v>
      </c>
      <c r="BD1001">
        <f t="shared" si="1018"/>
        <v>4.9331796297907987E-2</v>
      </c>
      <c r="BF1001" s="15">
        <f t="shared" si="1034"/>
        <v>73.673260374179279</v>
      </c>
      <c r="BG1001" s="10">
        <f t="shared" si="1035"/>
        <v>0</v>
      </c>
      <c r="BH1001">
        <f t="shared" si="1036"/>
        <v>-1.0109884626587302</v>
      </c>
      <c r="BI1001">
        <f t="shared" si="1037"/>
        <v>5.9216781596562029</v>
      </c>
      <c r="BJ1001">
        <f t="shared" si="1038"/>
        <v>-6.9864344782699348</v>
      </c>
      <c r="BK1001">
        <f t="shared" si="1039"/>
        <v>-6.0325158848117955E-4</v>
      </c>
      <c r="BM1001">
        <f t="shared" si="1040"/>
        <v>0</v>
      </c>
      <c r="BN1001">
        <f t="shared" si="1041"/>
        <v>0</v>
      </c>
      <c r="BO1001">
        <f t="shared" si="1042"/>
        <v>0</v>
      </c>
      <c r="BP1001">
        <f t="shared" si="1043"/>
        <v>0</v>
      </c>
    </row>
    <row r="1002" spans="1:68" x14ac:dyDescent="0.2">
      <c r="A1002">
        <f t="shared" si="1049"/>
        <v>0.96499999999999997</v>
      </c>
      <c r="B1002">
        <f t="shared" si="985"/>
        <v>3.0163331652812921</v>
      </c>
      <c r="C1002">
        <f t="shared" si="986"/>
        <v>0.10940068475113485</v>
      </c>
      <c r="D1002">
        <f t="shared" si="987"/>
        <v>3.0163331652812921</v>
      </c>
      <c r="E1002">
        <f t="shared" si="993"/>
        <v>0.10918258811161022</v>
      </c>
      <c r="F1002">
        <f t="shared" si="994"/>
        <v>0.10918258811161009</v>
      </c>
      <c r="G1002">
        <f t="shared" si="988"/>
        <v>2.986169833628479</v>
      </c>
      <c r="H1002">
        <f t="shared" si="989"/>
        <v>0.15479783647613241</v>
      </c>
      <c r="I1002">
        <f t="shared" si="990"/>
        <v>0.15479783647613218</v>
      </c>
      <c r="J1002">
        <f t="shared" si="1045"/>
        <v>141.01211669583904</v>
      </c>
      <c r="K1002">
        <f t="shared" si="1046"/>
        <v>134.20350775933969</v>
      </c>
      <c r="L1002">
        <f t="shared" si="995"/>
        <v>5.1420927143852114E+33</v>
      </c>
      <c r="M1002">
        <f t="shared" si="991"/>
        <v>4.6005890833594007E-2</v>
      </c>
      <c r="N1002" s="17">
        <f t="shared" si="1047"/>
        <v>2.3656655607422513E+32</v>
      </c>
      <c r="O1002">
        <f t="shared" si="1048"/>
        <v>0</v>
      </c>
      <c r="P1002" s="18" t="e">
        <f t="shared" si="992"/>
        <v>#N/A</v>
      </c>
      <c r="R1002">
        <f t="shared" si="996"/>
        <v>4.899357362492105</v>
      </c>
      <c r="S1002">
        <f t="shared" si="997"/>
        <v>77.622768208286885</v>
      </c>
      <c r="T1002">
        <f t="shared" si="1019"/>
        <v>-3.0789858290923591</v>
      </c>
      <c r="U1002" s="9">
        <f t="shared" si="998"/>
        <v>74.543782379194525</v>
      </c>
      <c r="V1002">
        <f t="shared" si="1020"/>
        <v>-2.3656655607421882E+32</v>
      </c>
      <c r="W1002">
        <f t="shared" si="1021"/>
        <v>0</v>
      </c>
      <c r="X1002">
        <f t="shared" si="1022"/>
        <v>-2.8421709430404007E-14</v>
      </c>
      <c r="Y1002">
        <f t="shared" si="999"/>
        <v>0.10940068475113485</v>
      </c>
      <c r="Z1002">
        <f t="shared" si="1000"/>
        <v>31.415926535897931</v>
      </c>
      <c r="AA1002">
        <f t="shared" si="1001"/>
        <v>4.6029882956335548</v>
      </c>
      <c r="AB1002">
        <f t="shared" si="1023"/>
        <v>41.90659318179241</v>
      </c>
      <c r="AC1002">
        <f t="shared" si="1002"/>
        <v>73.322519717690341</v>
      </c>
      <c r="AD1002">
        <f t="shared" si="1024"/>
        <v>0.38197583621331099</v>
      </c>
      <c r="AE1002">
        <f t="shared" si="1003"/>
        <v>2.2096931885798083</v>
      </c>
      <c r="AF1002" s="9">
        <f t="shared" si="1025"/>
        <v>75.914188742483461</v>
      </c>
      <c r="AG1002" s="9">
        <f t="shared" si="1026"/>
        <v>0</v>
      </c>
      <c r="AH1002">
        <f t="shared" si="1027"/>
        <v>0</v>
      </c>
      <c r="AI1002">
        <f t="shared" si="1044"/>
        <v>3.1257338500325638E-3</v>
      </c>
      <c r="AJ1002">
        <f t="shared" si="1004"/>
        <v>37.337604695554134</v>
      </c>
      <c r="AK1002">
        <f t="shared" si="1005"/>
        <v>34.560739989822906</v>
      </c>
      <c r="AL1002">
        <f t="shared" si="1006"/>
        <v>0.43070401590540497</v>
      </c>
      <c r="AM1002">
        <f t="shared" si="1007"/>
        <v>2.2147336779121387</v>
      </c>
      <c r="AN1002" s="9">
        <f t="shared" si="1028"/>
        <v>74.543782379194582</v>
      </c>
      <c r="AO1002">
        <f t="shared" si="1008"/>
        <v>0</v>
      </c>
      <c r="AP1002">
        <f t="shared" si="1029"/>
        <v>0</v>
      </c>
      <c r="AQ1002">
        <f t="shared" si="1009"/>
        <v>5.9216781596562029</v>
      </c>
      <c r="AR1002">
        <f t="shared" si="1010"/>
        <v>-7.3458531919695034</v>
      </c>
      <c r="AS1002">
        <f t="shared" si="1011"/>
        <v>4.8728179692093976E-2</v>
      </c>
      <c r="AT1002">
        <f t="shared" si="1030"/>
        <v>-0.21254907140682275</v>
      </c>
      <c r="AU1002">
        <f t="shared" si="1012"/>
        <v>-1.370406363288879</v>
      </c>
      <c r="AV1002">
        <f t="shared" si="1031"/>
        <v>-1.8383912374043472E-2</v>
      </c>
      <c r="AW1002">
        <f t="shared" si="1032"/>
        <v>0</v>
      </c>
      <c r="AX1002">
        <f t="shared" si="1013"/>
        <v>4.6022135210179199E-2</v>
      </c>
      <c r="AY1002" t="b">
        <f t="shared" si="1033"/>
        <v>0</v>
      </c>
      <c r="AZ1002">
        <f t="shared" si="1014"/>
        <v>37.337604695554134</v>
      </c>
      <c r="BA1002">
        <f t="shared" si="1015"/>
        <v>34.560739989822885</v>
      </c>
      <c r="BB1002">
        <f t="shared" si="1016"/>
        <v>0.38137221960749712</v>
      </c>
      <c r="BC1002">
        <f t="shared" si="1017"/>
        <v>2.21473367791214</v>
      </c>
      <c r="BD1002">
        <f t="shared" si="1018"/>
        <v>4.9331796297907987E-2</v>
      </c>
      <c r="BF1002" s="15">
        <f t="shared" si="1034"/>
        <v>74.543782379194568</v>
      </c>
      <c r="BG1002" s="10">
        <f t="shared" si="1035"/>
        <v>0</v>
      </c>
      <c r="BH1002">
        <f t="shared" si="1036"/>
        <v>-1.3704063632888932</v>
      </c>
      <c r="BI1002">
        <f t="shared" si="1037"/>
        <v>5.9216781596562029</v>
      </c>
      <c r="BJ1002">
        <f t="shared" si="1038"/>
        <v>-7.3458531919695247</v>
      </c>
      <c r="BK1002">
        <f t="shared" si="1039"/>
        <v>-6.0361660581387255E-4</v>
      </c>
      <c r="BM1002">
        <f t="shared" si="1040"/>
        <v>0</v>
      </c>
      <c r="BN1002">
        <f t="shared" si="1041"/>
        <v>0</v>
      </c>
      <c r="BO1002">
        <f t="shared" si="1042"/>
        <v>0</v>
      </c>
      <c r="BP1002">
        <f t="shared" si="1043"/>
        <v>0</v>
      </c>
    </row>
    <row r="1003" spans="1:68" x14ac:dyDescent="0.2">
      <c r="A1003">
        <f t="shared" si="1049"/>
        <v>0.96599999999999997</v>
      </c>
      <c r="B1003">
        <f t="shared" si="985"/>
        <v>3.0194588991313243</v>
      </c>
      <c r="C1003">
        <f t="shared" si="986"/>
        <v>0.10627495090110273</v>
      </c>
      <c r="D1003">
        <f t="shared" si="987"/>
        <v>3.0194588991313243</v>
      </c>
      <c r="E1003">
        <f t="shared" si="993"/>
        <v>0.10607501249239124</v>
      </c>
      <c r="F1003">
        <f t="shared" si="994"/>
        <v>0.10607501249239111</v>
      </c>
      <c r="G1003">
        <f t="shared" si="988"/>
        <v>2.9892643101400109</v>
      </c>
      <c r="H1003">
        <f t="shared" si="989"/>
        <v>0.15173992399057445</v>
      </c>
      <c r="I1003">
        <f t="shared" si="990"/>
        <v>0.1517399239905744</v>
      </c>
      <c r="J1003">
        <f t="shared" si="1045"/>
        <v>143.8538389065734</v>
      </c>
      <c r="K1003">
        <f t="shared" si="1046"/>
        <v>136.8807075570854</v>
      </c>
      <c r="L1003">
        <f t="shared" si="995"/>
        <v>1.2803591724690515E+34</v>
      </c>
      <c r="M1003">
        <f t="shared" si="991"/>
        <v>4.603711505335846E-2</v>
      </c>
      <c r="N1003" s="17">
        <f t="shared" si="1047"/>
        <v>5.8944042532580548E+32</v>
      </c>
      <c r="O1003">
        <f t="shared" si="1048"/>
        <v>0</v>
      </c>
      <c r="P1003" s="18" t="e">
        <f t="shared" si="992"/>
        <v>#N/A</v>
      </c>
      <c r="R1003">
        <f t="shared" si="996"/>
        <v>4.9191097987485835</v>
      </c>
      <c r="S1003">
        <f t="shared" si="997"/>
        <v>78.535033803858752</v>
      </c>
      <c r="T1003">
        <f t="shared" si="1019"/>
        <v>-3.0783073588346501</v>
      </c>
      <c r="U1003" s="9">
        <f t="shared" si="998"/>
        <v>75.456726445024103</v>
      </c>
      <c r="V1003">
        <f t="shared" si="1020"/>
        <v>-5.8944042532581939E+32</v>
      </c>
      <c r="W1003">
        <f t="shared" si="1021"/>
        <v>0</v>
      </c>
      <c r="X1003">
        <f t="shared" si="1022"/>
        <v>2.8421709430404007E-14</v>
      </c>
      <c r="Y1003">
        <f t="shared" si="999"/>
        <v>0.10627495090110273</v>
      </c>
      <c r="Z1003">
        <f t="shared" si="1000"/>
        <v>31.415926535897931</v>
      </c>
      <c r="AA1003">
        <f t="shared" si="1001"/>
        <v>4.6061140294835869</v>
      </c>
      <c r="AB1003">
        <f t="shared" si="1023"/>
        <v>43.178188978603671</v>
      </c>
      <c r="AC1003">
        <f t="shared" si="1002"/>
        <v>74.594115514501595</v>
      </c>
      <c r="AD1003">
        <f t="shared" si="1024"/>
        <v>0.38265467196943892</v>
      </c>
      <c r="AE1003">
        <f t="shared" si="1003"/>
        <v>2.2385671359959152</v>
      </c>
      <c r="AF1003" s="9">
        <f t="shared" si="1025"/>
        <v>77.215337322466951</v>
      </c>
      <c r="AG1003" s="9">
        <f t="shared" si="1026"/>
        <v>0</v>
      </c>
      <c r="AH1003">
        <f t="shared" si="1027"/>
        <v>0</v>
      </c>
      <c r="AI1003">
        <f t="shared" si="1044"/>
        <v>3.1257338500323417E-3</v>
      </c>
      <c r="AJ1003">
        <f t="shared" si="1004"/>
        <v>37.337604695554134</v>
      </c>
      <c r="AK1003">
        <f t="shared" si="1005"/>
        <v>35.444130493182591</v>
      </c>
      <c r="AL1003">
        <f t="shared" si="1006"/>
        <v>0.43138248616311392</v>
      </c>
      <c r="AM1003">
        <f t="shared" si="1007"/>
        <v>2.2436087701243355</v>
      </c>
      <c r="AN1003" s="9">
        <f t="shared" si="1028"/>
        <v>75.456726445024174</v>
      </c>
      <c r="AO1003">
        <f t="shared" si="1008"/>
        <v>0</v>
      </c>
      <c r="AP1003">
        <f t="shared" si="1029"/>
        <v>0</v>
      </c>
      <c r="AQ1003">
        <f t="shared" si="1009"/>
        <v>5.9216781596562029</v>
      </c>
      <c r="AR1003">
        <f t="shared" si="1010"/>
        <v>-7.7340584854210803</v>
      </c>
      <c r="AS1003">
        <f t="shared" si="1011"/>
        <v>4.8727814193675001E-2</v>
      </c>
      <c r="AT1003">
        <f t="shared" si="1030"/>
        <v>-0.21820420977483615</v>
      </c>
      <c r="AU1003">
        <f t="shared" si="1012"/>
        <v>-1.7586108774427771</v>
      </c>
      <c r="AV1003">
        <f t="shared" si="1031"/>
        <v>-2.3306217487768378E-2</v>
      </c>
      <c r="AW1003">
        <f t="shared" si="1032"/>
        <v>0</v>
      </c>
      <c r="AX1003">
        <f t="shared" si="1013"/>
        <v>4.6053392548679517E-2</v>
      </c>
      <c r="AY1003" t="b">
        <f t="shared" si="1033"/>
        <v>0</v>
      </c>
      <c r="AZ1003">
        <f t="shared" si="1014"/>
        <v>37.337604695554134</v>
      </c>
      <c r="BA1003">
        <f t="shared" si="1015"/>
        <v>35.44413049318257</v>
      </c>
      <c r="BB1003">
        <f t="shared" si="1016"/>
        <v>0.38205068986520613</v>
      </c>
      <c r="BC1003">
        <f t="shared" si="1017"/>
        <v>2.2436087701243363</v>
      </c>
      <c r="BD1003">
        <f t="shared" si="1018"/>
        <v>4.9331796297907987E-2</v>
      </c>
      <c r="BF1003" s="15">
        <f t="shared" si="1034"/>
        <v>75.456726445024159</v>
      </c>
      <c r="BG1003" s="10">
        <f t="shared" si="1035"/>
        <v>0</v>
      </c>
      <c r="BH1003">
        <f t="shared" si="1036"/>
        <v>-1.7586108774427913</v>
      </c>
      <c r="BI1003">
        <f t="shared" si="1037"/>
        <v>5.9216781596562029</v>
      </c>
      <c r="BJ1003">
        <f t="shared" si="1038"/>
        <v>-7.7340584854211016</v>
      </c>
      <c r="BK1003">
        <f t="shared" si="1039"/>
        <v>-6.0398210423279197E-4</v>
      </c>
      <c r="BM1003">
        <f t="shared" si="1040"/>
        <v>0</v>
      </c>
      <c r="BN1003">
        <f t="shared" si="1041"/>
        <v>0</v>
      </c>
      <c r="BO1003">
        <f t="shared" si="1042"/>
        <v>0</v>
      </c>
      <c r="BP1003">
        <f t="shared" si="1043"/>
        <v>0</v>
      </c>
    </row>
    <row r="1004" spans="1:68" x14ac:dyDescent="0.2">
      <c r="A1004">
        <f t="shared" si="1049"/>
        <v>0.96699999999999997</v>
      </c>
      <c r="B1004">
        <f t="shared" si="985"/>
        <v>3.0225846329813568</v>
      </c>
      <c r="C1004">
        <f t="shared" si="986"/>
        <v>0.10314921705107016</v>
      </c>
      <c r="D1004">
        <f t="shared" si="987"/>
        <v>3.0225846329813568</v>
      </c>
      <c r="E1004">
        <f t="shared" si="993"/>
        <v>0.10296640049864492</v>
      </c>
      <c r="F1004">
        <f t="shared" si="994"/>
        <v>0.10296640049864479</v>
      </c>
      <c r="G1004">
        <f t="shared" si="988"/>
        <v>2.9923587866515433</v>
      </c>
      <c r="H1004">
        <f t="shared" si="989"/>
        <v>0.14868055847730566</v>
      </c>
      <c r="I1004">
        <f t="shared" si="990"/>
        <v>0.14868055847730577</v>
      </c>
      <c r="J1004">
        <f t="shared" si="1045"/>
        <v>146.81388612599028</v>
      </c>
      <c r="K1004">
        <f t="shared" si="1046"/>
        <v>139.66881972220239</v>
      </c>
      <c r="L1004">
        <f t="shared" si="995"/>
        <v>3.3370730680976386E+34</v>
      </c>
      <c r="M1004">
        <f t="shared" si="991"/>
        <v>4.6068339228143684E-2</v>
      </c>
      <c r="N1004" s="17">
        <f t="shared" si="1047"/>
        <v>1.5373341413022425E+33</v>
      </c>
      <c r="O1004">
        <f t="shared" si="1048"/>
        <v>0</v>
      </c>
      <c r="P1004" s="18" t="e">
        <f t="shared" si="992"/>
        <v>#N/A</v>
      </c>
      <c r="R1004">
        <f t="shared" si="996"/>
        <v>4.9392740468073013</v>
      </c>
      <c r="S1004">
        <f t="shared" si="997"/>
        <v>79.492987257670308</v>
      </c>
      <c r="T1004">
        <f t="shared" si="1019"/>
        <v>-3.0776293495631051</v>
      </c>
      <c r="U1004" s="9">
        <f t="shared" si="998"/>
        <v>76.415357908107197</v>
      </c>
      <c r="V1004">
        <f t="shared" si="1020"/>
        <v>-1.537334141302118E+33</v>
      </c>
      <c r="W1004">
        <f t="shared" si="1021"/>
        <v>0</v>
      </c>
      <c r="X1004">
        <f t="shared" si="1022"/>
        <v>-8.5265128291212022E-14</v>
      </c>
      <c r="Y1004">
        <f t="shared" si="999"/>
        <v>0.10314921705107016</v>
      </c>
      <c r="Z1004">
        <f t="shared" si="1000"/>
        <v>31.415926535897931</v>
      </c>
      <c r="AA1004">
        <f t="shared" si="1001"/>
        <v>4.6092397633336191</v>
      </c>
      <c r="AB1004">
        <f t="shared" si="1023"/>
        <v>44.526572453239275</v>
      </c>
      <c r="AC1004">
        <f t="shared" si="1002"/>
        <v>75.942498989137206</v>
      </c>
      <c r="AD1004">
        <f t="shared" si="1024"/>
        <v>0.38333304722017286</v>
      </c>
      <c r="AE1004">
        <f t="shared" si="1003"/>
        <v>2.2683098070782854</v>
      </c>
      <c r="AF1004" s="9">
        <f t="shared" si="1025"/>
        <v>78.594141843435665</v>
      </c>
      <c r="AG1004" s="9">
        <f t="shared" si="1026"/>
        <v>0</v>
      </c>
      <c r="AH1004">
        <f t="shared" si="1027"/>
        <v>0</v>
      </c>
      <c r="AI1004">
        <f t="shared" si="1044"/>
        <v>3.1257338500323417E-3</v>
      </c>
      <c r="AJ1004">
        <f t="shared" si="1004"/>
        <v>37.337604695554134</v>
      </c>
      <c r="AK1004">
        <f t="shared" si="1005"/>
        <v>36.37234016439745</v>
      </c>
      <c r="AL1004">
        <f t="shared" si="1006"/>
        <v>0.43206049543465896</v>
      </c>
      <c r="AM1004">
        <f t="shared" si="1007"/>
        <v>2.2733525527211698</v>
      </c>
      <c r="AN1004" s="9">
        <f t="shared" si="1028"/>
        <v>76.415357908107396</v>
      </c>
      <c r="AO1004">
        <f t="shared" si="1008"/>
        <v>1.9895196601282805E-13</v>
      </c>
      <c r="AP1004">
        <f t="shared" si="1029"/>
        <v>2.6035599578304137E-15</v>
      </c>
      <c r="AQ1004">
        <f t="shared" si="1009"/>
        <v>5.9216781596562029</v>
      </c>
      <c r="AR1004">
        <f t="shared" si="1010"/>
        <v>-8.1542322888418255</v>
      </c>
      <c r="AS1004">
        <f t="shared" si="1011"/>
        <v>4.8727448214486102E-2</v>
      </c>
      <c r="AT1004">
        <f t="shared" si="1030"/>
        <v>-0.22418772759701286</v>
      </c>
      <c r="AU1004">
        <f t="shared" si="1012"/>
        <v>-2.1787839353282692</v>
      </c>
      <c r="AV1004">
        <f t="shared" si="1031"/>
        <v>-2.8512382784993906E-2</v>
      </c>
      <c r="AW1004">
        <f t="shared" si="1032"/>
        <v>0</v>
      </c>
      <c r="AX1004">
        <f t="shared" si="1013"/>
        <v>4.6084649887179842E-2</v>
      </c>
      <c r="AY1004" t="b">
        <f t="shared" si="1033"/>
        <v>0</v>
      </c>
      <c r="AZ1004">
        <f t="shared" si="1014"/>
        <v>37.337604695554134</v>
      </c>
      <c r="BA1004">
        <f t="shared" si="1015"/>
        <v>36.372340164397443</v>
      </c>
      <c r="BB1004">
        <f t="shared" si="1016"/>
        <v>0.382728699136751</v>
      </c>
      <c r="BC1004">
        <f t="shared" si="1017"/>
        <v>2.2733525527211711</v>
      </c>
      <c r="BD1004">
        <f t="shared" si="1018"/>
        <v>4.9331796297907987E-2</v>
      </c>
      <c r="BF1004" s="15">
        <f t="shared" si="1034"/>
        <v>76.41535790810741</v>
      </c>
      <c r="BG1004" s="10">
        <f t="shared" si="1035"/>
        <v>0</v>
      </c>
      <c r="BH1004">
        <f t="shared" si="1036"/>
        <v>-2.178783935328255</v>
      </c>
      <c r="BI1004">
        <f t="shared" si="1037"/>
        <v>5.9216781596562029</v>
      </c>
      <c r="BJ1004">
        <f t="shared" si="1038"/>
        <v>-8.1542322888418326</v>
      </c>
      <c r="BK1004">
        <f t="shared" si="1039"/>
        <v>-6.0434808342185731E-4</v>
      </c>
      <c r="BM1004">
        <f t="shared" si="1040"/>
        <v>0</v>
      </c>
      <c r="BN1004">
        <f t="shared" si="1041"/>
        <v>0</v>
      </c>
      <c r="BO1004">
        <f t="shared" si="1042"/>
        <v>0</v>
      </c>
      <c r="BP1004">
        <f t="shared" si="1043"/>
        <v>0</v>
      </c>
    </row>
    <row r="1005" spans="1:68" x14ac:dyDescent="0.2">
      <c r="A1005">
        <f t="shared" si="1049"/>
        <v>0.96799999999999997</v>
      </c>
      <c r="B1005">
        <f t="shared" si="985"/>
        <v>3.0257103668313894</v>
      </c>
      <c r="C1005">
        <f t="shared" si="986"/>
        <v>0.1000234832010376</v>
      </c>
      <c r="D1005">
        <f t="shared" si="987"/>
        <v>3.0257103668313894</v>
      </c>
      <c r="E1005">
        <f t="shared" si="993"/>
        <v>9.9856782502145497E-2</v>
      </c>
      <c r="F1005">
        <f t="shared" si="994"/>
        <v>9.9856782502145372E-2</v>
      </c>
      <c r="G1005">
        <f t="shared" si="988"/>
        <v>2.9954532631630753</v>
      </c>
      <c r="H1005">
        <f t="shared" si="989"/>
        <v>0.14561976923212955</v>
      </c>
      <c r="I1005">
        <f t="shared" si="990"/>
        <v>0.14561976923212933</v>
      </c>
      <c r="J1005">
        <f t="shared" si="1045"/>
        <v>149.89977457414881</v>
      </c>
      <c r="K1005">
        <f t="shared" si="1046"/>
        <v>142.57486529671365</v>
      </c>
      <c r="L1005">
        <f t="shared" si="995"/>
        <v>9.1371610565038545E+34</v>
      </c>
      <c r="M1005">
        <f t="shared" si="991"/>
        <v>4.6099563357919156E-2</v>
      </c>
      <c r="N1005" s="17">
        <f t="shared" si="1047"/>
        <v>4.2121913503581097E+33</v>
      </c>
      <c r="O1005">
        <f t="shared" si="1048"/>
        <v>0</v>
      </c>
      <c r="P1005" s="18" t="e">
        <f t="shared" si="992"/>
        <v>#N/A</v>
      </c>
      <c r="R1005">
        <f t="shared" si="996"/>
        <v>4.9598672322531936</v>
      </c>
      <c r="S1005">
        <f t="shared" si="997"/>
        <v>80.500242892505995</v>
      </c>
      <c r="T1005">
        <f t="shared" si="1019"/>
        <v>-3.0769518006530423</v>
      </c>
      <c r="U1005" s="9">
        <f t="shared" si="998"/>
        <v>77.423291091852946</v>
      </c>
      <c r="V1005">
        <f t="shared" si="1020"/>
        <v>-4.2121913503580832E+33</v>
      </c>
      <c r="W1005">
        <f t="shared" si="1021"/>
        <v>0</v>
      </c>
      <c r="X1005">
        <f t="shared" si="1022"/>
        <v>0</v>
      </c>
      <c r="Y1005">
        <f t="shared" si="999"/>
        <v>0.1000234832010376</v>
      </c>
      <c r="Z1005">
        <f t="shared" si="1000"/>
        <v>31.415926535897931</v>
      </c>
      <c r="AA1005">
        <f t="shared" si="1001"/>
        <v>4.6123654971836521</v>
      </c>
      <c r="AB1005">
        <f t="shared" si="1023"/>
        <v>45.958941916147829</v>
      </c>
      <c r="AC1005">
        <f t="shared" si="1002"/>
        <v>77.37486845204576</v>
      </c>
      <c r="AD1005">
        <f t="shared" si="1024"/>
        <v>0.38401096258988049</v>
      </c>
      <c r="AE1005">
        <f t="shared" si="1003"/>
        <v>2.298974470630943</v>
      </c>
      <c r="AF1005" s="9">
        <f t="shared" si="1025"/>
        <v>80.057853885266582</v>
      </c>
      <c r="AG1005" s="9">
        <f t="shared" si="1026"/>
        <v>0</v>
      </c>
      <c r="AH1005">
        <f t="shared" si="1027"/>
        <v>0</v>
      </c>
      <c r="AI1005">
        <f t="shared" si="1044"/>
        <v>3.1257338500325638E-3</v>
      </c>
      <c r="AJ1005">
        <f t="shared" si="1004"/>
        <v>37.337604695554134</v>
      </c>
      <c r="AK1005">
        <f t="shared" si="1005"/>
        <v>37.348930057438636</v>
      </c>
      <c r="AL1005">
        <f t="shared" si="1006"/>
        <v>0.43273804434472174</v>
      </c>
      <c r="AM1005">
        <f t="shared" si="1007"/>
        <v>2.3040182945154184</v>
      </c>
      <c r="AN1005" s="9">
        <f t="shared" si="1028"/>
        <v>77.423291091852903</v>
      </c>
      <c r="AO1005">
        <f t="shared" si="1008"/>
        <v>0</v>
      </c>
      <c r="AP1005">
        <f t="shared" si="1029"/>
        <v>0</v>
      </c>
      <c r="AQ1005">
        <f t="shared" si="1009"/>
        <v>5.9216781596562029</v>
      </c>
      <c r="AR1005">
        <f t="shared" si="1010"/>
        <v>-8.6100118587091927</v>
      </c>
      <c r="AS1005">
        <f t="shared" si="1011"/>
        <v>4.872708175484125E-2</v>
      </c>
      <c r="AT1005">
        <f t="shared" si="1030"/>
        <v>-0.23052900967893647</v>
      </c>
      <c r="AU1005">
        <f t="shared" si="1012"/>
        <v>-2.6345627934136786</v>
      </c>
      <c r="AV1005">
        <f t="shared" si="1031"/>
        <v>-3.4028039318144E-2</v>
      </c>
      <c r="AW1005">
        <f t="shared" si="1032"/>
        <v>0</v>
      </c>
      <c r="AX1005">
        <f t="shared" si="1013"/>
        <v>4.6115907225680174E-2</v>
      </c>
      <c r="AY1005" t="b">
        <f t="shared" si="1033"/>
        <v>0</v>
      </c>
      <c r="AZ1005">
        <f t="shared" si="1014"/>
        <v>37.337604695554134</v>
      </c>
      <c r="BA1005">
        <f t="shared" si="1015"/>
        <v>37.348930057438643</v>
      </c>
      <c r="BB1005">
        <f t="shared" si="1016"/>
        <v>0.38340624804681411</v>
      </c>
      <c r="BC1005">
        <f t="shared" si="1017"/>
        <v>2.3040182945154197</v>
      </c>
      <c r="BD1005">
        <f t="shared" si="1018"/>
        <v>4.9331796297907987E-2</v>
      </c>
      <c r="BF1005" s="15">
        <f t="shared" si="1034"/>
        <v>77.423291091852903</v>
      </c>
      <c r="BG1005" s="10">
        <f t="shared" si="1035"/>
        <v>0</v>
      </c>
      <c r="BH1005">
        <f t="shared" si="1036"/>
        <v>-2.6345627934136786</v>
      </c>
      <c r="BI1005">
        <f t="shared" si="1037"/>
        <v>5.9216781596562029</v>
      </c>
      <c r="BJ1005">
        <f t="shared" si="1038"/>
        <v>-8.6100118587091856</v>
      </c>
      <c r="BK1005">
        <f t="shared" si="1039"/>
        <v>-6.0471454306637584E-4</v>
      </c>
      <c r="BM1005">
        <f t="shared" si="1040"/>
        <v>0</v>
      </c>
      <c r="BN1005">
        <f t="shared" si="1041"/>
        <v>0</v>
      </c>
      <c r="BO1005">
        <f t="shared" si="1042"/>
        <v>0</v>
      </c>
      <c r="BP1005">
        <f t="shared" si="1043"/>
        <v>0</v>
      </c>
    </row>
    <row r="1006" spans="1:68" x14ac:dyDescent="0.2">
      <c r="A1006">
        <f t="shared" si="1049"/>
        <v>0.96899999999999997</v>
      </c>
      <c r="B1006">
        <f t="shared" si="985"/>
        <v>3.0288361006814215</v>
      </c>
      <c r="C1006">
        <f t="shared" si="986"/>
        <v>9.689774935100548E-2</v>
      </c>
      <c r="D1006">
        <f t="shared" si="987"/>
        <v>3.0288361006814215</v>
      </c>
      <c r="E1006">
        <f t="shared" si="993"/>
        <v>9.6746188884496057E-2</v>
      </c>
      <c r="F1006">
        <f t="shared" si="994"/>
        <v>9.6746188884495946E-2</v>
      </c>
      <c r="G1006">
        <f t="shared" si="988"/>
        <v>2.9985477396746072</v>
      </c>
      <c r="H1006">
        <f t="shared" si="989"/>
        <v>0.14255758556448164</v>
      </c>
      <c r="I1006">
        <f t="shared" si="990"/>
        <v>0.14255758556448159</v>
      </c>
      <c r="J1006">
        <f t="shared" si="1045"/>
        <v>153.11967086846028</v>
      </c>
      <c r="K1006">
        <f t="shared" si="1046"/>
        <v>145.60647128587692</v>
      </c>
      <c r="L1006">
        <f t="shared" si="995"/>
        <v>2.6388264499890573E+35</v>
      </c>
      <c r="M1006">
        <f t="shared" si="991"/>
        <v>4.6130787442654378E-2</v>
      </c>
      <c r="N1006" s="17">
        <f t="shared" si="1047"/>
        <v>1.2173114206249943E+34</v>
      </c>
      <c r="O1006">
        <f t="shared" si="1048"/>
        <v>0</v>
      </c>
      <c r="P1006" s="18" t="e">
        <f t="shared" si="992"/>
        <v>#N/A</v>
      </c>
      <c r="R1006">
        <f t="shared" si="996"/>
        <v>4.9809075804196663</v>
      </c>
      <c r="S1006">
        <f t="shared" si="997"/>
        <v>81.560812546599237</v>
      </c>
      <c r="T1006">
        <f t="shared" si="1019"/>
        <v>-3.0762747114810485</v>
      </c>
      <c r="U1006" s="9">
        <f t="shared" si="998"/>
        <v>78.484537835118189</v>
      </c>
      <c r="V1006">
        <f t="shared" si="1020"/>
        <v>-1.2173114206248894E+34</v>
      </c>
      <c r="W1006">
        <f t="shared" si="1021"/>
        <v>0</v>
      </c>
      <c r="X1006">
        <f t="shared" si="1022"/>
        <v>-8.5265128291212022E-14</v>
      </c>
      <c r="Y1006">
        <f t="shared" si="999"/>
        <v>9.689774935100548E-2</v>
      </c>
      <c r="Z1006">
        <f t="shared" si="1000"/>
        <v>31.415926535897931</v>
      </c>
      <c r="AA1006">
        <f t="shared" si="1001"/>
        <v>4.6154912310336842</v>
      </c>
      <c r="AB1006">
        <f t="shared" si="1023"/>
        <v>47.48342448978849</v>
      </c>
      <c r="AC1006">
        <f t="shared" si="1002"/>
        <v>78.899351025686428</v>
      </c>
      <c r="AD1006">
        <f t="shared" si="1024"/>
        <v>0.38468841870165987</v>
      </c>
      <c r="AE1006">
        <f t="shared" si="1003"/>
        <v>2.330619470361126</v>
      </c>
      <c r="AF1006" s="9">
        <f t="shared" si="1025"/>
        <v>81.614658914749214</v>
      </c>
      <c r="AG1006" s="9">
        <f t="shared" si="1026"/>
        <v>0</v>
      </c>
      <c r="AH1006">
        <f t="shared" si="1027"/>
        <v>0</v>
      </c>
      <c r="AI1006">
        <f t="shared" si="1044"/>
        <v>3.1257338500323417E-3</v>
      </c>
      <c r="AJ1006">
        <f t="shared" si="1004"/>
        <v>37.337604695554134</v>
      </c>
      <c r="AK1006">
        <f t="shared" si="1005"/>
        <v>38.37785366682472</v>
      </c>
      <c r="AL1006">
        <f t="shared" si="1006"/>
        <v>0.43341513351671557</v>
      </c>
      <c r="AM1006">
        <f t="shared" si="1007"/>
        <v>2.335664339222824</v>
      </c>
      <c r="AN1006" s="9">
        <f t="shared" si="1028"/>
        <v>78.484537835118402</v>
      </c>
      <c r="AO1006">
        <f t="shared" si="1008"/>
        <v>2.1316282072803006E-13</v>
      </c>
      <c r="AP1006">
        <f t="shared" si="1029"/>
        <v>2.7159849138163492E-15</v>
      </c>
      <c r="AQ1006">
        <f t="shared" si="1009"/>
        <v>5.9216781596562029</v>
      </c>
      <c r="AR1006">
        <f t="shared" si="1010"/>
        <v>-9.1055708229637702</v>
      </c>
      <c r="AS1006">
        <f t="shared" si="1011"/>
        <v>4.8726714815055694E-2</v>
      </c>
      <c r="AT1006">
        <f t="shared" si="1030"/>
        <v>-0.23726107515061409</v>
      </c>
      <c r="AU1006">
        <f t="shared" si="1012"/>
        <v>-3.1301210796308112</v>
      </c>
      <c r="AV1006">
        <f t="shared" si="1031"/>
        <v>-3.9882009450149539E-2</v>
      </c>
      <c r="AW1006">
        <f t="shared" si="1032"/>
        <v>0</v>
      </c>
      <c r="AX1006">
        <f t="shared" si="1013"/>
        <v>4.6147164564180491E-2</v>
      </c>
      <c r="AY1006" t="b">
        <f t="shared" si="1033"/>
        <v>0</v>
      </c>
      <c r="AZ1006">
        <f t="shared" si="1014"/>
        <v>37.337604695554134</v>
      </c>
      <c r="BA1006">
        <f t="shared" si="1015"/>
        <v>38.377853666824713</v>
      </c>
      <c r="BB1006">
        <f t="shared" si="1016"/>
        <v>0.38408333721880739</v>
      </c>
      <c r="BC1006">
        <f t="shared" si="1017"/>
        <v>2.3356643392228253</v>
      </c>
      <c r="BD1006">
        <f t="shared" si="1018"/>
        <v>4.9331796297907987E-2</v>
      </c>
      <c r="BF1006" s="15">
        <f t="shared" si="1034"/>
        <v>78.484537835118402</v>
      </c>
      <c r="BG1006" s="10">
        <f t="shared" si="1035"/>
        <v>0</v>
      </c>
      <c r="BH1006">
        <f t="shared" si="1036"/>
        <v>-3.1301210796308112</v>
      </c>
      <c r="BI1006">
        <f t="shared" si="1037"/>
        <v>5.9216781596562029</v>
      </c>
      <c r="BJ1006">
        <f t="shared" si="1038"/>
        <v>-9.1055708229637773</v>
      </c>
      <c r="BK1006">
        <f t="shared" si="1039"/>
        <v>-6.0508148285248753E-4</v>
      </c>
      <c r="BM1006">
        <f t="shared" si="1040"/>
        <v>0</v>
      </c>
      <c r="BN1006">
        <f t="shared" si="1041"/>
        <v>0</v>
      </c>
      <c r="BO1006">
        <f t="shared" si="1042"/>
        <v>0</v>
      </c>
      <c r="BP1006">
        <f t="shared" si="1043"/>
        <v>0</v>
      </c>
    </row>
    <row r="1007" spans="1:68" x14ac:dyDescent="0.2">
      <c r="A1007">
        <f t="shared" si="1049"/>
        <v>0.97</v>
      </c>
      <c r="B1007">
        <f t="shared" si="985"/>
        <v>3.0319618345314541</v>
      </c>
      <c r="C1007">
        <f t="shared" si="986"/>
        <v>9.3772015500972916E-2</v>
      </c>
      <c r="D1007">
        <f t="shared" si="987"/>
        <v>3.0319618345314541</v>
      </c>
      <c r="E1007">
        <f t="shared" si="993"/>
        <v>9.3634650036830386E-2</v>
      </c>
      <c r="F1007">
        <f t="shared" si="994"/>
        <v>9.3634650036830261E-2</v>
      </c>
      <c r="G1007">
        <f t="shared" si="988"/>
        <v>3.0016422161861396</v>
      </c>
      <c r="H1007">
        <f t="shared" si="989"/>
        <v>0.13949403679715019</v>
      </c>
      <c r="I1007">
        <f t="shared" si="990"/>
        <v>0.13949403679715025</v>
      </c>
      <c r="J1007">
        <f t="shared" si="1045"/>
        <v>156.48246392910852</v>
      </c>
      <c r="K1007">
        <f t="shared" si="1046"/>
        <v>148.77193750983145</v>
      </c>
      <c r="L1007">
        <f t="shared" si="995"/>
        <v>8.0742846805107989E+35</v>
      </c>
      <c r="M1007">
        <f t="shared" si="991"/>
        <v>4.616201148231884E-2</v>
      </c>
      <c r="N1007" s="17">
        <f t="shared" si="1047"/>
        <v>3.7272522213325063E+34</v>
      </c>
      <c r="O1007">
        <f t="shared" si="1048"/>
        <v>0</v>
      </c>
      <c r="P1007" s="18" t="e">
        <f t="shared" si="992"/>
        <v>#N/A</v>
      </c>
      <c r="R1007">
        <f t="shared" si="996"/>
        <v>5.0024145126094623</v>
      </c>
      <c r="S1007">
        <f t="shared" si="997"/>
        <v>82.679162535519609</v>
      </c>
      <c r="T1007">
        <f t="shared" si="1019"/>
        <v>-3.0755980814249786</v>
      </c>
      <c r="U1007" s="9">
        <f t="shared" si="998"/>
        <v>79.603564454094624</v>
      </c>
      <c r="V1007">
        <f t="shared" si="1020"/>
        <v>-3.7272522213324495E+34</v>
      </c>
      <c r="W1007">
        <f t="shared" si="1021"/>
        <v>0</v>
      </c>
      <c r="X1007">
        <f t="shared" si="1022"/>
        <v>-1.4210854715202004E-14</v>
      </c>
      <c r="Y1007">
        <f t="shared" si="999"/>
        <v>9.3772015500972916E-2</v>
      </c>
      <c r="Z1007">
        <f t="shared" si="1000"/>
        <v>31.415926535897931</v>
      </c>
      <c r="AA1007">
        <f t="shared" si="1001"/>
        <v>4.6186169648837172</v>
      </c>
      <c r="AB1007">
        <f t="shared" si="1023"/>
        <v>49.109230910627154</v>
      </c>
      <c r="AC1007">
        <f t="shared" si="1002"/>
        <v>80.525157446525085</v>
      </c>
      <c r="AD1007">
        <f t="shared" si="1024"/>
        <v>0.38536541617734432</v>
      </c>
      <c r="AE1007">
        <f t="shared" si="1003"/>
        <v>2.3633088907190332</v>
      </c>
      <c r="AF1007" s="9">
        <f t="shared" si="1025"/>
        <v>83.273831753421476</v>
      </c>
      <c r="AG1007" s="9">
        <f t="shared" si="1026"/>
        <v>0</v>
      </c>
      <c r="AH1007">
        <f t="shared" si="1027"/>
        <v>0</v>
      </c>
      <c r="AI1007">
        <f t="shared" si="1044"/>
        <v>3.1257338500323417E-3</v>
      </c>
      <c r="AJ1007">
        <f t="shared" si="1004"/>
        <v>37.337604695554134</v>
      </c>
      <c r="AK1007">
        <f t="shared" si="1005"/>
        <v>39.463513223666077</v>
      </c>
      <c r="AL1007">
        <f t="shared" si="1006"/>
        <v>0.43409176357278545</v>
      </c>
      <c r="AM1007">
        <f t="shared" si="1007"/>
        <v>2.3683547713018234</v>
      </c>
      <c r="AN1007" s="9">
        <f t="shared" si="1028"/>
        <v>79.603564454094823</v>
      </c>
      <c r="AO1007">
        <f t="shared" si="1008"/>
        <v>1.9895196601282805E-13</v>
      </c>
      <c r="AP1007">
        <f t="shared" si="1029"/>
        <v>2.4992846410484315E-15</v>
      </c>
      <c r="AQ1007">
        <f t="shared" si="1009"/>
        <v>5.9216781596562029</v>
      </c>
      <c r="AR1007">
        <f t="shared" si="1010"/>
        <v>-9.6457176869610777</v>
      </c>
      <c r="AS1007">
        <f t="shared" si="1011"/>
        <v>4.8726347395441127E-2</v>
      </c>
      <c r="AT1007">
        <f t="shared" si="1030"/>
        <v>-0.24442116018136439</v>
      </c>
      <c r="AU1007">
        <f t="shared" si="1012"/>
        <v>-3.6702672993266532</v>
      </c>
      <c r="AV1007">
        <f t="shared" si="1031"/>
        <v>-4.6106821026126225E-2</v>
      </c>
      <c r="AW1007">
        <f t="shared" si="1032"/>
        <v>0</v>
      </c>
      <c r="AX1007">
        <f t="shared" si="1013"/>
        <v>4.6178421902680816E-2</v>
      </c>
      <c r="AY1007" t="b">
        <f t="shared" si="1033"/>
        <v>0</v>
      </c>
      <c r="AZ1007">
        <f t="shared" si="1014"/>
        <v>37.337604695554134</v>
      </c>
      <c r="BA1007">
        <f t="shared" si="1015"/>
        <v>39.46351322366607</v>
      </c>
      <c r="BB1007">
        <f t="shared" si="1016"/>
        <v>0.38475996727487749</v>
      </c>
      <c r="BC1007">
        <f t="shared" si="1017"/>
        <v>2.3683547713018247</v>
      </c>
      <c r="BD1007">
        <f t="shared" si="1018"/>
        <v>4.9331796297907987E-2</v>
      </c>
      <c r="BF1007" s="15">
        <f t="shared" si="1034"/>
        <v>79.603564454094808</v>
      </c>
      <c r="BG1007" s="10">
        <f t="shared" si="1035"/>
        <v>0</v>
      </c>
      <c r="BH1007">
        <f t="shared" si="1036"/>
        <v>-3.6702672993266674</v>
      </c>
      <c r="BI1007">
        <f t="shared" si="1037"/>
        <v>5.9216781596562029</v>
      </c>
      <c r="BJ1007">
        <f t="shared" si="1038"/>
        <v>-9.6457176869610848</v>
      </c>
      <c r="BK1007">
        <f t="shared" si="1039"/>
        <v>-6.0544890246683192E-4</v>
      </c>
      <c r="BM1007">
        <f t="shared" si="1040"/>
        <v>0</v>
      </c>
      <c r="BN1007">
        <f t="shared" si="1041"/>
        <v>0</v>
      </c>
      <c r="BO1007">
        <f t="shared" si="1042"/>
        <v>0</v>
      </c>
      <c r="BP1007">
        <f t="shared" si="1043"/>
        <v>0</v>
      </c>
    </row>
    <row r="1008" spans="1:68" x14ac:dyDescent="0.2">
      <c r="A1008">
        <f t="shared" si="1049"/>
        <v>0.97099999999999997</v>
      </c>
      <c r="B1008">
        <f t="shared" si="985"/>
        <v>3.0350875683814866</v>
      </c>
      <c r="C1008">
        <f t="shared" si="986"/>
        <v>9.0646281650940352E-2</v>
      </c>
      <c r="D1008">
        <f t="shared" si="987"/>
        <v>3.0350875683814866</v>
      </c>
      <c r="E1008">
        <f t="shared" si="993"/>
        <v>9.0522196359518664E-2</v>
      </c>
      <c r="F1008">
        <f t="shared" si="994"/>
        <v>9.0522196359518553E-2</v>
      </c>
      <c r="G1008">
        <f t="shared" si="988"/>
        <v>3.0047366926976715</v>
      </c>
      <c r="H1008">
        <f t="shared" si="989"/>
        <v>0.13642915226599661</v>
      </c>
      <c r="I1008">
        <f t="shared" si="990"/>
        <v>0.13642915226599639</v>
      </c>
      <c r="J1008">
        <f t="shared" si="1045"/>
        <v>159.99784663967498</v>
      </c>
      <c r="K1008">
        <f t="shared" si="1046"/>
        <v>152.08031250869843</v>
      </c>
      <c r="L1008">
        <f t="shared" si="995"/>
        <v>2.6306145333193227E+36</v>
      </c>
      <c r="M1008">
        <f t="shared" si="991"/>
        <v>4.6193235476882054E-2</v>
      </c>
      <c r="N1008" s="17">
        <f t="shared" si="1047"/>
        <v>1.2151659658652766E+35</v>
      </c>
      <c r="O1008">
        <f t="shared" si="1048"/>
        <v>0</v>
      </c>
      <c r="P1008" s="18" t="e">
        <f t="shared" si="992"/>
        <v>#N/A</v>
      </c>
      <c r="R1008">
        <f t="shared" si="996"/>
        <v>5.0244087530748169</v>
      </c>
      <c r="S1008">
        <f t="shared" si="997"/>
        <v>83.860280829539406</v>
      </c>
      <c r="T1008">
        <f t="shared" si="1019"/>
        <v>-3.0749219098639484</v>
      </c>
      <c r="U1008" s="9">
        <f t="shared" si="998"/>
        <v>80.78535891967546</v>
      </c>
      <c r="V1008">
        <f t="shared" si="1020"/>
        <v>-1.2151659658652115E+35</v>
      </c>
      <c r="W1008">
        <f t="shared" si="1021"/>
        <v>0</v>
      </c>
      <c r="X1008">
        <f t="shared" si="1022"/>
        <v>-5.6843418860808015E-14</v>
      </c>
      <c r="Y1008">
        <f t="shared" si="999"/>
        <v>9.0646281650940352E-2</v>
      </c>
      <c r="Z1008">
        <f t="shared" si="1000"/>
        <v>31.415926535897931</v>
      </c>
      <c r="AA1008">
        <f t="shared" si="1001"/>
        <v>4.6217426987337493</v>
      </c>
      <c r="AB1008">
        <f t="shared" si="1023"/>
        <v>50.84684235912961</v>
      </c>
      <c r="AC1008">
        <f t="shared" si="1002"/>
        <v>82.262768895027534</v>
      </c>
      <c r="AD1008">
        <f t="shared" si="1024"/>
        <v>0.38604195563750432</v>
      </c>
      <c r="AE1008">
        <f t="shared" si="1003"/>
        <v>2.3971133356516479</v>
      </c>
      <c r="AF1008" s="9">
        <f t="shared" si="1025"/>
        <v>85.045924186316697</v>
      </c>
      <c r="AG1008" s="9">
        <f t="shared" si="1026"/>
        <v>0</v>
      </c>
      <c r="AH1008">
        <f t="shared" si="1027"/>
        <v>0</v>
      </c>
      <c r="AI1008">
        <f t="shared" si="1044"/>
        <v>3.1257338500325638E-3</v>
      </c>
      <c r="AJ1008">
        <f t="shared" si="1004"/>
        <v>37.337604695554134</v>
      </c>
      <c r="AK1008">
        <f t="shared" si="1005"/>
        <v>40.610826094280171</v>
      </c>
      <c r="AL1008">
        <f t="shared" si="1006"/>
        <v>0.43476793513381562</v>
      </c>
      <c r="AM1008">
        <f t="shared" si="1007"/>
        <v>2.4021601947073763</v>
      </c>
      <c r="AN1008" s="9">
        <f t="shared" si="1028"/>
        <v>80.785358919675502</v>
      </c>
      <c r="AO1008">
        <f t="shared" si="1008"/>
        <v>0</v>
      </c>
      <c r="AP1008">
        <f t="shared" si="1029"/>
        <v>0</v>
      </c>
      <c r="AQ1008">
        <f t="shared" si="1009"/>
        <v>5.9216781596562029</v>
      </c>
      <c r="AR1008">
        <f t="shared" si="1010"/>
        <v>-10.236016264849439</v>
      </c>
      <c r="AS1008">
        <f t="shared" si="1011"/>
        <v>4.87259794963113E-2</v>
      </c>
      <c r="AT1008">
        <f t="shared" si="1030"/>
        <v>-0.25205141705529427</v>
      </c>
      <c r="AU1008">
        <f t="shared" si="1012"/>
        <v>-4.2605652666411942</v>
      </c>
      <c r="AV1008">
        <f t="shared" si="1031"/>
        <v>-5.2739324595654197E-2</v>
      </c>
      <c r="AW1008">
        <f t="shared" si="1032"/>
        <v>0</v>
      </c>
      <c r="AX1008">
        <f t="shared" si="1013"/>
        <v>4.6209679241181141E-2</v>
      </c>
      <c r="AY1008" t="b">
        <f t="shared" si="1033"/>
        <v>0</v>
      </c>
      <c r="AZ1008">
        <f t="shared" si="1014"/>
        <v>37.337604695554134</v>
      </c>
      <c r="BA1008">
        <f t="shared" si="1015"/>
        <v>40.610826094280164</v>
      </c>
      <c r="BB1008">
        <f t="shared" si="1016"/>
        <v>0.38543613883590766</v>
      </c>
      <c r="BC1008">
        <f t="shared" si="1017"/>
        <v>2.4021601947073776</v>
      </c>
      <c r="BD1008">
        <f t="shared" si="1018"/>
        <v>4.9331796297907987E-2</v>
      </c>
      <c r="BF1008" s="15">
        <f t="shared" si="1034"/>
        <v>80.785358919675502</v>
      </c>
      <c r="BG1008" s="10">
        <f t="shared" si="1035"/>
        <v>0</v>
      </c>
      <c r="BH1008">
        <f t="shared" si="1036"/>
        <v>-4.2605652666411942</v>
      </c>
      <c r="BI1008">
        <f t="shared" si="1037"/>
        <v>5.9216781596562029</v>
      </c>
      <c r="BJ1008">
        <f t="shared" si="1038"/>
        <v>-10.236016264849447</v>
      </c>
      <c r="BK1008">
        <f t="shared" si="1039"/>
        <v>-6.0581680159665918E-4</v>
      </c>
      <c r="BM1008">
        <f t="shared" si="1040"/>
        <v>0</v>
      </c>
      <c r="BN1008">
        <f t="shared" si="1041"/>
        <v>0</v>
      </c>
      <c r="BO1008">
        <f t="shared" si="1042"/>
        <v>0</v>
      </c>
      <c r="BP1008">
        <f t="shared" si="1043"/>
        <v>0</v>
      </c>
    </row>
    <row r="1009" spans="1:68" x14ac:dyDescent="0.2">
      <c r="A1009">
        <f t="shared" si="1049"/>
        <v>0.97199999999999998</v>
      </c>
      <c r="B1009">
        <f t="shared" si="985"/>
        <v>3.0382133022315188</v>
      </c>
      <c r="C1009">
        <f t="shared" si="986"/>
        <v>8.7520547800908233E-2</v>
      </c>
      <c r="D1009">
        <f t="shared" si="987"/>
        <v>3.0382133022315188</v>
      </c>
      <c r="E1009">
        <f t="shared" si="993"/>
        <v>8.7408858261869171E-2</v>
      </c>
      <c r="F1009">
        <f t="shared" si="994"/>
        <v>8.7408858261869046E-2</v>
      </c>
      <c r="G1009">
        <f t="shared" si="988"/>
        <v>3.0078311692092035</v>
      </c>
      <c r="H1009">
        <f t="shared" si="989"/>
        <v>0.13336296131967204</v>
      </c>
      <c r="I1009">
        <f t="shared" si="990"/>
        <v>0.13336296131967196</v>
      </c>
      <c r="J1009">
        <f t="shared" si="1045"/>
        <v>163.67640884272973</v>
      </c>
      <c r="K1009">
        <f t="shared" si="1046"/>
        <v>155.54147996499401</v>
      </c>
      <c r="L1009">
        <f t="shared" si="995"/>
        <v>9.1769355398760554E+36</v>
      </c>
      <c r="M1009">
        <f t="shared" si="991"/>
        <v>4.6224459426313473E-2</v>
      </c>
      <c r="N1009" s="17">
        <f t="shared" si="1047"/>
        <v>4.2419888452089487E+35</v>
      </c>
      <c r="O1009">
        <f t="shared" si="1048"/>
        <v>0</v>
      </c>
      <c r="P1009" s="18" t="e">
        <f t="shared" si="992"/>
        <v>#N/A</v>
      </c>
      <c r="R1009">
        <f t="shared" si="996"/>
        <v>5.0469124482337069</v>
      </c>
      <c r="S1009">
        <f t="shared" si="997"/>
        <v>85.109756677502361</v>
      </c>
      <c r="T1009">
        <f t="shared" si="1019"/>
        <v>-3.0742461961783349</v>
      </c>
      <c r="U1009" s="9">
        <f t="shared" si="998"/>
        <v>82.035510481324025</v>
      </c>
      <c r="V1009">
        <f t="shared" si="1020"/>
        <v>-4.2419888452087702E+35</v>
      </c>
      <c r="W1009">
        <f t="shared" si="1021"/>
        <v>0</v>
      </c>
      <c r="X1009">
        <f t="shared" si="1022"/>
        <v>-4.2632564145606011E-14</v>
      </c>
      <c r="Y1009">
        <f t="shared" si="999"/>
        <v>8.7520547800908233E-2</v>
      </c>
      <c r="Z1009">
        <f t="shared" si="1000"/>
        <v>31.415926535897931</v>
      </c>
      <c r="AA1009">
        <f t="shared" si="1001"/>
        <v>4.6248684325837814</v>
      </c>
      <c r="AB1009">
        <f t="shared" si="1023"/>
        <v>52.708237324755267</v>
      </c>
      <c r="AC1009">
        <f t="shared" si="1002"/>
        <v>84.124163860653198</v>
      </c>
      <c r="AD1009">
        <f t="shared" si="1024"/>
        <v>0.38671803770145241</v>
      </c>
      <c r="AE1009">
        <f t="shared" si="1003"/>
        <v>2.432110844057688</v>
      </c>
      <c r="AF1009" s="9">
        <f t="shared" si="1025"/>
        <v>86.942992742412343</v>
      </c>
      <c r="AG1009" s="9">
        <f t="shared" si="1026"/>
        <v>0</v>
      </c>
      <c r="AH1009">
        <f t="shared" si="1027"/>
        <v>0</v>
      </c>
      <c r="AI1009">
        <f t="shared" si="1044"/>
        <v>3.1257338500323417E-3</v>
      </c>
      <c r="AJ1009">
        <f t="shared" si="1004"/>
        <v>37.337604695554134</v>
      </c>
      <c r="AK1009">
        <f t="shared" si="1005"/>
        <v>41.82530348860471</v>
      </c>
      <c r="AL1009">
        <f t="shared" si="1006"/>
        <v>0.4354436488194291</v>
      </c>
      <c r="AM1009">
        <f t="shared" si="1007"/>
        <v>2.4371586483458954</v>
      </c>
      <c r="AN1009" s="9">
        <f t="shared" si="1028"/>
        <v>82.035510481324181</v>
      </c>
      <c r="AO1009">
        <f t="shared" si="1008"/>
        <v>1.5631940186722204E-13</v>
      </c>
      <c r="AP1009">
        <f t="shared" si="1029"/>
        <v>1.9055089795876749E-15</v>
      </c>
      <c r="AQ1009">
        <f t="shared" si="1009"/>
        <v>5.9216781596562029</v>
      </c>
      <c r="AR1009">
        <f t="shared" si="1010"/>
        <v>-10.882933836150556</v>
      </c>
      <c r="AS1009">
        <f t="shared" si="1011"/>
        <v>4.8725611117976686E-2</v>
      </c>
      <c r="AT1009">
        <f t="shared" si="1030"/>
        <v>-0.26019975776423493</v>
      </c>
      <c r="AU1009">
        <f t="shared" si="1012"/>
        <v>-4.9074822610881625</v>
      </c>
      <c r="AV1009">
        <f t="shared" si="1031"/>
        <v>-5.9821438695202331E-2</v>
      </c>
      <c r="AW1009">
        <f t="shared" si="1032"/>
        <v>0</v>
      </c>
      <c r="AX1009">
        <f t="shared" si="1013"/>
        <v>4.6240936579681466E-2</v>
      </c>
      <c r="AY1009" t="b">
        <f t="shared" si="1033"/>
        <v>0</v>
      </c>
      <c r="AZ1009">
        <f t="shared" si="1014"/>
        <v>37.337604695554134</v>
      </c>
      <c r="BA1009">
        <f t="shared" si="1015"/>
        <v>41.825303488604717</v>
      </c>
      <c r="BB1009">
        <f t="shared" si="1016"/>
        <v>0.38611185252152108</v>
      </c>
      <c r="BC1009">
        <f t="shared" si="1017"/>
        <v>2.4371586483458971</v>
      </c>
      <c r="BD1009">
        <f t="shared" si="1018"/>
        <v>4.9331796297907987E-2</v>
      </c>
      <c r="BF1009" s="15">
        <f t="shared" si="1034"/>
        <v>82.035510481324181</v>
      </c>
      <c r="BG1009" s="10">
        <f t="shared" si="1035"/>
        <v>0</v>
      </c>
      <c r="BH1009">
        <f t="shared" si="1036"/>
        <v>-4.9074822610881625</v>
      </c>
      <c r="BI1009">
        <f t="shared" si="1037"/>
        <v>5.9216781596562029</v>
      </c>
      <c r="BJ1009">
        <f t="shared" si="1038"/>
        <v>-10.882933836150549</v>
      </c>
      <c r="BK1009">
        <f t="shared" si="1039"/>
        <v>-6.0618517993132892E-4</v>
      </c>
      <c r="BM1009">
        <f t="shared" si="1040"/>
        <v>0</v>
      </c>
      <c r="BN1009">
        <f t="shared" si="1041"/>
        <v>0</v>
      </c>
      <c r="BO1009">
        <f t="shared" si="1042"/>
        <v>0</v>
      </c>
      <c r="BP1009">
        <f t="shared" si="1043"/>
        <v>0</v>
      </c>
    </row>
    <row r="1010" spans="1:68" x14ac:dyDescent="0.2">
      <c r="A1010">
        <f t="shared" si="1049"/>
        <v>0.97299999999999998</v>
      </c>
      <c r="B1010">
        <f t="shared" si="985"/>
        <v>3.0413390360815513</v>
      </c>
      <c r="C1010">
        <f t="shared" si="986"/>
        <v>8.4394813950875669E-2</v>
      </c>
      <c r="D1010">
        <f t="shared" si="987"/>
        <v>3.0413390360815513</v>
      </c>
      <c r="E1010">
        <f t="shared" si="993"/>
        <v>8.4294666161829804E-2</v>
      </c>
      <c r="F1010">
        <f t="shared" si="994"/>
        <v>8.4294666161829679E-2</v>
      </c>
      <c r="G1010">
        <f t="shared" si="988"/>
        <v>3.0109256457207358</v>
      </c>
      <c r="H1010">
        <f t="shared" si="989"/>
        <v>0.13029549331933746</v>
      </c>
      <c r="I1010">
        <f t="shared" si="990"/>
        <v>0.13029549331933751</v>
      </c>
      <c r="J1010">
        <f t="shared" si="1045"/>
        <v>167.52974354943549</v>
      </c>
      <c r="K1010">
        <f t="shared" si="1046"/>
        <v>159.1662573841661</v>
      </c>
      <c r="L1010">
        <f t="shared" si="995"/>
        <v>3.4494922599390649E+37</v>
      </c>
      <c r="M1010">
        <f t="shared" si="991"/>
        <v>4.625568333058263E-2</v>
      </c>
      <c r="N1010" s="17">
        <f t="shared" si="1047"/>
        <v>1.5955862162703721E+36</v>
      </c>
      <c r="O1010">
        <f t="shared" si="1048"/>
        <v>0</v>
      </c>
      <c r="P1010" s="18" t="e">
        <f t="shared" si="992"/>
        <v>#N/A</v>
      </c>
      <c r="R1010">
        <f t="shared" si="996"/>
        <v>5.0699492998409887</v>
      </c>
      <c r="S1010">
        <f t="shared" si="997"/>
        <v>86.433875489960059</v>
      </c>
      <c r="T1010">
        <f t="shared" si="1019"/>
        <v>-3.0735709397497701</v>
      </c>
      <c r="U1010" s="9">
        <f t="shared" si="998"/>
        <v>83.360304550210287</v>
      </c>
      <c r="V1010">
        <f t="shared" si="1020"/>
        <v>-1.595586216270329E+36</v>
      </c>
      <c r="W1010">
        <f t="shared" si="1021"/>
        <v>0</v>
      </c>
      <c r="X1010">
        <f t="shared" si="1022"/>
        <v>-2.8421709430404007E-14</v>
      </c>
      <c r="Y1010">
        <f t="shared" si="999"/>
        <v>8.4394813950875669E-2</v>
      </c>
      <c r="Z1010">
        <f t="shared" si="1000"/>
        <v>31.415926535897931</v>
      </c>
      <c r="AA1010">
        <f t="shared" si="1001"/>
        <v>4.6279941664338136</v>
      </c>
      <c r="AB1010">
        <f t="shared" si="1023"/>
        <v>54.707168885394118</v>
      </c>
      <c r="AC1010">
        <f t="shared" si="1002"/>
        <v>86.123095421292049</v>
      </c>
      <c r="AD1010">
        <f t="shared" si="1024"/>
        <v>0.38739366298724542</v>
      </c>
      <c r="AE1010">
        <f t="shared" si="1003"/>
        <v>2.4683879717900599</v>
      </c>
      <c r="AF1010" s="9">
        <f t="shared" si="1025"/>
        <v>88.978877056069365</v>
      </c>
      <c r="AG1010" s="9">
        <f t="shared" si="1026"/>
        <v>0</v>
      </c>
      <c r="AH1010">
        <f t="shared" si="1027"/>
        <v>0</v>
      </c>
      <c r="AI1010">
        <f t="shared" si="1044"/>
        <v>3.1257338500323417E-3</v>
      </c>
      <c r="AJ1010">
        <f t="shared" si="1004"/>
        <v>37.337604695554134</v>
      </c>
      <c r="AK1010">
        <f t="shared" si="1005"/>
        <v>43.113144261330604</v>
      </c>
      <c r="AL1010">
        <f t="shared" si="1006"/>
        <v>0.4361189052479939</v>
      </c>
      <c r="AM1010">
        <f t="shared" si="1007"/>
        <v>2.4734366880777543</v>
      </c>
      <c r="AN1010" s="9">
        <f t="shared" si="1028"/>
        <v>83.360304550210486</v>
      </c>
      <c r="AO1010">
        <f t="shared" si="1008"/>
        <v>1.9895196601282805E-13</v>
      </c>
      <c r="AP1010">
        <f t="shared" si="1029"/>
        <v>2.3866511415273578E-15</v>
      </c>
      <c r="AQ1010">
        <f t="shared" si="1009"/>
        <v>5.9216781596562029</v>
      </c>
      <c r="AR1010">
        <f t="shared" si="1010"/>
        <v>-11.594024624063515</v>
      </c>
      <c r="AS1010">
        <f t="shared" si="1011"/>
        <v>4.872524226074848E-2</v>
      </c>
      <c r="AT1010">
        <f t="shared" si="1030"/>
        <v>-0.26892087837032391</v>
      </c>
      <c r="AU1010">
        <f t="shared" si="1012"/>
        <v>-5.6185725058588787</v>
      </c>
      <c r="AV1010">
        <f t="shared" si="1031"/>
        <v>-6.7401055408508478E-2</v>
      </c>
      <c r="AW1010">
        <f t="shared" si="1032"/>
        <v>0</v>
      </c>
      <c r="AX1010">
        <f t="shared" si="1013"/>
        <v>4.6272193918181791E-2</v>
      </c>
      <c r="AY1010" t="b">
        <f t="shared" si="1033"/>
        <v>0</v>
      </c>
      <c r="AZ1010">
        <f t="shared" si="1014"/>
        <v>37.337604695554134</v>
      </c>
      <c r="BA1010">
        <f t="shared" si="1015"/>
        <v>43.113144261330611</v>
      </c>
      <c r="BB1010">
        <f t="shared" si="1016"/>
        <v>0.38678710895008578</v>
      </c>
      <c r="BC1010">
        <f t="shared" si="1017"/>
        <v>2.4734366880777556</v>
      </c>
      <c r="BD1010">
        <f t="shared" si="1018"/>
        <v>4.9331796297907987E-2</v>
      </c>
      <c r="BF1010" s="15">
        <f t="shared" si="1034"/>
        <v>83.3603045502105</v>
      </c>
      <c r="BG1010" s="10">
        <f t="shared" si="1035"/>
        <v>0</v>
      </c>
      <c r="BH1010">
        <f t="shared" si="1036"/>
        <v>-5.6185725058588645</v>
      </c>
      <c r="BI1010">
        <f t="shared" si="1037"/>
        <v>5.9216781596562029</v>
      </c>
      <c r="BJ1010">
        <f t="shared" si="1038"/>
        <v>-11.594024624063508</v>
      </c>
      <c r="BK1010">
        <f t="shared" si="1039"/>
        <v>-6.0655403715964562E-4</v>
      </c>
      <c r="BM1010">
        <f t="shared" si="1040"/>
        <v>0</v>
      </c>
      <c r="BN1010">
        <f t="shared" si="1041"/>
        <v>0</v>
      </c>
      <c r="BO1010">
        <f t="shared" si="1042"/>
        <v>0</v>
      </c>
      <c r="BP1010">
        <f t="shared" si="1043"/>
        <v>0</v>
      </c>
    </row>
    <row r="1011" spans="1:68" x14ac:dyDescent="0.2">
      <c r="A1011">
        <f t="shared" si="1049"/>
        <v>0.97399999999999998</v>
      </c>
      <c r="B1011">
        <f t="shared" si="985"/>
        <v>3.0444647699315839</v>
      </c>
      <c r="C1011">
        <f t="shared" si="986"/>
        <v>8.1269080100843105E-2</v>
      </c>
      <c r="D1011">
        <f t="shared" si="987"/>
        <v>3.0444647699315839</v>
      </c>
      <c r="E1011">
        <f t="shared" si="993"/>
        <v>8.1179650485693575E-2</v>
      </c>
      <c r="F1011">
        <f t="shared" si="994"/>
        <v>8.117965048569345E-2</v>
      </c>
      <c r="G1011">
        <f t="shared" si="988"/>
        <v>3.0140201222322682</v>
      </c>
      <c r="H1011">
        <f t="shared" si="989"/>
        <v>0.12722677763838358</v>
      </c>
      <c r="I1011">
        <f t="shared" si="990"/>
        <v>0.1272267776383838</v>
      </c>
      <c r="J1011">
        <f t="shared" si="1045"/>
        <v>171.57056860685827</v>
      </c>
      <c r="K1011">
        <f t="shared" si="1046"/>
        <v>162.96650911142302</v>
      </c>
      <c r="L1011">
        <f t="shared" si="995"/>
        <v>1.4070552154962208E+38</v>
      </c>
      <c r="M1011">
        <f t="shared" si="991"/>
        <v>4.6286907189658999E-2</v>
      </c>
      <c r="N1011" s="17">
        <f t="shared" si="1047"/>
        <v>6.5128234170399216E+36</v>
      </c>
      <c r="O1011">
        <f t="shared" si="1048"/>
        <v>0</v>
      </c>
      <c r="P1011" s="18" t="e">
        <f t="shared" si="992"/>
        <v>#N/A</v>
      </c>
      <c r="R1011">
        <f t="shared" si="996"/>
        <v>5.0935447141217276</v>
      </c>
      <c r="S1011">
        <f t="shared" si="997"/>
        <v>87.839732554559006</v>
      </c>
      <c r="T1011">
        <f t="shared" si="1019"/>
        <v>-3.0728961399611396</v>
      </c>
      <c r="U1011" s="9">
        <f t="shared" si="998"/>
        <v>84.766836414597861</v>
      </c>
      <c r="V1011">
        <f t="shared" si="1020"/>
        <v>-6.5128234170397492E+36</v>
      </c>
      <c r="W1011">
        <f t="shared" si="1021"/>
        <v>0</v>
      </c>
      <c r="X1011">
        <f t="shared" si="1022"/>
        <v>-2.8421709430404007E-14</v>
      </c>
      <c r="Y1011">
        <f t="shared" si="999"/>
        <v>8.1269080100843105E-2</v>
      </c>
      <c r="Z1011">
        <f t="shared" si="1000"/>
        <v>31.415926535897931</v>
      </c>
      <c r="AA1011">
        <f t="shared" si="1001"/>
        <v>4.6311199002838466</v>
      </c>
      <c r="AB1011">
        <f t="shared" si="1023"/>
        <v>56.859505974363273</v>
      </c>
      <c r="AC1011">
        <f t="shared" si="1002"/>
        <v>88.275432510261197</v>
      </c>
      <c r="AD1011">
        <f t="shared" si="1024"/>
        <v>0.38806883211168863</v>
      </c>
      <c r="AE1011">
        <f t="shared" si="1003"/>
        <v>2.506041077943121</v>
      </c>
      <c r="AF1011" s="9">
        <f t="shared" si="1025"/>
        <v>91.169542420316006</v>
      </c>
      <c r="AG1011" s="9">
        <f t="shared" si="1026"/>
        <v>0</v>
      </c>
      <c r="AH1011">
        <f t="shared" si="1027"/>
        <v>0</v>
      </c>
      <c r="AI1011">
        <f t="shared" si="1044"/>
        <v>3.1257338500325638E-3</v>
      </c>
      <c r="AJ1011">
        <f t="shared" si="1004"/>
        <v>37.337604695554134</v>
      </c>
      <c r="AK1011">
        <f t="shared" si="1005"/>
        <v>44.481347341002959</v>
      </c>
      <c r="AL1011">
        <f t="shared" si="1006"/>
        <v>0.4367937050366244</v>
      </c>
      <c r="AM1011">
        <f t="shared" si="1007"/>
        <v>2.5110906730044826</v>
      </c>
      <c r="AN1011" s="9">
        <f t="shared" si="1028"/>
        <v>84.766836414598203</v>
      </c>
      <c r="AO1011">
        <f t="shared" si="1008"/>
        <v>3.4106051316484809E-13</v>
      </c>
      <c r="AP1011">
        <f t="shared" si="1029"/>
        <v>4.023513529474034E-15</v>
      </c>
      <c r="AQ1011">
        <f t="shared" si="1009"/>
        <v>5.9216781596562029</v>
      </c>
      <c r="AR1011">
        <f t="shared" si="1010"/>
        <v>-12.378158633360314</v>
      </c>
      <c r="AS1011">
        <f t="shared" si="1011"/>
        <v>4.8724872924935769E-2</v>
      </c>
      <c r="AT1011">
        <f t="shared" si="1030"/>
        <v>-0.27827751121086464</v>
      </c>
      <c r="AU1011">
        <f t="shared" si="1012"/>
        <v>-6.4027060057178034</v>
      </c>
      <c r="AV1011">
        <f t="shared" si="1031"/>
        <v>-7.5533148062785965E-2</v>
      </c>
      <c r="AW1011">
        <f t="shared" si="1032"/>
        <v>0</v>
      </c>
      <c r="AX1011">
        <f t="shared" si="1013"/>
        <v>4.6303451256682115E-2</v>
      </c>
      <c r="AY1011" t="b">
        <f t="shared" si="1033"/>
        <v>0</v>
      </c>
      <c r="AZ1011">
        <f t="shared" si="1014"/>
        <v>37.337604695554134</v>
      </c>
      <c r="BA1011">
        <f t="shared" si="1015"/>
        <v>44.481347341002952</v>
      </c>
      <c r="BB1011">
        <f t="shared" si="1016"/>
        <v>0.38746190873871644</v>
      </c>
      <c r="BC1011">
        <f t="shared" si="1017"/>
        <v>2.511090673004484</v>
      </c>
      <c r="BD1011">
        <f t="shared" si="1018"/>
        <v>4.9331796297907987E-2</v>
      </c>
      <c r="BF1011" s="15">
        <f t="shared" si="1034"/>
        <v>84.766836414598188</v>
      </c>
      <c r="BG1011" s="10">
        <f t="shared" si="1035"/>
        <v>0</v>
      </c>
      <c r="BH1011">
        <f t="shared" si="1036"/>
        <v>-6.4027060057178176</v>
      </c>
      <c r="BI1011">
        <f t="shared" si="1037"/>
        <v>5.9216781596562029</v>
      </c>
      <c r="BJ1011">
        <f t="shared" si="1038"/>
        <v>-12.378158633360322</v>
      </c>
      <c r="BK1011">
        <f t="shared" si="1039"/>
        <v>-6.0692337297219012E-4</v>
      </c>
      <c r="BM1011">
        <f t="shared" si="1040"/>
        <v>0</v>
      </c>
      <c r="BN1011">
        <f t="shared" si="1041"/>
        <v>0</v>
      </c>
      <c r="BO1011">
        <f t="shared" si="1042"/>
        <v>0</v>
      </c>
      <c r="BP1011">
        <f t="shared" si="1043"/>
        <v>0</v>
      </c>
    </row>
    <row r="1012" spans="1:68" x14ac:dyDescent="0.2">
      <c r="A1012">
        <f t="shared" si="1049"/>
        <v>0.97499999999999998</v>
      </c>
      <c r="B1012">
        <f t="shared" si="985"/>
        <v>3.0475905037816164</v>
      </c>
      <c r="C1012">
        <f t="shared" si="986"/>
        <v>7.8143346250810541E-2</v>
      </c>
      <c r="D1012">
        <f t="shared" si="987"/>
        <v>3.0475905037816164</v>
      </c>
      <c r="E1012">
        <f t="shared" si="993"/>
        <v>7.8063841667799561E-2</v>
      </c>
      <c r="F1012">
        <f t="shared" si="994"/>
        <v>7.8063841667799436E-2</v>
      </c>
      <c r="G1012">
        <f t="shared" si="988"/>
        <v>3.0171145987438002</v>
      </c>
      <c r="H1012">
        <f t="shared" si="989"/>
        <v>0.12415684366214866</v>
      </c>
      <c r="I1012">
        <f t="shared" si="990"/>
        <v>0.12415684366214857</v>
      </c>
      <c r="J1012">
        <f t="shared" si="1045"/>
        <v>175.81286651289562</v>
      </c>
      <c r="K1012">
        <f t="shared" si="1046"/>
        <v>166.95527617575297</v>
      </c>
      <c r="L1012">
        <f t="shared" si="995"/>
        <v>6.2785347001136551E+38</v>
      </c>
      <c r="M1012">
        <f t="shared" si="991"/>
        <v>4.6318131003512078E-2</v>
      </c>
      <c r="N1012" s="17">
        <f t="shared" si="1047"/>
        <v>2.9080999274996069E+37</v>
      </c>
      <c r="O1012">
        <f t="shared" si="1048"/>
        <v>0</v>
      </c>
      <c r="P1012" s="18" t="e">
        <f t="shared" si="992"/>
        <v>#N/A</v>
      </c>
      <c r="R1012">
        <f t="shared" si="996"/>
        <v>5.1177259692191477</v>
      </c>
      <c r="S1012">
        <f t="shared" si="997"/>
        <v>89.335370159021195</v>
      </c>
      <c r="T1012">
        <f t="shared" si="1019"/>
        <v>-3.0722217961965774</v>
      </c>
      <c r="U1012" s="9">
        <f t="shared" si="998"/>
        <v>86.263148362824623</v>
      </c>
      <c r="V1012">
        <f t="shared" si="1020"/>
        <v>-2.9080999274994657E+37</v>
      </c>
      <c r="W1012">
        <f t="shared" si="1021"/>
        <v>0</v>
      </c>
      <c r="X1012">
        <f t="shared" si="1022"/>
        <v>-4.2632564145606011E-14</v>
      </c>
      <c r="Y1012">
        <f t="shared" si="999"/>
        <v>7.8143346250810541E-2</v>
      </c>
      <c r="Z1012">
        <f t="shared" si="1000"/>
        <v>31.415926535897931</v>
      </c>
      <c r="AA1012">
        <f t="shared" si="1001"/>
        <v>4.6342456341338796</v>
      </c>
      <c r="AB1012">
        <f t="shared" si="1023"/>
        <v>59.183656551485619</v>
      </c>
      <c r="AC1012">
        <f t="shared" si="1002"/>
        <v>90.59958308738355</v>
      </c>
      <c r="AD1012">
        <f t="shared" si="1024"/>
        <v>0.38874354569033837</v>
      </c>
      <c r="AE1012">
        <f t="shared" si="1003"/>
        <v>2.5451778635304012</v>
      </c>
      <c r="AF1012" s="9">
        <f t="shared" si="1025"/>
        <v>93.53350449660428</v>
      </c>
      <c r="AG1012" s="9">
        <f t="shared" si="1026"/>
        <v>0</v>
      </c>
      <c r="AH1012">
        <f t="shared" si="1027"/>
        <v>0</v>
      </c>
      <c r="AI1012">
        <f t="shared" si="1044"/>
        <v>3.1257338500325638E-3</v>
      </c>
      <c r="AJ1012">
        <f t="shared" si="1004"/>
        <v>37.337604695554134</v>
      </c>
      <c r="AK1012">
        <f t="shared" si="1005"/>
        <v>45.937847314322859</v>
      </c>
      <c r="AL1012">
        <f t="shared" si="1006"/>
        <v>0.43746804880118662</v>
      </c>
      <c r="AM1012">
        <f t="shared" si="1007"/>
        <v>2.5502283041465246</v>
      </c>
      <c r="AN1012" s="9">
        <f t="shared" si="1028"/>
        <v>86.263148362824722</v>
      </c>
      <c r="AO1012">
        <f t="shared" si="1008"/>
        <v>0</v>
      </c>
      <c r="AP1012">
        <f t="shared" si="1029"/>
        <v>0</v>
      </c>
      <c r="AQ1012">
        <f t="shared" si="1009"/>
        <v>5.9216781596562029</v>
      </c>
      <c r="AR1012">
        <f t="shared" si="1010"/>
        <v>-13.24580923716276</v>
      </c>
      <c r="AS1012">
        <f t="shared" si="1011"/>
        <v>4.872450311084825E-2</v>
      </c>
      <c r="AT1012">
        <f t="shared" si="1030"/>
        <v>-0.28834196662569511</v>
      </c>
      <c r="AU1012">
        <f t="shared" si="1012"/>
        <v>-7.2703561337795577</v>
      </c>
      <c r="AV1012">
        <f t="shared" si="1031"/>
        <v>-8.4281135939999294E-2</v>
      </c>
      <c r="AW1012">
        <f t="shared" si="1032"/>
        <v>0</v>
      </c>
      <c r="AX1012">
        <f t="shared" si="1013"/>
        <v>4.633470859518244E-2</v>
      </c>
      <c r="AY1012" t="b">
        <f t="shared" si="1033"/>
        <v>0</v>
      </c>
      <c r="AZ1012">
        <f t="shared" si="1014"/>
        <v>37.337604695554134</v>
      </c>
      <c r="BA1012">
        <f t="shared" si="1015"/>
        <v>45.937847314322852</v>
      </c>
      <c r="BB1012">
        <f t="shared" si="1016"/>
        <v>0.38813625250327871</v>
      </c>
      <c r="BC1012">
        <f t="shared" si="1017"/>
        <v>2.5502283041465263</v>
      </c>
      <c r="BD1012">
        <f t="shared" si="1018"/>
        <v>4.9331796297907987E-2</v>
      </c>
      <c r="BF1012" s="15">
        <f t="shared" si="1034"/>
        <v>86.263148362824694</v>
      </c>
      <c r="BG1012" s="10">
        <f t="shared" si="1035"/>
        <v>0</v>
      </c>
      <c r="BH1012">
        <f t="shared" si="1036"/>
        <v>-7.2703561337795861</v>
      </c>
      <c r="BI1012">
        <f t="shared" si="1037"/>
        <v>5.9216781596562029</v>
      </c>
      <c r="BJ1012">
        <f t="shared" si="1038"/>
        <v>-13.245809237162767</v>
      </c>
      <c r="BK1012">
        <f t="shared" si="1039"/>
        <v>-6.0729318705965429E-4</v>
      </c>
      <c r="BM1012">
        <f t="shared" si="1040"/>
        <v>0</v>
      </c>
      <c r="BN1012">
        <f t="shared" si="1041"/>
        <v>0</v>
      </c>
      <c r="BO1012">
        <f t="shared" si="1042"/>
        <v>0</v>
      </c>
      <c r="BP1012">
        <f t="shared" si="1043"/>
        <v>0</v>
      </c>
    </row>
    <row r="1013" spans="1:68" x14ac:dyDescent="0.2">
      <c r="A1013">
        <f t="shared" si="1049"/>
        <v>0.97599999999999998</v>
      </c>
      <c r="B1013">
        <f t="shared" si="985"/>
        <v>3.0507162376316486</v>
      </c>
      <c r="C1013">
        <f t="shared" si="986"/>
        <v>7.5017612400778422E-2</v>
      </c>
      <c r="D1013">
        <f t="shared" si="987"/>
        <v>3.0507162376316486</v>
      </c>
      <c r="E1013">
        <f t="shared" si="993"/>
        <v>7.4947270150236431E-2</v>
      </c>
      <c r="F1013">
        <f t="shared" si="994"/>
        <v>7.494727015023632E-2</v>
      </c>
      <c r="G1013">
        <f t="shared" si="988"/>
        <v>3.0202090752553321</v>
      </c>
      <c r="H1013">
        <f t="shared" si="989"/>
        <v>0.12108572078763609</v>
      </c>
      <c r="I1013">
        <f t="shared" si="990"/>
        <v>0.12108572078763614</v>
      </c>
      <c r="J1013">
        <f t="shared" si="1045"/>
        <v>180.27204561732813</v>
      </c>
      <c r="K1013">
        <f t="shared" si="1046"/>
        <v>171.14692595934636</v>
      </c>
      <c r="L1013">
        <f t="shared" si="995"/>
        <v>3.0929502368218701E+39</v>
      </c>
      <c r="M1013">
        <f t="shared" si="991"/>
        <v>4.6349354772111356E-2</v>
      </c>
      <c r="N1013" s="17">
        <f t="shared" si="1047"/>
        <v>1.433562478189427E+38</v>
      </c>
      <c r="O1013">
        <f t="shared" si="1048"/>
        <v>0</v>
      </c>
      <c r="P1013" s="18" t="e">
        <f t="shared" si="992"/>
        <v>#N/A</v>
      </c>
      <c r="R1013">
        <f t="shared" si="996"/>
        <v>5.1425224037243069</v>
      </c>
      <c r="S1013">
        <f t="shared" si="997"/>
        <v>90.929944031373282</v>
      </c>
      <c r="T1013">
        <f t="shared" si="1019"/>
        <v>-3.0715479078414645</v>
      </c>
      <c r="U1013" s="9">
        <f t="shared" si="998"/>
        <v>87.858396123531818</v>
      </c>
      <c r="V1013">
        <f t="shared" si="1020"/>
        <v>-1.4335624781894723E+38</v>
      </c>
      <c r="W1013">
        <f t="shared" si="1021"/>
        <v>0</v>
      </c>
      <c r="X1013">
        <f t="shared" si="1022"/>
        <v>2.8421709430404007E-14</v>
      </c>
      <c r="Y1013">
        <f t="shared" si="999"/>
        <v>7.5017612400778422E-2</v>
      </c>
      <c r="Z1013">
        <f t="shared" si="1000"/>
        <v>31.415926535897931</v>
      </c>
      <c r="AA1013">
        <f t="shared" si="1001"/>
        <v>4.6373713679839117</v>
      </c>
      <c r="AB1013">
        <f t="shared" si="1023"/>
        <v>61.701096566936137</v>
      </c>
      <c r="AC1013">
        <f t="shared" si="1002"/>
        <v>93.117023102834068</v>
      </c>
      <c r="AD1013">
        <f t="shared" si="1024"/>
        <v>0.38941780433750595</v>
      </c>
      <c r="AE1013">
        <f t="shared" si="1003"/>
        <v>2.5859192244165614</v>
      </c>
      <c r="AF1013" s="9">
        <f t="shared" si="1025"/>
        <v>96.092360131588137</v>
      </c>
      <c r="AG1013" s="9">
        <f t="shared" si="1026"/>
        <v>0</v>
      </c>
      <c r="AH1013">
        <f t="shared" si="1027"/>
        <v>0</v>
      </c>
      <c r="AI1013">
        <f t="shared" si="1044"/>
        <v>3.1257338500323417E-3</v>
      </c>
      <c r="AJ1013">
        <f t="shared" si="1004"/>
        <v>37.337604695554134</v>
      </c>
      <c r="AK1013">
        <f t="shared" si="1005"/>
        <v>47.491679013446394</v>
      </c>
      <c r="AL1013">
        <f t="shared" si="1006"/>
        <v>0.43814193715629957</v>
      </c>
      <c r="AM1013">
        <f t="shared" si="1007"/>
        <v>2.5909704773752043</v>
      </c>
      <c r="AN1013" s="9">
        <f t="shared" si="1028"/>
        <v>87.858396123532032</v>
      </c>
      <c r="AO1013">
        <f t="shared" si="1008"/>
        <v>2.1316282072803006E-13</v>
      </c>
      <c r="AP1013">
        <f t="shared" si="1029"/>
        <v>2.4262088785267094E-15</v>
      </c>
      <c r="AQ1013">
        <f t="shared" si="1009"/>
        <v>5.9216781596562029</v>
      </c>
      <c r="AR1013">
        <f t="shared" si="1010"/>
        <v>-14.209417553489743</v>
      </c>
      <c r="AS1013">
        <f t="shared" si="1011"/>
        <v>4.872413281879362E-2</v>
      </c>
      <c r="AT1013">
        <f t="shared" si="1030"/>
        <v>-0.29919804581907095</v>
      </c>
      <c r="AU1013">
        <f t="shared" si="1012"/>
        <v>-8.2339640080561054</v>
      </c>
      <c r="AV1013">
        <f t="shared" si="1031"/>
        <v>-9.3718578660130086E-2</v>
      </c>
      <c r="AW1013">
        <f t="shared" si="1032"/>
        <v>0</v>
      </c>
      <c r="AX1013">
        <f t="shared" si="1013"/>
        <v>4.6365965933682765E-2</v>
      </c>
      <c r="AY1013" t="b">
        <f t="shared" si="1033"/>
        <v>0</v>
      </c>
      <c r="AZ1013">
        <f t="shared" si="1014"/>
        <v>37.337604695554134</v>
      </c>
      <c r="BA1013">
        <f t="shared" si="1015"/>
        <v>47.491679013446387</v>
      </c>
      <c r="BB1013">
        <f t="shared" si="1016"/>
        <v>0.38881014085839177</v>
      </c>
      <c r="BC1013">
        <f t="shared" si="1017"/>
        <v>2.5909704773752056</v>
      </c>
      <c r="BD1013">
        <f t="shared" si="1018"/>
        <v>4.9331796297907987E-2</v>
      </c>
      <c r="BF1013" s="15">
        <f t="shared" si="1034"/>
        <v>87.858396123532032</v>
      </c>
      <c r="BG1013" s="10">
        <f t="shared" si="1035"/>
        <v>0</v>
      </c>
      <c r="BH1013">
        <f t="shared" si="1036"/>
        <v>-8.2339640080561054</v>
      </c>
      <c r="BI1013">
        <f t="shared" si="1037"/>
        <v>5.9216781596562029</v>
      </c>
      <c r="BJ1013">
        <f t="shared" si="1038"/>
        <v>-14.20941755348975</v>
      </c>
      <c r="BK1013">
        <f t="shared" si="1039"/>
        <v>-6.0766347911417329E-4</v>
      </c>
      <c r="BM1013">
        <f t="shared" si="1040"/>
        <v>0</v>
      </c>
      <c r="BN1013">
        <f t="shared" si="1041"/>
        <v>0</v>
      </c>
      <c r="BO1013">
        <f t="shared" si="1042"/>
        <v>0</v>
      </c>
      <c r="BP1013">
        <f t="shared" si="1043"/>
        <v>0</v>
      </c>
    </row>
    <row r="1014" spans="1:68" x14ac:dyDescent="0.2">
      <c r="A1014">
        <f t="shared" si="1049"/>
        <v>0.97699999999999998</v>
      </c>
      <c r="B1014">
        <f t="shared" si="985"/>
        <v>3.0538419714816811</v>
      </c>
      <c r="C1014">
        <f t="shared" si="986"/>
        <v>7.1891878550745858E-2</v>
      </c>
      <c r="D1014">
        <f t="shared" si="987"/>
        <v>3.0538419714816811</v>
      </c>
      <c r="E1014">
        <f t="shared" si="993"/>
        <v>7.1829966382543284E-2</v>
      </c>
      <c r="F1014">
        <f t="shared" si="994"/>
        <v>7.1829966382543159E-2</v>
      </c>
      <c r="G1014">
        <f t="shared" si="988"/>
        <v>3.0233035517668645</v>
      </c>
      <c r="H1014">
        <f t="shared" si="989"/>
        <v>0.11801343842323399</v>
      </c>
      <c r="I1014">
        <f t="shared" si="990"/>
        <v>0.11801343842323418</v>
      </c>
      <c r="J1014">
        <f t="shared" si="1045"/>
        <v>184.96512662525996</v>
      </c>
      <c r="K1014">
        <f t="shared" si="1046"/>
        <v>175.55732531723555</v>
      </c>
      <c r="L1014">
        <f t="shared" si="995"/>
        <v>1.6998212219894596E+40</v>
      </c>
      <c r="M1014">
        <f t="shared" si="991"/>
        <v>4.6380578495426331E-2</v>
      </c>
      <c r="N1014" s="17">
        <f t="shared" si="1047"/>
        <v>7.8838691614673639E+38</v>
      </c>
      <c r="O1014">
        <f t="shared" si="1048"/>
        <v>0</v>
      </c>
      <c r="P1014" s="18" t="e">
        <f t="shared" si="992"/>
        <v>#N/A</v>
      </c>
      <c r="R1014">
        <f t="shared" si="996"/>
        <v>5.167965629554943</v>
      </c>
      <c r="S1014">
        <f t="shared" si="997"/>
        <v>92.633926801758278</v>
      </c>
      <c r="T1014">
        <f t="shared" si="1019"/>
        <v>-3.070874474282423</v>
      </c>
      <c r="U1014" s="9">
        <f t="shared" si="998"/>
        <v>89.563052327475859</v>
      </c>
      <c r="V1014">
        <f t="shared" si="1020"/>
        <v>-7.8838691614671146E+38</v>
      </c>
      <c r="W1014">
        <f t="shared" si="1021"/>
        <v>0</v>
      </c>
      <c r="X1014">
        <f t="shared" si="1022"/>
        <v>-2.8421709430404007E-14</v>
      </c>
      <c r="Y1014">
        <f t="shared" si="999"/>
        <v>7.1891878550745858E-2</v>
      </c>
      <c r="Z1014">
        <f t="shared" si="1000"/>
        <v>31.415926535897931</v>
      </c>
      <c r="AA1014">
        <f t="shared" si="1001"/>
        <v>4.6404971018339438</v>
      </c>
      <c r="AB1014">
        <f t="shared" si="1023"/>
        <v>64.437036915658993</v>
      </c>
      <c r="AC1014">
        <f t="shared" si="1002"/>
        <v>95.852963451556917</v>
      </c>
      <c r="AD1014">
        <f t="shared" si="1024"/>
        <v>0.39009160866626119</v>
      </c>
      <c r="AE1014">
        <f t="shared" si="1003"/>
        <v>2.628401498814378</v>
      </c>
      <c r="AF1014" s="9">
        <f t="shared" si="1025"/>
        <v>98.871456559037568</v>
      </c>
      <c r="AG1014" s="9">
        <f t="shared" si="1026"/>
        <v>0</v>
      </c>
      <c r="AH1014">
        <f t="shared" si="1027"/>
        <v>0</v>
      </c>
      <c r="AI1014">
        <f t="shared" si="1044"/>
        <v>3.1257338500323417E-3</v>
      </c>
      <c r="AJ1014">
        <f t="shared" si="1004"/>
        <v>37.337604695554134</v>
      </c>
      <c r="AK1014">
        <f t="shared" si="1005"/>
        <v>49.153178730297036</v>
      </c>
      <c r="AL1014">
        <f t="shared" si="1006"/>
        <v>0.43881537071534105</v>
      </c>
      <c r="AM1014">
        <f t="shared" si="1007"/>
        <v>2.6334535309096907</v>
      </c>
      <c r="AN1014" s="9">
        <f t="shared" si="1028"/>
        <v>89.5630523274762</v>
      </c>
      <c r="AO1014">
        <f t="shared" si="1008"/>
        <v>3.4106051316484809E-13</v>
      </c>
      <c r="AP1014">
        <f t="shared" si="1029"/>
        <v>3.8080492379581102E-15</v>
      </c>
      <c r="AQ1014">
        <f t="shared" si="1009"/>
        <v>5.9216781596562029</v>
      </c>
      <c r="AR1014">
        <f t="shared" si="1010"/>
        <v>-15.283858185361957</v>
      </c>
      <c r="AS1014">
        <f t="shared" si="1011"/>
        <v>4.8723762049079855E-2</v>
      </c>
      <c r="AT1014">
        <f t="shared" si="1030"/>
        <v>-0.31094343397859014</v>
      </c>
      <c r="AU1014">
        <f t="shared" si="1012"/>
        <v>-9.3084042315613686</v>
      </c>
      <c r="AV1014">
        <f t="shared" si="1031"/>
        <v>-0.10393129744536109</v>
      </c>
      <c r="AW1014">
        <f t="shared" si="1032"/>
        <v>0</v>
      </c>
      <c r="AX1014">
        <f t="shared" si="1013"/>
        <v>4.639722327218309E-2</v>
      </c>
      <c r="AY1014" t="b">
        <f t="shared" si="1033"/>
        <v>0</v>
      </c>
      <c r="AZ1014">
        <f t="shared" si="1014"/>
        <v>37.337604695554134</v>
      </c>
      <c r="BA1014">
        <f t="shared" si="1015"/>
        <v>49.153178730297029</v>
      </c>
      <c r="BB1014">
        <f t="shared" si="1016"/>
        <v>0.38948357441743314</v>
      </c>
      <c r="BC1014">
        <f t="shared" si="1017"/>
        <v>2.6334535309096925</v>
      </c>
      <c r="BD1014">
        <f t="shared" si="1018"/>
        <v>4.9331796297907987E-2</v>
      </c>
      <c r="BF1014" s="15">
        <f t="shared" si="1034"/>
        <v>89.5630523274762</v>
      </c>
      <c r="BG1014" s="10">
        <f t="shared" si="1035"/>
        <v>0</v>
      </c>
      <c r="BH1014">
        <f t="shared" si="1036"/>
        <v>-9.3084042315613686</v>
      </c>
      <c r="BI1014">
        <f t="shared" si="1037"/>
        <v>5.9216781596562029</v>
      </c>
      <c r="BJ1014">
        <f t="shared" si="1038"/>
        <v>-15.283858185361964</v>
      </c>
      <c r="BK1014">
        <f t="shared" si="1039"/>
        <v>-6.080342488280488E-4</v>
      </c>
      <c r="BM1014">
        <f t="shared" si="1040"/>
        <v>0</v>
      </c>
      <c r="BN1014">
        <f t="shared" si="1041"/>
        <v>0</v>
      </c>
      <c r="BO1014">
        <f t="shared" si="1042"/>
        <v>0</v>
      </c>
      <c r="BP1014">
        <f t="shared" si="1043"/>
        <v>0</v>
      </c>
    </row>
    <row r="1015" spans="1:68" x14ac:dyDescent="0.2">
      <c r="A1015">
        <f t="shared" si="1049"/>
        <v>0.97799999999999998</v>
      </c>
      <c r="B1015">
        <f t="shared" si="985"/>
        <v>3.0569677053317137</v>
      </c>
      <c r="C1015">
        <f t="shared" si="986"/>
        <v>6.8766144700713294E-2</v>
      </c>
      <c r="D1015">
        <f t="shared" si="987"/>
        <v>3.0569677053317137</v>
      </c>
      <c r="E1015">
        <f t="shared" si="993"/>
        <v>6.871196082141473E-2</v>
      </c>
      <c r="F1015">
        <f t="shared" si="994"/>
        <v>6.8711960821414605E-2</v>
      </c>
      <c r="G1015">
        <f t="shared" si="988"/>
        <v>3.0263980282783964</v>
      </c>
      <c r="H1015">
        <f t="shared" si="989"/>
        <v>0.11494002598843477</v>
      </c>
      <c r="I1015">
        <f t="shared" si="990"/>
        <v>0.11494002598843467</v>
      </c>
      <c r="J1015">
        <f t="shared" si="1045"/>
        <v>189.91095916084234</v>
      </c>
      <c r="K1015">
        <f t="shared" si="1046"/>
        <v>180.20404154989339</v>
      </c>
      <c r="L1015">
        <f t="shared" si="995"/>
        <v>1.0548196644638751E+41</v>
      </c>
      <c r="M1015">
        <f t="shared" si="991"/>
        <v>4.6411802173426511E-2</v>
      </c>
      <c r="N1015" s="17">
        <f t="shared" si="1047"/>
        <v>4.8956081595737506E+39</v>
      </c>
      <c r="O1015">
        <f t="shared" si="1048"/>
        <v>0</v>
      </c>
      <c r="P1015" s="18" t="e">
        <f t="shared" si="992"/>
        <v>#N/A</v>
      </c>
      <c r="R1015">
        <f t="shared" si="996"/>
        <v>5.1940897730575442</v>
      </c>
      <c r="S1015">
        <f t="shared" si="997"/>
        <v>94.459358630915517</v>
      </c>
      <c r="T1015">
        <f t="shared" si="1019"/>
        <v>-3.070201494907316</v>
      </c>
      <c r="U1015" s="9">
        <f t="shared" si="998"/>
        <v>91.389157136008208</v>
      </c>
      <c r="V1015">
        <f t="shared" si="1020"/>
        <v>-4.8956081595737198E+39</v>
      </c>
      <c r="W1015">
        <f t="shared" si="1021"/>
        <v>0</v>
      </c>
      <c r="X1015">
        <f t="shared" si="1022"/>
        <v>0</v>
      </c>
      <c r="Y1015">
        <f t="shared" si="999"/>
        <v>6.8766144700713294E-2</v>
      </c>
      <c r="Z1015">
        <f t="shared" si="1000"/>
        <v>31.415926535897931</v>
      </c>
      <c r="AA1015">
        <f t="shared" si="1001"/>
        <v>4.6436228356839759</v>
      </c>
      <c r="AB1015">
        <f t="shared" si="1023"/>
        <v>67.421272288439752</v>
      </c>
      <c r="AC1015">
        <f t="shared" si="1002"/>
        <v>98.83719882433769</v>
      </c>
      <c r="AD1015">
        <f t="shared" si="1024"/>
        <v>0.39076495928843508</v>
      </c>
      <c r="AE1015">
        <f t="shared" si="1003"/>
        <v>2.6727792146715901</v>
      </c>
      <c r="AF1015" s="9">
        <f t="shared" si="1025"/>
        <v>101.90074299829772</v>
      </c>
      <c r="AG1015" s="9">
        <f t="shared" si="1026"/>
        <v>0</v>
      </c>
      <c r="AH1015">
        <f t="shared" si="1027"/>
        <v>0</v>
      </c>
      <c r="AI1015">
        <f t="shared" si="1044"/>
        <v>3.1257338500325638E-3</v>
      </c>
      <c r="AJ1015">
        <f t="shared" si="1004"/>
        <v>37.337604695554134</v>
      </c>
      <c r="AK1015">
        <f t="shared" si="1005"/>
        <v>50.934232097659859</v>
      </c>
      <c r="AL1015">
        <f t="shared" si="1006"/>
        <v>0.43948835009044807</v>
      </c>
      <c r="AM1015">
        <f t="shared" si="1007"/>
        <v>2.6778319927038643</v>
      </c>
      <c r="AN1015" s="9">
        <f t="shared" si="1028"/>
        <v>91.389157136008293</v>
      </c>
      <c r="AO1015">
        <f t="shared" si="1008"/>
        <v>0</v>
      </c>
      <c r="AP1015">
        <f t="shared" si="1029"/>
        <v>0</v>
      </c>
      <c r="AQ1015">
        <f t="shared" si="1009"/>
        <v>5.9216781596562029</v>
      </c>
      <c r="AR1015">
        <f t="shared" si="1010"/>
        <v>-16.487040190779894</v>
      </c>
      <c r="AS1015">
        <f t="shared" si="1011"/>
        <v>4.8723390802012989E-2</v>
      </c>
      <c r="AT1015">
        <f t="shared" si="1030"/>
        <v>-0.32369272121680581</v>
      </c>
      <c r="AU1015">
        <f t="shared" si="1012"/>
        <v>-10.511585862289422</v>
      </c>
      <c r="AV1015">
        <f t="shared" si="1031"/>
        <v>-0.11502005480415736</v>
      </c>
      <c r="AW1015">
        <f t="shared" si="1032"/>
        <v>0</v>
      </c>
      <c r="AX1015">
        <f t="shared" si="1013"/>
        <v>4.6428480610683415E-2</v>
      </c>
      <c r="AY1015" t="b">
        <f t="shared" si="1033"/>
        <v>0</v>
      </c>
      <c r="AZ1015">
        <f t="shared" si="1014"/>
        <v>37.337604695554134</v>
      </c>
      <c r="BA1015">
        <f t="shared" si="1015"/>
        <v>50.934232097659823</v>
      </c>
      <c r="BB1015">
        <f t="shared" si="1016"/>
        <v>0.39015655379254016</v>
      </c>
      <c r="BC1015">
        <f t="shared" si="1017"/>
        <v>2.6778319927038661</v>
      </c>
      <c r="BD1015">
        <f t="shared" si="1018"/>
        <v>4.9331796297907987E-2</v>
      </c>
      <c r="BF1015" s="15">
        <f t="shared" si="1034"/>
        <v>91.389157136008279</v>
      </c>
      <c r="BG1015" s="10">
        <f t="shared" si="1035"/>
        <v>0</v>
      </c>
      <c r="BH1015">
        <f t="shared" si="1036"/>
        <v>-10.511585862289436</v>
      </c>
      <c r="BI1015">
        <f t="shared" si="1037"/>
        <v>5.9216781596562029</v>
      </c>
      <c r="BJ1015">
        <f t="shared" si="1038"/>
        <v>-16.487040190779929</v>
      </c>
      <c r="BK1015">
        <f t="shared" si="1039"/>
        <v>-6.0840549589491477E-4</v>
      </c>
      <c r="BM1015">
        <f t="shared" si="1040"/>
        <v>0</v>
      </c>
      <c r="BN1015">
        <f t="shared" si="1041"/>
        <v>0</v>
      </c>
      <c r="BO1015">
        <f t="shared" si="1042"/>
        <v>0</v>
      </c>
      <c r="BP1015">
        <f t="shared" si="1043"/>
        <v>0</v>
      </c>
    </row>
    <row r="1016" spans="1:68" x14ac:dyDescent="0.2">
      <c r="A1016">
        <f t="shared" si="1049"/>
        <v>0.97899999999999998</v>
      </c>
      <c r="B1016">
        <f t="shared" si="985"/>
        <v>3.0600934391817458</v>
      </c>
      <c r="C1016">
        <f t="shared" si="986"/>
        <v>6.5640410850681175E-2</v>
      </c>
      <c r="D1016">
        <f t="shared" si="987"/>
        <v>3.0600934391817458</v>
      </c>
      <c r="E1016">
        <f t="shared" si="993"/>
        <v>6.5593283930402091E-2</v>
      </c>
      <c r="F1016">
        <f t="shared" si="994"/>
        <v>6.5593283930401966E-2</v>
      </c>
      <c r="G1016">
        <f t="shared" si="988"/>
        <v>3.0294925047899284</v>
      </c>
      <c r="H1016">
        <f t="shared" si="989"/>
        <v>0.11186551291355082</v>
      </c>
      <c r="I1016">
        <f t="shared" si="990"/>
        <v>0.11186551291355086</v>
      </c>
      <c r="J1016">
        <f t="shared" si="1045"/>
        <v>195.13047419989627</v>
      </c>
      <c r="K1016">
        <f t="shared" si="1046"/>
        <v>185.10657660246693</v>
      </c>
      <c r="L1016">
        <f t="shared" si="995"/>
        <v>7.4945020916490341E+41</v>
      </c>
      <c r="M1016">
        <f t="shared" si="991"/>
        <v>4.644302580608136E-2</v>
      </c>
      <c r="N1016" s="17">
        <f t="shared" si="1047"/>
        <v>3.4806735404618681E+40</v>
      </c>
      <c r="O1016">
        <f t="shared" si="1048"/>
        <v>0</v>
      </c>
      <c r="P1016" s="18" t="e">
        <f t="shared" si="992"/>
        <v>#N/A</v>
      </c>
      <c r="R1016">
        <f t="shared" si="996"/>
        <v>5.2209317489453966</v>
      </c>
      <c r="S1016">
        <f t="shared" si="997"/>
        <v>96.420158510035492</v>
      </c>
      <c r="T1016">
        <f t="shared" si="1019"/>
        <v>-3.0695289691052414</v>
      </c>
      <c r="U1016" s="9">
        <f t="shared" si="998"/>
        <v>93.350629540930257</v>
      </c>
      <c r="V1016">
        <f t="shared" si="1020"/>
        <v>-3.4806735404616805E+40</v>
      </c>
      <c r="W1016">
        <f t="shared" si="1021"/>
        <v>0</v>
      </c>
      <c r="X1016">
        <f t="shared" si="1022"/>
        <v>-5.6843418860808015E-14</v>
      </c>
      <c r="Y1016">
        <f t="shared" si="999"/>
        <v>6.5640410850681175E-2</v>
      </c>
      <c r="Z1016">
        <f t="shared" si="1000"/>
        <v>31.415926535897931</v>
      </c>
      <c r="AA1016">
        <f t="shared" si="1001"/>
        <v>4.6467485695340081</v>
      </c>
      <c r="AB1016">
        <f t="shared" si="1023"/>
        <v>70.689272551858963</v>
      </c>
      <c r="AC1016">
        <f t="shared" si="1002"/>
        <v>102.10519908775689</v>
      </c>
      <c r="AD1016">
        <f t="shared" si="1024"/>
        <v>0.39143785681462412</v>
      </c>
      <c r="AE1016">
        <f t="shared" si="1003"/>
        <v>2.7192284766075403</v>
      </c>
      <c r="AF1016" s="9">
        <f t="shared" si="1025"/>
        <v>105.21586542117905</v>
      </c>
      <c r="AG1016" s="9">
        <f t="shared" si="1026"/>
        <v>0</v>
      </c>
      <c r="AH1016">
        <f t="shared" si="1027"/>
        <v>0</v>
      </c>
      <c r="AI1016">
        <f t="shared" si="1044"/>
        <v>3.1257338500323417E-3</v>
      </c>
      <c r="AJ1016">
        <f t="shared" si="1004"/>
        <v>37.337604695554134</v>
      </c>
      <c r="AK1016">
        <f t="shared" si="1005"/>
        <v>52.84858200210099</v>
      </c>
      <c r="AL1016">
        <f t="shared" si="1006"/>
        <v>0.44016087589252262</v>
      </c>
      <c r="AM1016">
        <f t="shared" si="1007"/>
        <v>2.7242819673829168</v>
      </c>
      <c r="AN1016" s="9">
        <f t="shared" si="1028"/>
        <v>93.350629540930569</v>
      </c>
      <c r="AO1016">
        <f t="shared" si="1008"/>
        <v>3.1263880373444408E-13</v>
      </c>
      <c r="AP1016">
        <f t="shared" si="1029"/>
        <v>3.3490808286125623E-15</v>
      </c>
      <c r="AQ1016">
        <f t="shared" si="1009"/>
        <v>5.9216781596562029</v>
      </c>
      <c r="AR1016">
        <f t="shared" si="1010"/>
        <v>-17.840690549757973</v>
      </c>
      <c r="AS1016">
        <f t="shared" si="1011"/>
        <v>4.87230190778985E-2</v>
      </c>
      <c r="AT1016">
        <f t="shared" si="1030"/>
        <v>-0.33758125334467287</v>
      </c>
      <c r="AU1016">
        <f t="shared" si="1012"/>
        <v>-11.865235880248477</v>
      </c>
      <c r="AV1016">
        <f t="shared" si="1031"/>
        <v>-0.12710397282372948</v>
      </c>
      <c r="AW1016">
        <f t="shared" si="1032"/>
        <v>0</v>
      </c>
      <c r="AX1016">
        <f t="shared" si="1013"/>
        <v>4.6459737949183733E-2</v>
      </c>
      <c r="AY1016" t="b">
        <f t="shared" si="1033"/>
        <v>0</v>
      </c>
      <c r="AZ1016">
        <f t="shared" si="1014"/>
        <v>37.337604695554134</v>
      </c>
      <c r="BA1016">
        <f t="shared" si="1015"/>
        <v>52.848582002100954</v>
      </c>
      <c r="BB1016">
        <f t="shared" si="1016"/>
        <v>0.39082907959461455</v>
      </c>
      <c r="BC1016">
        <f t="shared" si="1017"/>
        <v>2.7242819673829186</v>
      </c>
      <c r="BD1016">
        <f t="shared" si="1018"/>
        <v>4.9331796297907987E-2</v>
      </c>
      <c r="BF1016" s="15">
        <f t="shared" si="1034"/>
        <v>93.350629540930527</v>
      </c>
      <c r="BG1016" s="10">
        <f t="shared" si="1035"/>
        <v>0</v>
      </c>
      <c r="BH1016">
        <f t="shared" si="1036"/>
        <v>-11.86523588024852</v>
      </c>
      <c r="BI1016">
        <f t="shared" si="1037"/>
        <v>5.9216781596562029</v>
      </c>
      <c r="BJ1016">
        <f t="shared" si="1038"/>
        <v>-17.840690549758008</v>
      </c>
      <c r="BK1016">
        <f t="shared" si="1039"/>
        <v>-6.0877722000957091E-4</v>
      </c>
      <c r="BM1016">
        <f t="shared" si="1040"/>
        <v>0</v>
      </c>
      <c r="BN1016">
        <f t="shared" si="1041"/>
        <v>0</v>
      </c>
      <c r="BO1016">
        <f t="shared" si="1042"/>
        <v>0</v>
      </c>
      <c r="BP1016">
        <f t="shared" si="1043"/>
        <v>0</v>
      </c>
    </row>
    <row r="1017" spans="1:68" x14ac:dyDescent="0.2">
      <c r="A1017">
        <f t="shared" si="1049"/>
        <v>0.98</v>
      </c>
      <c r="B1017">
        <f t="shared" si="985"/>
        <v>3.0632191730317784</v>
      </c>
      <c r="C1017">
        <f t="shared" si="986"/>
        <v>6.2514677000648611E-2</v>
      </c>
      <c r="D1017">
        <f t="shared" si="987"/>
        <v>3.0632191730317784</v>
      </c>
      <c r="E1017">
        <f t="shared" si="993"/>
        <v>6.2473966179614371E-2</v>
      </c>
      <c r="F1017">
        <f t="shared" si="994"/>
        <v>6.2473966179614246E-2</v>
      </c>
      <c r="G1017">
        <f t="shared" si="988"/>
        <v>3.0325869813014608</v>
      </c>
      <c r="H1017">
        <f t="shared" si="989"/>
        <v>0.10878992863943403</v>
      </c>
      <c r="I1017">
        <f t="shared" si="990"/>
        <v>0.10878992863943421</v>
      </c>
      <c r="J1017">
        <f t="shared" si="1045"/>
        <v>200.64697949919855</v>
      </c>
      <c r="K1017">
        <f t="shared" si="1046"/>
        <v>190.28664108301589</v>
      </c>
      <c r="L1017">
        <f t="shared" si="995"/>
        <v>6.1962267365727569E+42</v>
      </c>
      <c r="M1017">
        <f t="shared" si="991"/>
        <v>4.6474249393360402E-2</v>
      </c>
      <c r="N1017" s="17">
        <f t="shared" si="1047"/>
        <v>2.8796498665328996E+41</v>
      </c>
      <c r="O1017">
        <f t="shared" si="1048"/>
        <v>0</v>
      </c>
      <c r="P1017" s="18" t="e">
        <f t="shared" si="992"/>
        <v>#N/A</v>
      </c>
      <c r="R1017">
        <f t="shared" si="996"/>
        <v>5.2485315725895498</v>
      </c>
      <c r="S1017">
        <f t="shared" si="997"/>
        <v>98.532514421658931</v>
      </c>
      <c r="T1017">
        <f t="shared" si="1019"/>
        <v>-3.0688568962665301</v>
      </c>
      <c r="U1017" s="9">
        <f t="shared" si="998"/>
        <v>95.463657525392406</v>
      </c>
      <c r="V1017">
        <f t="shared" si="1020"/>
        <v>-2.8796498665327043E+41</v>
      </c>
      <c r="W1017">
        <f t="shared" si="1021"/>
        <v>0</v>
      </c>
      <c r="X1017">
        <f t="shared" si="1022"/>
        <v>-7.1054273576010019E-14</v>
      </c>
      <c r="Y1017">
        <f t="shared" si="999"/>
        <v>6.2514677000648611E-2</v>
      </c>
      <c r="Z1017">
        <f t="shared" si="1000"/>
        <v>31.415926535897931</v>
      </c>
      <c r="AA1017">
        <f t="shared" si="1001"/>
        <v>4.6498743033840411</v>
      </c>
      <c r="AB1017">
        <f t="shared" si="1023"/>
        <v>74.283601542231978</v>
      </c>
      <c r="AC1017">
        <f t="shared" si="1002"/>
        <v>105.6995280781299</v>
      </c>
      <c r="AD1017">
        <f t="shared" si="1024"/>
        <v>0.39211030185419266</v>
      </c>
      <c r="AE1017">
        <f t="shared" si="1003"/>
        <v>2.7679511798130503</v>
      </c>
      <c r="AF1017" s="9">
        <f t="shared" si="1025"/>
        <v>108.85958955979714</v>
      </c>
      <c r="AG1017" s="9">
        <f t="shared" si="1026"/>
        <v>0</v>
      </c>
      <c r="AH1017">
        <f t="shared" si="1027"/>
        <v>0</v>
      </c>
      <c r="AI1017">
        <f t="shared" si="1044"/>
        <v>3.1257338500323417E-3</v>
      </c>
      <c r="AJ1017">
        <f t="shared" si="1004"/>
        <v>37.337604695554134</v>
      </c>
      <c r="AK1017">
        <f t="shared" si="1005"/>
        <v>54.912214530964228</v>
      </c>
      <c r="AL1017">
        <f t="shared" si="1006"/>
        <v>0.44083294873123391</v>
      </c>
      <c r="AM1017">
        <f t="shared" si="1007"/>
        <v>2.7730053501433045</v>
      </c>
      <c r="AN1017" s="9">
        <f t="shared" si="1028"/>
        <v>95.46365752539289</v>
      </c>
      <c r="AO1017">
        <f t="shared" si="1008"/>
        <v>4.8316906031686813E-13</v>
      </c>
      <c r="AP1017">
        <f t="shared" si="1029"/>
        <v>5.0612879585966774E-15</v>
      </c>
      <c r="AQ1017">
        <f t="shared" si="1009"/>
        <v>5.9216781596562029</v>
      </c>
      <c r="AR1017">
        <f t="shared" si="1010"/>
        <v>-19.37138701126775</v>
      </c>
      <c r="AS1017">
        <f t="shared" si="1011"/>
        <v>4.8722646877041254E-2</v>
      </c>
      <c r="AT1017">
        <f t="shared" si="1030"/>
        <v>-0.35277009271488213</v>
      </c>
      <c r="AU1017">
        <f t="shared" si="1012"/>
        <v>-13.395932034404254</v>
      </c>
      <c r="AV1017">
        <f t="shared" si="1031"/>
        <v>-0.14032494020922043</v>
      </c>
      <c r="AW1017">
        <f t="shared" si="1032"/>
        <v>0</v>
      </c>
      <c r="AX1017">
        <f t="shared" si="1013"/>
        <v>4.6490995287684057E-2</v>
      </c>
      <c r="AY1017" t="b">
        <f t="shared" si="1033"/>
        <v>0</v>
      </c>
      <c r="AZ1017">
        <f t="shared" si="1014"/>
        <v>37.337604695554134</v>
      </c>
      <c r="BA1017">
        <f t="shared" si="1015"/>
        <v>54.912214530964228</v>
      </c>
      <c r="BB1017">
        <f t="shared" si="1016"/>
        <v>0.39150115243332567</v>
      </c>
      <c r="BC1017">
        <f t="shared" si="1017"/>
        <v>2.7730053501433067</v>
      </c>
      <c r="BD1017">
        <f t="shared" si="1018"/>
        <v>4.9331796297907987E-2</v>
      </c>
      <c r="BF1017" s="15">
        <f t="shared" si="1034"/>
        <v>95.46365752539289</v>
      </c>
      <c r="BG1017" s="10">
        <f t="shared" si="1035"/>
        <v>0</v>
      </c>
      <c r="BH1017">
        <f t="shared" si="1036"/>
        <v>-13.395932034404254</v>
      </c>
      <c r="BI1017">
        <f t="shared" si="1037"/>
        <v>5.9216781596562029</v>
      </c>
      <c r="BJ1017">
        <f t="shared" si="1038"/>
        <v>-19.37138701126775</v>
      </c>
      <c r="BK1017">
        <f t="shared" si="1039"/>
        <v>-6.0914942086698343E-4</v>
      </c>
      <c r="BM1017">
        <f t="shared" si="1040"/>
        <v>0</v>
      </c>
      <c r="BN1017">
        <f t="shared" si="1041"/>
        <v>0</v>
      </c>
      <c r="BO1017">
        <f t="shared" si="1042"/>
        <v>0</v>
      </c>
      <c r="BP1017">
        <f t="shared" si="1043"/>
        <v>0</v>
      </c>
    </row>
    <row r="1018" spans="1:68" x14ac:dyDescent="0.2">
      <c r="A1018">
        <f t="shared" si="1049"/>
        <v>0.98099999999999998</v>
      </c>
      <c r="B1018">
        <f t="shared" si="985"/>
        <v>3.0663449068818109</v>
      </c>
      <c r="C1018">
        <f t="shared" si="986"/>
        <v>5.9388943150616047E-2</v>
      </c>
      <c r="D1018">
        <f t="shared" si="987"/>
        <v>3.0663449068818109</v>
      </c>
      <c r="E1018">
        <f t="shared" si="993"/>
        <v>5.9354038045423232E-2</v>
      </c>
      <c r="F1018">
        <f t="shared" si="994"/>
        <v>5.9354038045423108E-2</v>
      </c>
      <c r="G1018">
        <f t="shared" si="988"/>
        <v>3.0356814578129927</v>
      </c>
      <c r="H1018">
        <f t="shared" si="989"/>
        <v>0.10571330261719517</v>
      </c>
      <c r="I1018">
        <f t="shared" si="990"/>
        <v>0.10571330261719505</v>
      </c>
      <c r="J1018">
        <f t="shared" si="1045"/>
        <v>206.48650681626913</v>
      </c>
      <c r="K1018">
        <f t="shared" si="1046"/>
        <v>195.76847623090211</v>
      </c>
      <c r="L1018">
        <f t="shared" si="995"/>
        <v>6.0752198570767216E+43</v>
      </c>
      <c r="M1018">
        <f t="shared" si="991"/>
        <v>4.6505472935233105E-2</v>
      </c>
      <c r="N1018" s="17">
        <f t="shared" si="1047"/>
        <v>2.8253097263887219E+42</v>
      </c>
      <c r="O1018">
        <f t="shared" si="1048"/>
        <v>0</v>
      </c>
      <c r="P1018" s="18" t="e">
        <f t="shared" si="992"/>
        <v>#N/A</v>
      </c>
      <c r="R1018">
        <f t="shared" si="996"/>
        <v>5.276932717292369</v>
      </c>
      <c r="S1018">
        <f t="shared" si="997"/>
        <v>100.81537717778106</v>
      </c>
      <c r="T1018">
        <f t="shared" si="1019"/>
        <v>-3.0681852757827426</v>
      </c>
      <c r="U1018" s="9">
        <f t="shared" si="998"/>
        <v>97.74719190199832</v>
      </c>
      <c r="V1018">
        <f t="shared" si="1020"/>
        <v>-2.8253097263888401E+42</v>
      </c>
      <c r="W1018">
        <f t="shared" si="1021"/>
        <v>0</v>
      </c>
      <c r="X1018">
        <f t="shared" si="1022"/>
        <v>4.2632564145606011E-14</v>
      </c>
      <c r="Y1018">
        <f t="shared" si="999"/>
        <v>5.9388943150616047E-2</v>
      </c>
      <c r="Z1018">
        <f t="shared" si="1000"/>
        <v>31.415926535897931</v>
      </c>
      <c r="AA1018">
        <f t="shared" si="1001"/>
        <v>4.6530000372340741</v>
      </c>
      <c r="AB1018">
        <f t="shared" si="1023"/>
        <v>78.255783899735533</v>
      </c>
      <c r="AC1018">
        <f t="shared" si="1002"/>
        <v>109.67171043563346</v>
      </c>
      <c r="AD1018">
        <f t="shared" si="1024"/>
        <v>0.39278229501527634</v>
      </c>
      <c r="AE1018">
        <f t="shared" si="1003"/>
        <v>2.8191803057051108</v>
      </c>
      <c r="AF1018" s="9">
        <f t="shared" si="1025"/>
        <v>112.88367303635385</v>
      </c>
      <c r="AG1018" s="9">
        <f t="shared" si="1026"/>
        <v>0</v>
      </c>
      <c r="AH1018">
        <f t="shared" si="1027"/>
        <v>0</v>
      </c>
      <c r="AI1018">
        <f t="shared" si="1044"/>
        <v>3.1257338500325638E-3</v>
      </c>
      <c r="AJ1018">
        <f t="shared" si="1004"/>
        <v>37.337604695554134</v>
      </c>
      <c r="AK1018">
        <f t="shared" si="1005"/>
        <v>57.143847514821836</v>
      </c>
      <c r="AL1018">
        <f t="shared" si="1006"/>
        <v>0.44150456921502146</v>
      </c>
      <c r="AM1018">
        <f t="shared" si="1007"/>
        <v>2.8242351224073441</v>
      </c>
      <c r="AN1018" s="9">
        <f t="shared" si="1028"/>
        <v>97.747191901998349</v>
      </c>
      <c r="AO1018">
        <f t="shared" si="1008"/>
        <v>0</v>
      </c>
      <c r="AP1018">
        <f t="shared" si="1029"/>
        <v>0</v>
      </c>
      <c r="AQ1018">
        <f t="shared" si="1009"/>
        <v>5.9216781596562029</v>
      </c>
      <c r="AR1018">
        <f t="shared" si="1010"/>
        <v>-21.111936384913697</v>
      </c>
      <c r="AS1018">
        <f t="shared" si="1011"/>
        <v>4.8722274199745119E-2</v>
      </c>
      <c r="AT1018">
        <f t="shared" si="1030"/>
        <v>-0.36945248356680449</v>
      </c>
      <c r="AU1018">
        <f t="shared" si="1012"/>
        <v>-15.136481134355506</v>
      </c>
      <c r="AV1018">
        <f t="shared" si="1031"/>
        <v>-0.15485336038636682</v>
      </c>
      <c r="AW1018">
        <f t="shared" si="1032"/>
        <v>0</v>
      </c>
      <c r="AX1018">
        <f t="shared" si="1013"/>
        <v>4.6522252626184389E-2</v>
      </c>
      <c r="AY1018" t="b">
        <f t="shared" si="1033"/>
        <v>0</v>
      </c>
      <c r="AZ1018">
        <f t="shared" si="1014"/>
        <v>37.337604695554134</v>
      </c>
      <c r="BA1018">
        <f t="shared" si="1015"/>
        <v>57.143847514821836</v>
      </c>
      <c r="BB1018">
        <f t="shared" si="1016"/>
        <v>0.39217277291711355</v>
      </c>
      <c r="BC1018">
        <f t="shared" si="1017"/>
        <v>2.8242351224073463</v>
      </c>
      <c r="BD1018">
        <f t="shared" si="1018"/>
        <v>4.9331796297907987E-2</v>
      </c>
      <c r="BF1018" s="15">
        <f t="shared" si="1034"/>
        <v>97.747191901998335</v>
      </c>
      <c r="BG1018" s="10">
        <f t="shared" si="1035"/>
        <v>0</v>
      </c>
      <c r="BH1018">
        <f t="shared" si="1036"/>
        <v>-15.13648113435552</v>
      </c>
      <c r="BI1018">
        <f t="shared" si="1037"/>
        <v>5.9216781596562029</v>
      </c>
      <c r="BJ1018">
        <f t="shared" si="1038"/>
        <v>-21.111936384913697</v>
      </c>
      <c r="BK1018">
        <f t="shared" si="1039"/>
        <v>-6.0952209816278469E-4</v>
      </c>
      <c r="BM1018">
        <f t="shared" si="1040"/>
        <v>0</v>
      </c>
      <c r="BN1018">
        <f t="shared" si="1041"/>
        <v>0</v>
      </c>
      <c r="BO1018">
        <f t="shared" si="1042"/>
        <v>0</v>
      </c>
      <c r="BP1018">
        <f t="shared" si="1043"/>
        <v>0</v>
      </c>
    </row>
    <row r="1019" spans="1:68" x14ac:dyDescent="0.2">
      <c r="A1019">
        <f t="shared" si="1049"/>
        <v>0.98199999999999998</v>
      </c>
      <c r="B1019">
        <f t="shared" si="985"/>
        <v>3.0694706407318431</v>
      </c>
      <c r="C1019">
        <f t="shared" si="986"/>
        <v>5.6263209300583927E-2</v>
      </c>
      <c r="D1019">
        <f t="shared" si="987"/>
        <v>3.0694706407318431</v>
      </c>
      <c r="E1019">
        <f t="shared" si="993"/>
        <v>5.6233530010163915E-2</v>
      </c>
      <c r="F1019">
        <f t="shared" si="994"/>
        <v>5.6233530010163797E-2</v>
      </c>
      <c r="G1019">
        <f t="shared" si="988"/>
        <v>3.0387759343245246</v>
      </c>
      <c r="H1019">
        <f t="shared" si="989"/>
        <v>0.10263566430791923</v>
      </c>
      <c r="I1019">
        <f t="shared" si="990"/>
        <v>0.10263566430791927</v>
      </c>
      <c r="J1019">
        <f t="shared" si="1045"/>
        <v>212.67822183084505</v>
      </c>
      <c r="K1019">
        <f t="shared" si="1046"/>
        <v>201.57923392153873</v>
      </c>
      <c r="L1019">
        <f t="shared" si="995"/>
        <v>7.2235619682250004E+44</v>
      </c>
      <c r="M1019">
        <f t="shared" si="991"/>
        <v>4.6536696431668974E-2</v>
      </c>
      <c r="N1019" s="17">
        <f t="shared" si="1047"/>
        <v>3.361607104706361E+43</v>
      </c>
      <c r="O1019">
        <f t="shared" si="1048"/>
        <v>0</v>
      </c>
      <c r="P1019" s="18" t="e">
        <f t="shared" si="992"/>
        <v>#N/A</v>
      </c>
      <c r="R1019">
        <f t="shared" si="996"/>
        <v>5.3061825245501222</v>
      </c>
      <c r="S1019">
        <f t="shared" si="997"/>
        <v>103.29109227038646</v>
      </c>
      <c r="T1019">
        <f t="shared" si="1019"/>
        <v>-3.0675141070466649</v>
      </c>
      <c r="U1019" s="9">
        <f t="shared" si="998"/>
        <v>100.22357816333979</v>
      </c>
      <c r="V1019">
        <f t="shared" si="1020"/>
        <v>-3.3616071047061852E+43</v>
      </c>
      <c r="W1019">
        <f t="shared" si="1021"/>
        <v>0</v>
      </c>
      <c r="X1019">
        <f t="shared" si="1022"/>
        <v>-5.6843418860808015E-14</v>
      </c>
      <c r="Y1019">
        <f t="shared" si="999"/>
        <v>5.6263209300583927E-2</v>
      </c>
      <c r="Z1019">
        <f t="shared" si="1000"/>
        <v>31.415926535897931</v>
      </c>
      <c r="AA1019">
        <f t="shared" si="1001"/>
        <v>4.6561257710841062</v>
      </c>
      <c r="AB1019">
        <f t="shared" si="1023"/>
        <v>82.668794180581187</v>
      </c>
      <c r="AC1019">
        <f t="shared" si="1002"/>
        <v>114.08472071647913</v>
      </c>
      <c r="AD1019">
        <f t="shared" si="1024"/>
        <v>0.3934538369047858</v>
      </c>
      <c r="AE1019">
        <f t="shared" si="1003"/>
        <v>2.873186650694747</v>
      </c>
      <c r="AF1019" s="9">
        <f t="shared" si="1025"/>
        <v>117.35136120407866</v>
      </c>
      <c r="AG1019" s="9">
        <f t="shared" si="1026"/>
        <v>0</v>
      </c>
      <c r="AH1019">
        <f t="shared" si="1027"/>
        <v>0</v>
      </c>
      <c r="AI1019">
        <f t="shared" si="1044"/>
        <v>3.1257338500323417E-3</v>
      </c>
      <c r="AJ1019">
        <f t="shared" si="1004"/>
        <v>37.337604695554134</v>
      </c>
      <c r="AK1019">
        <f t="shared" si="1005"/>
        <v>59.565555649243755</v>
      </c>
      <c r="AL1019">
        <f t="shared" si="1006"/>
        <v>0.4421757379510991</v>
      </c>
      <c r="AM1019">
        <f t="shared" si="1007"/>
        <v>2.8782420805911522</v>
      </c>
      <c r="AN1019" s="9">
        <f t="shared" si="1028"/>
        <v>100.22357816334015</v>
      </c>
      <c r="AO1019">
        <f t="shared" si="1008"/>
        <v>3.5527136788005009E-13</v>
      </c>
      <c r="AP1019">
        <f t="shared" si="1029"/>
        <v>3.5447883062111777E-15</v>
      </c>
      <c r="AQ1019">
        <f t="shared" si="1009"/>
        <v>5.9216781596562029</v>
      </c>
      <c r="AR1019">
        <f t="shared" si="1010"/>
        <v>-23.103238531337432</v>
      </c>
      <c r="AS1019">
        <f t="shared" si="1011"/>
        <v>4.8721901046313298E-2</v>
      </c>
      <c r="AT1019">
        <f t="shared" si="1030"/>
        <v>-0.38786238589601324</v>
      </c>
      <c r="AU1019">
        <f t="shared" si="1012"/>
        <v>-17.127783040738507</v>
      </c>
      <c r="AV1019">
        <f t="shared" si="1031"/>
        <v>-0.17089574483984568</v>
      </c>
      <c r="AW1019">
        <f t="shared" si="1032"/>
        <v>0</v>
      </c>
      <c r="AX1019">
        <f t="shared" si="1013"/>
        <v>4.6553509964684707E-2</v>
      </c>
      <c r="AY1019" t="b">
        <f t="shared" si="1033"/>
        <v>0</v>
      </c>
      <c r="AZ1019">
        <f t="shared" si="1014"/>
        <v>37.337604695554134</v>
      </c>
      <c r="BA1019">
        <f t="shared" si="1015"/>
        <v>59.565555649243755</v>
      </c>
      <c r="BB1019">
        <f t="shared" si="1016"/>
        <v>0.39284394165319131</v>
      </c>
      <c r="BC1019">
        <f t="shared" si="1017"/>
        <v>2.8782420805911539</v>
      </c>
      <c r="BD1019">
        <f t="shared" si="1018"/>
        <v>4.9331796297907987E-2</v>
      </c>
      <c r="BF1019" s="15">
        <f t="shared" si="1034"/>
        <v>100.22357816334015</v>
      </c>
      <c r="BG1019" s="10">
        <f t="shared" si="1035"/>
        <v>0</v>
      </c>
      <c r="BH1019">
        <f t="shared" si="1036"/>
        <v>-17.127783040738507</v>
      </c>
      <c r="BI1019">
        <f t="shared" si="1037"/>
        <v>5.9216781596562029</v>
      </c>
      <c r="BJ1019">
        <f t="shared" si="1038"/>
        <v>-23.103238531337432</v>
      </c>
      <c r="BK1019">
        <f t="shared" si="1039"/>
        <v>-6.0989525159449443E-4</v>
      </c>
      <c r="BM1019">
        <f t="shared" si="1040"/>
        <v>0</v>
      </c>
      <c r="BN1019">
        <f t="shared" si="1041"/>
        <v>0</v>
      </c>
      <c r="BO1019">
        <f t="shared" si="1042"/>
        <v>0</v>
      </c>
      <c r="BP1019">
        <f t="shared" si="1043"/>
        <v>0</v>
      </c>
    </row>
    <row r="1020" spans="1:68" x14ac:dyDescent="0.2">
      <c r="A1020">
        <f t="shared" si="1049"/>
        <v>0.98299999999999998</v>
      </c>
      <c r="B1020">
        <f t="shared" si="985"/>
        <v>3.0725963745818756</v>
      </c>
      <c r="C1020">
        <f t="shared" si="986"/>
        <v>5.3137475450551364E-2</v>
      </c>
      <c r="D1020">
        <f t="shared" si="987"/>
        <v>3.0725963745818756</v>
      </c>
      <c r="E1020">
        <f t="shared" si="993"/>
        <v>5.3112472561836085E-2</v>
      </c>
      <c r="F1020">
        <f t="shared" si="994"/>
        <v>5.3112472561835961E-2</v>
      </c>
      <c r="G1020">
        <f t="shared" si="988"/>
        <v>3.041870410836057</v>
      </c>
      <c r="H1020">
        <f t="shared" si="989"/>
        <v>9.9557043182384647E-2</v>
      </c>
      <c r="I1020">
        <f t="shared" si="990"/>
        <v>9.9557043182384827E-2</v>
      </c>
      <c r="J1020">
        <f t="shared" si="1045"/>
        <v>219.25491038787746</v>
      </c>
      <c r="K1020">
        <f t="shared" si="1046"/>
        <v>207.74942729405299</v>
      </c>
      <c r="L1020">
        <f t="shared" si="995"/>
        <v>1.0696202732906942E+46</v>
      </c>
      <c r="M1020">
        <f t="shared" si="991"/>
        <v>4.6567919882637511E-2</v>
      </c>
      <c r="N1020" s="17">
        <f t="shared" si="1047"/>
        <v>4.9809991191445893E+44</v>
      </c>
      <c r="O1020">
        <f t="shared" si="1048"/>
        <v>0</v>
      </c>
      <c r="P1020" s="18" t="e">
        <f t="shared" si="992"/>
        <v>#N/A</v>
      </c>
      <c r="R1020">
        <f t="shared" si="996"/>
        <v>5.3363326770244317</v>
      </c>
      <c r="S1020">
        <f t="shared" si="997"/>
        <v>105.98621797843836</v>
      </c>
      <c r="T1020">
        <f t="shared" si="1019"/>
        <v>-3.0668433894523051</v>
      </c>
      <c r="U1020" s="9">
        <f t="shared" si="998"/>
        <v>102.91937458898606</v>
      </c>
      <c r="V1020">
        <f t="shared" si="1020"/>
        <v>-4.9809991191446115E+44</v>
      </c>
      <c r="W1020">
        <f t="shared" si="1021"/>
        <v>0</v>
      </c>
      <c r="X1020">
        <f t="shared" si="1022"/>
        <v>0</v>
      </c>
      <c r="Y1020">
        <f t="shared" si="999"/>
        <v>5.3137475450551364E-2</v>
      </c>
      <c r="Z1020">
        <f t="shared" si="1000"/>
        <v>31.415926535897931</v>
      </c>
      <c r="AA1020">
        <f t="shared" si="1001"/>
        <v>4.6592515049341383</v>
      </c>
      <c r="AB1020">
        <f t="shared" si="1023"/>
        <v>87.60042447936803</v>
      </c>
      <c r="AC1020">
        <f t="shared" si="1002"/>
        <v>119.01635101526597</v>
      </c>
      <c r="AD1020">
        <f t="shared" si="1024"/>
        <v>0.39412492812840999</v>
      </c>
      <c r="AE1020">
        <f t="shared" si="1003"/>
        <v>2.93028748022838</v>
      </c>
      <c r="AF1020" s="9">
        <f t="shared" si="1025"/>
        <v>122.34076342362276</v>
      </c>
      <c r="AG1020" s="9">
        <f t="shared" si="1026"/>
        <v>0</v>
      </c>
      <c r="AH1020">
        <f t="shared" si="1027"/>
        <v>0</v>
      </c>
      <c r="AI1020">
        <f t="shared" si="1044"/>
        <v>3.1257338500323417E-3</v>
      </c>
      <c r="AJ1020">
        <f t="shared" si="1004"/>
        <v>37.337604695554134</v>
      </c>
      <c r="AK1020">
        <f t="shared" si="1005"/>
        <v>62.203579947740955</v>
      </c>
      <c r="AL1020">
        <f t="shared" si="1006"/>
        <v>0.44284645554545898</v>
      </c>
      <c r="AM1020">
        <f t="shared" si="1007"/>
        <v>2.9353434901459798</v>
      </c>
      <c r="AN1020" s="9">
        <f t="shared" si="1028"/>
        <v>102.91937458898653</v>
      </c>
      <c r="AO1020">
        <f t="shared" si="1008"/>
        <v>4.6895820560166612E-13</v>
      </c>
      <c r="AP1020">
        <f t="shared" si="1029"/>
        <v>4.5565590295750755E-15</v>
      </c>
      <c r="AQ1020">
        <f t="shared" si="1009"/>
        <v>5.9216781596562029</v>
      </c>
      <c r="AR1020">
        <f t="shared" si="1010"/>
        <v>-25.396844531627075</v>
      </c>
      <c r="AS1020">
        <f t="shared" si="1011"/>
        <v>4.8721527417048993E-2</v>
      </c>
      <c r="AT1020">
        <f t="shared" si="1030"/>
        <v>-0.40828589854416264</v>
      </c>
      <c r="AU1020">
        <f t="shared" si="1012"/>
        <v>-19.421388834636232</v>
      </c>
      <c r="AV1020">
        <f t="shared" si="1031"/>
        <v>-0.1887048858603784</v>
      </c>
      <c r="AW1020">
        <f t="shared" si="1032"/>
        <v>0</v>
      </c>
      <c r="AX1020">
        <f t="shared" si="1013"/>
        <v>4.6584767303185032E-2</v>
      </c>
      <c r="AY1020" t="b">
        <f t="shared" si="1033"/>
        <v>0</v>
      </c>
      <c r="AZ1020">
        <f t="shared" si="1014"/>
        <v>37.337604695554134</v>
      </c>
      <c r="BA1020">
        <f t="shared" si="1015"/>
        <v>62.203579947740934</v>
      </c>
      <c r="BB1020">
        <f t="shared" si="1016"/>
        <v>0.39351465924755097</v>
      </c>
      <c r="BC1020">
        <f t="shared" si="1017"/>
        <v>2.9353434901459825</v>
      </c>
      <c r="BD1020">
        <f t="shared" si="1018"/>
        <v>4.9331796297907987E-2</v>
      </c>
      <c r="BF1020" s="15">
        <f t="shared" si="1034"/>
        <v>102.91937458898651</v>
      </c>
      <c r="BG1020" s="10">
        <f t="shared" si="1035"/>
        <v>0</v>
      </c>
      <c r="BH1020">
        <f t="shared" si="1036"/>
        <v>-19.421388834636247</v>
      </c>
      <c r="BI1020">
        <f t="shared" si="1037"/>
        <v>5.9216781596562029</v>
      </c>
      <c r="BJ1020">
        <f t="shared" si="1038"/>
        <v>-25.396844531627096</v>
      </c>
      <c r="BK1020">
        <f t="shared" si="1039"/>
        <v>-6.1026888085902176E-4</v>
      </c>
      <c r="BM1020">
        <f t="shared" si="1040"/>
        <v>0</v>
      </c>
      <c r="BN1020">
        <f t="shared" si="1041"/>
        <v>0</v>
      </c>
      <c r="BO1020">
        <f t="shared" si="1042"/>
        <v>0</v>
      </c>
      <c r="BP1020">
        <f t="shared" si="1043"/>
        <v>0</v>
      </c>
    </row>
    <row r="1021" spans="1:68" x14ac:dyDescent="0.2">
      <c r="A1021">
        <f t="shared" si="1049"/>
        <v>0.98399999999999999</v>
      </c>
      <c r="B1021">
        <f t="shared" si="985"/>
        <v>3.0757221084319082</v>
      </c>
      <c r="C1021">
        <f t="shared" si="986"/>
        <v>5.00117416005188E-2</v>
      </c>
      <c r="D1021">
        <f t="shared" si="987"/>
        <v>3.0757221084319082</v>
      </c>
      <c r="E1021">
        <f t="shared" si="993"/>
        <v>4.9990896193808594E-2</v>
      </c>
      <c r="F1021">
        <f t="shared" si="994"/>
        <v>4.9990896193808469E-2</v>
      </c>
      <c r="G1021">
        <f t="shared" si="988"/>
        <v>3.044964887347589</v>
      </c>
      <c r="H1021">
        <f t="shared" si="989"/>
        <v>9.6477468720782417E-2</v>
      </c>
      <c r="I1021">
        <f t="shared" si="990"/>
        <v>9.6477468720782292E-2</v>
      </c>
      <c r="J1021">
        <f t="shared" si="1045"/>
        <v>226.25355817128414</v>
      </c>
      <c r="K1021">
        <f t="shared" si="1046"/>
        <v>214.31346780857552</v>
      </c>
      <c r="L1021">
        <f t="shared" si="995"/>
        <v>2.036228479701029E+47</v>
      </c>
      <c r="M1021">
        <f t="shared" si="991"/>
        <v>4.6599143288108207E-2</v>
      </c>
      <c r="N1021" s="17">
        <f t="shared" si="1047"/>
        <v>9.4886502692914986E+45</v>
      </c>
      <c r="O1021">
        <f t="shared" si="1048"/>
        <v>0</v>
      </c>
      <c r="P1021" s="18" t="e">
        <f t="shared" si="992"/>
        <v>#N/A</v>
      </c>
      <c r="R1021">
        <f t="shared" si="996"/>
        <v>5.3674397460884773</v>
      </c>
      <c r="S1021">
        <f t="shared" si="997"/>
        <v>108.93259868300467</v>
      </c>
      <c r="T1021">
        <f t="shared" si="1019"/>
        <v>-3.066173122394892</v>
      </c>
      <c r="U1021" s="9">
        <f t="shared" si="998"/>
        <v>105.86642556060978</v>
      </c>
      <c r="V1021">
        <f t="shared" si="1020"/>
        <v>-9.4886502692913376E+45</v>
      </c>
      <c r="W1021">
        <f t="shared" si="1021"/>
        <v>0</v>
      </c>
      <c r="X1021">
        <f t="shared" si="1022"/>
        <v>-1.4210854715202004E-14</v>
      </c>
      <c r="Y1021">
        <f t="shared" si="999"/>
        <v>5.00117416005188E-2</v>
      </c>
      <c r="Z1021">
        <f t="shared" si="1000"/>
        <v>31.415926535897931</v>
      </c>
      <c r="AA1021">
        <f t="shared" si="1001"/>
        <v>4.6623772387841704</v>
      </c>
      <c r="AB1021">
        <f t="shared" si="1023"/>
        <v>93.147914909810922</v>
      </c>
      <c r="AC1021">
        <f t="shared" si="1002"/>
        <v>124.56384144570885</v>
      </c>
      <c r="AD1021">
        <f t="shared" si="1024"/>
        <v>0.39479556929061899</v>
      </c>
      <c r="AE1021">
        <f t="shared" si="1003"/>
        <v>2.9908578094853251</v>
      </c>
      <c r="AF1021" s="9">
        <f t="shared" si="1025"/>
        <v>127.94949482448479</v>
      </c>
      <c r="AG1021" s="9">
        <f t="shared" si="1026"/>
        <v>0</v>
      </c>
      <c r="AH1021">
        <f t="shared" si="1027"/>
        <v>0</v>
      </c>
      <c r="AI1021">
        <f t="shared" si="1044"/>
        <v>3.1257338500325638E-3</v>
      </c>
      <c r="AJ1021">
        <f t="shared" si="1004"/>
        <v>37.337604695554134</v>
      </c>
      <c r="AK1021">
        <f t="shared" si="1005"/>
        <v>65.089389776197265</v>
      </c>
      <c r="AL1021">
        <f t="shared" si="1006"/>
        <v>0.443516722602872</v>
      </c>
      <c r="AM1021">
        <f t="shared" si="1007"/>
        <v>2.9959143662556889</v>
      </c>
      <c r="AN1021" s="9">
        <f t="shared" si="1028"/>
        <v>105.86642556060995</v>
      </c>
      <c r="AO1021">
        <f t="shared" si="1008"/>
        <v>1.7053025658242404E-13</v>
      </c>
      <c r="AP1021">
        <f t="shared" si="1029"/>
        <v>1.6108058402783531E-15</v>
      </c>
      <c r="AQ1021">
        <f t="shared" si="1009"/>
        <v>5.9216781596562029</v>
      </c>
      <c r="AR1021">
        <f t="shared" si="1010"/>
        <v>-28.058525133613657</v>
      </c>
      <c r="AS1021">
        <f t="shared" si="1011"/>
        <v>4.8721153312253018E-2</v>
      </c>
      <c r="AT1021">
        <f t="shared" si="1030"/>
        <v>-0.43107678886051659</v>
      </c>
      <c r="AU1021">
        <f t="shared" si="1012"/>
        <v>-22.083069263874833</v>
      </c>
      <c r="AV1021">
        <f t="shared" si="1031"/>
        <v>-0.20859369858701785</v>
      </c>
      <c r="AW1021">
        <f t="shared" si="1032"/>
        <v>0</v>
      </c>
      <c r="AX1021">
        <f t="shared" si="1013"/>
        <v>4.6616024641685357E-2</v>
      </c>
      <c r="AY1021" t="b">
        <f t="shared" si="1033"/>
        <v>0</v>
      </c>
      <c r="AZ1021">
        <f t="shared" si="1014"/>
        <v>37.337604695554134</v>
      </c>
      <c r="BA1021">
        <f t="shared" si="1015"/>
        <v>65.089389776197251</v>
      </c>
      <c r="BB1021">
        <f t="shared" si="1016"/>
        <v>0.39418492630496405</v>
      </c>
      <c r="BC1021">
        <f t="shared" si="1017"/>
        <v>2.9959143662556915</v>
      </c>
      <c r="BD1021">
        <f t="shared" si="1018"/>
        <v>4.9331796297907987E-2</v>
      </c>
      <c r="BF1021" s="15">
        <f t="shared" si="1034"/>
        <v>105.86642556060994</v>
      </c>
      <c r="BG1021" s="10">
        <f t="shared" si="1035"/>
        <v>0</v>
      </c>
      <c r="BH1021">
        <f t="shared" si="1036"/>
        <v>-22.083069263874847</v>
      </c>
      <c r="BI1021">
        <f t="shared" si="1037"/>
        <v>5.9216781596562029</v>
      </c>
      <c r="BJ1021">
        <f t="shared" si="1038"/>
        <v>-28.058525133613671</v>
      </c>
      <c r="BK1021">
        <f t="shared" si="1039"/>
        <v>-6.1064298565494113E-4</v>
      </c>
      <c r="BM1021">
        <f t="shared" si="1040"/>
        <v>0</v>
      </c>
      <c r="BN1021">
        <f t="shared" si="1041"/>
        <v>0</v>
      </c>
      <c r="BO1021">
        <f t="shared" si="1042"/>
        <v>0</v>
      </c>
      <c r="BP1021">
        <f t="shared" si="1043"/>
        <v>0</v>
      </c>
    </row>
    <row r="1022" spans="1:68" x14ac:dyDescent="0.2">
      <c r="A1022">
        <f t="shared" si="1049"/>
        <v>0.98499999999999999</v>
      </c>
      <c r="B1022">
        <f t="shared" si="985"/>
        <v>3.0788478422819407</v>
      </c>
      <c r="C1022">
        <f t="shared" si="986"/>
        <v>4.6886007750486236E-2</v>
      </c>
      <c r="D1022">
        <f t="shared" si="987"/>
        <v>3.0788478422819407</v>
      </c>
      <c r="E1022">
        <f t="shared" si="993"/>
        <v>4.6868831404519827E-2</v>
      </c>
      <c r="F1022">
        <f t="shared" si="994"/>
        <v>4.6868831404519702E-2</v>
      </c>
      <c r="G1022">
        <f t="shared" si="988"/>
        <v>3.0480593638591214</v>
      </c>
      <c r="H1022">
        <f t="shared" si="989"/>
        <v>9.3396970412430669E-2</v>
      </c>
      <c r="I1022">
        <f t="shared" si="990"/>
        <v>9.3396970412430697E-2</v>
      </c>
      <c r="J1022">
        <f t="shared" si="1045"/>
        <v>233.7160454460581</v>
      </c>
      <c r="K1022">
        <f t="shared" si="1046"/>
        <v>221.31030871758452</v>
      </c>
      <c r="L1022">
        <f t="shared" si="995"/>
        <v>5.1795042971782468E+48</v>
      </c>
      <c r="M1022">
        <f t="shared" si="991"/>
        <v>4.6630366648050536E-2</v>
      </c>
      <c r="N1022" s="17">
        <f t="shared" si="1047"/>
        <v>2.4152218443257496E+47</v>
      </c>
      <c r="O1022">
        <f t="shared" si="1048"/>
        <v>0</v>
      </c>
      <c r="P1022" s="18" t="e">
        <f t="shared" si="992"/>
        <v>#N/A</v>
      </c>
      <c r="R1022">
        <f t="shared" si="996"/>
        <v>5.39956582851877</v>
      </c>
      <c r="S1022">
        <f t="shared" si="997"/>
        <v>112.16879381988099</v>
      </c>
      <c r="T1022">
        <f t="shared" si="1019"/>
        <v>-3.06550330527087</v>
      </c>
      <c r="U1022" s="9">
        <f t="shared" si="998"/>
        <v>109.10329051461012</v>
      </c>
      <c r="V1022">
        <f t="shared" si="1020"/>
        <v>-2.415221844325634E+47</v>
      </c>
      <c r="W1022">
        <f t="shared" si="1021"/>
        <v>0</v>
      </c>
      <c r="X1022">
        <f t="shared" si="1022"/>
        <v>-4.2632564145606011E-14</v>
      </c>
      <c r="Y1022">
        <f t="shared" si="999"/>
        <v>4.6886007750486236E-2</v>
      </c>
      <c r="Z1022">
        <f t="shared" si="1000"/>
        <v>31.415926535897931</v>
      </c>
      <c r="AA1022">
        <f t="shared" si="1001"/>
        <v>4.6655029726342034</v>
      </c>
      <c r="AB1022">
        <f t="shared" si="1023"/>
        <v>99.434436277767645</v>
      </c>
      <c r="AC1022">
        <f t="shared" si="1002"/>
        <v>130.85036281366558</v>
      </c>
      <c r="AD1022">
        <f t="shared" si="1024"/>
        <v>0.39546576099466813</v>
      </c>
      <c r="AE1022">
        <f t="shared" si="1003"/>
        <v>3.0553453295957316</v>
      </c>
      <c r="AF1022" s="9">
        <f t="shared" si="1025"/>
        <v>134.30117390425599</v>
      </c>
      <c r="AG1022" s="9">
        <f t="shared" si="1026"/>
        <v>0</v>
      </c>
      <c r="AH1022">
        <f t="shared" si="1027"/>
        <v>0</v>
      </c>
      <c r="AI1022">
        <f t="shared" si="1044"/>
        <v>3.1257338500325638E-3</v>
      </c>
      <c r="AJ1022">
        <f t="shared" si="1004"/>
        <v>37.337604695554134</v>
      </c>
      <c r="AK1022">
        <f t="shared" si="1005"/>
        <v>68.261096879274689</v>
      </c>
      <c r="AL1022">
        <f t="shared" si="1006"/>
        <v>0.44418653972689404</v>
      </c>
      <c r="AM1022">
        <f t="shared" si="1007"/>
        <v>3.0604024000547452</v>
      </c>
      <c r="AN1022" s="9">
        <f t="shared" si="1028"/>
        <v>109.10329051461046</v>
      </c>
      <c r="AO1022">
        <f t="shared" si="1008"/>
        <v>3.4106051316484809E-13</v>
      </c>
      <c r="AP1022">
        <f t="shared" si="1029"/>
        <v>3.1260332438752183E-15</v>
      </c>
      <c r="AQ1022">
        <f t="shared" si="1009"/>
        <v>5.9216781596562029</v>
      </c>
      <c r="AR1022">
        <f t="shared" si="1010"/>
        <v>-31.173339398492956</v>
      </c>
      <c r="AS1022">
        <f t="shared" si="1011"/>
        <v>4.8720778732225911E-2</v>
      </c>
      <c r="AT1022">
        <f t="shared" si="1030"/>
        <v>-0.45667797359930423</v>
      </c>
      <c r="AU1022">
        <f t="shared" si="1012"/>
        <v>-25.197883389645526</v>
      </c>
      <c r="AV1022">
        <f t="shared" si="1031"/>
        <v>-0.23095438525083875</v>
      </c>
      <c r="AW1022">
        <f t="shared" si="1032"/>
        <v>0</v>
      </c>
      <c r="AX1022">
        <f t="shared" si="1013"/>
        <v>4.6647281980185681E-2</v>
      </c>
      <c r="AY1022" t="b">
        <f t="shared" si="1033"/>
        <v>0</v>
      </c>
      <c r="AZ1022">
        <f t="shared" si="1014"/>
        <v>37.337604695554134</v>
      </c>
      <c r="BA1022">
        <f t="shared" si="1015"/>
        <v>68.26109687927466</v>
      </c>
      <c r="BB1022">
        <f t="shared" si="1016"/>
        <v>0.39485474342898613</v>
      </c>
      <c r="BC1022">
        <f t="shared" si="1017"/>
        <v>3.0604024000547478</v>
      </c>
      <c r="BD1022">
        <f t="shared" si="1018"/>
        <v>4.9331796297907987E-2</v>
      </c>
      <c r="BF1022" s="15">
        <f t="shared" si="1034"/>
        <v>109.10329051461042</v>
      </c>
      <c r="BG1022" s="10">
        <f t="shared" si="1035"/>
        <v>0</v>
      </c>
      <c r="BH1022">
        <f t="shared" si="1036"/>
        <v>-25.197883389645568</v>
      </c>
      <c r="BI1022">
        <f t="shared" si="1037"/>
        <v>5.9216781596562029</v>
      </c>
      <c r="BJ1022">
        <f t="shared" si="1038"/>
        <v>-31.173339398492985</v>
      </c>
      <c r="BK1022">
        <f t="shared" si="1039"/>
        <v>-6.1101756568199272E-4</v>
      </c>
      <c r="BM1022">
        <f t="shared" si="1040"/>
        <v>0</v>
      </c>
      <c r="BN1022">
        <f t="shared" si="1041"/>
        <v>0</v>
      </c>
      <c r="BO1022">
        <f t="shared" si="1042"/>
        <v>0</v>
      </c>
      <c r="BP1022">
        <f t="shared" si="1043"/>
        <v>0</v>
      </c>
    </row>
    <row r="1023" spans="1:68" x14ac:dyDescent="0.2">
      <c r="A1023">
        <f t="shared" si="1049"/>
        <v>0.98599999999999999</v>
      </c>
      <c r="B1023">
        <f t="shared" si="985"/>
        <v>3.0819735761319729</v>
      </c>
      <c r="C1023">
        <f t="shared" si="986"/>
        <v>4.3760273900454116E-2</v>
      </c>
      <c r="D1023">
        <f t="shared" si="987"/>
        <v>3.0819735761319729</v>
      </c>
      <c r="E1023">
        <f t="shared" si="993"/>
        <v>4.3746308697180568E-2</v>
      </c>
      <c r="F1023">
        <f t="shared" si="994"/>
        <v>4.374630869718045E-2</v>
      </c>
      <c r="G1023">
        <f t="shared" si="988"/>
        <v>3.0511538403706533</v>
      </c>
      <c r="H1023">
        <f t="shared" si="989"/>
        <v>9.0315577755495896E-2</v>
      </c>
      <c r="I1023">
        <f t="shared" si="990"/>
        <v>9.0315577755496076E-2</v>
      </c>
      <c r="J1023">
        <f t="shared" si="1045"/>
        <v>241.68998442915336</v>
      </c>
      <c r="K1023">
        <f t="shared" si="1046"/>
        <v>228.78422039831969</v>
      </c>
      <c r="L1023">
        <f t="shared" si="995"/>
        <v>1.8455128757527818E+50</v>
      </c>
      <c r="M1023">
        <f t="shared" si="991"/>
        <v>4.6661589962434018E-2</v>
      </c>
      <c r="N1023" s="17">
        <f t="shared" si="1047"/>
        <v>8.6114565078768736E+48</v>
      </c>
      <c r="O1023">
        <f t="shared" si="1048"/>
        <v>0</v>
      </c>
      <c r="P1023" s="18" t="e">
        <f t="shared" si="992"/>
        <v>#N/A</v>
      </c>
      <c r="R1023">
        <f t="shared" si="996"/>
        <v>5.4327792903367635</v>
      </c>
      <c r="S1023">
        <f t="shared" si="997"/>
        <v>115.74201187000286</v>
      </c>
      <c r="T1023">
        <f t="shared" si="1019"/>
        <v>-3.0648339374778959</v>
      </c>
      <c r="U1023" s="9">
        <f t="shared" si="998"/>
        <v>112.67717793252496</v>
      </c>
      <c r="V1023">
        <f t="shared" si="1020"/>
        <v>-8.6114565078763207E+48</v>
      </c>
      <c r="W1023">
        <f t="shared" si="1021"/>
        <v>0</v>
      </c>
      <c r="X1023">
        <f t="shared" si="1022"/>
        <v>-7.1054273576010019E-14</v>
      </c>
      <c r="Y1023">
        <f t="shared" si="999"/>
        <v>4.3760273900454116E-2</v>
      </c>
      <c r="Z1023">
        <f t="shared" si="1000"/>
        <v>31.415926535897931</v>
      </c>
      <c r="AA1023">
        <f t="shared" si="1001"/>
        <v>4.6686287064842356</v>
      </c>
      <c r="AB1023">
        <f t="shared" si="1023"/>
        <v>106.61835104270071</v>
      </c>
      <c r="AC1023">
        <f t="shared" si="1002"/>
        <v>138.03427757859865</v>
      </c>
      <c r="AD1023">
        <f t="shared" si="1024"/>
        <v>0.39613550384259982</v>
      </c>
      <c r="AE1023">
        <f t="shared" si="1003"/>
        <v>3.1242904913863976</v>
      </c>
      <c r="AF1023" s="9">
        <f t="shared" si="1025"/>
        <v>141.55470357382765</v>
      </c>
      <c r="AG1023" s="9">
        <f t="shared" si="1026"/>
        <v>0</v>
      </c>
      <c r="AH1023">
        <f t="shared" si="1027"/>
        <v>0</v>
      </c>
      <c r="AI1023">
        <f t="shared" si="1044"/>
        <v>3.1257338500323417E-3</v>
      </c>
      <c r="AJ1023">
        <f t="shared" si="1004"/>
        <v>37.337604695554134</v>
      </c>
      <c r="AK1023">
        <f t="shared" si="1005"/>
        <v>71.76536928707749</v>
      </c>
      <c r="AL1023">
        <f t="shared" si="1006"/>
        <v>0.44485590751986814</v>
      </c>
      <c r="AM1023">
        <f t="shared" si="1007"/>
        <v>3.1293480423739575</v>
      </c>
      <c r="AN1023" s="9">
        <f t="shared" si="1028"/>
        <v>112.67717793252545</v>
      </c>
      <c r="AO1023">
        <f t="shared" si="1008"/>
        <v>4.9737991503207013E-13</v>
      </c>
      <c r="AP1023">
        <f t="shared" si="1029"/>
        <v>4.4142028062676231E-15</v>
      </c>
      <c r="AQ1023">
        <f t="shared" si="1009"/>
        <v>5.9216781596562029</v>
      </c>
      <c r="AR1023">
        <f t="shared" si="1010"/>
        <v>-34.852981755623219</v>
      </c>
      <c r="AS1023">
        <f t="shared" si="1011"/>
        <v>4.872040367726832E-2</v>
      </c>
      <c r="AT1023">
        <f t="shared" si="1030"/>
        <v>-0.48565181370701954</v>
      </c>
      <c r="AU1023">
        <f t="shared" si="1012"/>
        <v>-28.877525641302199</v>
      </c>
      <c r="AV1023">
        <f t="shared" si="1031"/>
        <v>-0.25628548896205888</v>
      </c>
      <c r="AW1023">
        <f t="shared" si="1032"/>
        <v>0</v>
      </c>
      <c r="AX1023">
        <f t="shared" si="1013"/>
        <v>4.6678539318686006E-2</v>
      </c>
      <c r="AY1023" t="b">
        <f t="shared" si="1033"/>
        <v>0</v>
      </c>
      <c r="AZ1023">
        <f t="shared" si="1014"/>
        <v>37.337604695554134</v>
      </c>
      <c r="BA1023">
        <f t="shared" si="1015"/>
        <v>71.765369287077476</v>
      </c>
      <c r="BB1023">
        <f t="shared" si="1016"/>
        <v>0.39552411122196002</v>
      </c>
      <c r="BC1023">
        <f t="shared" si="1017"/>
        <v>3.1293480423739601</v>
      </c>
      <c r="BD1023">
        <f t="shared" si="1018"/>
        <v>4.9331796297907987E-2</v>
      </c>
      <c r="BF1023" s="15">
        <f t="shared" si="1034"/>
        <v>112.67717793252544</v>
      </c>
      <c r="BG1023" s="10">
        <f t="shared" si="1035"/>
        <v>0</v>
      </c>
      <c r="BH1023">
        <f t="shared" si="1036"/>
        <v>-28.877525641302213</v>
      </c>
      <c r="BI1023">
        <f t="shared" si="1037"/>
        <v>5.9216781596562029</v>
      </c>
      <c r="BJ1023">
        <f t="shared" si="1038"/>
        <v>-34.852981755623233</v>
      </c>
      <c r="BK1023">
        <f t="shared" si="1039"/>
        <v>-6.1139262063980571E-4</v>
      </c>
      <c r="BM1023">
        <f t="shared" si="1040"/>
        <v>0</v>
      </c>
      <c r="BN1023">
        <f t="shared" si="1041"/>
        <v>0</v>
      </c>
      <c r="BO1023">
        <f t="shared" si="1042"/>
        <v>0</v>
      </c>
      <c r="BP1023">
        <f t="shared" si="1043"/>
        <v>0</v>
      </c>
    </row>
    <row r="1024" spans="1:68" x14ac:dyDescent="0.2">
      <c r="A1024">
        <f t="shared" si="1049"/>
        <v>0.98699999999999999</v>
      </c>
      <c r="B1024">
        <f t="shared" si="985"/>
        <v>3.0850993099820054</v>
      </c>
      <c r="C1024">
        <f t="shared" si="986"/>
        <v>4.0634540050421553E-2</v>
      </c>
      <c r="D1024">
        <f t="shared" si="987"/>
        <v>3.0850993099820054</v>
      </c>
      <c r="E1024">
        <f t="shared" si="993"/>
        <v>4.0623358579474245E-2</v>
      </c>
      <c r="F1024">
        <f t="shared" si="994"/>
        <v>4.0623358579474127E-2</v>
      </c>
      <c r="G1024">
        <f t="shared" si="988"/>
        <v>3.0542483168821852</v>
      </c>
      <c r="H1024">
        <f t="shared" si="989"/>
        <v>8.7233320256707297E-2</v>
      </c>
      <c r="I1024">
        <f t="shared" si="990"/>
        <v>8.7233320256707172E-2</v>
      </c>
      <c r="J1024">
        <f t="shared" si="1045"/>
        <v>250.22973466102164</v>
      </c>
      <c r="K1024">
        <f t="shared" si="1046"/>
        <v>236.78573019548747</v>
      </c>
      <c r="L1024">
        <f t="shared" si="995"/>
        <v>9.7662956508311869E+51</v>
      </c>
      <c r="M1024">
        <f t="shared" si="991"/>
        <v>4.6692813231228134E-2</v>
      </c>
      <c r="N1024" s="17">
        <f t="shared" si="1047"/>
        <v>4.5601581878521625E+50</v>
      </c>
      <c r="O1024">
        <f t="shared" si="1048"/>
        <v>0</v>
      </c>
      <c r="P1024" s="18" t="e">
        <f t="shared" si="992"/>
        <v>#N/A</v>
      </c>
      <c r="R1024">
        <f t="shared" si="996"/>
        <v>5.4671556401952977</v>
      </c>
      <c r="S1024">
        <f t="shared" si="997"/>
        <v>119.71077698136021</v>
      </c>
      <c r="T1024">
        <f t="shared" si="1019"/>
        <v>-3.0641650184148372</v>
      </c>
      <c r="U1024" s="9">
        <f t="shared" si="998"/>
        <v>116.64661196294537</v>
      </c>
      <c r="V1024">
        <f t="shared" si="1020"/>
        <v>-4.5601581878523046E+50</v>
      </c>
      <c r="W1024">
        <f t="shared" si="1021"/>
        <v>0</v>
      </c>
      <c r="X1024">
        <f t="shared" si="1022"/>
        <v>2.8421709430404007E-14</v>
      </c>
      <c r="Y1024">
        <f t="shared" si="999"/>
        <v>4.0634540050421553E-2</v>
      </c>
      <c r="Z1024">
        <f t="shared" si="1000"/>
        <v>31.415926535897931</v>
      </c>
      <c r="AA1024">
        <f t="shared" si="1001"/>
        <v>4.6717544403342686</v>
      </c>
      <c r="AB1024">
        <f t="shared" si="1023"/>
        <v>114.90674856905147</v>
      </c>
      <c r="AC1024">
        <f t="shared" si="1002"/>
        <v>146.32267510494941</v>
      </c>
      <c r="AD1024">
        <f t="shared" si="1024"/>
        <v>0.3968047984352483</v>
      </c>
      <c r="AE1024">
        <f t="shared" si="1003"/>
        <v>3.1983540449862455</v>
      </c>
      <c r="AF1024" s="9">
        <f t="shared" si="1025"/>
        <v>149.91783394837091</v>
      </c>
      <c r="AG1024" s="9">
        <f t="shared" si="1026"/>
        <v>0</v>
      </c>
      <c r="AH1024">
        <f t="shared" si="1027"/>
        <v>0</v>
      </c>
      <c r="AI1024">
        <f t="shared" si="1044"/>
        <v>3.1257338500323417E-3</v>
      </c>
      <c r="AJ1024">
        <f t="shared" si="1004"/>
        <v>37.337604695554134</v>
      </c>
      <c r="AK1024">
        <f t="shared" si="1005"/>
        <v>75.660070397462434</v>
      </c>
      <c r="AL1024">
        <f t="shared" si="1006"/>
        <v>0.4455248265829268</v>
      </c>
      <c r="AM1024">
        <f t="shared" si="1007"/>
        <v>3.2034120433460642</v>
      </c>
      <c r="AN1024" s="9">
        <f t="shared" si="1028"/>
        <v>116.64661196294556</v>
      </c>
      <c r="AO1024">
        <f t="shared" si="1008"/>
        <v>1.8474111129762605E-13</v>
      </c>
      <c r="AP1024">
        <f t="shared" si="1029"/>
        <v>1.5837674853026307E-15</v>
      </c>
      <c r="AQ1024">
        <f t="shared" si="1009"/>
        <v>5.9216781596562029</v>
      </c>
      <c r="AR1024">
        <f t="shared" si="1010"/>
        <v>-39.246678171589039</v>
      </c>
      <c r="AS1024">
        <f t="shared" si="1011"/>
        <v>4.8720028147678507E-2</v>
      </c>
      <c r="AT1024">
        <f t="shared" si="1030"/>
        <v>-0.51872378607918046</v>
      </c>
      <c r="AU1024">
        <f t="shared" si="1012"/>
        <v>-33.271221985425356</v>
      </c>
      <c r="AV1024">
        <f t="shared" si="1031"/>
        <v>-0.28523093320528187</v>
      </c>
      <c r="AW1024">
        <f t="shared" si="1032"/>
        <v>0</v>
      </c>
      <c r="AX1024">
        <f t="shared" si="1013"/>
        <v>4.6709796657186331E-2</v>
      </c>
      <c r="AY1024" t="b">
        <f t="shared" si="1033"/>
        <v>0</v>
      </c>
      <c r="AZ1024">
        <f t="shared" si="1014"/>
        <v>37.337604695554134</v>
      </c>
      <c r="BA1024">
        <f t="shared" si="1015"/>
        <v>75.660070397462391</v>
      </c>
      <c r="BB1024">
        <f t="shared" si="1016"/>
        <v>0.39619303028501884</v>
      </c>
      <c r="BC1024">
        <f t="shared" si="1017"/>
        <v>3.2034120433460669</v>
      </c>
      <c r="BD1024">
        <f t="shared" si="1018"/>
        <v>4.9331796297907987E-2</v>
      </c>
      <c r="BF1024" s="15">
        <f t="shared" si="1034"/>
        <v>116.64661196294551</v>
      </c>
      <c r="BG1024" s="10">
        <f t="shared" si="1035"/>
        <v>0</v>
      </c>
      <c r="BH1024">
        <f t="shared" si="1036"/>
        <v>-33.271221985425399</v>
      </c>
      <c r="BI1024">
        <f t="shared" si="1037"/>
        <v>5.9216781596562029</v>
      </c>
      <c r="BJ1024">
        <f t="shared" si="1038"/>
        <v>-39.246678171589082</v>
      </c>
      <c r="BK1024">
        <f t="shared" si="1039"/>
        <v>-6.1176815022945252E-4</v>
      </c>
      <c r="BM1024">
        <f t="shared" si="1040"/>
        <v>0</v>
      </c>
      <c r="BN1024">
        <f t="shared" si="1041"/>
        <v>0</v>
      </c>
      <c r="BO1024">
        <f t="shared" si="1042"/>
        <v>0</v>
      </c>
      <c r="BP1024">
        <f t="shared" si="1043"/>
        <v>0</v>
      </c>
    </row>
    <row r="1025" spans="1:68" x14ac:dyDescent="0.2">
      <c r="A1025">
        <f t="shared" si="1049"/>
        <v>0.98799999999999999</v>
      </c>
      <c r="B1025">
        <f t="shared" si="985"/>
        <v>3.088225043832038</v>
      </c>
      <c r="C1025">
        <f t="shared" si="986"/>
        <v>3.7508806200388989E-2</v>
      </c>
      <c r="D1025">
        <f t="shared" si="987"/>
        <v>3.088225043832038</v>
      </c>
      <c r="E1025">
        <f t="shared" si="993"/>
        <v>3.7500011563261486E-2</v>
      </c>
      <c r="F1025">
        <f t="shared" si="994"/>
        <v>3.7500011563261361E-2</v>
      </c>
      <c r="G1025">
        <f t="shared" si="988"/>
        <v>3.0573427933937176</v>
      </c>
      <c r="H1025">
        <f t="shared" si="989"/>
        <v>8.4150227431075669E-2</v>
      </c>
      <c r="I1025">
        <f t="shared" si="990"/>
        <v>8.4150227431075683E-2</v>
      </c>
      <c r="J1025">
        <f t="shared" si="1045"/>
        <v>259.39764214320871</v>
      </c>
      <c r="K1025">
        <f t="shared" si="1046"/>
        <v>245.37276900333791</v>
      </c>
      <c r="L1025">
        <f t="shared" si="995"/>
        <v>8.2620642582343588E+53</v>
      </c>
      <c r="M1025">
        <f t="shared" si="991"/>
        <v>4.6724036454402387E-2</v>
      </c>
      <c r="N1025" s="17">
        <f t="shared" si="1047"/>
        <v>3.8603699159035721E+52</v>
      </c>
      <c r="O1025">
        <f t="shared" si="1048"/>
        <v>0</v>
      </c>
      <c r="P1025" s="18" t="e">
        <f t="shared" si="992"/>
        <v>#N/A</v>
      </c>
      <c r="R1025">
        <f t="shared" si="996"/>
        <v>5.5027785603630868</v>
      </c>
      <c r="S1025">
        <f t="shared" si="997"/>
        <v>124.1486843951928</v>
      </c>
      <c r="T1025">
        <f t="shared" si="1019"/>
        <v>-3.0634965474817664</v>
      </c>
      <c r="U1025" s="9">
        <f t="shared" si="998"/>
        <v>121.08518784771104</v>
      </c>
      <c r="V1025">
        <f t="shared" si="1020"/>
        <v>-3.86036991590352E+52</v>
      </c>
      <c r="W1025">
        <f t="shared" si="1021"/>
        <v>0</v>
      </c>
      <c r="X1025">
        <f t="shared" si="1022"/>
        <v>-1.4210854715202004E-14</v>
      </c>
      <c r="Y1025">
        <f t="shared" si="999"/>
        <v>3.7508806200388989E-2</v>
      </c>
      <c r="Z1025">
        <f t="shared" si="1000"/>
        <v>31.415926535897931</v>
      </c>
      <c r="AA1025">
        <f t="shared" si="1001"/>
        <v>4.6748801741843007</v>
      </c>
      <c r="AB1025">
        <f t="shared" si="1023"/>
        <v>124.5757480032884</v>
      </c>
      <c r="AC1025">
        <f t="shared" si="1002"/>
        <v>155.99167453918633</v>
      </c>
      <c r="AD1025">
        <f t="shared" si="1024"/>
        <v>0.39747364537224172</v>
      </c>
      <c r="AE1025">
        <f t="shared" si="1003"/>
        <v>3.2783556250729027</v>
      </c>
      <c r="AF1025" s="9">
        <f t="shared" si="1025"/>
        <v>159.66750380963146</v>
      </c>
      <c r="AG1025" s="9">
        <f t="shared" si="1026"/>
        <v>0</v>
      </c>
      <c r="AH1025">
        <f t="shared" si="1027"/>
        <v>0</v>
      </c>
      <c r="AI1025">
        <f t="shared" si="1044"/>
        <v>3.1257338500325638E-3</v>
      </c>
      <c r="AJ1025">
        <f t="shared" si="1004"/>
        <v>37.337604695554134</v>
      </c>
      <c r="AK1025">
        <f t="shared" si="1005"/>
        <v>80.017975816989107</v>
      </c>
      <c r="AL1025">
        <f t="shared" si="1006"/>
        <v>0.44619329751599768</v>
      </c>
      <c r="AM1025">
        <f t="shared" si="1007"/>
        <v>3.2834140376521797</v>
      </c>
      <c r="AN1025" s="9">
        <f t="shared" si="1028"/>
        <v>121.08518784771142</v>
      </c>
      <c r="AO1025">
        <f t="shared" si="1008"/>
        <v>3.836930773104541E-13</v>
      </c>
      <c r="AP1025">
        <f t="shared" si="1029"/>
        <v>3.1687862415758402E-15</v>
      </c>
      <c r="AQ1025">
        <f t="shared" si="1009"/>
        <v>5.9216781596562029</v>
      </c>
      <c r="AR1025">
        <f t="shared" si="1010"/>
        <v>-44.557772186299289</v>
      </c>
      <c r="AS1025">
        <f t="shared" si="1011"/>
        <v>4.8719652143755954E-2</v>
      </c>
      <c r="AT1025">
        <f t="shared" si="1030"/>
        <v>-0.55684703007494663</v>
      </c>
      <c r="AU1025">
        <f t="shared" si="1012"/>
        <v>-38.582315961920031</v>
      </c>
      <c r="AV1025">
        <f t="shared" si="1031"/>
        <v>-0.31863778425520489</v>
      </c>
      <c r="AW1025">
        <f t="shared" si="1032"/>
        <v>0</v>
      </c>
      <c r="AX1025">
        <f t="shared" si="1013"/>
        <v>4.6741053995686656E-2</v>
      </c>
      <c r="AY1025" t="b">
        <f t="shared" si="1033"/>
        <v>0</v>
      </c>
      <c r="AZ1025">
        <f t="shared" si="1014"/>
        <v>37.337604695554134</v>
      </c>
      <c r="BA1025">
        <f t="shared" si="1015"/>
        <v>80.017975816989079</v>
      </c>
      <c r="BB1025">
        <f t="shared" si="1016"/>
        <v>0.39686150121808955</v>
      </c>
      <c r="BC1025">
        <f t="shared" si="1017"/>
        <v>3.2834140376521832</v>
      </c>
      <c r="BD1025">
        <f t="shared" si="1018"/>
        <v>4.9331796297907987E-2</v>
      </c>
      <c r="BF1025" s="15">
        <f t="shared" si="1034"/>
        <v>121.08518784771138</v>
      </c>
      <c r="BG1025" s="10">
        <f t="shared" si="1035"/>
        <v>0</v>
      </c>
      <c r="BH1025">
        <f t="shared" si="1036"/>
        <v>-38.582315961920074</v>
      </c>
      <c r="BI1025">
        <f t="shared" si="1037"/>
        <v>5.9216781596562029</v>
      </c>
      <c r="BJ1025">
        <f t="shared" si="1038"/>
        <v>-44.557772186299317</v>
      </c>
      <c r="BK1025">
        <f t="shared" si="1039"/>
        <v>-6.1214415415217216E-4</v>
      </c>
      <c r="BM1025">
        <f t="shared" si="1040"/>
        <v>0</v>
      </c>
      <c r="BN1025">
        <f t="shared" si="1041"/>
        <v>0</v>
      </c>
      <c r="BO1025">
        <f t="shared" si="1042"/>
        <v>0</v>
      </c>
      <c r="BP1025">
        <f t="shared" si="1043"/>
        <v>3.5527136788005009E-15</v>
      </c>
    </row>
    <row r="1026" spans="1:68" x14ac:dyDescent="0.2">
      <c r="A1026">
        <f t="shared" si="1049"/>
        <v>0.98899999999999999</v>
      </c>
      <c r="B1026">
        <f t="shared" si="985"/>
        <v>3.0913507776820701</v>
      </c>
      <c r="C1026">
        <f t="shared" si="986"/>
        <v>3.4383072350356869E-2</v>
      </c>
      <c r="D1026">
        <f t="shared" si="987"/>
        <v>3.0913507776820701</v>
      </c>
      <c r="E1026">
        <f t="shared" si="993"/>
        <v>3.43762981642807E-2</v>
      </c>
      <c r="F1026">
        <f t="shared" si="994"/>
        <v>3.4376298164280575E-2</v>
      </c>
      <c r="G1026">
        <f t="shared" si="988"/>
        <v>3.0604372699052496</v>
      </c>
      <c r="H1026">
        <f t="shared" si="989"/>
        <v>8.1066328801611964E-2</v>
      </c>
      <c r="I1026">
        <f t="shared" si="990"/>
        <v>8.1066328801612131E-2</v>
      </c>
      <c r="J1026">
        <f t="shared" si="1045"/>
        <v>269.26556196784065</v>
      </c>
      <c r="K1026">
        <f t="shared" si="1046"/>
        <v>254.61207967944986</v>
      </c>
      <c r="L1026">
        <f t="shared" si="995"/>
        <v>1.2275916969745041E+56</v>
      </c>
      <c r="M1026">
        <f t="shared" si="991"/>
        <v>4.6755259631926262E-2</v>
      </c>
      <c r="N1026" s="17">
        <f t="shared" si="1047"/>
        <v>5.7396368514039884E+54</v>
      </c>
      <c r="O1026">
        <f t="shared" si="1048"/>
        <v>0</v>
      </c>
      <c r="P1026" s="18" t="e">
        <f t="shared" si="992"/>
        <v>#N/A</v>
      </c>
      <c r="R1026">
        <f t="shared" si="996"/>
        <v>5.5397411307144075</v>
      </c>
      <c r="S1026">
        <f t="shared" si="997"/>
        <v>129.14981948778257</v>
      </c>
      <c r="T1026">
        <f t="shared" si="1019"/>
        <v>-3.0628285240799609</v>
      </c>
      <c r="U1026" s="9">
        <f t="shared" si="998"/>
        <v>126.0869909637026</v>
      </c>
      <c r="V1026">
        <f t="shared" si="1020"/>
        <v>-5.7396368514038999E+54</v>
      </c>
      <c r="W1026">
        <f t="shared" si="1021"/>
        <v>0</v>
      </c>
      <c r="X1026">
        <f t="shared" si="1022"/>
        <v>-1.4210854715202004E-14</v>
      </c>
      <c r="Y1026">
        <f t="shared" si="999"/>
        <v>3.4383072350356869E-2</v>
      </c>
      <c r="Z1026">
        <f t="shared" si="1000"/>
        <v>31.415926535897931</v>
      </c>
      <c r="AA1026">
        <f t="shared" si="1001"/>
        <v>4.6780059080343328</v>
      </c>
      <c r="AB1026">
        <f t="shared" si="1023"/>
        <v>136.00187544753888</v>
      </c>
      <c r="AC1026">
        <f t="shared" si="1002"/>
        <v>167.41780198343682</v>
      </c>
      <c r="AD1026">
        <f t="shared" si="1024"/>
        <v>0.39814204525200619</v>
      </c>
      <c r="AE1026">
        <f t="shared" si="1003"/>
        <v>3.3653291652801975</v>
      </c>
      <c r="AF1026" s="9">
        <f t="shared" si="1025"/>
        <v>171.18127319396902</v>
      </c>
      <c r="AG1026" s="9">
        <f t="shared" si="1026"/>
        <v>0</v>
      </c>
      <c r="AH1026">
        <f t="shared" si="1027"/>
        <v>0</v>
      </c>
      <c r="AI1026">
        <f t="shared" si="1044"/>
        <v>3.1257338500323417E-3</v>
      </c>
      <c r="AJ1026">
        <f t="shared" si="1004"/>
        <v>37.337604695554134</v>
      </c>
      <c r="AK1026">
        <f t="shared" si="1005"/>
        <v>84.932136988301863</v>
      </c>
      <c r="AL1026">
        <f t="shared" si="1006"/>
        <v>0.44686132091780317</v>
      </c>
      <c r="AM1026">
        <f t="shared" si="1007"/>
        <v>3.3703879589293981</v>
      </c>
      <c r="AN1026" s="9">
        <f t="shared" si="1028"/>
        <v>126.0869909637032</v>
      </c>
      <c r="AO1026">
        <f t="shared" si="1008"/>
        <v>5.9685589803848416E-13</v>
      </c>
      <c r="AP1026">
        <f t="shared" si="1029"/>
        <v>4.7336834155262036E-15</v>
      </c>
      <c r="AQ1026">
        <f t="shared" si="1009"/>
        <v>5.9216781596562029</v>
      </c>
      <c r="AR1026">
        <f t="shared" si="1010"/>
        <v>-51.069738459237016</v>
      </c>
      <c r="AS1026">
        <f t="shared" si="1011"/>
        <v>4.8719275665796979E-2</v>
      </c>
      <c r="AT1026">
        <f t="shared" si="1030"/>
        <v>-0.60130052380845089</v>
      </c>
      <c r="AU1026">
        <f t="shared" si="1012"/>
        <v>-45.094282230265819</v>
      </c>
      <c r="AV1026">
        <f t="shared" si="1031"/>
        <v>-0.35764420964925048</v>
      </c>
      <c r="AW1026">
        <f t="shared" si="1032"/>
        <v>0</v>
      </c>
      <c r="AX1026">
        <f t="shared" si="1013"/>
        <v>4.6772311334186981E-2</v>
      </c>
      <c r="AY1026" t="b">
        <f t="shared" si="1033"/>
        <v>0</v>
      </c>
      <c r="AZ1026">
        <f t="shared" si="1014"/>
        <v>37.337604695554134</v>
      </c>
      <c r="BA1026">
        <f t="shared" si="1015"/>
        <v>84.932136988301835</v>
      </c>
      <c r="BB1026">
        <f t="shared" si="1016"/>
        <v>0.39752952461989527</v>
      </c>
      <c r="BC1026">
        <f t="shared" si="1017"/>
        <v>3.3703879589294017</v>
      </c>
      <c r="BD1026">
        <f t="shared" si="1018"/>
        <v>4.9331796297907987E-2</v>
      </c>
      <c r="BF1026" s="15">
        <f t="shared" si="1034"/>
        <v>126.08699096370317</v>
      </c>
      <c r="BG1026" s="10">
        <f t="shared" si="1035"/>
        <v>0</v>
      </c>
      <c r="BH1026">
        <f t="shared" si="1036"/>
        <v>-45.094282230265847</v>
      </c>
      <c r="BI1026">
        <f t="shared" si="1037"/>
        <v>5.9216781596562029</v>
      </c>
      <c r="BJ1026">
        <f t="shared" si="1038"/>
        <v>-51.069738459237044</v>
      </c>
      <c r="BK1026">
        <f t="shared" si="1039"/>
        <v>-6.1252063211092445E-4</v>
      </c>
      <c r="BM1026">
        <f t="shared" si="1040"/>
        <v>0</v>
      </c>
      <c r="BN1026">
        <f t="shared" si="1041"/>
        <v>0</v>
      </c>
      <c r="BO1026">
        <f t="shared" si="1042"/>
        <v>0</v>
      </c>
      <c r="BP1026">
        <f t="shared" si="1043"/>
        <v>3.5527136788005009E-15</v>
      </c>
    </row>
    <row r="1027" spans="1:68" x14ac:dyDescent="0.2">
      <c r="A1027">
        <f t="shared" si="1049"/>
        <v>0.99</v>
      </c>
      <c r="B1027">
        <f t="shared" si="985"/>
        <v>3.0944765115321027</v>
      </c>
      <c r="C1027">
        <f t="shared" si="986"/>
        <v>3.1257338500324305E-2</v>
      </c>
      <c r="D1027">
        <f t="shared" si="987"/>
        <v>3.0944765115321027</v>
      </c>
      <c r="E1027">
        <f t="shared" si="993"/>
        <v>3.1252248901848599E-2</v>
      </c>
      <c r="F1027">
        <f t="shared" si="994"/>
        <v>3.1252248901848481E-2</v>
      </c>
      <c r="G1027">
        <f t="shared" si="988"/>
        <v>3.0635317464167815</v>
      </c>
      <c r="H1027">
        <f t="shared" si="989"/>
        <v>7.7981653899042075E-2</v>
      </c>
      <c r="I1027">
        <f t="shared" si="990"/>
        <v>7.7981653899041936E-2</v>
      </c>
      <c r="J1027">
        <f t="shared" si="1045"/>
        <v>279.91674310595675</v>
      </c>
      <c r="K1027">
        <f t="shared" si="1046"/>
        <v>264.5809598291184</v>
      </c>
      <c r="L1027">
        <f t="shared" si="995"/>
        <v>3.621420123523749E+58</v>
      </c>
      <c r="M1027">
        <f t="shared" si="991"/>
        <v>4.6786482763769247E-2</v>
      </c>
      <c r="N1027" s="17">
        <f t="shared" si="1047"/>
        <v>1.6943351018961096E+57</v>
      </c>
      <c r="O1027">
        <f t="shared" si="1048"/>
        <v>0</v>
      </c>
      <c r="P1027" s="18" t="e">
        <f t="shared" si="992"/>
        <v>#N/A</v>
      </c>
      <c r="R1027">
        <f t="shared" si="996"/>
        <v>5.5781472907739627</v>
      </c>
      <c r="S1027">
        <f t="shared" si="997"/>
        <v>134.83680164187905</v>
      </c>
      <c r="T1027">
        <f t="shared" si="1019"/>
        <v>-3.0621609476118965</v>
      </c>
      <c r="U1027" s="9">
        <f t="shared" si="998"/>
        <v>131.77464069426716</v>
      </c>
      <c r="V1027">
        <f t="shared" si="1020"/>
        <v>-1.6943351018961685E+57</v>
      </c>
      <c r="W1027">
        <f t="shared" si="1021"/>
        <v>0</v>
      </c>
      <c r="X1027">
        <f t="shared" si="1022"/>
        <v>2.8421709430404007E-14</v>
      </c>
      <c r="Y1027">
        <f t="shared" si="999"/>
        <v>3.1257338500324305E-2</v>
      </c>
      <c r="Z1027">
        <f t="shared" si="1000"/>
        <v>31.415926535897931</v>
      </c>
      <c r="AA1027">
        <f t="shared" si="1001"/>
        <v>4.6811316418843649</v>
      </c>
      <c r="AB1027">
        <f t="shared" si="1023"/>
        <v>149.71226743740183</v>
      </c>
      <c r="AC1027">
        <f t="shared" si="1002"/>
        <v>181.12819397329977</v>
      </c>
      <c r="AD1027">
        <f t="shared" si="1024"/>
        <v>0.39880999867176847</v>
      </c>
      <c r="AE1027">
        <f t="shared" si="1003"/>
        <v>3.4606047989573332</v>
      </c>
      <c r="AF1027" s="9">
        <f t="shared" si="1025"/>
        <v>184.98760877092886</v>
      </c>
      <c r="AG1027" s="9">
        <f t="shared" si="1026"/>
        <v>0</v>
      </c>
      <c r="AH1027">
        <f t="shared" si="1027"/>
        <v>0</v>
      </c>
      <c r="AI1027">
        <f t="shared" si="1044"/>
        <v>3.1257338500323417E-3</v>
      </c>
      <c r="AJ1027">
        <f t="shared" si="1004"/>
        <v>37.337604695554134</v>
      </c>
      <c r="AK1027">
        <f t="shared" si="1005"/>
        <v>90.523843160797398</v>
      </c>
      <c r="AL1027">
        <f t="shared" si="1006"/>
        <v>0.44752889738586754</v>
      </c>
      <c r="AM1027">
        <f t="shared" si="1007"/>
        <v>3.4656639405299177</v>
      </c>
      <c r="AN1027" s="9">
        <f t="shared" si="1028"/>
        <v>131.7746406942673</v>
      </c>
      <c r="AO1027">
        <f t="shared" si="1008"/>
        <v>0</v>
      </c>
      <c r="AP1027">
        <f t="shared" si="1029"/>
        <v>0</v>
      </c>
      <c r="AQ1027">
        <f t="shared" si="1009"/>
        <v>5.9216781596562029</v>
      </c>
      <c r="AR1027">
        <f t="shared" si="1010"/>
        <v>-59.188424276604437</v>
      </c>
      <c r="AS1027">
        <f t="shared" si="1011"/>
        <v>4.8718898714099068E-2</v>
      </c>
      <c r="AT1027">
        <f t="shared" si="1030"/>
        <v>-0.65384347603833071</v>
      </c>
      <c r="AU1027">
        <f t="shared" si="1012"/>
        <v>-53.212968076661554</v>
      </c>
      <c r="AV1027">
        <f t="shared" si="1031"/>
        <v>-0.40381797132061176</v>
      </c>
      <c r="AW1027">
        <f t="shared" si="1032"/>
        <v>0</v>
      </c>
      <c r="AX1027">
        <f t="shared" si="1013"/>
        <v>4.6803568672687305E-2</v>
      </c>
      <c r="AY1027" t="b">
        <f t="shared" si="1033"/>
        <v>0</v>
      </c>
      <c r="AZ1027">
        <f t="shared" si="1014"/>
        <v>37.337604695554134</v>
      </c>
      <c r="BA1027">
        <f t="shared" si="1015"/>
        <v>90.523843160797355</v>
      </c>
      <c r="BB1027">
        <f t="shared" si="1016"/>
        <v>0.39819710108795997</v>
      </c>
      <c r="BC1027">
        <f t="shared" si="1017"/>
        <v>3.4656639405299212</v>
      </c>
      <c r="BD1027">
        <f t="shared" si="1018"/>
        <v>4.9331796297907987E-2</v>
      </c>
      <c r="BF1027" s="15">
        <f t="shared" si="1034"/>
        <v>131.77464069426728</v>
      </c>
      <c r="BG1027" s="10">
        <f t="shared" si="1035"/>
        <v>0</v>
      </c>
      <c r="BH1027">
        <f t="shared" si="1036"/>
        <v>-53.212968076661582</v>
      </c>
      <c r="BI1027">
        <f t="shared" si="1037"/>
        <v>5.9216781596562029</v>
      </c>
      <c r="BJ1027">
        <f t="shared" si="1038"/>
        <v>-59.188424276604479</v>
      </c>
      <c r="BK1027">
        <f t="shared" si="1039"/>
        <v>-6.1289758380850268E-4</v>
      </c>
      <c r="BM1027">
        <f t="shared" si="1040"/>
        <v>0</v>
      </c>
      <c r="BN1027">
        <f t="shared" si="1041"/>
        <v>0</v>
      </c>
      <c r="BO1027">
        <f t="shared" si="1042"/>
        <v>4.4408920985006262E-16</v>
      </c>
      <c r="BP1027">
        <f t="shared" si="1043"/>
        <v>3.5527136788005009E-15</v>
      </c>
    </row>
    <row r="1028" spans="1:68" x14ac:dyDescent="0.2">
      <c r="A1028">
        <f t="shared" si="1049"/>
        <v>0.99099999999999999</v>
      </c>
      <c r="B1028">
        <f t="shared" si="985"/>
        <v>3.0976022453821352</v>
      </c>
      <c r="C1028">
        <f t="shared" si="986"/>
        <v>2.8131604650291742E-2</v>
      </c>
      <c r="D1028">
        <f t="shared" si="987"/>
        <v>3.0976022453821352</v>
      </c>
      <c r="E1028">
        <f t="shared" si="993"/>
        <v>2.8127894298564694E-2</v>
      </c>
      <c r="F1028">
        <f t="shared" si="994"/>
        <v>2.8127894298564573E-2</v>
      </c>
      <c r="G1028">
        <f t="shared" si="988"/>
        <v>3.0666262229283139</v>
      </c>
      <c r="H1028">
        <f t="shared" si="989"/>
        <v>7.4896232261525253E-2</v>
      </c>
      <c r="I1028">
        <f t="shared" si="990"/>
        <v>7.4896232261525267E-2</v>
      </c>
      <c r="J1028">
        <f t="shared" si="1045"/>
        <v>291.44817999942552</v>
      </c>
      <c r="K1028">
        <f t="shared" si="1046"/>
        <v>275.36943541877361</v>
      </c>
      <c r="L1028">
        <f t="shared" si="995"/>
        <v>2.4978684950968562E+61</v>
      </c>
      <c r="M1028">
        <f t="shared" si="991"/>
        <v>4.6817705849900859E-2</v>
      </c>
      <c r="N1028" s="17">
        <f t="shared" si="1047"/>
        <v>1.1694447245517914E+60</v>
      </c>
      <c r="O1028">
        <f t="shared" si="1048"/>
        <v>0</v>
      </c>
      <c r="P1028" s="18" t="e">
        <f t="shared" si="992"/>
        <v>#N/A</v>
      </c>
      <c r="R1028">
        <f t="shared" si="996"/>
        <v>5.6181135976329033</v>
      </c>
      <c r="S1028">
        <f t="shared" si="997"/>
        <v>141.37312843887787</v>
      </c>
      <c r="T1028">
        <f t="shared" si="1019"/>
        <v>-3.0614938174812458</v>
      </c>
      <c r="U1028" s="9">
        <f t="shared" si="998"/>
        <v>138.31163462139662</v>
      </c>
      <c r="V1028">
        <f t="shared" si="1020"/>
        <v>-1.1694447245517459E+60</v>
      </c>
      <c r="W1028">
        <f t="shared" si="1021"/>
        <v>0</v>
      </c>
      <c r="X1028">
        <f t="shared" si="1022"/>
        <v>-2.8421709430404007E-14</v>
      </c>
      <c r="Y1028">
        <f t="shared" si="999"/>
        <v>2.8131604650291742E-2</v>
      </c>
      <c r="Z1028">
        <f t="shared" si="1000"/>
        <v>31.415926535897931</v>
      </c>
      <c r="AA1028">
        <f t="shared" si="1001"/>
        <v>4.6842573757343979</v>
      </c>
      <c r="AB1028">
        <f t="shared" si="1023"/>
        <v>166.46834340494954</v>
      </c>
      <c r="AC1028">
        <f t="shared" si="1002"/>
        <v>197.88426994084747</v>
      </c>
      <c r="AD1028">
        <f t="shared" si="1024"/>
        <v>0.39947750622755984</v>
      </c>
      <c r="AE1028">
        <f t="shared" si="1003"/>
        <v>3.5659340590066688</v>
      </c>
      <c r="AF1028" s="9">
        <f t="shared" si="1025"/>
        <v>201.84968150608171</v>
      </c>
      <c r="AG1028" s="9">
        <f t="shared" si="1026"/>
        <v>0</v>
      </c>
      <c r="AH1028">
        <f t="shared" si="1027"/>
        <v>0</v>
      </c>
      <c r="AI1028">
        <f t="shared" si="1044"/>
        <v>3.1257338500325638E-3</v>
      </c>
      <c r="AJ1028">
        <f t="shared" si="1004"/>
        <v>37.337604695554134</v>
      </c>
      <c r="AK1028">
        <f t="shared" si="1005"/>
        <v>96.954840382967674</v>
      </c>
      <c r="AL1028">
        <f t="shared" si="1006"/>
        <v>0.44819602751651821</v>
      </c>
      <c r="AM1028">
        <f t="shared" si="1007"/>
        <v>3.5709935153588468</v>
      </c>
      <c r="AN1028" s="9">
        <f t="shared" si="1028"/>
        <v>138.31163462139719</v>
      </c>
      <c r="AO1028">
        <f t="shared" si="1008"/>
        <v>5.6843418860808015E-13</v>
      </c>
      <c r="AP1028">
        <f t="shared" si="1029"/>
        <v>4.1098074660462568E-15</v>
      </c>
      <c r="AQ1028">
        <f t="shared" si="1009"/>
        <v>5.9216781596562029</v>
      </c>
      <c r="AR1028">
        <f t="shared" si="1010"/>
        <v>-69.513503021981862</v>
      </c>
      <c r="AS1028">
        <f t="shared" si="1011"/>
        <v>4.8718521288958372E-2</v>
      </c>
      <c r="AT1028">
        <f t="shared" si="1030"/>
        <v>-0.71696784551865955</v>
      </c>
      <c r="AU1028">
        <f t="shared" si="1012"/>
        <v>-63.538046884684519</v>
      </c>
      <c r="AV1028">
        <f t="shared" si="1031"/>
        <v>-0.45938324030807898</v>
      </c>
      <c r="AW1028">
        <f t="shared" si="1032"/>
        <v>0</v>
      </c>
      <c r="AX1028">
        <f t="shared" si="1013"/>
        <v>4.683482601118763E-2</v>
      </c>
      <c r="AY1028" t="b">
        <f t="shared" si="1033"/>
        <v>0</v>
      </c>
      <c r="AZ1028">
        <f t="shared" si="1014"/>
        <v>37.337604695554134</v>
      </c>
      <c r="BA1028">
        <f t="shared" si="1015"/>
        <v>96.954840382967618</v>
      </c>
      <c r="BB1028">
        <f t="shared" si="1016"/>
        <v>0.39886423121861025</v>
      </c>
      <c r="BC1028">
        <f t="shared" si="1017"/>
        <v>3.5709935153588512</v>
      </c>
      <c r="BD1028">
        <f t="shared" si="1018"/>
        <v>4.9331796297907987E-2</v>
      </c>
      <c r="BF1028" s="15">
        <f t="shared" si="1034"/>
        <v>138.31163462139713</v>
      </c>
      <c r="BG1028" s="10">
        <f t="shared" si="1035"/>
        <v>0</v>
      </c>
      <c r="BH1028">
        <f t="shared" si="1036"/>
        <v>-63.538046884684576</v>
      </c>
      <c r="BI1028">
        <f t="shared" si="1037"/>
        <v>5.9216781596562029</v>
      </c>
      <c r="BJ1028">
        <f t="shared" si="1038"/>
        <v>-69.513503021981919</v>
      </c>
      <c r="BK1028">
        <f t="shared" si="1039"/>
        <v>-6.1327500894958753E-4</v>
      </c>
      <c r="BM1028">
        <f t="shared" si="1040"/>
        <v>0</v>
      </c>
      <c r="BN1028">
        <f t="shared" si="1041"/>
        <v>0</v>
      </c>
      <c r="BO1028">
        <f t="shared" si="1042"/>
        <v>0</v>
      </c>
      <c r="BP1028">
        <f t="shared" si="1043"/>
        <v>4.4408920985006262E-15</v>
      </c>
    </row>
    <row r="1029" spans="1:68" x14ac:dyDescent="0.2">
      <c r="A1029">
        <f t="shared" si="1049"/>
        <v>0.99199999999999999</v>
      </c>
      <c r="B1029">
        <f t="shared" si="985"/>
        <v>3.1007279792321674</v>
      </c>
      <c r="C1029">
        <f t="shared" si="986"/>
        <v>2.5005870800259622E-2</v>
      </c>
      <c r="D1029">
        <f t="shared" si="987"/>
        <v>3.1007279792321674</v>
      </c>
      <c r="E1029">
        <f t="shared" si="993"/>
        <v>2.5003264880011727E-2</v>
      </c>
      <c r="F1029">
        <f t="shared" si="994"/>
        <v>2.5003264880011606E-2</v>
      </c>
      <c r="G1029">
        <f t="shared" si="988"/>
        <v>3.0697206994398458</v>
      </c>
      <c r="H1029">
        <f t="shared" si="989"/>
        <v>7.1810093434372696E-2</v>
      </c>
      <c r="I1029">
        <f t="shared" si="990"/>
        <v>7.1810093434372863E-2</v>
      </c>
      <c r="J1029">
        <f t="shared" si="1045"/>
        <v>303.97357164539494</v>
      </c>
      <c r="K1029">
        <f t="shared" si="1046"/>
        <v>287.08299485305969</v>
      </c>
      <c r="L1029">
        <f t="shared" si="995"/>
        <v>5.040181009034081E+64</v>
      </c>
      <c r="M1029">
        <f t="shared" si="991"/>
        <v>4.6848928890290568E-2</v>
      </c>
      <c r="N1029" s="17">
        <f t="shared" si="1047"/>
        <v>2.3612708168643062E+63</v>
      </c>
      <c r="O1029">
        <f t="shared" si="1048"/>
        <v>0</v>
      </c>
      <c r="P1029" s="18" t="e">
        <f t="shared" si="992"/>
        <v>#N/A</v>
      </c>
      <c r="R1029">
        <f t="shared" si="996"/>
        <v>5.6597713546276314</v>
      </c>
      <c r="S1029">
        <f t="shared" si="997"/>
        <v>148.98288794754819</v>
      </c>
      <c r="T1029">
        <f t="shared" si="1019"/>
        <v>-3.0608271330928769</v>
      </c>
      <c r="U1029" s="9">
        <f t="shared" si="998"/>
        <v>145.92206081445531</v>
      </c>
      <c r="V1029">
        <f t="shared" si="1020"/>
        <v>-2.3612708168643146E+63</v>
      </c>
      <c r="W1029">
        <f t="shared" si="1021"/>
        <v>0</v>
      </c>
      <c r="X1029">
        <f t="shared" si="1022"/>
        <v>0</v>
      </c>
      <c r="Y1029">
        <f t="shared" si="999"/>
        <v>2.5005870800259622E-2</v>
      </c>
      <c r="Z1029">
        <f t="shared" si="1000"/>
        <v>31.415926535897931</v>
      </c>
      <c r="AA1029">
        <f t="shared" si="1001"/>
        <v>4.6873831095844301</v>
      </c>
      <c r="AB1029">
        <f t="shared" si="1023"/>
        <v>187.41223248900008</v>
      </c>
      <c r="AC1029">
        <f t="shared" si="1002"/>
        <v>218.82815902489801</v>
      </c>
      <c r="AD1029">
        <f t="shared" si="1024"/>
        <v>0.40014456851421804</v>
      </c>
      <c r="AE1029">
        <f t="shared" si="1003"/>
        <v>3.6836891294498528</v>
      </c>
      <c r="AF1029" s="9">
        <f t="shared" si="1025"/>
        <v>222.91199272286207</v>
      </c>
      <c r="AG1029" s="9">
        <f t="shared" si="1026"/>
        <v>0</v>
      </c>
      <c r="AH1029">
        <f t="shared" si="1027"/>
        <v>0</v>
      </c>
      <c r="AI1029">
        <f t="shared" si="1044"/>
        <v>3.1257338500323417E-3</v>
      </c>
      <c r="AJ1029">
        <f t="shared" si="1004"/>
        <v>37.337604695554134</v>
      </c>
      <c r="AK1029">
        <f t="shared" si="1005"/>
        <v>104.44684453955679</v>
      </c>
      <c r="AL1029">
        <f t="shared" si="1006"/>
        <v>0.44886271190488714</v>
      </c>
      <c r="AM1029">
        <f t="shared" si="1007"/>
        <v>3.6887488674402782</v>
      </c>
      <c r="AN1029" s="9">
        <f t="shared" si="1028"/>
        <v>145.92206081445607</v>
      </c>
      <c r="AO1029">
        <f t="shared" si="1008"/>
        <v>7.673861546209082E-13</v>
      </c>
      <c r="AP1029">
        <f t="shared" si="1029"/>
        <v>5.2588768986524999E-15</v>
      </c>
      <c r="AQ1029">
        <f t="shared" si="1009"/>
        <v>5.9216781596562029</v>
      </c>
      <c r="AR1029">
        <f t="shared" si="1010"/>
        <v>-82.965387949443283</v>
      </c>
      <c r="AS1029">
        <f t="shared" si="1011"/>
        <v>4.87181433906691E-2</v>
      </c>
      <c r="AT1029">
        <f t="shared" si="1030"/>
        <v>-0.7943312056499906</v>
      </c>
      <c r="AU1029">
        <f t="shared" si="1012"/>
        <v>-76.989931908405993</v>
      </c>
      <c r="AV1029">
        <f t="shared" si="1031"/>
        <v>-0.52760995478470396</v>
      </c>
      <c r="AW1029">
        <f t="shared" si="1032"/>
        <v>0</v>
      </c>
      <c r="AX1029">
        <f t="shared" si="1013"/>
        <v>4.6866083349687948E-2</v>
      </c>
      <c r="AY1029" t="b">
        <f t="shared" si="1033"/>
        <v>0</v>
      </c>
      <c r="AZ1029">
        <f t="shared" si="1014"/>
        <v>37.337604695554134</v>
      </c>
      <c r="BA1029">
        <f t="shared" si="1015"/>
        <v>104.44684453955676</v>
      </c>
      <c r="BB1029">
        <f t="shared" si="1016"/>
        <v>0.39953091560697934</v>
      </c>
      <c r="BC1029">
        <f t="shared" si="1017"/>
        <v>3.6887488674402831</v>
      </c>
      <c r="BD1029">
        <f t="shared" si="1018"/>
        <v>4.9331796297907987E-2</v>
      </c>
      <c r="BF1029" s="15">
        <f t="shared" si="1034"/>
        <v>145.9220608144561</v>
      </c>
      <c r="BG1029" s="10">
        <f t="shared" si="1035"/>
        <v>0</v>
      </c>
      <c r="BH1029">
        <f t="shared" si="1036"/>
        <v>-76.989931908405964</v>
      </c>
      <c r="BI1029">
        <f t="shared" si="1037"/>
        <v>5.9216781596562029</v>
      </c>
      <c r="BJ1029">
        <f t="shared" si="1038"/>
        <v>-82.965387949443311</v>
      </c>
      <c r="BK1029">
        <f t="shared" si="1039"/>
        <v>-6.1365290723869315E-4</v>
      </c>
      <c r="BM1029">
        <f t="shared" si="1040"/>
        <v>0</v>
      </c>
      <c r="BN1029">
        <f t="shared" si="1041"/>
        <v>0</v>
      </c>
      <c r="BO1029">
        <f t="shared" si="1042"/>
        <v>0</v>
      </c>
      <c r="BP1029">
        <f t="shared" si="1043"/>
        <v>4.8849813083506888E-15</v>
      </c>
    </row>
    <row r="1030" spans="1:68" x14ac:dyDescent="0.2">
      <c r="A1030">
        <f t="shared" si="1049"/>
        <v>0.99299999999999999</v>
      </c>
      <c r="B1030">
        <f t="shared" si="985"/>
        <v>3.1038537130821999</v>
      </c>
      <c r="C1030">
        <f t="shared" si="986"/>
        <v>2.1880136950227058E-2</v>
      </c>
      <c r="D1030">
        <f t="shared" si="987"/>
        <v>3.1038537130821999</v>
      </c>
      <c r="E1030">
        <f t="shared" si="993"/>
        <v>2.187839117445611E-2</v>
      </c>
      <c r="F1030">
        <f t="shared" si="994"/>
        <v>2.1878391174455988E-2</v>
      </c>
      <c r="G1030">
        <f t="shared" si="988"/>
        <v>3.0728151759513778</v>
      </c>
      <c r="H1030">
        <f t="shared" si="989"/>
        <v>6.8723266969761901E-2</v>
      </c>
      <c r="I1030">
        <f t="shared" si="990"/>
        <v>6.8723266969761762E-2</v>
      </c>
      <c r="J1030">
        <f t="shared" si="1045"/>
        <v>317.62707950191356</v>
      </c>
      <c r="K1030">
        <f t="shared" si="1046"/>
        <v>299.84605974279447</v>
      </c>
      <c r="L1030">
        <f t="shared" si="995"/>
        <v>4.0878241242774844E+68</v>
      </c>
      <c r="M1030">
        <f t="shared" si="991"/>
        <v>4.6880151884907892E-2</v>
      </c>
      <c r="N1030" s="17">
        <f t="shared" si="1047"/>
        <v>1.9163781582491905E+67</v>
      </c>
      <c r="O1030">
        <f t="shared" si="1048"/>
        <v>0</v>
      </c>
      <c r="P1030" s="18" t="e">
        <f t="shared" si="992"/>
        <v>#N/A</v>
      </c>
      <c r="R1030">
        <f t="shared" si="996"/>
        <v>5.7032692087671126</v>
      </c>
      <c r="S1030">
        <f t="shared" si="997"/>
        <v>157.98379915313402</v>
      </c>
      <c r="T1030">
        <f t="shared" si="1019"/>
        <v>-3.0601608938528457</v>
      </c>
      <c r="U1030" s="9">
        <f t="shared" si="998"/>
        <v>154.92363825928118</v>
      </c>
      <c r="V1030">
        <f t="shared" si="1020"/>
        <v>-1.9163781582492259E+67</v>
      </c>
      <c r="W1030">
        <f t="shared" si="1021"/>
        <v>0</v>
      </c>
      <c r="X1030">
        <f t="shared" si="1022"/>
        <v>2.8421709430404007E-14</v>
      </c>
      <c r="Y1030">
        <f t="shared" si="999"/>
        <v>2.1880136950227058E-2</v>
      </c>
      <c r="Z1030">
        <f t="shared" si="1000"/>
        <v>31.415926535897931</v>
      </c>
      <c r="AA1030">
        <f t="shared" si="1001"/>
        <v>4.6905088434344631</v>
      </c>
      <c r="AB1030">
        <f t="shared" si="1023"/>
        <v>214.33870903991456</v>
      </c>
      <c r="AC1030">
        <f t="shared" si="1002"/>
        <v>245.7546355758125</v>
      </c>
      <c r="AD1030">
        <f t="shared" si="1024"/>
        <v>0.40081118612539191</v>
      </c>
      <c r="AE1030">
        <f t="shared" si="1003"/>
        <v>3.8171958471460643</v>
      </c>
      <c r="AF1030" s="9">
        <f t="shared" si="1025"/>
        <v>249.97264260908395</v>
      </c>
      <c r="AG1030" s="9">
        <f t="shared" si="1026"/>
        <v>0</v>
      </c>
      <c r="AH1030">
        <f t="shared" si="1027"/>
        <v>0</v>
      </c>
      <c r="AI1030">
        <f t="shared" si="1044"/>
        <v>3.1257338500323417E-3</v>
      </c>
      <c r="AJ1030">
        <f t="shared" si="1004"/>
        <v>37.337604695554134</v>
      </c>
      <c r="AK1030">
        <f t="shared" si="1005"/>
        <v>113.31424877894682</v>
      </c>
      <c r="AL1030">
        <f t="shared" si="1006"/>
        <v>0.44952895114491831</v>
      </c>
      <c r="AM1030">
        <f t="shared" si="1007"/>
        <v>3.8222558336356172</v>
      </c>
      <c r="AN1030" s="9">
        <f t="shared" si="1028"/>
        <v>154.92363825928149</v>
      </c>
      <c r="AO1030">
        <f t="shared" si="1008"/>
        <v>3.1263880373444408E-13</v>
      </c>
      <c r="AP1030">
        <f t="shared" si="1029"/>
        <v>2.0180187300482138E-15</v>
      </c>
      <c r="AQ1030">
        <f t="shared" si="1009"/>
        <v>5.9216781596562029</v>
      </c>
      <c r="AR1030">
        <f t="shared" si="1010"/>
        <v>-101.02446026096774</v>
      </c>
      <c r="AS1030">
        <f t="shared" si="1011"/>
        <v>4.8717765019526404E-2</v>
      </c>
      <c r="AT1030">
        <f t="shared" si="1030"/>
        <v>-0.89154242603722356</v>
      </c>
      <c r="AU1030">
        <f t="shared" si="1012"/>
        <v>-95.049004349802459</v>
      </c>
      <c r="AV1030">
        <f t="shared" si="1031"/>
        <v>-0.61352163825850548</v>
      </c>
      <c r="AW1030">
        <f t="shared" si="1032"/>
        <v>0</v>
      </c>
      <c r="AX1030">
        <f t="shared" si="1013"/>
        <v>4.6897340688188273E-2</v>
      </c>
      <c r="AY1030" t="b">
        <f t="shared" si="1033"/>
        <v>0</v>
      </c>
      <c r="AZ1030">
        <f t="shared" si="1014"/>
        <v>37.337604695554134</v>
      </c>
      <c r="BA1030">
        <f t="shared" si="1015"/>
        <v>113.31424877894673</v>
      </c>
      <c r="BB1030">
        <f t="shared" si="1016"/>
        <v>0.40019715484701046</v>
      </c>
      <c r="BC1030">
        <f t="shared" si="1017"/>
        <v>3.8222558336356229</v>
      </c>
      <c r="BD1030">
        <f t="shared" si="1018"/>
        <v>4.9331796297907987E-2</v>
      </c>
      <c r="BF1030" s="15">
        <f t="shared" si="1034"/>
        <v>154.9236382592814</v>
      </c>
      <c r="BG1030" s="10">
        <f t="shared" si="1035"/>
        <v>0</v>
      </c>
      <c r="BH1030">
        <f t="shared" si="1036"/>
        <v>-95.049004349802544</v>
      </c>
      <c r="BI1030">
        <f t="shared" si="1037"/>
        <v>5.9216781596562029</v>
      </c>
      <c r="BJ1030">
        <f t="shared" si="1038"/>
        <v>-101.02446026096783</v>
      </c>
      <c r="BK1030">
        <f t="shared" si="1039"/>
        <v>-6.1403127838144389E-4</v>
      </c>
      <c r="BM1030">
        <f t="shared" si="1040"/>
        <v>0</v>
      </c>
      <c r="BN1030">
        <f t="shared" si="1041"/>
        <v>0</v>
      </c>
      <c r="BO1030">
        <f t="shared" si="1042"/>
        <v>0</v>
      </c>
      <c r="BP1030">
        <f t="shared" si="1043"/>
        <v>5.773159728050814E-15</v>
      </c>
    </row>
    <row r="1031" spans="1:68" x14ac:dyDescent="0.2">
      <c r="A1031">
        <f t="shared" si="1049"/>
        <v>0.99399999999999999</v>
      </c>
      <c r="B1031">
        <f t="shared" si="985"/>
        <v>3.1069794469322325</v>
      </c>
      <c r="C1031">
        <f t="shared" si="986"/>
        <v>1.8754403100194494E-2</v>
      </c>
      <c r="D1031">
        <f t="shared" si="987"/>
        <v>3.1069794469322325</v>
      </c>
      <c r="E1031">
        <f t="shared" si="993"/>
        <v>1.8753303712552318E-2</v>
      </c>
      <c r="F1031">
        <f t="shared" si="994"/>
        <v>1.8753303712552197E-2</v>
      </c>
      <c r="G1031">
        <f t="shared" si="988"/>
        <v>3.0759096524629101</v>
      </c>
      <c r="H1031">
        <f t="shared" si="989"/>
        <v>6.5635782426455E-2</v>
      </c>
      <c r="I1031">
        <f t="shared" si="990"/>
        <v>6.5635782426455E-2</v>
      </c>
      <c r="J1031">
        <f t="shared" si="1045"/>
        <v>332.56814765474178</v>
      </c>
      <c r="K1031">
        <f t="shared" si="1046"/>
        <v>313.80643491298878</v>
      </c>
      <c r="L1031">
        <f t="shared" si="995"/>
        <v>2.1325631983757735E+73</v>
      </c>
      <c r="M1031">
        <f t="shared" si="991"/>
        <v>4.6911374833722305E-2</v>
      </c>
      <c r="N1031" s="17">
        <f t="shared" si="1047"/>
        <v>1.000414715556076E+72</v>
      </c>
      <c r="O1031">
        <f t="shared" si="1048"/>
        <v>0</v>
      </c>
      <c r="P1031" s="18" t="e">
        <f t="shared" si="992"/>
        <v>#N/A</v>
      </c>
      <c r="R1031">
        <f t="shared" si="996"/>
        <v>5.7487763465035568</v>
      </c>
      <c r="S1031">
        <f t="shared" si="997"/>
        <v>168.84603642432506</v>
      </c>
      <c r="T1031">
        <f t="shared" si="1019"/>
        <v>-3.0594950991683967</v>
      </c>
      <c r="U1031" s="9">
        <f t="shared" si="998"/>
        <v>165.78654132515666</v>
      </c>
      <c r="V1031">
        <f t="shared" si="1020"/>
        <v>-1.0004147155561011E+72</v>
      </c>
      <c r="W1031">
        <f t="shared" si="1021"/>
        <v>0</v>
      </c>
      <c r="X1031">
        <f t="shared" si="1022"/>
        <v>2.8421709430404007E-14</v>
      </c>
      <c r="Y1031">
        <f t="shared" si="999"/>
        <v>1.8754403100194494E-2</v>
      </c>
      <c r="Z1031">
        <f t="shared" si="1000"/>
        <v>31.415926535897931</v>
      </c>
      <c r="AA1031">
        <f t="shared" si="1001"/>
        <v>4.6936345772844952</v>
      </c>
      <c r="AB1031">
        <f t="shared" si="1023"/>
        <v>250.23906362915184</v>
      </c>
      <c r="AC1031">
        <f t="shared" si="1002"/>
        <v>281.65499016504975</v>
      </c>
      <c r="AD1031">
        <f t="shared" si="1024"/>
        <v>0.4014773596535432</v>
      </c>
      <c r="AE1031">
        <f t="shared" si="1003"/>
        <v>3.9713251422324345</v>
      </c>
      <c r="AF1031" s="9">
        <f t="shared" si="1025"/>
        <v>286.02779266693574</v>
      </c>
      <c r="AG1031" s="9">
        <f t="shared" si="1026"/>
        <v>0</v>
      </c>
      <c r="AH1031">
        <f t="shared" si="1027"/>
        <v>0</v>
      </c>
      <c r="AI1031">
        <f t="shared" si="1044"/>
        <v>3.1257338500325638E-3</v>
      </c>
      <c r="AJ1031">
        <f t="shared" si="1004"/>
        <v>37.337604695554134</v>
      </c>
      <c r="AK1031">
        <f t="shared" si="1005"/>
        <v>124.02235653968991</v>
      </c>
      <c r="AL1031">
        <f t="shared" si="1006"/>
        <v>0.45019474582936736</v>
      </c>
      <c r="AM1031">
        <f t="shared" si="1007"/>
        <v>3.976385344083972</v>
      </c>
      <c r="AN1031" s="9">
        <f t="shared" si="1028"/>
        <v>165.7865413251574</v>
      </c>
      <c r="AO1031">
        <f t="shared" si="1008"/>
        <v>7.3896444519050419E-13</v>
      </c>
      <c r="AP1031">
        <f t="shared" si="1029"/>
        <v>4.4573246976735707E-15</v>
      </c>
      <c r="AQ1031">
        <f t="shared" si="1009"/>
        <v>5.9216781596562029</v>
      </c>
      <c r="AR1031">
        <f t="shared" si="1010"/>
        <v>-126.21670708946193</v>
      </c>
      <c r="AS1031">
        <f t="shared" si="1011"/>
        <v>4.8717386175824162E-2</v>
      </c>
      <c r="AT1031">
        <f t="shared" si="1030"/>
        <v>-1.0176931854142748</v>
      </c>
      <c r="AU1031">
        <f t="shared" si="1012"/>
        <v>-120.24125134177834</v>
      </c>
      <c r="AV1031">
        <f t="shared" si="1031"/>
        <v>-0.72527751879417635</v>
      </c>
      <c r="AW1031">
        <f t="shared" si="1032"/>
        <v>0</v>
      </c>
      <c r="AX1031">
        <f t="shared" si="1013"/>
        <v>4.6928598026688605E-2</v>
      </c>
      <c r="AY1031" t="b">
        <f t="shared" si="1033"/>
        <v>0</v>
      </c>
      <c r="AZ1031">
        <f t="shared" si="1014"/>
        <v>37.337604695554134</v>
      </c>
      <c r="BA1031">
        <f t="shared" si="1015"/>
        <v>124.02235653968987</v>
      </c>
      <c r="BB1031">
        <f t="shared" si="1016"/>
        <v>0.4008629495314594</v>
      </c>
      <c r="BC1031">
        <f t="shared" si="1017"/>
        <v>3.9763853440839783</v>
      </c>
      <c r="BD1031">
        <f t="shared" si="1018"/>
        <v>4.9331796297907987E-2</v>
      </c>
      <c r="BF1031" s="15">
        <f t="shared" si="1034"/>
        <v>165.78654132515734</v>
      </c>
      <c r="BG1031" s="10">
        <f t="shared" si="1035"/>
        <v>0</v>
      </c>
      <c r="BH1031">
        <f t="shared" si="1036"/>
        <v>-120.24125134177839</v>
      </c>
      <c r="BI1031">
        <f t="shared" si="1037"/>
        <v>5.9216781596562029</v>
      </c>
      <c r="BJ1031">
        <f t="shared" si="1038"/>
        <v>-126.21670708946198</v>
      </c>
      <c r="BK1031">
        <f t="shared" si="1039"/>
        <v>-6.1441012208379719E-4</v>
      </c>
      <c r="BM1031">
        <f t="shared" si="1040"/>
        <v>0</v>
      </c>
      <c r="BN1031">
        <f t="shared" si="1041"/>
        <v>0</v>
      </c>
      <c r="BO1031">
        <f t="shared" si="1042"/>
        <v>0</v>
      </c>
      <c r="BP1031">
        <f t="shared" si="1043"/>
        <v>6.2172489379008766E-15</v>
      </c>
    </row>
    <row r="1032" spans="1:68" x14ac:dyDescent="0.2">
      <c r="A1032">
        <f t="shared" si="1049"/>
        <v>0.995</v>
      </c>
      <c r="B1032">
        <f t="shared" si="985"/>
        <v>3.1101051807822651</v>
      </c>
      <c r="C1032">
        <f t="shared" si="986"/>
        <v>1.5628669250161931E-2</v>
      </c>
      <c r="D1032">
        <f t="shared" si="987"/>
        <v>3.1101051807822651</v>
      </c>
      <c r="E1032">
        <f t="shared" si="993"/>
        <v>1.5628033027042836E-2</v>
      </c>
      <c r="F1032">
        <f t="shared" si="994"/>
        <v>1.5628033027042715E-2</v>
      </c>
      <c r="G1032">
        <f t="shared" si="988"/>
        <v>3.0790041289744425</v>
      </c>
      <c r="H1032">
        <f t="shared" si="989"/>
        <v>6.2547669369516681E-2</v>
      </c>
      <c r="I1032">
        <f t="shared" si="990"/>
        <v>6.2547669369516834E-2</v>
      </c>
      <c r="J1032">
        <f t="shared" si="1045"/>
        <v>348.98775288458785</v>
      </c>
      <c r="K1032">
        <f t="shared" si="1046"/>
        <v>329.14107599417468</v>
      </c>
      <c r="L1032">
        <f t="shared" si="995"/>
        <v>1.4935667322009562E+79</v>
      </c>
      <c r="M1032">
        <f t="shared" si="991"/>
        <v>4.6942597736703319E-2</v>
      </c>
      <c r="N1032" s="17">
        <f t="shared" si="1047"/>
        <v>7.0111902302631978E+77</v>
      </c>
      <c r="O1032">
        <f t="shared" si="1048"/>
        <v>0</v>
      </c>
      <c r="P1032" s="18" t="e">
        <f t="shared" si="992"/>
        <v>#N/A</v>
      </c>
      <c r="R1032">
        <f t="shared" si="996"/>
        <v>5.7964864612697946</v>
      </c>
      <c r="S1032">
        <f t="shared" si="997"/>
        <v>182.3053893859603</v>
      </c>
      <c r="T1032">
        <f t="shared" si="1019"/>
        <v>-3.0588297484479585</v>
      </c>
      <c r="U1032" s="9">
        <f t="shared" si="998"/>
        <v>179.24655963751235</v>
      </c>
      <c r="V1032">
        <f t="shared" si="1020"/>
        <v>-7.0111902302629284E+77</v>
      </c>
      <c r="W1032">
        <f t="shared" si="1021"/>
        <v>0</v>
      </c>
      <c r="X1032">
        <f t="shared" si="1022"/>
        <v>-2.8421709430404007E-14</v>
      </c>
      <c r="Y1032">
        <f t="shared" si="999"/>
        <v>1.5628669250161931E-2</v>
      </c>
      <c r="Z1032">
        <f t="shared" si="1000"/>
        <v>31.415926535897931</v>
      </c>
      <c r="AA1032">
        <f t="shared" si="1001"/>
        <v>4.6967603111345273</v>
      </c>
      <c r="AB1032">
        <f t="shared" si="1023"/>
        <v>300.49761927033796</v>
      </c>
      <c r="AC1032">
        <f t="shared" si="1002"/>
        <v>331.9135458062359</v>
      </c>
      <c r="AD1032">
        <f t="shared" si="1024"/>
        <v>0.40214308968995094</v>
      </c>
      <c r="AE1032">
        <f t="shared" si="1003"/>
        <v>4.1536286043885369</v>
      </c>
      <c r="AF1032" s="9">
        <f t="shared" si="1025"/>
        <v>336.46931750031439</v>
      </c>
      <c r="AG1032" s="9">
        <f t="shared" si="1026"/>
        <v>0</v>
      </c>
      <c r="AH1032">
        <f t="shared" si="1027"/>
        <v>0</v>
      </c>
      <c r="AI1032">
        <f t="shared" si="1044"/>
        <v>3.1257338500325638E-3</v>
      </c>
      <c r="AJ1032">
        <f t="shared" si="1004"/>
        <v>37.337604695554134</v>
      </c>
      <c r="AK1032">
        <f t="shared" si="1005"/>
        <v>137.299405856943</v>
      </c>
      <c r="AL1032">
        <f t="shared" si="1006"/>
        <v>0.45086009654980552</v>
      </c>
      <c r="AM1032">
        <f t="shared" si="1007"/>
        <v>4.1586889884665625</v>
      </c>
      <c r="AN1032" s="9">
        <f t="shared" si="1028"/>
        <v>179.24655963751351</v>
      </c>
      <c r="AO1032">
        <f t="shared" si="1008"/>
        <v>1.1652900866465643E-12</v>
      </c>
      <c r="AP1032">
        <f t="shared" si="1029"/>
        <v>6.50104576067237E-15</v>
      </c>
      <c r="AQ1032">
        <f t="shared" si="1009"/>
        <v>5.9216781596562029</v>
      </c>
      <c r="AR1032">
        <f t="shared" si="1010"/>
        <v>-163.19821341339497</v>
      </c>
      <c r="AS1032">
        <f t="shared" si="1011"/>
        <v>4.8717006859854584E-2</v>
      </c>
      <c r="AT1032">
        <f t="shared" si="1030"/>
        <v>-1.188630150253067</v>
      </c>
      <c r="AU1032">
        <f t="shared" si="1012"/>
        <v>-157.22275786280088</v>
      </c>
      <c r="AV1032">
        <f t="shared" si="1031"/>
        <v>-0.87713124414074728</v>
      </c>
      <c r="AW1032">
        <f t="shared" si="1032"/>
        <v>0</v>
      </c>
      <c r="AX1032">
        <f t="shared" si="1013"/>
        <v>4.6959855365188929E-2</v>
      </c>
      <c r="AY1032" t="b">
        <f t="shared" si="1033"/>
        <v>0</v>
      </c>
      <c r="AZ1032">
        <f t="shared" si="1014"/>
        <v>37.337604695554134</v>
      </c>
      <c r="BA1032">
        <f t="shared" si="1015"/>
        <v>137.29940585694285</v>
      </c>
      <c r="BB1032">
        <f t="shared" si="1016"/>
        <v>0.40152830025189734</v>
      </c>
      <c r="BC1032">
        <f t="shared" si="1017"/>
        <v>4.1586889884665705</v>
      </c>
      <c r="BD1032">
        <f t="shared" si="1018"/>
        <v>4.9331796297907987E-2</v>
      </c>
      <c r="BF1032" s="15">
        <f t="shared" si="1034"/>
        <v>179.24655963751334</v>
      </c>
      <c r="BG1032" s="10">
        <f t="shared" si="1035"/>
        <v>0</v>
      </c>
      <c r="BH1032">
        <f t="shared" si="1036"/>
        <v>-157.22275786280105</v>
      </c>
      <c r="BI1032">
        <f t="shared" si="1037"/>
        <v>5.9216781596562029</v>
      </c>
      <c r="BJ1032">
        <f t="shared" si="1038"/>
        <v>-163.19821341339511</v>
      </c>
      <c r="BK1032">
        <f t="shared" si="1039"/>
        <v>-6.1478943805359787E-4</v>
      </c>
      <c r="BM1032">
        <f t="shared" si="1040"/>
        <v>0</v>
      </c>
      <c r="BN1032">
        <f t="shared" si="1041"/>
        <v>0</v>
      </c>
      <c r="BO1032">
        <f t="shared" si="1042"/>
        <v>0</v>
      </c>
      <c r="BP1032">
        <f t="shared" si="1043"/>
        <v>7.9936057773011271E-15</v>
      </c>
    </row>
    <row r="1033" spans="1:68" x14ac:dyDescent="0.2">
      <c r="A1033">
        <f t="shared" si="1049"/>
        <v>0.996</v>
      </c>
      <c r="B1033">
        <f t="shared" si="985"/>
        <v>3.1132309146322972</v>
      </c>
      <c r="C1033">
        <f t="shared" si="986"/>
        <v>1.2502935400129811E-2</v>
      </c>
      <c r="D1033">
        <f t="shared" si="987"/>
        <v>3.1132309146322972</v>
      </c>
      <c r="E1033">
        <f t="shared" si="993"/>
        <v>1.2502609652460717E-2</v>
      </c>
      <c r="F1033">
        <f t="shared" si="994"/>
        <v>1.2502609652460594E-2</v>
      </c>
      <c r="G1033">
        <f t="shared" si="988"/>
        <v>3.082098605485974</v>
      </c>
      <c r="H1033">
        <f t="shared" si="989"/>
        <v>5.9458957370030527E-2</v>
      </c>
      <c r="I1033">
        <f t="shared" si="990"/>
        <v>5.9458957370030381E-2</v>
      </c>
      <c r="J1033">
        <f t="shared" si="1045"/>
        <v>367.11660525076888</v>
      </c>
      <c r="K1033">
        <f t="shared" si="1046"/>
        <v>346.06365351667927</v>
      </c>
      <c r="L1033">
        <f t="shared" si="995"/>
        <v>4.8663020286067102E+86</v>
      </c>
      <c r="M1033">
        <f t="shared" si="991"/>
        <v>4.6973820593820409E-2</v>
      </c>
      <c r="N1033" s="17">
        <f t="shared" si="1047"/>
        <v>2.2858879844711592E+85</v>
      </c>
      <c r="O1033">
        <f t="shared" si="1048"/>
        <v>0</v>
      </c>
      <c r="P1033" s="18" t="e">
        <f t="shared" si="992"/>
        <v>#N/A</v>
      </c>
      <c r="R1033">
        <f t="shared" si="996"/>
        <v>5.846622727838759</v>
      </c>
      <c r="S1033">
        <f t="shared" si="997"/>
        <v>199.60465230909827</v>
      </c>
      <c r="T1033">
        <f t="shared" si="1019"/>
        <v>-3.0581648411011408</v>
      </c>
      <c r="U1033" s="9">
        <f t="shared" si="998"/>
        <v>196.54648746799714</v>
      </c>
      <c r="V1033">
        <f t="shared" si="1020"/>
        <v>-2.285887984471143E+85</v>
      </c>
      <c r="W1033">
        <f t="shared" si="1021"/>
        <v>0</v>
      </c>
      <c r="X1033">
        <f t="shared" si="1022"/>
        <v>0</v>
      </c>
      <c r="Y1033">
        <f t="shared" si="999"/>
        <v>1.2502935400129811E-2</v>
      </c>
      <c r="Z1033">
        <f t="shared" si="1000"/>
        <v>31.415926535897931</v>
      </c>
      <c r="AA1033">
        <f t="shared" si="1001"/>
        <v>4.6998860449845594</v>
      </c>
      <c r="AB1033">
        <f t="shared" si="1023"/>
        <v>375.88302197189608</v>
      </c>
      <c r="AC1033">
        <f t="shared" si="1002"/>
        <v>407.29894850779402</v>
      </c>
      <c r="AD1033">
        <f t="shared" si="1024"/>
        <v>0.40280837682471371</v>
      </c>
      <c r="AE1033">
        <f t="shared" si="1003"/>
        <v>4.3767573510964368</v>
      </c>
      <c r="AF1033" s="9">
        <f t="shared" si="1025"/>
        <v>412.0785142357152</v>
      </c>
      <c r="AG1033" s="9">
        <f t="shared" si="1026"/>
        <v>0</v>
      </c>
      <c r="AH1033">
        <f t="shared" si="1027"/>
        <v>0</v>
      </c>
      <c r="AI1033">
        <f t="shared" si="1044"/>
        <v>3.1257338500323417E-3</v>
      </c>
      <c r="AJ1033">
        <f t="shared" si="1004"/>
        <v>37.337604695554134</v>
      </c>
      <c r="AK1033">
        <f t="shared" si="1005"/>
        <v>154.37553988428036</v>
      </c>
      <c r="AL1033">
        <f t="shared" si="1006"/>
        <v>0.4515250038966232</v>
      </c>
      <c r="AM1033">
        <f t="shared" si="1007"/>
        <v>4.3818178842669067</v>
      </c>
      <c r="AN1033" s="9">
        <f t="shared" si="1028"/>
        <v>196.54648746799799</v>
      </c>
      <c r="AO1033">
        <f t="shared" si="1008"/>
        <v>8.5265128291212022E-13</v>
      </c>
      <c r="AP1033">
        <f t="shared" si="1029"/>
        <v>4.3381659672292554E-15</v>
      </c>
      <c r="AQ1033">
        <f t="shared" si="1009"/>
        <v>5.9216781596562029</v>
      </c>
      <c r="AR1033">
        <f t="shared" si="1010"/>
        <v>-221.50748208761573</v>
      </c>
      <c r="AS1033">
        <f t="shared" si="1011"/>
        <v>4.8716627071909491E-2</v>
      </c>
      <c r="AT1033">
        <f t="shared" si="1030"/>
        <v>-1.434861262695226</v>
      </c>
      <c r="AU1033">
        <f t="shared" si="1012"/>
        <v>-215.53202676771721</v>
      </c>
      <c r="AV1033">
        <f t="shared" si="1031"/>
        <v>-1.0965956682528375</v>
      </c>
      <c r="AW1033">
        <f t="shared" si="1032"/>
        <v>0</v>
      </c>
      <c r="AX1033">
        <f t="shared" si="1013"/>
        <v>4.6991112703689247E-2</v>
      </c>
      <c r="AY1033" t="b">
        <f t="shared" si="1033"/>
        <v>0</v>
      </c>
      <c r="AZ1033">
        <f t="shared" si="1014"/>
        <v>37.337604695554134</v>
      </c>
      <c r="BA1033">
        <f t="shared" si="1015"/>
        <v>154.37553988428022</v>
      </c>
      <c r="BB1033">
        <f t="shared" si="1016"/>
        <v>0.40219320759871535</v>
      </c>
      <c r="BC1033">
        <f t="shared" si="1017"/>
        <v>4.3818178842669164</v>
      </c>
      <c r="BD1033">
        <f t="shared" si="1018"/>
        <v>4.9331796297907987E-2</v>
      </c>
      <c r="BF1033" s="15">
        <f t="shared" si="1034"/>
        <v>196.54648746799791</v>
      </c>
      <c r="BG1033" s="10">
        <f t="shared" si="1035"/>
        <v>0</v>
      </c>
      <c r="BH1033">
        <f t="shared" si="1036"/>
        <v>-215.5320267677173</v>
      </c>
      <c r="BI1033">
        <f t="shared" si="1037"/>
        <v>5.9216781596562029</v>
      </c>
      <c r="BJ1033">
        <f t="shared" si="1038"/>
        <v>-221.50748208761587</v>
      </c>
      <c r="BK1033">
        <f t="shared" si="1039"/>
        <v>-6.1516922599835766E-4</v>
      </c>
      <c r="BM1033">
        <f t="shared" si="1040"/>
        <v>0</v>
      </c>
      <c r="BN1033">
        <f t="shared" si="1041"/>
        <v>0</v>
      </c>
      <c r="BO1033">
        <f t="shared" si="1042"/>
        <v>0</v>
      </c>
      <c r="BP1033">
        <f t="shared" si="1043"/>
        <v>9.7699626167013776E-15</v>
      </c>
    </row>
    <row r="1034" spans="1:68" x14ac:dyDescent="0.2">
      <c r="A1034">
        <f t="shared" si="1049"/>
        <v>0.997</v>
      </c>
      <c r="B1034">
        <f t="shared" si="985"/>
        <v>3.1163566484823297</v>
      </c>
      <c r="C1034">
        <f t="shared" si="986"/>
        <v>9.3772015500972472E-3</v>
      </c>
      <c r="D1034">
        <f t="shared" si="987"/>
        <v>3.1163566484823297</v>
      </c>
      <c r="E1034">
        <f t="shared" si="993"/>
        <v>9.3770641248294845E-3</v>
      </c>
      <c r="F1034">
        <f t="shared" si="994"/>
        <v>9.3770641248293613E-3</v>
      </c>
      <c r="G1034">
        <f t="shared" si="988"/>
        <v>3.0851930819975064</v>
      </c>
      <c r="H1034">
        <f t="shared" si="989"/>
        <v>5.6369676004812852E-2</v>
      </c>
      <c r="I1034">
        <f t="shared" si="990"/>
        <v>5.6369676004812845E-2</v>
      </c>
      <c r="J1034">
        <f t="shared" si="1045"/>
        <v>387.23604832449422</v>
      </c>
      <c r="K1034">
        <f t="shared" si="1046"/>
        <v>364.83460232615874</v>
      </c>
      <c r="L1034">
        <f t="shared" si="995"/>
        <v>7.7014828357979115E+96</v>
      </c>
      <c r="M1034">
        <f t="shared" si="991"/>
        <v>4.7005043405043086E-2</v>
      </c>
      <c r="N1034" s="17">
        <f t="shared" si="1047"/>
        <v>3.6200853497987512E+95</v>
      </c>
      <c r="O1034">
        <f t="shared" si="1048"/>
        <v>0</v>
      </c>
      <c r="P1034" s="18" t="e">
        <f t="shared" si="992"/>
        <v>#N/A</v>
      </c>
      <c r="R1034">
        <f t="shared" si="996"/>
        <v>5.8994441065696872</v>
      </c>
      <c r="S1034">
        <f t="shared" si="997"/>
        <v>223.08958181382525</v>
      </c>
      <c r="T1034">
        <f t="shared" si="1019"/>
        <v>-3.0575003765387296</v>
      </c>
      <c r="U1034" s="9">
        <f t="shared" si="998"/>
        <v>220.03208143728651</v>
      </c>
      <c r="V1034">
        <f t="shared" si="1020"/>
        <v>-3.6200853497985881E+95</v>
      </c>
      <c r="W1034">
        <f t="shared" si="1021"/>
        <v>0</v>
      </c>
      <c r="X1034">
        <f t="shared" si="1022"/>
        <v>-5.6843418860808015E-14</v>
      </c>
      <c r="Y1034">
        <f t="shared" si="999"/>
        <v>9.3772015500972472E-3</v>
      </c>
      <c r="Z1034">
        <f t="shared" si="1000"/>
        <v>31.415926535897931</v>
      </c>
      <c r="AA1034">
        <f t="shared" si="1001"/>
        <v>4.7030117788345924</v>
      </c>
      <c r="AB1034">
        <f t="shared" si="1023"/>
        <v>501.52211239502662</v>
      </c>
      <c r="AC1034">
        <f t="shared" si="1002"/>
        <v>532.93803893092456</v>
      </c>
      <c r="AD1034">
        <f t="shared" si="1024"/>
        <v>0.40347322164675381</v>
      </c>
      <c r="AE1034">
        <f t="shared" si="1003"/>
        <v>4.6644279089150649</v>
      </c>
      <c r="AF1034" s="9">
        <f t="shared" si="1025"/>
        <v>538.0059400614864</v>
      </c>
      <c r="AG1034" s="9">
        <f t="shared" si="1026"/>
        <v>0</v>
      </c>
      <c r="AH1034">
        <f t="shared" si="1027"/>
        <v>0</v>
      </c>
      <c r="AI1034">
        <f t="shared" si="1044"/>
        <v>3.1257338500323417E-3</v>
      </c>
      <c r="AJ1034">
        <f t="shared" si="1004"/>
        <v>37.337604695554134</v>
      </c>
      <c r="AK1034">
        <f t="shared" si="1005"/>
        <v>177.57279871522982</v>
      </c>
      <c r="AL1034">
        <f t="shared" si="1006"/>
        <v>0.4521894684590344</v>
      </c>
      <c r="AM1034">
        <f t="shared" si="1007"/>
        <v>4.6694885580451047</v>
      </c>
      <c r="AN1034" s="9">
        <f t="shared" si="1028"/>
        <v>220.0320814372881</v>
      </c>
      <c r="AO1034">
        <f t="shared" si="1008"/>
        <v>1.5916157281026244E-12</v>
      </c>
      <c r="AP1034">
        <f t="shared" si="1029"/>
        <v>7.2335621137877333E-15</v>
      </c>
      <c r="AQ1034">
        <f t="shared" si="1009"/>
        <v>5.9216781596562029</v>
      </c>
      <c r="AR1034">
        <f t="shared" si="1010"/>
        <v>-323.94931367979677</v>
      </c>
      <c r="AS1034">
        <f t="shared" si="1011"/>
        <v>4.8716246812280595E-2</v>
      </c>
      <c r="AT1034">
        <f t="shared" si="1030"/>
        <v>-1.8243183416808575</v>
      </c>
      <c r="AU1034">
        <f t="shared" si="1012"/>
        <v>-317.97385862419833</v>
      </c>
      <c r="AV1034">
        <f t="shared" si="1031"/>
        <v>-1.4451249860799269</v>
      </c>
      <c r="AW1034">
        <f t="shared" si="1032"/>
        <v>0</v>
      </c>
      <c r="AX1034">
        <f t="shared" si="1013"/>
        <v>4.7022370042189572E-2</v>
      </c>
      <c r="AY1034" t="b">
        <f t="shared" si="1033"/>
        <v>0</v>
      </c>
      <c r="AZ1034">
        <f t="shared" si="1014"/>
        <v>37.337604695554134</v>
      </c>
      <c r="BA1034">
        <f t="shared" si="1015"/>
        <v>177.57279871522957</v>
      </c>
      <c r="BB1034">
        <f t="shared" si="1016"/>
        <v>0.40285767216112633</v>
      </c>
      <c r="BC1034">
        <f t="shared" si="1017"/>
        <v>4.669488558045118</v>
      </c>
      <c r="BD1034">
        <f t="shared" si="1018"/>
        <v>4.9331796297907987E-2</v>
      </c>
      <c r="BF1034" s="15">
        <f t="shared" si="1034"/>
        <v>220.03208143728787</v>
      </c>
      <c r="BG1034" s="10">
        <f t="shared" si="1035"/>
        <v>-2.2737367544323206E-13</v>
      </c>
      <c r="BH1034">
        <f t="shared" si="1036"/>
        <v>-317.97385862419856</v>
      </c>
      <c r="BI1034">
        <f t="shared" si="1037"/>
        <v>5.9216781596562029</v>
      </c>
      <c r="BJ1034">
        <f t="shared" si="1038"/>
        <v>-323.94931367979706</v>
      </c>
      <c r="BK1034">
        <f t="shared" si="1039"/>
        <v>-6.1554948562747569E-4</v>
      </c>
      <c r="BM1034">
        <f t="shared" si="1040"/>
        <v>0</v>
      </c>
      <c r="BN1034">
        <f t="shared" si="1041"/>
        <v>-2.5579538487363607E-13</v>
      </c>
      <c r="BO1034">
        <f t="shared" si="1042"/>
        <v>0</v>
      </c>
      <c r="BP1034">
        <f t="shared" si="1043"/>
        <v>1.3322676295501878E-14</v>
      </c>
    </row>
    <row r="1035" spans="1:68" x14ac:dyDescent="0.2">
      <c r="A1035">
        <f t="shared" si="1049"/>
        <v>0.998</v>
      </c>
      <c r="B1035">
        <f t="shared" si="985"/>
        <v>3.1194823823323623</v>
      </c>
      <c r="C1035">
        <f t="shared" si="986"/>
        <v>6.2514677000646834E-3</v>
      </c>
      <c r="D1035">
        <f t="shared" si="987"/>
        <v>3.1194823823323623</v>
      </c>
      <c r="E1035">
        <f t="shared" si="993"/>
        <v>6.2514269813674561E-3</v>
      </c>
      <c r="F1035">
        <f t="shared" si="994"/>
        <v>6.2514269813673338E-3</v>
      </c>
      <c r="G1035">
        <f t="shared" si="988"/>
        <v>3.0882875585090388</v>
      </c>
      <c r="H1035">
        <f t="shared" si="989"/>
        <v>5.3279854856134706E-2</v>
      </c>
      <c r="I1035">
        <f t="shared" si="990"/>
        <v>5.3279854856134845E-2</v>
      </c>
      <c r="J1035">
        <f t="shared" si="1045"/>
        <v>409.69275611535278</v>
      </c>
      <c r="K1035">
        <f t="shared" si="1046"/>
        <v>385.7746645518688</v>
      </c>
      <c r="L1035">
        <f t="shared" si="995"/>
        <v>1.179175938309828E+112</v>
      </c>
      <c r="M1035">
        <f t="shared" si="991"/>
        <v>4.7036266170340832E-2</v>
      </c>
      <c r="N1035" s="17">
        <f t="shared" si="1047"/>
        <v>5.5464033296002471E+110</v>
      </c>
      <c r="O1035">
        <f t="shared" si="1048"/>
        <v>0</v>
      </c>
      <c r="P1035" s="18" t="e">
        <f t="shared" si="992"/>
        <v>#N/A</v>
      </c>
      <c r="R1035">
        <f t="shared" si="996"/>
        <v>5.9552534284134229</v>
      </c>
      <c r="S1035">
        <f t="shared" si="997"/>
        <v>258.05434625248103</v>
      </c>
      <c r="T1035">
        <f t="shared" si="1019"/>
        <v>-3.0568363541726873</v>
      </c>
      <c r="U1035" s="9">
        <f t="shared" si="998"/>
        <v>254.99750989830835</v>
      </c>
      <c r="V1035">
        <f t="shared" si="1020"/>
        <v>-5.5464033296002197E+110</v>
      </c>
      <c r="W1035">
        <f t="shared" si="1021"/>
        <v>0</v>
      </c>
      <c r="X1035">
        <f t="shared" si="1022"/>
        <v>0</v>
      </c>
      <c r="Y1035">
        <f t="shared" si="999"/>
        <v>6.2514677000646834E-3</v>
      </c>
      <c r="Z1035">
        <f t="shared" si="1000"/>
        <v>31.415926535897931</v>
      </c>
      <c r="AA1035">
        <f t="shared" si="1001"/>
        <v>4.7061375126846254</v>
      </c>
      <c r="AB1035">
        <f t="shared" si="1023"/>
        <v>752.79541248538942</v>
      </c>
      <c r="AC1035">
        <f t="shared" si="1002"/>
        <v>784.21133902128736</v>
      </c>
      <c r="AD1035">
        <f t="shared" si="1024"/>
        <v>0.40413762474381881</v>
      </c>
      <c r="AE1035">
        <f t="shared" si="1003"/>
        <v>5.0698847923176897</v>
      </c>
      <c r="AF1035" s="9">
        <f t="shared" si="1025"/>
        <v>789.68536143834888</v>
      </c>
      <c r="AG1035" s="9">
        <f t="shared" si="1026"/>
        <v>0</v>
      </c>
      <c r="AH1035">
        <f t="shared" si="1027"/>
        <v>0</v>
      </c>
      <c r="AI1035">
        <f t="shared" si="1044"/>
        <v>3.1257338500325638E-3</v>
      </c>
      <c r="AJ1035">
        <f t="shared" si="1004"/>
        <v>37.337604695554134</v>
      </c>
      <c r="AK1035">
        <f t="shared" si="1005"/>
        <v>212.13210618765635</v>
      </c>
      <c r="AL1035">
        <f t="shared" si="1006"/>
        <v>0.45285349082507675</v>
      </c>
      <c r="AM1035">
        <f t="shared" si="1007"/>
        <v>5.0749455242753978</v>
      </c>
      <c r="AN1035" s="9">
        <f t="shared" si="1028"/>
        <v>254.99750989831097</v>
      </c>
      <c r="AO1035">
        <f t="shared" si="1008"/>
        <v>2.6147972675971687E-12</v>
      </c>
      <c r="AP1035">
        <f t="shared" si="1029"/>
        <v>1.0254207065158829E-14</v>
      </c>
      <c r="AQ1035">
        <f t="shared" si="1009"/>
        <v>5.9216781596562029</v>
      </c>
      <c r="AR1035">
        <f t="shared" si="1010"/>
        <v>-540.66330629773302</v>
      </c>
      <c r="AS1035">
        <f t="shared" si="1011"/>
        <v>4.8715866081257941E-2</v>
      </c>
      <c r="AT1035">
        <f t="shared" si="1030"/>
        <v>-2.548710405106954</v>
      </c>
      <c r="AU1035">
        <f t="shared" si="1012"/>
        <v>-534.68785154003785</v>
      </c>
      <c r="AV1035">
        <f t="shared" si="1031"/>
        <v>-2.0968355798974785</v>
      </c>
      <c r="AW1035">
        <f t="shared" si="1032"/>
        <v>0</v>
      </c>
      <c r="AX1035">
        <f t="shared" si="1013"/>
        <v>4.7053627380689897E-2</v>
      </c>
      <c r="AY1035" t="b">
        <f t="shared" si="1033"/>
        <v>0</v>
      </c>
      <c r="AZ1035">
        <f t="shared" si="1014"/>
        <v>37.337604695554134</v>
      </c>
      <c r="BA1035">
        <f t="shared" si="1015"/>
        <v>212.13210618765598</v>
      </c>
      <c r="BB1035">
        <f t="shared" si="1016"/>
        <v>0.40352169452716902</v>
      </c>
      <c r="BC1035">
        <f t="shared" si="1017"/>
        <v>5.0749455242754173</v>
      </c>
      <c r="BD1035">
        <f t="shared" si="1018"/>
        <v>4.9331796297907987E-2</v>
      </c>
      <c r="BF1035" s="15">
        <f t="shared" si="1034"/>
        <v>254.9975098983106</v>
      </c>
      <c r="BG1035" s="10">
        <f t="shared" si="1035"/>
        <v>-3.694822225952521E-13</v>
      </c>
      <c r="BH1035">
        <f t="shared" si="1036"/>
        <v>-534.68785154003831</v>
      </c>
      <c r="BI1035">
        <f t="shared" si="1037"/>
        <v>5.9216781596562029</v>
      </c>
      <c r="BJ1035">
        <f t="shared" si="1038"/>
        <v>-540.66330629773347</v>
      </c>
      <c r="BK1035">
        <f t="shared" si="1039"/>
        <v>-6.1593021664979597E-4</v>
      </c>
      <c r="BM1035">
        <f t="shared" si="1040"/>
        <v>0</v>
      </c>
      <c r="BN1035">
        <f t="shared" si="1041"/>
        <v>-3.694822225952521E-13</v>
      </c>
      <c r="BO1035">
        <f t="shared" si="1042"/>
        <v>0</v>
      </c>
      <c r="BP1035">
        <f t="shared" si="1043"/>
        <v>1.9539925233402755E-14</v>
      </c>
    </row>
    <row r="1036" spans="1:68" x14ac:dyDescent="0.2">
      <c r="A1036">
        <f t="shared" si="1049"/>
        <v>0.999</v>
      </c>
      <c r="B1036">
        <f t="shared" si="985"/>
        <v>3.1226081161823944</v>
      </c>
      <c r="C1036">
        <f t="shared" si="986"/>
        <v>3.1257338500325638E-3</v>
      </c>
      <c r="D1036">
        <f t="shared" si="987"/>
        <v>3.1226081161823944</v>
      </c>
      <c r="E1036">
        <f t="shared" si="993"/>
        <v>3.1257287601880583E-3</v>
      </c>
      <c r="F1036">
        <f t="shared" si="994"/>
        <v>3.1257287601879355E-3</v>
      </c>
      <c r="G1036">
        <f t="shared" si="988"/>
        <v>3.0913820350205703</v>
      </c>
      <c r="H1036">
        <f t="shared" si="989"/>
        <v>5.0189523511436011E-2</v>
      </c>
      <c r="I1036">
        <f t="shared" si="990"/>
        <v>5.0189523511435859E-2</v>
      </c>
      <c r="J1036">
        <f t="shared" si="1045"/>
        <v>434.91886462046318</v>
      </c>
      <c r="K1036">
        <f t="shared" si="1046"/>
        <v>409.28343069424244</v>
      </c>
      <c r="L1036">
        <f t="shared" si="995"/>
        <v>4.0301381267541526E+139</v>
      </c>
      <c r="M1036">
        <f t="shared" si="991"/>
        <v>4.7067488889683151E-2</v>
      </c>
      <c r="N1036" s="17">
        <f t="shared" si="1047"/>
        <v>1.8968848150488954E+138</v>
      </c>
      <c r="O1036">
        <f t="shared" si="1048"/>
        <v>0</v>
      </c>
      <c r="P1036" s="18" t="e">
        <f t="shared" si="992"/>
        <v>#N/A</v>
      </c>
      <c r="R1036">
        <f t="shared" si="996"/>
        <v>6.0144079006223583</v>
      </c>
      <c r="S1036">
        <f t="shared" si="997"/>
        <v>321.45312857617233</v>
      </c>
      <c r="T1036">
        <f t="shared" si="1019"/>
        <v>-3.0561727734161463</v>
      </c>
      <c r="U1036" s="9">
        <f t="shared" si="998"/>
        <v>318.39695580275617</v>
      </c>
      <c r="V1036">
        <f t="shared" si="1020"/>
        <v>-1.8968848150487282E+138</v>
      </c>
      <c r="W1036">
        <f t="shared" si="1021"/>
        <v>0</v>
      </c>
      <c r="X1036">
        <f t="shared" si="1022"/>
        <v>-1.1368683772161603E-13</v>
      </c>
      <c r="Y1036">
        <f t="shared" si="999"/>
        <v>3.1257338500325638E-3</v>
      </c>
      <c r="Z1036">
        <f t="shared" si="1000"/>
        <v>31.415926535897931</v>
      </c>
      <c r="AA1036">
        <f t="shared" si="1001"/>
        <v>4.7092632465346576</v>
      </c>
      <c r="AB1036">
        <f t="shared" si="1023"/>
        <v>1506.605531895151</v>
      </c>
      <c r="AC1036">
        <f t="shared" si="1002"/>
        <v>1538.0214584310488</v>
      </c>
      <c r="AD1036">
        <f t="shared" si="1024"/>
        <v>0.40480158670248573</v>
      </c>
      <c r="AE1036">
        <f t="shared" si="1003"/>
        <v>5.763027038067368</v>
      </c>
      <c r="AF1036" s="9">
        <f t="shared" si="1025"/>
        <v>1544.1892870558186</v>
      </c>
      <c r="AG1036" s="9">
        <f t="shared" si="1026"/>
        <v>0</v>
      </c>
      <c r="AH1036">
        <f t="shared" si="1027"/>
        <v>0</v>
      </c>
      <c r="AI1036">
        <f t="shared" si="1044"/>
        <v>3.1257338500323417E-3</v>
      </c>
      <c r="AJ1036">
        <f t="shared" si="1004"/>
        <v>37.337604695554134</v>
      </c>
      <c r="AK1036">
        <f t="shared" si="1005"/>
        <v>274.83774621590356</v>
      </c>
      <c r="AL1036">
        <f t="shared" si="1006"/>
        <v>0.45351707158161769</v>
      </c>
      <c r="AM1036">
        <f t="shared" si="1007"/>
        <v>5.7680878197212468</v>
      </c>
      <c r="AN1036" s="9">
        <f t="shared" si="1028"/>
        <v>318.3969558027606</v>
      </c>
      <c r="AO1036">
        <f t="shared" si="1008"/>
        <v>4.4337866711430252E-12</v>
      </c>
      <c r="AP1036">
        <f t="shared" si="1029"/>
        <v>1.3925342533392974E-14</v>
      </c>
      <c r="AQ1036">
        <f t="shared" si="1009"/>
        <v>5.9216781596562029</v>
      </c>
      <c r="AR1036">
        <f t="shared" si="1010"/>
        <v>-1231.7677856792475</v>
      </c>
      <c r="AS1036">
        <f t="shared" si="1011"/>
        <v>4.8715484879131965E-2</v>
      </c>
      <c r="AT1036">
        <f t="shared" si="1030"/>
        <v>-4.4817999079049748</v>
      </c>
      <c r="AU1036">
        <f t="shared" si="1012"/>
        <v>-1225.7923312530579</v>
      </c>
      <c r="AV1036">
        <f t="shared" si="1031"/>
        <v>-3.8498870950650903</v>
      </c>
      <c r="AW1036">
        <f t="shared" si="1032"/>
        <v>0</v>
      </c>
      <c r="AX1036">
        <f t="shared" si="1013"/>
        <v>4.7084884719190222E-2</v>
      </c>
      <c r="AY1036" t="b">
        <f t="shared" si="1033"/>
        <v>0</v>
      </c>
      <c r="AZ1036">
        <f t="shared" si="1014"/>
        <v>37.337604695554134</v>
      </c>
      <c r="BA1036">
        <f t="shared" si="1015"/>
        <v>274.83774621590283</v>
      </c>
      <c r="BB1036">
        <f t="shared" si="1016"/>
        <v>0.40418527528370979</v>
      </c>
      <c r="BC1036">
        <f t="shared" si="1017"/>
        <v>5.7680878197212868</v>
      </c>
      <c r="BD1036">
        <f t="shared" si="1018"/>
        <v>4.9331796297907987E-2</v>
      </c>
      <c r="BF1036" s="15">
        <f t="shared" si="1034"/>
        <v>318.39695580275992</v>
      </c>
      <c r="BG1036" s="10">
        <f t="shared" si="1035"/>
        <v>-6.8212102632969618E-13</v>
      </c>
      <c r="BH1036">
        <f t="shared" si="1036"/>
        <v>-1225.7923312530586</v>
      </c>
      <c r="BI1036">
        <f t="shared" si="1037"/>
        <v>5.9216781596562029</v>
      </c>
      <c r="BJ1036">
        <f t="shared" si="1038"/>
        <v>-1231.7677856792482</v>
      </c>
      <c r="BK1036">
        <f t="shared" si="1039"/>
        <v>-6.1631141877593887E-4</v>
      </c>
      <c r="BM1036">
        <f t="shared" si="1040"/>
        <v>0</v>
      </c>
      <c r="BN1036">
        <f t="shared" si="1041"/>
        <v>-7.3896444519050419E-13</v>
      </c>
      <c r="BO1036">
        <f t="shared" si="1042"/>
        <v>0</v>
      </c>
      <c r="BP1036">
        <f t="shared" si="1043"/>
        <v>3.9968028886505635E-14</v>
      </c>
    </row>
    <row r="1037" spans="1:68" x14ac:dyDescent="0.2">
      <c r="A1037" s="1">
        <f>1-0.0001</f>
        <v>0.99990000000000001</v>
      </c>
      <c r="B1037">
        <f t="shared" si="985"/>
        <v>3.1254212766474239</v>
      </c>
      <c r="C1037">
        <f t="shared" si="986"/>
        <v>3.1257338500312315E-4</v>
      </c>
      <c r="D1037">
        <f t="shared" si="987"/>
        <v>3.1254212766474239</v>
      </c>
      <c r="E1037">
        <f t="shared" si="993"/>
        <v>3.1257337991339856E-4</v>
      </c>
      <c r="F1037">
        <f t="shared" si="994"/>
        <v>3.1257337991327604E-4</v>
      </c>
      <c r="G1037">
        <f t="shared" si="988"/>
        <v>3.0941670638809495</v>
      </c>
      <c r="H1037">
        <f t="shared" si="989"/>
        <v>4.7407813541567839E-2</v>
      </c>
      <c r="I1037">
        <f t="shared" si="990"/>
        <v>4.740781354156777E-2</v>
      </c>
      <c r="J1037">
        <f t="shared" si="1045"/>
        <v>460.43824742721722</v>
      </c>
      <c r="K1037">
        <f t="shared" si="1046"/>
        <v>433.05163064641209</v>
      </c>
      <c r="L1037">
        <f t="shared" si="995"/>
        <v>1.4246179371042688E+237</v>
      </c>
      <c r="M1037">
        <f t="shared" si="991"/>
        <v>4.7095589297774139E-2</v>
      </c>
      <c r="N1037" s="17">
        <f t="shared" ref="N1037:N1043" si="1050">L1037*M1037</f>
        <v>6.7093221272104871E+235</v>
      </c>
      <c r="O1037">
        <f t="shared" ref="O1037:O1043" si="1051">N1037*EXP(-N1037)</f>
        <v>0</v>
      </c>
      <c r="P1037" s="18" t="e">
        <f t="shared" si="992"/>
        <v>#N/A</v>
      </c>
      <c r="R1037">
        <f t="shared" si="996"/>
        <v>6.0708569602621987</v>
      </c>
      <c r="S1037">
        <f t="shared" si="997"/>
        <v>546.06657070304766</v>
      </c>
      <c r="T1037">
        <f t="shared" si="1019"/>
        <v>-3.0555759278272792</v>
      </c>
      <c r="U1037" s="9">
        <f t="shared" si="998"/>
        <v>543.01099477522041</v>
      </c>
      <c r="V1037">
        <f t="shared" si="1020"/>
        <v>-6.7093221272112326E+235</v>
      </c>
      <c r="W1037">
        <f t="shared" si="1021"/>
        <v>0</v>
      </c>
      <c r="X1037">
        <f t="shared" si="1022"/>
        <v>1.1368683772161603E-13</v>
      </c>
      <c r="Y1037">
        <f t="shared" si="999"/>
        <v>3.1257338500312315E-4</v>
      </c>
      <c r="Z1037">
        <f t="shared" si="1000"/>
        <v>31.415926535897931</v>
      </c>
      <c r="AA1037">
        <f t="shared" si="1001"/>
        <v>4.712076406999687</v>
      </c>
      <c r="AB1037">
        <f t="shared" si="1023"/>
        <v>15075.103894375805</v>
      </c>
      <c r="AC1037">
        <f t="shared" si="1002"/>
        <v>15106.519820911702</v>
      </c>
      <c r="AD1037">
        <f t="shared" si="1024"/>
        <v>0.40539877577582106</v>
      </c>
      <c r="AE1037">
        <f t="shared" si="1003"/>
        <v>8.0656105025755132</v>
      </c>
      <c r="AF1037" s="9">
        <f t="shared" si="1025"/>
        <v>15114.990830190054</v>
      </c>
      <c r="AG1037" s="9">
        <f t="shared" si="1026"/>
        <v>0</v>
      </c>
      <c r="AH1037">
        <f t="shared" si="1027"/>
        <v>0</v>
      </c>
      <c r="AI1037">
        <f t="shared" si="1044"/>
        <v>2.9694471575307801E-3</v>
      </c>
      <c r="AJ1037">
        <f t="shared" si="1004"/>
        <v>37.337604695554134</v>
      </c>
      <c r="AK1037">
        <f t="shared" si="1005"/>
        <v>497.14860486191156</v>
      </c>
      <c r="AL1037">
        <f t="shared" si="1006"/>
        <v>0.45411391717048488</v>
      </c>
      <c r="AM1037">
        <f t="shared" si="1007"/>
        <v>8.0706713006298401</v>
      </c>
      <c r="AN1037" s="9">
        <f t="shared" si="1028"/>
        <v>543.010994775266</v>
      </c>
      <c r="AO1037">
        <f t="shared" si="1008"/>
        <v>4.5588421926368028E-11</v>
      </c>
      <c r="AP1037">
        <f t="shared" si="1029"/>
        <v>8.3954878197697533E-14</v>
      </c>
      <c r="AQ1037">
        <f t="shared" si="1009"/>
        <v>5.9216781596562029</v>
      </c>
      <c r="AR1037">
        <f t="shared" si="1010"/>
        <v>-14577.955289513893</v>
      </c>
      <c r="AS1037">
        <f t="shared" si="1011"/>
        <v>4.8715141394663819E-2</v>
      </c>
      <c r="AT1037">
        <f t="shared" si="1030"/>
        <v>-29.323134263975415</v>
      </c>
      <c r="AU1037">
        <f t="shared" si="1012"/>
        <v>-14571.979835414788</v>
      </c>
      <c r="AV1037">
        <f t="shared" si="1031"/>
        <v>-26.835515257744717</v>
      </c>
      <c r="AW1037">
        <f t="shared" si="1032"/>
        <v>0</v>
      </c>
      <c r="AX1037">
        <f t="shared" si="1013"/>
        <v>4.7113016323840518E-2</v>
      </c>
      <c r="AY1037" t="b">
        <f t="shared" si="1033"/>
        <v>0</v>
      </c>
      <c r="AZ1037">
        <f t="shared" si="1014"/>
        <v>37.337604695554134</v>
      </c>
      <c r="BA1037">
        <f t="shared" si="1015"/>
        <v>497.14860486190463</v>
      </c>
      <c r="BB1037">
        <f t="shared" si="1016"/>
        <v>0.40478212087257681</v>
      </c>
      <c r="BC1037">
        <f t="shared" si="1017"/>
        <v>8.0706713006302309</v>
      </c>
      <c r="BD1037">
        <f t="shared" si="1018"/>
        <v>4.9331796297907987E-2</v>
      </c>
      <c r="BF1037" s="15">
        <f t="shared" si="1034"/>
        <v>543.01099477525952</v>
      </c>
      <c r="BG1037" s="10">
        <f t="shared" si="1035"/>
        <v>-6.4801497501321137E-12</v>
      </c>
      <c r="BH1037">
        <f t="shared" si="1036"/>
        <v>-14571.979835414795</v>
      </c>
      <c r="BI1037">
        <f t="shared" si="1037"/>
        <v>5.9216781596562029</v>
      </c>
      <c r="BJ1037">
        <f t="shared" si="1038"/>
        <v>-14577.9552895139</v>
      </c>
      <c r="BK1037">
        <f t="shared" si="1039"/>
        <v>-6.1665490324425143E-4</v>
      </c>
      <c r="BM1037">
        <f t="shared" si="1040"/>
        <v>0</v>
      </c>
      <c r="BN1037">
        <f t="shared" si="1041"/>
        <v>-6.9348971010185778E-12</v>
      </c>
      <c r="BO1037">
        <f t="shared" si="1042"/>
        <v>0</v>
      </c>
      <c r="BP1037">
        <f t="shared" si="1043"/>
        <v>3.907985046680551E-13</v>
      </c>
    </row>
    <row r="1038" spans="1:68" x14ac:dyDescent="0.2">
      <c r="A1038" s="1">
        <f>1-0.00001</f>
        <v>0.99999000000000005</v>
      </c>
      <c r="B1038">
        <f t="shared" si="985"/>
        <v>3.1257025926939268</v>
      </c>
      <c r="C1038">
        <f t="shared" si="986"/>
        <v>3.1257338500179088E-5</v>
      </c>
      <c r="D1038">
        <f t="shared" si="987"/>
        <v>3.1257025926939268</v>
      </c>
      <c r="E1038">
        <f t="shared" si="993"/>
        <v>3.1257338495211755E-5</v>
      </c>
      <c r="F1038">
        <f t="shared" si="994"/>
        <v>3.125733849508924E-5</v>
      </c>
      <c r="G1038">
        <f t="shared" si="988"/>
        <v>3.0944455667669875</v>
      </c>
      <c r="H1038">
        <f t="shared" si="989"/>
        <v>4.7129621964333887E-2</v>
      </c>
      <c r="I1038">
        <f t="shared" si="990"/>
        <v>4.7129621964333825E-2</v>
      </c>
      <c r="J1038">
        <f t="shared" si="1045"/>
        <v>463.15607194886411</v>
      </c>
      <c r="K1038">
        <f t="shared" si="1046"/>
        <v>435.58216420526423</v>
      </c>
      <c r="L1038" t="e">
        <f t="shared" si="995"/>
        <v>#DIV/0!</v>
      </c>
      <c r="M1038">
        <f t="shared" si="991"/>
        <v>4.709839933653371E-2</v>
      </c>
      <c r="N1038" s="17" t="e">
        <f t="shared" si="1050"/>
        <v>#DIV/0!</v>
      </c>
      <c r="O1038" t="e">
        <f t="shared" si="1051"/>
        <v>#DIV/0!</v>
      </c>
      <c r="P1038" s="18" t="e">
        <f t="shared" si="992"/>
        <v>#N/A</v>
      </c>
      <c r="R1038">
        <f t="shared" si="996"/>
        <v>6.0766834448698885</v>
      </c>
      <c r="S1038">
        <f t="shared" si="997"/>
        <v>775.74242992967163</v>
      </c>
      <c r="T1038">
        <f t="shared" si="1019"/>
        <v>-3.0555162628995882</v>
      </c>
      <c r="U1038" s="9">
        <f t="shared" si="998"/>
        <v>772.68691366677206</v>
      </c>
      <c r="V1038">
        <f t="shared" si="1020"/>
        <v>-1.0000000000000001E+300</v>
      </c>
      <c r="W1038">
        <f t="shared" si="1021"/>
        <v>0</v>
      </c>
      <c r="X1038">
        <f t="shared" si="1022"/>
        <v>0</v>
      </c>
      <c r="Y1038">
        <f t="shared" si="999"/>
        <v>3.1257338500179088E-5</v>
      </c>
      <c r="Z1038">
        <f t="shared" si="1000"/>
        <v>31.415926535897931</v>
      </c>
      <c r="AA1038">
        <f t="shared" si="1001"/>
        <v>4.7123577230461891</v>
      </c>
      <c r="AB1038">
        <f t="shared" si="1023"/>
        <v>150760.04380460171</v>
      </c>
      <c r="AC1038">
        <f t="shared" si="1002"/>
        <v>150791.45973113761</v>
      </c>
      <c r="AD1038">
        <f t="shared" si="1024"/>
        <v>0.40545847507292554</v>
      </c>
      <c r="AE1038">
        <f t="shared" si="1003"/>
        <v>10.368195579285443</v>
      </c>
      <c r="AF1038" s="9">
        <f t="shared" si="1025"/>
        <v>150802.233385192</v>
      </c>
      <c r="AG1038" s="9">
        <f t="shared" si="1026"/>
        <v>0</v>
      </c>
      <c r="AH1038">
        <f t="shared" si="1027"/>
        <v>0</v>
      </c>
      <c r="AI1038">
        <f t="shared" si="1044"/>
        <v>1.5472382557661923E-3</v>
      </c>
      <c r="AJ1038">
        <f t="shared" si="1004"/>
        <v>37.337604695554134</v>
      </c>
      <c r="AK1038">
        <f t="shared" si="1005"/>
        <v>724.5218790120806</v>
      </c>
      <c r="AL1038">
        <f t="shared" si="1006"/>
        <v>0.45417358209817582</v>
      </c>
      <c r="AM1038">
        <f t="shared" si="1007"/>
        <v>10.37325637750377</v>
      </c>
      <c r="AN1038" s="9">
        <f t="shared" si="1028"/>
        <v>772.68691366723669</v>
      </c>
      <c r="AO1038">
        <f t="shared" si="1008"/>
        <v>4.6463810576824471E-10</v>
      </c>
      <c r="AP1038">
        <f t="shared" si="1029"/>
        <v>6.0132777914282692E-13</v>
      </c>
      <c r="AQ1038">
        <f t="shared" si="1009"/>
        <v>5.9216781596562029</v>
      </c>
      <c r="AR1038">
        <f t="shared" si="1010"/>
        <v>-150035.52192558962</v>
      </c>
      <c r="AS1038">
        <f t="shared" si="1011"/>
        <v>4.8715107025250282E-2</v>
      </c>
      <c r="AT1038">
        <f t="shared" si="1030"/>
        <v>-207.08211342101919</v>
      </c>
      <c r="AU1038">
        <f t="shared" si="1012"/>
        <v>-150029.54647152475</v>
      </c>
      <c r="AV1038">
        <f t="shared" si="1031"/>
        <v>-194.16602483853646</v>
      </c>
      <c r="AW1038">
        <f t="shared" si="1032"/>
        <v>0</v>
      </c>
      <c r="AX1038">
        <f t="shared" si="1013"/>
        <v>4.7115829484305545E-2</v>
      </c>
      <c r="AY1038" t="b">
        <f t="shared" si="1033"/>
        <v>0</v>
      </c>
      <c r="AZ1038">
        <f t="shared" si="1014"/>
        <v>37.337604695554134</v>
      </c>
      <c r="BA1038">
        <f t="shared" si="1015"/>
        <v>724.52187901200375</v>
      </c>
      <c r="BB1038">
        <f t="shared" si="1016"/>
        <v>0.40484178580026808</v>
      </c>
      <c r="BC1038">
        <f t="shared" si="1017"/>
        <v>10.373256377507689</v>
      </c>
      <c r="BD1038">
        <f t="shared" si="1018"/>
        <v>4.9331796297907987E-2</v>
      </c>
      <c r="BF1038" s="15">
        <f t="shared" si="1034"/>
        <v>772.68691366716371</v>
      </c>
      <c r="BG1038" s="10">
        <f t="shared" si="1035"/>
        <v>-7.2986949817277491E-11</v>
      </c>
      <c r="BH1038">
        <f t="shared" si="1036"/>
        <v>-150029.54647152484</v>
      </c>
      <c r="BI1038">
        <f t="shared" si="1037"/>
        <v>5.9216781596562029</v>
      </c>
      <c r="BJ1038">
        <f t="shared" si="1038"/>
        <v>-150035.52192558971</v>
      </c>
      <c r="BK1038">
        <f t="shared" si="1039"/>
        <v>-6.1668927265745577E-4</v>
      </c>
      <c r="BM1038">
        <f t="shared" si="1040"/>
        <v>0</v>
      </c>
      <c r="BN1038">
        <f t="shared" si="1041"/>
        <v>-7.6852302299812436E-11</v>
      </c>
      <c r="BO1038">
        <f t="shared" si="1042"/>
        <v>0</v>
      </c>
      <c r="BP1038">
        <f t="shared" si="1043"/>
        <v>3.9186431877169525E-12</v>
      </c>
    </row>
    <row r="1039" spans="1:68" x14ac:dyDescent="0.2">
      <c r="A1039" s="1">
        <f>1-0.000001</f>
        <v>0.99999899999999997</v>
      </c>
      <c r="B1039">
        <f t="shared" si="985"/>
        <v>3.125730724298577</v>
      </c>
      <c r="C1039">
        <f t="shared" si="986"/>
        <v>3.1257338499734999E-6</v>
      </c>
      <c r="D1039">
        <f t="shared" si="987"/>
        <v>3.125730724298577</v>
      </c>
      <c r="E1039">
        <f t="shared" si="993"/>
        <v>3.1257338500909249E-6</v>
      </c>
      <c r="F1039">
        <f t="shared" si="994"/>
        <v>3.1257338499684101E-6</v>
      </c>
      <c r="G1039">
        <f t="shared" si="988"/>
        <v>3.0944734170555912</v>
      </c>
      <c r="H1039">
        <f t="shared" si="989"/>
        <v>4.7101802605198959E-2</v>
      </c>
      <c r="I1039">
        <f t="shared" si="990"/>
        <v>4.7101802605198945E-2</v>
      </c>
      <c r="J1039">
        <f t="shared" si="1045"/>
        <v>463.42962209744474</v>
      </c>
      <c r="K1039">
        <f t="shared" si="1046"/>
        <v>435.83685520240061</v>
      </c>
      <c r="L1039" t="e">
        <f t="shared" si="995"/>
        <v>#DIV/0!</v>
      </c>
      <c r="M1039">
        <f t="shared" si="991"/>
        <v>4.7098680340389158E-2</v>
      </c>
      <c r="N1039" s="17" t="e">
        <f t="shared" si="1050"/>
        <v>#DIV/0!</v>
      </c>
      <c r="O1039" t="e">
        <f t="shared" si="1051"/>
        <v>#DIV/0!</v>
      </c>
      <c r="P1039" s="18" t="e">
        <f t="shared" si="992"/>
        <v>#N/A</v>
      </c>
      <c r="R1039">
        <f t="shared" si="996"/>
        <v>6.0772679880086455</v>
      </c>
      <c r="S1039">
        <f t="shared" si="997"/>
        <v>1005.9424848969726</v>
      </c>
      <c r="T1039">
        <f t="shared" si="1019"/>
        <v>-3.0555102966030443</v>
      </c>
      <c r="U1039" s="9">
        <f t="shared" si="998"/>
        <v>1002.8869746003695</v>
      </c>
      <c r="V1039">
        <f t="shared" si="1020"/>
        <v>-1.0000000000000001E+300</v>
      </c>
      <c r="W1039">
        <f t="shared" si="1021"/>
        <v>0</v>
      </c>
      <c r="X1039">
        <f t="shared" si="1022"/>
        <v>0</v>
      </c>
      <c r="Y1039">
        <f t="shared" si="999"/>
        <v>3.1257338499734999E-6</v>
      </c>
      <c r="Z1039">
        <f t="shared" si="1000"/>
        <v>31.415926535897931</v>
      </c>
      <c r="AA1039">
        <f t="shared" si="1001"/>
        <v>4.7123858546508401</v>
      </c>
      <c r="AB1039">
        <f t="shared" si="1023"/>
        <v>1507609.4385269214</v>
      </c>
      <c r="AC1039">
        <f t="shared" si="1002"/>
        <v>1507640.8544534573</v>
      </c>
      <c r="AD1039">
        <f t="shared" si="1024"/>
        <v>0.40546444480662047</v>
      </c>
      <c r="AE1039">
        <f t="shared" si="1003"/>
        <v>12.670780672081541</v>
      </c>
      <c r="AF1039" s="9">
        <f t="shared" si="1025"/>
        <v>1507653.9306985741</v>
      </c>
      <c r="AG1039" s="9">
        <f t="shared" si="1026"/>
        <v>0</v>
      </c>
      <c r="AH1039">
        <f t="shared" si="1027"/>
        <v>0</v>
      </c>
      <c r="AI1039">
        <f t="shared" si="1044"/>
        <v>1.5472382557657482E-4</v>
      </c>
      <c r="AJ1039">
        <f t="shared" si="1004"/>
        <v>37.337604695554134</v>
      </c>
      <c r="AK1039">
        <f t="shared" si="1005"/>
        <v>952.41934889067397</v>
      </c>
      <c r="AL1039">
        <f t="shared" si="1006"/>
        <v>0.45417954839471975</v>
      </c>
      <c r="AM1039">
        <f t="shared" si="1007"/>
        <v>12.675841470315538</v>
      </c>
      <c r="AN1039" s="9">
        <f t="shared" si="1028"/>
        <v>1002.8869746049382</v>
      </c>
      <c r="AO1039">
        <f t="shared" si="1008"/>
        <v>4.5687329475185834E-9</v>
      </c>
      <c r="AP1039">
        <f t="shared" si="1029"/>
        <v>4.5555811005704995E-12</v>
      </c>
      <c r="AQ1039">
        <f t="shared" si="1009"/>
        <v>5.9216781596562029</v>
      </c>
      <c r="AR1039">
        <f t="shared" si="1010"/>
        <v>-1506657.0191780308</v>
      </c>
      <c r="AS1039">
        <f t="shared" si="1011"/>
        <v>4.8715103588099273E-2</v>
      </c>
      <c r="AT1039">
        <f t="shared" si="1030"/>
        <v>-1581.9260926743063</v>
      </c>
      <c r="AU1039">
        <f t="shared" si="1012"/>
        <v>-1506651.043723969</v>
      </c>
      <c r="AV1039">
        <f t="shared" si="1031"/>
        <v>-1502.3139016412849</v>
      </c>
      <c r="AW1039">
        <f t="shared" si="1032"/>
        <v>0</v>
      </c>
      <c r="AX1039">
        <f t="shared" si="1013"/>
        <v>4.7116110800352044E-2</v>
      </c>
      <c r="AY1039" t="b">
        <f t="shared" si="1033"/>
        <v>0</v>
      </c>
      <c r="AZ1039">
        <f t="shared" si="1014"/>
        <v>37.337604695554134</v>
      </c>
      <c r="BA1039">
        <f t="shared" si="1015"/>
        <v>952.41934888998571</v>
      </c>
      <c r="BB1039">
        <f t="shared" si="1016"/>
        <v>0.40484775209681162</v>
      </c>
      <c r="BC1039">
        <f t="shared" si="1017"/>
        <v>12.675841470354733</v>
      </c>
      <c r="BD1039">
        <f t="shared" si="1018"/>
        <v>4.9331796297907987E-2</v>
      </c>
      <c r="BF1039" s="15">
        <f t="shared" si="1034"/>
        <v>1002.8869746042892</v>
      </c>
      <c r="BG1039" s="10">
        <f t="shared" si="1035"/>
        <v>-6.4903815655270591E-10</v>
      </c>
      <c r="BH1039">
        <f t="shared" si="1036"/>
        <v>-1506651.0437239697</v>
      </c>
      <c r="BI1039">
        <f t="shared" si="1037"/>
        <v>5.9216781596562029</v>
      </c>
      <c r="BJ1039">
        <f t="shared" si="1038"/>
        <v>-1506657.0191780315</v>
      </c>
      <c r="BK1039">
        <f t="shared" si="1039"/>
        <v>-6.166927098088526E-4</v>
      </c>
      <c r="BM1039">
        <f t="shared" si="1040"/>
        <v>0</v>
      </c>
      <c r="BN1039">
        <f t="shared" si="1041"/>
        <v>-6.8826011556666344E-10</v>
      </c>
      <c r="BO1039">
        <f t="shared" si="1042"/>
        <v>0</v>
      </c>
      <c r="BP1039">
        <f t="shared" si="1043"/>
        <v>3.9195313661366527E-11</v>
      </c>
    </row>
    <row r="1040" spans="1:68" x14ac:dyDescent="0.2">
      <c r="A1040" s="1">
        <f>1-0.0000001</f>
        <v>0.99999990000000005</v>
      </c>
      <c r="B1040">
        <f t="shared" si="985"/>
        <v>3.125733537459042</v>
      </c>
      <c r="C1040">
        <f t="shared" si="986"/>
        <v>3.1257338495294107E-7</v>
      </c>
      <c r="D1040">
        <f t="shared" si="987"/>
        <v>3.125733537459042</v>
      </c>
      <c r="E1040">
        <f t="shared" si="993"/>
        <v>3.1257338507545083E-7</v>
      </c>
      <c r="F1040">
        <f t="shared" si="994"/>
        <v>3.1257338495293599E-7</v>
      </c>
      <c r="G1040">
        <f t="shared" si="988"/>
        <v>3.0944762020844516</v>
      </c>
      <c r="H1040">
        <f t="shared" si="989"/>
        <v>4.7099020667275698E-2</v>
      </c>
      <c r="I1040">
        <f t="shared" si="990"/>
        <v>4.7099020667275726E-2</v>
      </c>
      <c r="J1040">
        <f t="shared" si="1045"/>
        <v>463.45699490524862</v>
      </c>
      <c r="K1040">
        <f t="shared" si="1046"/>
        <v>435.8623407856166</v>
      </c>
      <c r="L1040" t="e">
        <f t="shared" si="995"/>
        <v>#DIV/0!</v>
      </c>
      <c r="M1040">
        <f t="shared" si="991"/>
        <v>4.7098708440774503E-2</v>
      </c>
      <c r="N1040" s="17" t="e">
        <f t="shared" si="1050"/>
        <v>#DIV/0!</v>
      </c>
      <c r="O1040" t="e">
        <f t="shared" si="1051"/>
        <v>#DIV/0!</v>
      </c>
      <c r="P1040" s="18" t="e">
        <f t="shared" si="992"/>
        <v>#N/A</v>
      </c>
      <c r="R1040">
        <f t="shared" si="996"/>
        <v>6.0773264613520661</v>
      </c>
      <c r="S1040">
        <f t="shared" si="997"/>
        <v>1236.1951468408058</v>
      </c>
      <c r="T1040">
        <f t="shared" si="1019"/>
        <v>-3.0555096999753522</v>
      </c>
      <c r="U1040" s="9">
        <f t="shared" si="998"/>
        <v>1233.1396371408305</v>
      </c>
      <c r="V1040">
        <f t="shared" si="1020"/>
        <v>-1.0000000000000001E+300</v>
      </c>
      <c r="W1040">
        <f t="shared" si="1021"/>
        <v>0</v>
      </c>
      <c r="X1040">
        <f t="shared" si="1022"/>
        <v>0</v>
      </c>
      <c r="Y1040">
        <f t="shared" si="999"/>
        <v>3.1257338495294107E-7</v>
      </c>
      <c r="Z1040">
        <f t="shared" si="1000"/>
        <v>31.415926535897931</v>
      </c>
      <c r="AA1040">
        <f t="shared" si="1001"/>
        <v>4.7123886678113047</v>
      </c>
      <c r="AB1040">
        <f t="shared" si="1023"/>
        <v>15076103.384800639</v>
      </c>
      <c r="AC1040">
        <f t="shared" si="1002"/>
        <v>15076134.800727176</v>
      </c>
      <c r="AD1040">
        <f t="shared" si="1024"/>
        <v>0.40546504177802983</v>
      </c>
      <c r="AE1040">
        <f t="shared" si="1003"/>
        <v>14.973365765005695</v>
      </c>
      <c r="AF1040" s="9">
        <f t="shared" si="1025"/>
        <v>15076150.179557983</v>
      </c>
      <c r="AG1040" s="9">
        <f t="shared" si="1026"/>
        <v>0</v>
      </c>
      <c r="AH1040">
        <f t="shared" si="1027"/>
        <v>0</v>
      </c>
      <c r="AI1040">
        <f t="shared" si="1044"/>
        <v>1.5472382557613074E-5</v>
      </c>
      <c r="AJ1040">
        <f t="shared" si="1004"/>
        <v>37.337604695554134</v>
      </c>
      <c r="AK1040">
        <f t="shared" si="1005"/>
        <v>1180.3694257829691</v>
      </c>
      <c r="AL1040">
        <f t="shared" si="1006"/>
        <v>0.45418014502241189</v>
      </c>
      <c r="AM1040">
        <f t="shared" si="1007"/>
        <v>14.978426563097287</v>
      </c>
      <c r="AN1040" s="9">
        <f t="shared" si="1028"/>
        <v>1233.1396371866431</v>
      </c>
      <c r="AO1040">
        <f t="shared" si="1008"/>
        <v>4.5812612370355055E-8</v>
      </c>
      <c r="AP1040">
        <f t="shared" si="1029"/>
        <v>3.7151196011243809E-11</v>
      </c>
      <c r="AQ1040">
        <f t="shared" si="1009"/>
        <v>5.9216781596562029</v>
      </c>
      <c r="AR1040">
        <f t="shared" si="1010"/>
        <v>-15074923.015374856</v>
      </c>
      <c r="AS1040">
        <f t="shared" si="1011"/>
        <v>4.8715103244382052E-2</v>
      </c>
      <c r="AT1040">
        <f t="shared" si="1030"/>
        <v>-12771.360123442097</v>
      </c>
      <c r="AU1040">
        <f t="shared" si="1012"/>
        <v>-15074917.039920796</v>
      </c>
      <c r="AV1040">
        <f t="shared" si="1031"/>
        <v>-12224.825628274826</v>
      </c>
      <c r="AW1040">
        <f t="shared" si="1032"/>
        <v>0</v>
      </c>
      <c r="AX1040">
        <f t="shared" si="1013"/>
        <v>4.7116138931956694E-2</v>
      </c>
      <c r="AY1040" t="b">
        <f t="shared" si="1033"/>
        <v>0</v>
      </c>
      <c r="AZ1040">
        <f t="shared" si="1014"/>
        <v>37.337604695554134</v>
      </c>
      <c r="BA1040">
        <f t="shared" si="1015"/>
        <v>1180.3694257759601</v>
      </c>
      <c r="BB1040">
        <f t="shared" si="1016"/>
        <v>0.40484834872450393</v>
      </c>
      <c r="BC1040">
        <f t="shared" si="1017"/>
        <v>14.978426563489244</v>
      </c>
      <c r="BD1040">
        <f t="shared" si="1018"/>
        <v>4.9331796297907987E-2</v>
      </c>
      <c r="BF1040" s="15">
        <f t="shared" si="1034"/>
        <v>1233.1396371800258</v>
      </c>
      <c r="BG1040" s="10">
        <f t="shared" si="1035"/>
        <v>-6.6172560764243826E-9</v>
      </c>
      <c r="BH1040">
        <f t="shared" si="1036"/>
        <v>-15074917.039920803</v>
      </c>
      <c r="BI1040">
        <f t="shared" si="1037"/>
        <v>5.9216781596562029</v>
      </c>
      <c r="BJ1040">
        <f t="shared" si="1038"/>
        <v>-15074923.015374864</v>
      </c>
      <c r="BK1040">
        <f t="shared" si="1039"/>
        <v>-6.1669305352590742E-4</v>
      </c>
      <c r="BM1040">
        <f t="shared" si="1040"/>
        <v>0</v>
      </c>
      <c r="BN1040">
        <f t="shared" si="1041"/>
        <v>-7.0090209192130715E-9</v>
      </c>
      <c r="BO1040">
        <f t="shared" si="1042"/>
        <v>0</v>
      </c>
      <c r="BP1040">
        <f t="shared" si="1043"/>
        <v>3.9195668932734407E-10</v>
      </c>
    </row>
    <row r="1041" spans="1:68" x14ac:dyDescent="0.2">
      <c r="A1041" s="1">
        <f>1-0.00000001</f>
        <v>0.99999998999999995</v>
      </c>
      <c r="B1041">
        <f t="shared" si="985"/>
        <v>3.1257338187750885</v>
      </c>
      <c r="C1041">
        <f t="shared" si="986"/>
        <v>3.1257338495294107E-8</v>
      </c>
      <c r="D1041">
        <f t="shared" si="987"/>
        <v>3.1257338187750885</v>
      </c>
      <c r="E1041">
        <f t="shared" si="993"/>
        <v>3.1257338617808946E-8</v>
      </c>
      <c r="F1041">
        <f t="shared" si="994"/>
        <v>3.12573384952941E-8</v>
      </c>
      <c r="G1041">
        <f t="shared" si="988"/>
        <v>3.0944764805873377</v>
      </c>
      <c r="H1041">
        <f t="shared" si="989"/>
        <v>4.7098742473463233E-2</v>
      </c>
      <c r="I1041">
        <f t="shared" si="990"/>
        <v>4.7098742473463365E-2</v>
      </c>
      <c r="J1041">
        <f t="shared" si="1045"/>
        <v>463.45973236407565</v>
      </c>
      <c r="K1041">
        <f t="shared" si="1046"/>
        <v>435.86488950888128</v>
      </c>
      <c r="L1041" t="e">
        <f t="shared" si="995"/>
        <v>#DIV/0!</v>
      </c>
      <c r="M1041">
        <f t="shared" si="991"/>
        <v>4.7098711250813038E-2</v>
      </c>
      <c r="N1041" s="17" t="e">
        <f t="shared" si="1050"/>
        <v>#DIV/0!</v>
      </c>
      <c r="O1041" t="e">
        <f t="shared" si="1051"/>
        <v>#DIV/0!</v>
      </c>
      <c r="P1041" s="18" t="e">
        <f t="shared" si="992"/>
        <v>#N/A</v>
      </c>
      <c r="R1041">
        <f t="shared" si="996"/>
        <v>6.0773323088767874</v>
      </c>
      <c r="S1041">
        <f t="shared" si="997"/>
        <v>1466.4530710349761</v>
      </c>
      <c r="T1041">
        <f t="shared" si="1019"/>
        <v>-3.0555096403126023</v>
      </c>
      <c r="U1041" s="9">
        <f t="shared" si="998"/>
        <v>1463.3975613946636</v>
      </c>
      <c r="V1041">
        <f t="shared" si="1020"/>
        <v>-1.0000000000000001E+300</v>
      </c>
      <c r="W1041">
        <f t="shared" si="1021"/>
        <v>0</v>
      </c>
      <c r="X1041">
        <f t="shared" si="1022"/>
        <v>0</v>
      </c>
      <c r="Y1041">
        <f t="shared" si="999"/>
        <v>3.1257338495294107E-8</v>
      </c>
      <c r="Z1041">
        <f t="shared" si="1000"/>
        <v>31.415926535897931</v>
      </c>
      <c r="AA1041">
        <f t="shared" si="1001"/>
        <v>4.7123889491273516</v>
      </c>
      <c r="AB1041">
        <f t="shared" si="1023"/>
        <v>150761042.58209899</v>
      </c>
      <c r="AC1041">
        <f t="shared" si="1002"/>
        <v>150761073.99802554</v>
      </c>
      <c r="AD1041">
        <f t="shared" si="1024"/>
        <v>0.40546510147515125</v>
      </c>
      <c r="AE1041">
        <f t="shared" si="1003"/>
        <v>17.275950847422035</v>
      </c>
      <c r="AF1041" s="9">
        <f t="shared" si="1025"/>
        <v>150761091.67944148</v>
      </c>
      <c r="AG1041" s="9">
        <f t="shared" si="1026"/>
        <v>0</v>
      </c>
      <c r="AH1041">
        <f t="shared" si="1027"/>
        <v>0</v>
      </c>
      <c r="AI1041">
        <f t="shared" si="1044"/>
        <v>1.5472382557391029E-6</v>
      </c>
      <c r="AJ1041">
        <f t="shared" si="1004"/>
        <v>37.337604695554134</v>
      </c>
      <c r="AK1041">
        <f t="shared" si="1005"/>
        <v>1408.3247653003814</v>
      </c>
      <c r="AL1041">
        <f t="shared" si="1006"/>
        <v>0.45418020468516174</v>
      </c>
      <c r="AM1041">
        <f t="shared" si="1007"/>
        <v>17.281011652563716</v>
      </c>
      <c r="AN1041" s="9">
        <f t="shared" si="1028"/>
        <v>1463.3975618531842</v>
      </c>
      <c r="AO1041">
        <f t="shared" si="1008"/>
        <v>4.5852061703044455E-7</v>
      </c>
      <c r="AP1041">
        <f t="shared" si="1029"/>
        <v>3.1332607692047374E-10</v>
      </c>
      <c r="AQ1041">
        <f t="shared" si="1009"/>
        <v>5.9216781596562029</v>
      </c>
      <c r="AR1041">
        <f t="shared" si="1010"/>
        <v>-150759634.2573337</v>
      </c>
      <c r="AS1041">
        <f t="shared" si="1011"/>
        <v>4.8715103210010491E-2</v>
      </c>
      <c r="AT1041">
        <f t="shared" si="1030"/>
        <v>-107048.9122764082</v>
      </c>
      <c r="AU1041">
        <f t="shared" si="1012"/>
        <v>-150759628.28187963</v>
      </c>
      <c r="AV1041">
        <f t="shared" si="1031"/>
        <v>-103020.28116745259</v>
      </c>
      <c r="AW1041">
        <f t="shared" si="1032"/>
        <v>0</v>
      </c>
      <c r="AX1041">
        <f t="shared" si="1013"/>
        <v>4.7116141745117163E-2</v>
      </c>
      <c r="AY1041" t="b">
        <f t="shared" si="1033"/>
        <v>0</v>
      </c>
      <c r="AZ1041">
        <f t="shared" si="1014"/>
        <v>37.337604695554134</v>
      </c>
      <c r="BA1041">
        <f t="shared" si="1015"/>
        <v>1408.3247652298971</v>
      </c>
      <c r="BB1041">
        <f t="shared" si="1016"/>
        <v>0.40484840838725372</v>
      </c>
      <c r="BC1041">
        <f t="shared" si="1017"/>
        <v>17.281011656483273</v>
      </c>
      <c r="BD1041">
        <f t="shared" si="1018"/>
        <v>4.9331796297907987E-2</v>
      </c>
      <c r="BF1041" s="15">
        <f t="shared" si="1034"/>
        <v>1463.3975617866199</v>
      </c>
      <c r="BG1041" s="10">
        <f t="shared" si="1035"/>
        <v>-6.6564325607032515E-8</v>
      </c>
      <c r="BH1041">
        <f t="shared" si="1036"/>
        <v>-150759628.28187969</v>
      </c>
      <c r="BI1041">
        <f t="shared" si="1037"/>
        <v>5.9216781596562029</v>
      </c>
      <c r="BJ1041">
        <f t="shared" si="1038"/>
        <v>-150759634.25733376</v>
      </c>
      <c r="BK1041">
        <f t="shared" si="1039"/>
        <v>-6.1669308789752408E-4</v>
      </c>
      <c r="BM1041">
        <f t="shared" si="1040"/>
        <v>0</v>
      </c>
      <c r="BN1041">
        <f t="shared" si="1041"/>
        <v>-7.0484247771673836E-8</v>
      </c>
      <c r="BO1041">
        <f t="shared" si="1042"/>
        <v>0</v>
      </c>
      <c r="BP1041">
        <f t="shared" si="1043"/>
        <v>3.9195562351324043E-9</v>
      </c>
    </row>
    <row r="1042" spans="1:68" x14ac:dyDescent="0.2">
      <c r="A1042" s="1">
        <f>1-0.000000001</f>
        <v>0.99999999900000003</v>
      </c>
      <c r="B1042">
        <f t="shared" si="985"/>
        <v>3.1257338469066931</v>
      </c>
      <c r="C1042">
        <f t="shared" si="986"/>
        <v>3.1257338939383317E-9</v>
      </c>
      <c r="D1042">
        <f t="shared" si="987"/>
        <v>3.1257338469066931</v>
      </c>
      <c r="E1042">
        <f t="shared" si="993"/>
        <v>3.1257340164531772E-9</v>
      </c>
      <c r="F1042">
        <f t="shared" si="994"/>
        <v>3.1257338939383317E-9</v>
      </c>
      <c r="G1042">
        <f t="shared" si="988"/>
        <v>3.094476508437626</v>
      </c>
      <c r="H1042">
        <f t="shared" si="989"/>
        <v>4.7098714654082101E-2</v>
      </c>
      <c r="I1042">
        <f t="shared" si="990"/>
        <v>4.7098714654081969E-2</v>
      </c>
      <c r="J1042">
        <f t="shared" si="1045"/>
        <v>463.46000611173582</v>
      </c>
      <c r="K1042">
        <f t="shared" si="1046"/>
        <v>435.8651443828544</v>
      </c>
      <c r="L1042" t="e">
        <f t="shared" si="995"/>
        <v>#DIV/0!</v>
      </c>
      <c r="M1042">
        <f t="shared" si="991"/>
        <v>4.7098711531816891E-2</v>
      </c>
      <c r="N1042" s="17" t="e">
        <f t="shared" si="1050"/>
        <v>#DIV/0!</v>
      </c>
      <c r="O1042" t="e">
        <f t="shared" si="1051"/>
        <v>#DIV/0!</v>
      </c>
      <c r="P1042" s="18" t="e">
        <f t="shared" si="992"/>
        <v>#N/A</v>
      </c>
      <c r="R1042">
        <f t="shared" si="996"/>
        <v>6.0773328936311568</v>
      </c>
      <c r="S1042">
        <f t="shared" si="997"/>
        <v>1696.711516910593</v>
      </c>
      <c r="T1042">
        <f t="shared" si="1019"/>
        <v>-3.0555096343463277</v>
      </c>
      <c r="U1042" s="9">
        <f t="shared" si="998"/>
        <v>1693.6560072762466</v>
      </c>
      <c r="V1042">
        <f t="shared" si="1020"/>
        <v>-1.0000000000000001E+300</v>
      </c>
      <c r="W1042">
        <f t="shared" si="1021"/>
        <v>0</v>
      </c>
      <c r="X1042">
        <f t="shared" si="1022"/>
        <v>0</v>
      </c>
      <c r="Y1042">
        <f t="shared" si="999"/>
        <v>3.1257338939383317E-9</v>
      </c>
      <c r="Z1042">
        <f t="shared" si="1000"/>
        <v>31.415926535897931</v>
      </c>
      <c r="AA1042">
        <f t="shared" si="1001"/>
        <v>4.7123889772589553</v>
      </c>
      <c r="AB1042">
        <f t="shared" si="1023"/>
        <v>1507610386.8103623</v>
      </c>
      <c r="AC1042">
        <f t="shared" si="1002"/>
        <v>1507610418.2262888</v>
      </c>
      <c r="AD1042">
        <f t="shared" si="1024"/>
        <v>0.40546510744486297</v>
      </c>
      <c r="AE1042">
        <f t="shared" si="1003"/>
        <v>19.578535877046566</v>
      </c>
      <c r="AF1042" s="9">
        <f t="shared" si="1025"/>
        <v>1507610438.2102897</v>
      </c>
      <c r="AG1042" s="9">
        <f t="shared" si="1026"/>
        <v>0</v>
      </c>
      <c r="AH1042">
        <f t="shared" si="1027"/>
        <v>0</v>
      </c>
      <c r="AI1042">
        <f t="shared" si="1044"/>
        <v>1.5472382552950137E-7</v>
      </c>
      <c r="AJ1042">
        <f t="shared" si="1004"/>
        <v>37.337604695554134</v>
      </c>
      <c r="AK1042">
        <f t="shared" si="1005"/>
        <v>1636.280630263291</v>
      </c>
      <c r="AL1042">
        <f t="shared" si="1006"/>
        <v>0.45418021065143632</v>
      </c>
      <c r="AM1042">
        <f t="shared" si="1007"/>
        <v>19.583596696074256</v>
      </c>
      <c r="AN1042" s="9">
        <f t="shared" si="1028"/>
        <v>1693.6560118655707</v>
      </c>
      <c r="AO1042">
        <f t="shared" si="1008"/>
        <v>4.5893241349403979E-6</v>
      </c>
      <c r="AP1042">
        <f t="shared" si="1029"/>
        <v>2.7097144300779438E-9</v>
      </c>
      <c r="AQ1042">
        <f t="shared" si="1009"/>
        <v>5.9216781596562029</v>
      </c>
      <c r="AR1042">
        <f t="shared" si="1010"/>
        <v>-1507608750.529732</v>
      </c>
      <c r="AS1042">
        <f t="shared" si="1011"/>
        <v>4.8715103206573351E-2</v>
      </c>
      <c r="AT1042">
        <f t="shared" si="1030"/>
        <v>-921363.1956806489</v>
      </c>
      <c r="AU1042">
        <f t="shared" si="1012"/>
        <v>-1507608744.5542779</v>
      </c>
      <c r="AV1042">
        <f t="shared" si="1031"/>
        <v>-890150.499270297</v>
      </c>
      <c r="AW1042">
        <f t="shared" si="1032"/>
        <v>0</v>
      </c>
      <c r="AX1042">
        <f t="shared" si="1013"/>
        <v>4.711614202643321E-2</v>
      </c>
      <c r="AY1042" t="b">
        <f t="shared" si="1033"/>
        <v>0</v>
      </c>
      <c r="AZ1042">
        <f t="shared" si="1014"/>
        <v>37.337604695554134</v>
      </c>
      <c r="BA1042">
        <f t="shared" si="1015"/>
        <v>1636.2806295543257</v>
      </c>
      <c r="BB1042">
        <f t="shared" si="1016"/>
        <v>0.40484841435352842</v>
      </c>
      <c r="BC1042">
        <f t="shared" si="1017"/>
        <v>19.583596735269801</v>
      </c>
      <c r="BD1042">
        <f t="shared" si="1018"/>
        <v>4.9331796297907987E-2</v>
      </c>
      <c r="BF1042" s="15">
        <f t="shared" si="1034"/>
        <v>1693.6560111958013</v>
      </c>
      <c r="BG1042" s="10">
        <f t="shared" si="1035"/>
        <v>-6.6976940615859348E-7</v>
      </c>
      <c r="BH1042">
        <f t="shared" si="1036"/>
        <v>-1507608744.5542786</v>
      </c>
      <c r="BI1042">
        <f t="shared" si="1037"/>
        <v>5.9216781596562029</v>
      </c>
      <c r="BJ1042">
        <f t="shared" si="1038"/>
        <v>-1507608750.5297327</v>
      </c>
      <c r="BK1042">
        <f t="shared" si="1039"/>
        <v>-6.1669309133455252E-4</v>
      </c>
      <c r="BM1042">
        <f t="shared" si="1040"/>
        <v>0</v>
      </c>
      <c r="BN1042">
        <f t="shared" si="1041"/>
        <v>-7.0896521719987504E-7</v>
      </c>
      <c r="BO1042">
        <f t="shared" si="1042"/>
        <v>0</v>
      </c>
      <c r="BP1042">
        <f t="shared" si="1043"/>
        <v>3.9195544587755649E-8</v>
      </c>
    </row>
    <row r="1043" spans="1:68" x14ac:dyDescent="0.2">
      <c r="A1043" s="2">
        <f>1-0.0000000001</f>
        <v>0.99999999989999999</v>
      </c>
      <c r="B1043">
        <f t="shared" si="985"/>
        <v>3.1257338497198535</v>
      </c>
      <c r="C1043">
        <f t="shared" si="986"/>
        <v>3.1257352262059612E-10</v>
      </c>
      <c r="D1043">
        <f t="shared" si="987"/>
        <v>3.1257338497198535</v>
      </c>
      <c r="E1043">
        <f t="shared" si="993"/>
        <v>3.1257364513544161E-10</v>
      </c>
      <c r="F1043">
        <f t="shared" si="994"/>
        <v>3.1257352262059612E-10</v>
      </c>
      <c r="G1043">
        <f t="shared" si="988"/>
        <v>3.0944765112226551</v>
      </c>
      <c r="H1043">
        <f t="shared" si="989"/>
        <v>4.709871187214372E-2</v>
      </c>
      <c r="I1043">
        <f t="shared" si="990"/>
        <v>4.7098711872143914E-2</v>
      </c>
      <c r="J1043">
        <f t="shared" si="1045"/>
        <v>463.46003348652226</v>
      </c>
      <c r="K1043">
        <f t="shared" si="1046"/>
        <v>435.86516987027039</v>
      </c>
      <c r="L1043" t="e">
        <f t="shared" si="995"/>
        <v>#DIV/0!</v>
      </c>
      <c r="M1043">
        <f t="shared" si="991"/>
        <v>4.7098711559917274E-2</v>
      </c>
      <c r="N1043" s="17" t="e">
        <f t="shared" si="1050"/>
        <v>#DIV/0!</v>
      </c>
      <c r="O1043" t="e">
        <f t="shared" si="1051"/>
        <v>#DIV/0!</v>
      </c>
      <c r="P1043" s="18" t="e">
        <f t="shared" si="992"/>
        <v>#N/A</v>
      </c>
      <c r="R1043">
        <f t="shared" si="996"/>
        <v>6.0773329521066177</v>
      </c>
      <c r="S1043">
        <f t="shared" si="997"/>
        <v>1926.9699424639398</v>
      </c>
      <c r="T1043">
        <f t="shared" si="1019"/>
        <v>-3.0555096337497005</v>
      </c>
      <c r="U1043" s="9">
        <f t="shared" si="998"/>
        <v>1923.91443283019</v>
      </c>
      <c r="V1043">
        <f t="shared" si="1020"/>
        <v>-1.0000000000000001E+300</v>
      </c>
      <c r="W1043">
        <f t="shared" si="1021"/>
        <v>0</v>
      </c>
      <c r="X1043">
        <f t="shared" si="1022"/>
        <v>0</v>
      </c>
      <c r="Y1043">
        <f t="shared" si="999"/>
        <v>3.1257352262059612E-10</v>
      </c>
      <c r="Z1043">
        <f t="shared" si="1000"/>
        <v>31.415926535897931</v>
      </c>
      <c r="AA1043">
        <f t="shared" si="1001"/>
        <v>4.7123889800721166</v>
      </c>
      <c r="AB1043">
        <f t="shared" si="1023"/>
        <v>15076094792.166174</v>
      </c>
      <c r="AC1043">
        <f t="shared" si="1002"/>
        <v>15076094823.5821</v>
      </c>
      <c r="AD1043">
        <f t="shared" si="1024"/>
        <v>0.40546510804183433</v>
      </c>
      <c r="AE1043">
        <f t="shared" si="1003"/>
        <v>21.88112033634571</v>
      </c>
      <c r="AF1043" s="9">
        <f t="shared" si="1025"/>
        <v>15076094845.868685</v>
      </c>
      <c r="AG1043" s="9">
        <f t="shared" si="1026"/>
        <v>0</v>
      </c>
      <c r="AH1043">
        <f t="shared" si="1027"/>
        <v>0</v>
      </c>
      <c r="AI1043">
        <f t="shared" si="1044"/>
        <v>1.5472382486336755E-8</v>
      </c>
      <c r="AJ1043">
        <f t="shared" si="1004"/>
        <v>37.337604695554134</v>
      </c>
      <c r="AK1043">
        <f t="shared" si="1005"/>
        <v>1864.2365130957746</v>
      </c>
      <c r="AL1043">
        <f t="shared" si="1006"/>
        <v>0.45418021124806351</v>
      </c>
      <c r="AM1043">
        <f t="shared" si="1007"/>
        <v>21.886181010083181</v>
      </c>
      <c r="AN1043" s="9">
        <f t="shared" si="1028"/>
        <v>1923.91447901266</v>
      </c>
      <c r="AO1043">
        <f t="shared" si="1008"/>
        <v>4.6182469986888464E-5</v>
      </c>
      <c r="AP1043">
        <f t="shared" si="1029"/>
        <v>2.4004429765812148E-8</v>
      </c>
      <c r="AQ1043">
        <f t="shared" si="1009"/>
        <v>5.9216781596562029</v>
      </c>
      <c r="AR1043">
        <f t="shared" si="1010"/>
        <v>-15076092927.929661</v>
      </c>
      <c r="AS1043">
        <f t="shared" si="1011"/>
        <v>4.8715103206229182E-2</v>
      </c>
      <c r="AT1043">
        <f t="shared" si="1030"/>
        <v>-8087006.5691901455</v>
      </c>
      <c r="AU1043">
        <f t="shared" si="1012"/>
        <v>-15076092921.954206</v>
      </c>
      <c r="AV1043">
        <f t="shared" si="1031"/>
        <v>-7836155.4457925577</v>
      </c>
      <c r="AW1043">
        <f t="shared" si="1032"/>
        <v>0</v>
      </c>
      <c r="AX1043">
        <f t="shared" si="1013"/>
        <v>4.7116142054564811E-2</v>
      </c>
      <c r="AY1043" t="b">
        <f t="shared" si="1033"/>
        <v>0</v>
      </c>
      <c r="AZ1043">
        <f t="shared" si="1014"/>
        <v>37.337604695554134</v>
      </c>
      <c r="BA1043">
        <f t="shared" si="1015"/>
        <v>1864.2365057168711</v>
      </c>
      <c r="BB1043">
        <f t="shared" si="1016"/>
        <v>0.40484841495015572</v>
      </c>
      <c r="BC1043">
        <f t="shared" si="1017"/>
        <v>21.886181402038392</v>
      </c>
      <c r="BD1043">
        <f t="shared" si="1018"/>
        <v>4.9331796297907987E-2</v>
      </c>
      <c r="BF1043" s="15">
        <f t="shared" si="1034"/>
        <v>1923.9144720257118</v>
      </c>
      <c r="BG1043" s="10">
        <f t="shared" si="1035"/>
        <v>-6.9869481649220688E-6</v>
      </c>
      <c r="BH1043">
        <f t="shared" si="1036"/>
        <v>-15076092921.954212</v>
      </c>
      <c r="BI1043">
        <f t="shared" si="1037"/>
        <v>5.9216781596562029</v>
      </c>
      <c r="BJ1043">
        <f t="shared" si="1038"/>
        <v>-15076092927.929668</v>
      </c>
      <c r="BK1043">
        <f t="shared" si="1039"/>
        <v>-6.1669309167861064E-4</v>
      </c>
      <c r="BM1043">
        <f t="shared" si="1040"/>
        <v>0</v>
      </c>
      <c r="BN1043">
        <f t="shared" si="1041"/>
        <v>-7.3789035468507791E-6</v>
      </c>
      <c r="BO1043">
        <f t="shared" si="1042"/>
        <v>0</v>
      </c>
      <c r="BP1043">
        <f t="shared" si="1043"/>
        <v>3.9195521139845368E-7</v>
      </c>
    </row>
    <row r="1044" spans="1:68" x14ac:dyDescent="0.2">
      <c r="A1044">
        <f>ROUND(A1036+1/1000,3)</f>
        <v>1</v>
      </c>
      <c r="B1044">
        <f t="shared" si="985"/>
        <v>3.125733850032427</v>
      </c>
      <c r="C1044">
        <f t="shared" si="986"/>
        <v>0</v>
      </c>
      <c r="D1044">
        <f t="shared" si="987"/>
        <v>3.125733850032427</v>
      </c>
      <c r="E1044">
        <f t="shared" si="993"/>
        <v>1.22514845490862E-16</v>
      </c>
      <c r="F1044">
        <f t="shared" si="994"/>
        <v>0</v>
      </c>
      <c r="G1044">
        <f t="shared" si="988"/>
        <v>3.0944765115321027</v>
      </c>
      <c r="H1044">
        <f t="shared" si="989"/>
        <v>4.7098711563039554E-2</v>
      </c>
      <c r="I1044">
        <f t="shared" si="990"/>
        <v>4.709871156303954E-2</v>
      </c>
      <c r="J1044">
        <f t="shared" si="1045"/>
        <v>463.46003652816444</v>
      </c>
      <c r="K1044">
        <f t="shared" si="1046"/>
        <v>435.86517270220537</v>
      </c>
      <c r="L1044" t="e">
        <f t="shared" si="995"/>
        <v>#DIV/0!</v>
      </c>
      <c r="M1044">
        <f t="shared" si="991"/>
        <v>4.709871156303954E-2</v>
      </c>
      <c r="N1044" s="17" t="e">
        <f>IF(alpha&gt;1,IF(beta=-1,(cat0*(x_m_zeta/alpha)^alpha)^(1/(alpha-1))*ABS(alpha-1),0),1/0)</f>
        <v>#DIV/0!</v>
      </c>
      <c r="O1044" t="e">
        <f t="shared" si="1048"/>
        <v>#DIV/0!</v>
      </c>
      <c r="P1044" s="18" t="e">
        <f t="shared" si="992"/>
        <v>#N/A</v>
      </c>
      <c r="R1044">
        <f t="shared" si="996"/>
        <v>6.0773329586038907</v>
      </c>
      <c r="S1044">
        <f t="shared" si="997"/>
        <v>3402.1817871629119</v>
      </c>
      <c r="T1044">
        <f t="shared" si="1019"/>
        <v>-3.0555096336834082</v>
      </c>
      <c r="U1044" s="9">
        <f t="shared" si="998"/>
        <v>3399.1262775292284</v>
      </c>
      <c r="V1044">
        <f t="shared" si="1020"/>
        <v>-1.0000000000000001E+300</v>
      </c>
      <c r="W1044">
        <f t="shared" si="1021"/>
        <v>0</v>
      </c>
      <c r="X1044">
        <f t="shared" si="1022"/>
        <v>0</v>
      </c>
      <c r="Y1044">
        <f t="shared" si="999"/>
        <v>0</v>
      </c>
      <c r="Z1044">
        <f t="shared" si="1000"/>
        <v>31.415926535897931</v>
      </c>
      <c r="AA1044">
        <f t="shared" si="1001"/>
        <v>4.7123889803846897</v>
      </c>
      <c r="AB1044">
        <f t="shared" si="1023"/>
        <v>7.6927640262765904E+16</v>
      </c>
      <c r="AC1044">
        <f t="shared" si="1002"/>
        <v>7.6927640262765936E+16</v>
      </c>
      <c r="AD1044">
        <f t="shared" si="1024"/>
        <v>0.40546510810816438</v>
      </c>
      <c r="AE1044">
        <f t="shared" si="1003"/>
        <v>36.638299463570171</v>
      </c>
      <c r="AF1044" s="9">
        <f t="shared" si="1025"/>
        <v>7.6927640262765968E+16</v>
      </c>
      <c r="AG1044" s="9">
        <f t="shared" si="1026"/>
        <v>0</v>
      </c>
      <c r="AH1044">
        <f t="shared" si="1027"/>
        <v>0</v>
      </c>
      <c r="AI1044">
        <f>0.5*(C1043-C1044)</f>
        <v>1.5628676131029806E-10</v>
      </c>
      <c r="AJ1044">
        <f t="shared" si="1004"/>
        <v>37.337604695554134</v>
      </c>
      <c r="AK1044" t="e">
        <f t="shared" si="1005"/>
        <v>#VALUE!</v>
      </c>
      <c r="AL1044">
        <f t="shared" si="1006"/>
        <v>0.45418021131435582</v>
      </c>
      <c r="AM1044">
        <f t="shared" si="1007"/>
        <v>36.638299463570171</v>
      </c>
      <c r="AN1044" s="9" t="e">
        <f t="shared" si="1028"/>
        <v>#VALUE!</v>
      </c>
      <c r="AO1044" t="e">
        <f t="shared" si="1008"/>
        <v>#VALUE!</v>
      </c>
      <c r="AP1044" t="e">
        <f t="shared" si="1029"/>
        <v>#VALUE!</v>
      </c>
      <c r="AQ1044">
        <f t="shared" si="1009"/>
        <v>5.9216781596562029</v>
      </c>
      <c r="AR1044" t="e">
        <f t="shared" si="1010"/>
        <v>#VALUE!</v>
      </c>
      <c r="AS1044">
        <f t="shared" si="1011"/>
        <v>4.8715103206191435E-2</v>
      </c>
      <c r="AT1044" t="e">
        <f t="shared" si="1030"/>
        <v>#VALUE!</v>
      </c>
      <c r="AU1044" t="e">
        <f t="shared" si="1012"/>
        <v>#VALUE!</v>
      </c>
      <c r="AV1044" t="e">
        <f t="shared" si="1031"/>
        <v>#VALUE!</v>
      </c>
      <c r="AW1044">
        <f t="shared" si="1032"/>
        <v>0</v>
      </c>
      <c r="AX1044">
        <f t="shared" si="1013"/>
        <v>4.7116142057690547E-2</v>
      </c>
      <c r="AY1044" t="e">
        <f t="shared" si="1033"/>
        <v>#DIV/0!</v>
      </c>
      <c r="AZ1044">
        <f t="shared" si="1014"/>
        <v>37.337604695554134</v>
      </c>
      <c r="BA1044" t="e">
        <f t="shared" si="1015"/>
        <v>#VALUE!</v>
      </c>
      <c r="BB1044">
        <f t="shared" si="1016"/>
        <v>0.40484841501644775</v>
      </c>
      <c r="BC1044" t="e">
        <f t="shared" si="1017"/>
        <v>#NUM!</v>
      </c>
      <c r="BD1044">
        <f t="shared" si="1018"/>
        <v>4.9331796297907987E-2</v>
      </c>
      <c r="BF1044" s="15" t="e">
        <f t="shared" si="1034"/>
        <v>#VALUE!</v>
      </c>
      <c r="BG1044" s="10" t="e">
        <f t="shared" si="1035"/>
        <v>#VALUE!</v>
      </c>
      <c r="BH1044" t="e">
        <f t="shared" si="1036"/>
        <v>#VALUE!</v>
      </c>
      <c r="BI1044">
        <f t="shared" si="1037"/>
        <v>5.9216781596562029</v>
      </c>
      <c r="BJ1044" t="e">
        <f t="shared" si="1038"/>
        <v>#VALUE!</v>
      </c>
      <c r="BK1044">
        <f t="shared" si="1039"/>
        <v>-6.1669309171663578E-4</v>
      </c>
      <c r="BM1044">
        <f t="shared" si="1040"/>
        <v>0</v>
      </c>
      <c r="BN1044" t="e">
        <f t="shared" si="1041"/>
        <v>#VALUE!</v>
      </c>
      <c r="BO1044">
        <f t="shared" si="1042"/>
        <v>0</v>
      </c>
      <c r="BP1044" t="e">
        <f t="shared" si="1043"/>
        <v>#NUM!</v>
      </c>
    </row>
    <row r="1046" spans="1:68" x14ac:dyDescent="0.2">
      <c r="B1046">
        <f>MAX(B24:B1044)-MIN(B24:B1044)</f>
        <v>3.125733850032427</v>
      </c>
      <c r="E1046">
        <f>COS(PI()/2)</f>
        <v>6.1257422745431001E-17</v>
      </c>
    </row>
    <row r="1047" spans="1:68" x14ac:dyDescent="0.2">
      <c r="X1047" t="s">
        <v>57</v>
      </c>
      <c r="Y1047" t="s">
        <v>103</v>
      </c>
      <c r="Z1047" t="s">
        <v>25</v>
      </c>
      <c r="AA1047" t="s">
        <v>26</v>
      </c>
      <c r="AB1047" t="s">
        <v>27</v>
      </c>
      <c r="AC1047" t="s">
        <v>28</v>
      </c>
      <c r="AD1047" t="s">
        <v>38</v>
      </c>
      <c r="AE1047" s="4" t="s">
        <v>39</v>
      </c>
      <c r="AF1047" s="14" t="s">
        <v>20</v>
      </c>
      <c r="AG1047" s="14" t="s">
        <v>102</v>
      </c>
      <c r="AH1047" t="s">
        <v>56</v>
      </c>
    </row>
    <row r="1048" spans="1:68" x14ac:dyDescent="0.2">
      <c r="X1048" t="b">
        <v>1</v>
      </c>
      <c r="Y1048">
        <f>PI()/2-th_max*0.1</f>
        <v>1.2582229417916539</v>
      </c>
      <c r="Z1048">
        <v>0.31415926535897931</v>
      </c>
      <c r="AA1048">
        <v>4.3982297154969494</v>
      </c>
      <c r="AB1048">
        <v>13.53635920980469</v>
      </c>
      <c r="AC1048">
        <v>13.850518475163669</v>
      </c>
      <c r="AD1048">
        <v>0.33647223672835591</v>
      </c>
      <c r="AE1048">
        <v>1.1743590056195485</v>
      </c>
      <c r="AF1048">
        <v>15.361349717511574</v>
      </c>
      <c r="AG1048">
        <v>0</v>
      </c>
      <c r="AH1048">
        <v>0</v>
      </c>
    </row>
    <row r="1049" spans="1:68" x14ac:dyDescent="0.2">
      <c r="X1049" t="b">
        <v>0</v>
      </c>
      <c r="Y1049">
        <f>th_max*0.1-PI()/2</f>
        <v>-1.2582229417916539</v>
      </c>
      <c r="Z1049">
        <v>0.31415926535897931</v>
      </c>
      <c r="AA1049">
        <v>-4.3982297107845607</v>
      </c>
      <c r="AB1049">
        <v>13.536358978254203</v>
      </c>
      <c r="AC1049">
        <v>13.850518243613182</v>
      </c>
      <c r="AD1049">
        <v>0.33647223565692741</v>
      </c>
      <c r="AE1049">
        <v>1.1743590056195488</v>
      </c>
      <c r="AF1049">
        <v>15.361349484889658</v>
      </c>
      <c r="AG1049">
        <v>0</v>
      </c>
      <c r="AH1049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62"/>
  <sheetViews>
    <sheetView tabSelected="1" workbookViewId="0">
      <selection activeCell="L9" sqref="L9"/>
    </sheetView>
  </sheetViews>
  <sheetFormatPr baseColWidth="10" defaultColWidth="8.83203125" defaultRowHeight="15" x14ac:dyDescent="0.2"/>
  <cols>
    <col min="13" max="13" width="25" bestFit="1" customWidth="1"/>
  </cols>
  <sheetData>
    <row r="1" spans="1:13" x14ac:dyDescent="0.2">
      <c r="A1" t="s">
        <v>88</v>
      </c>
      <c r="B1" t="s">
        <v>89</v>
      </c>
    </row>
    <row r="2" spans="1:13" x14ac:dyDescent="0.2">
      <c r="A2" t="s">
        <v>90</v>
      </c>
      <c r="B2" s="4" t="s">
        <v>91</v>
      </c>
    </row>
    <row r="3" spans="1:13" x14ac:dyDescent="0.2">
      <c r="B3" t="s">
        <v>92</v>
      </c>
    </row>
    <row r="5" spans="1:13" x14ac:dyDescent="0.2">
      <c r="A5" t="s">
        <v>93</v>
      </c>
      <c r="B5" t="s">
        <v>94</v>
      </c>
    </row>
    <row r="6" spans="1:13" x14ac:dyDescent="0.2">
      <c r="B6" s="4" t="s">
        <v>95</v>
      </c>
    </row>
    <row r="8" spans="1:13" x14ac:dyDescent="0.2">
      <c r="B8" t="s">
        <v>1</v>
      </c>
    </row>
    <row r="9" spans="1:13" x14ac:dyDescent="0.2">
      <c r="B9" s="8">
        <v>1E-10</v>
      </c>
      <c r="C9">
        <f>((1+2*B9)+(1+4*B9^2)^0.5)/(2*B9)</f>
        <v>10000000001</v>
      </c>
      <c r="D9">
        <f>((1+2*B9)-(1+4*B9^2)^0.5)/(2*B9)</f>
        <v>1.000000082740371</v>
      </c>
      <c r="E9">
        <f>LN(C9)</f>
        <v>23.025850930040455</v>
      </c>
      <c r="F9">
        <f>LN(D9)</f>
        <v>8.2740367576106064E-8</v>
      </c>
      <c r="I9" t="s">
        <v>14</v>
      </c>
      <c r="L9">
        <f>LN(((2+2*B9)+expm1(0.5*log1p(4*B9^2)))/(2*B9))</f>
        <v>23.025850930040455</v>
      </c>
      <c r="M9" s="21">
        <f>LN(((2*B9)-expm1(0.5*log1p(4*B9^2)))/(2*B9))</f>
        <v>-1.000000082790371E-10</v>
      </c>
    </row>
    <row r="11" spans="1:13" x14ac:dyDescent="0.2">
      <c r="B11">
        <v>0.1</v>
      </c>
      <c r="C11">
        <f>((1+2*B11)+(1+4*B11^2)^0.5)/(2*B11)</f>
        <v>11.099019513592784</v>
      </c>
      <c r="D11">
        <f>((1+2*B11)-(1+4*B11^2)^0.5)/(2*B11)</f>
        <v>0.90098048640721462</v>
      </c>
      <c r="E11">
        <f>LN(C11)</f>
        <v>2.4068567723080196</v>
      </c>
      <c r="F11">
        <f>LN(D11)</f>
        <v>-0.10427167931397478</v>
      </c>
      <c r="I11" s="16">
        <v>0</v>
      </c>
      <c r="J11">
        <f>I11*(1-$B$9*I11)*EXP(-I11)</f>
        <v>0</v>
      </c>
    </row>
    <row r="12" spans="1:13" x14ac:dyDescent="0.2">
      <c r="B12">
        <f>B11+0.1</f>
        <v>0.2</v>
      </c>
      <c r="C12">
        <f t="shared" ref="C12:C30" si="0">((1+2*B12)+(1+4*B12^2)^0.5)/(2*B12)</f>
        <v>6.1925824035672523</v>
      </c>
      <c r="D12">
        <f t="shared" ref="D12:D30" si="1">((1+2*B12)-(1+4*B12^2)^0.5)/(2*B12)</f>
        <v>0.80741759643274735</v>
      </c>
      <c r="E12">
        <f t="shared" ref="E12:E30" si="2">LN(C12)</f>
        <v>1.8233521892879558</v>
      </c>
      <c r="F12">
        <f t="shared" ref="F12:F30" si="3">LN(D12)</f>
        <v>-0.21391427685385608</v>
      </c>
      <c r="I12" s="16">
        <v>1E-10</v>
      </c>
      <c r="J12">
        <f t="shared" ref="J12:J75" si="4">I12*(1-$B$9*I12)*EXP(-I12)</f>
        <v>9.9999999989999997E-11</v>
      </c>
    </row>
    <row r="13" spans="1:13" x14ac:dyDescent="0.2">
      <c r="B13">
        <f t="shared" ref="B13:B30" si="5">B12+0.1</f>
        <v>0.30000000000000004</v>
      </c>
      <c r="C13">
        <f t="shared" si="0"/>
        <v>4.6103172982817666</v>
      </c>
      <c r="D13">
        <f t="shared" si="1"/>
        <v>0.72301603505156642</v>
      </c>
      <c r="E13">
        <f t="shared" si="2"/>
        <v>1.5282966829006881</v>
      </c>
      <c r="F13">
        <f t="shared" si="3"/>
        <v>-0.3243238785747522</v>
      </c>
      <c r="I13" s="16">
        <f>I12*10</f>
        <v>1.0000000000000001E-9</v>
      </c>
      <c r="J13">
        <f t="shared" si="4"/>
        <v>9.9999999900000012E-10</v>
      </c>
    </row>
    <row r="14" spans="1:13" x14ac:dyDescent="0.2">
      <c r="B14">
        <f t="shared" si="5"/>
        <v>0.4</v>
      </c>
      <c r="C14">
        <f t="shared" si="0"/>
        <v>3.8507810593582126</v>
      </c>
      <c r="D14">
        <f t="shared" si="1"/>
        <v>0.64921894064178776</v>
      </c>
      <c r="E14">
        <f t="shared" si="2"/>
        <v>1.3482760002844125</v>
      </c>
      <c r="F14">
        <f t="shared" si="3"/>
        <v>-0.43198526841025736</v>
      </c>
      <c r="I14" s="16">
        <f t="shared" ref="I14:I21" si="6">I13*10</f>
        <v>1E-8</v>
      </c>
      <c r="J14">
        <f t="shared" si="4"/>
        <v>9.9999999000000002E-9</v>
      </c>
    </row>
    <row r="15" spans="1:13" x14ac:dyDescent="0.2">
      <c r="B15">
        <f t="shared" si="5"/>
        <v>0.5</v>
      </c>
      <c r="C15">
        <f t="shared" si="0"/>
        <v>3.4142135623730949</v>
      </c>
      <c r="D15">
        <f t="shared" si="1"/>
        <v>0.58578643762690485</v>
      </c>
      <c r="E15">
        <f t="shared" si="2"/>
        <v>1.2279471772995156</v>
      </c>
      <c r="F15">
        <f t="shared" si="3"/>
        <v>-0.53479999673957057</v>
      </c>
      <c r="I15" s="16">
        <f t="shared" si="6"/>
        <v>9.9999999999999995E-8</v>
      </c>
      <c r="J15">
        <f t="shared" si="4"/>
        <v>9.9999990000000502E-8</v>
      </c>
    </row>
    <row r="16" spans="1:13" x14ac:dyDescent="0.2">
      <c r="B16">
        <f t="shared" si="5"/>
        <v>0.6</v>
      </c>
      <c r="C16">
        <f t="shared" si="0"/>
        <v>3.1350416126511091</v>
      </c>
      <c r="D16">
        <f t="shared" si="1"/>
        <v>0.53162505401555782</v>
      </c>
      <c r="E16">
        <f t="shared" si="2"/>
        <v>1.1426424475697126</v>
      </c>
      <c r="F16">
        <f t="shared" si="3"/>
        <v>-0.63181682380372139</v>
      </c>
      <c r="I16" s="16">
        <f t="shared" si="6"/>
        <v>9.9999999999999995E-7</v>
      </c>
      <c r="J16">
        <f t="shared" si="4"/>
        <v>9.9999900000049968E-7</v>
      </c>
    </row>
    <row r="17" spans="2:10" x14ac:dyDescent="0.2">
      <c r="B17">
        <f t="shared" si="5"/>
        <v>0.7</v>
      </c>
      <c r="C17">
        <f t="shared" si="0"/>
        <v>2.9431893238632325</v>
      </c>
      <c r="D17">
        <f t="shared" si="1"/>
        <v>0.4853821047081962</v>
      </c>
      <c r="E17">
        <f t="shared" si="2"/>
        <v>1.0794937974109926</v>
      </c>
      <c r="F17">
        <f t="shared" si="3"/>
        <v>-0.72281885347226005</v>
      </c>
      <c r="I17" s="16">
        <f t="shared" si="6"/>
        <v>9.9999999999999991E-6</v>
      </c>
      <c r="J17">
        <f t="shared" si="4"/>
        <v>9.9999000004999872E-6</v>
      </c>
    </row>
    <row r="18" spans="2:10" x14ac:dyDescent="0.2">
      <c r="B18">
        <f t="shared" si="5"/>
        <v>0.79999999999999993</v>
      </c>
      <c r="C18">
        <f t="shared" si="0"/>
        <v>2.8042476415070752</v>
      </c>
      <c r="D18">
        <f t="shared" si="1"/>
        <v>0.44575235849292438</v>
      </c>
      <c r="E18">
        <f t="shared" si="2"/>
        <v>1.0311352825005224</v>
      </c>
      <c r="F18">
        <f t="shared" si="3"/>
        <v>-0.80799173118631307</v>
      </c>
      <c r="I18" s="16">
        <f t="shared" si="6"/>
        <v>9.9999999999999991E-5</v>
      </c>
      <c r="J18">
        <f t="shared" si="4"/>
        <v>9.9990000499982322E-5</v>
      </c>
    </row>
    <row r="19" spans="2:10" x14ac:dyDescent="0.2">
      <c r="B19">
        <f t="shared" si="5"/>
        <v>0.89999999999999991</v>
      </c>
      <c r="C19">
        <f t="shared" si="0"/>
        <v>2.699514460109667</v>
      </c>
      <c r="D19">
        <f t="shared" si="1"/>
        <v>0.41159665100144438</v>
      </c>
      <c r="E19">
        <f t="shared" si="2"/>
        <v>0.99307192724999183</v>
      </c>
      <c r="F19">
        <f t="shared" si="3"/>
        <v>-0.88771141159216549</v>
      </c>
      <c r="I19" s="16">
        <f t="shared" si="6"/>
        <v>1E-3</v>
      </c>
      <c r="J19">
        <f t="shared" si="4"/>
        <v>9.9900049983327513E-4</v>
      </c>
    </row>
    <row r="20" spans="2:10" x14ac:dyDescent="0.2">
      <c r="B20">
        <f t="shared" si="5"/>
        <v>0.99999999999999989</v>
      </c>
      <c r="C20">
        <f t="shared" si="0"/>
        <v>2.6180339887498953</v>
      </c>
      <c r="D20">
        <f t="shared" si="1"/>
        <v>0.38196601125010538</v>
      </c>
      <c r="E20">
        <f t="shared" si="2"/>
        <v>0.96242365011920705</v>
      </c>
      <c r="F20">
        <f t="shared" si="3"/>
        <v>-0.96242365011920628</v>
      </c>
      <c r="I20" s="16">
        <f t="shared" si="6"/>
        <v>0.01</v>
      </c>
      <c r="J20">
        <f t="shared" si="4"/>
        <v>9.900498337481781E-3</v>
      </c>
    </row>
    <row r="21" spans="2:10" x14ac:dyDescent="0.2">
      <c r="B21">
        <f t="shared" si="5"/>
        <v>1.0999999999999999</v>
      </c>
      <c r="C21">
        <f t="shared" si="0"/>
        <v>2.5530041794176883</v>
      </c>
      <c r="D21">
        <f t="shared" si="1"/>
        <v>0.3560867296732208</v>
      </c>
      <c r="E21">
        <f t="shared" si="2"/>
        <v>0.93727077531938097</v>
      </c>
      <c r="F21">
        <f t="shared" si="3"/>
        <v>-1.0325809551237057</v>
      </c>
      <c r="I21" s="16">
        <f t="shared" si="6"/>
        <v>0.1</v>
      </c>
      <c r="J21">
        <f t="shared" si="4"/>
        <v>9.0483741802691114E-2</v>
      </c>
    </row>
    <row r="22" spans="2:10" x14ac:dyDescent="0.2">
      <c r="B22">
        <f t="shared" si="5"/>
        <v>1.2</v>
      </c>
      <c r="C22">
        <f t="shared" si="0"/>
        <v>2.5</v>
      </c>
      <c r="D22">
        <f t="shared" si="1"/>
        <v>0.33333333333333326</v>
      </c>
      <c r="E22">
        <f t="shared" si="2"/>
        <v>0.91629073187415511</v>
      </c>
      <c r="F22">
        <f t="shared" si="3"/>
        <v>-1.09861228866811</v>
      </c>
      <c r="I22" s="16">
        <f>I21+0.1</f>
        <v>0.2</v>
      </c>
      <c r="J22">
        <f t="shared" si="4"/>
        <v>0.16374615061232145</v>
      </c>
    </row>
    <row r="23" spans="2:10" x14ac:dyDescent="0.2">
      <c r="B23">
        <f t="shared" si="5"/>
        <v>1.3</v>
      </c>
      <c r="C23">
        <f t="shared" si="0"/>
        <v>2.4560298674757015</v>
      </c>
      <c r="D23">
        <f t="shared" si="1"/>
        <v>0.31320090175506765</v>
      </c>
      <c r="E23">
        <f t="shared" si="2"/>
        <v>0.89854617123525982</v>
      </c>
      <c r="F23">
        <f t="shared" si="3"/>
        <v>-1.1609104357027511</v>
      </c>
      <c r="I23" s="16">
        <f t="shared" ref="I23:I86" si="7">I22+0.1</f>
        <v>0.30000000000000004</v>
      </c>
      <c r="J23">
        <f t="shared" si="4"/>
        <v>0.22224546619784802</v>
      </c>
    </row>
    <row r="24" spans="2:10" x14ac:dyDescent="0.2">
      <c r="B24">
        <f t="shared" si="5"/>
        <v>1.4000000000000001</v>
      </c>
      <c r="C24">
        <f t="shared" si="0"/>
        <v>2.4190049105227502</v>
      </c>
      <c r="D24">
        <f t="shared" si="1"/>
        <v>0.29528080376296389</v>
      </c>
      <c r="E24">
        <f t="shared" si="2"/>
        <v>0.88335626160629699</v>
      </c>
      <c r="F24">
        <f t="shared" si="3"/>
        <v>-1.21982849822751</v>
      </c>
      <c r="I24" s="16">
        <f t="shared" si="7"/>
        <v>0.4</v>
      </c>
      <c r="J24">
        <f t="shared" si="4"/>
        <v>0.26812801840353062</v>
      </c>
    </row>
    <row r="25" spans="2:10" x14ac:dyDescent="0.2">
      <c r="B25">
        <f t="shared" si="5"/>
        <v>1.5000000000000002</v>
      </c>
      <c r="C25">
        <f t="shared" si="0"/>
        <v>2.3874258867227929</v>
      </c>
      <c r="D25">
        <f t="shared" si="1"/>
        <v>0.27924077994387331</v>
      </c>
      <c r="E25">
        <f t="shared" si="2"/>
        <v>0.87021575068058032</v>
      </c>
      <c r="F25">
        <f t="shared" si="3"/>
        <v>-1.2756808587887458</v>
      </c>
      <c r="I25" s="16">
        <f t="shared" si="7"/>
        <v>0.5</v>
      </c>
      <c r="J25">
        <f t="shared" si="4"/>
        <v>0.30326532984115345</v>
      </c>
    </row>
    <row r="26" spans="2:10" x14ac:dyDescent="0.2">
      <c r="B26">
        <f t="shared" si="5"/>
        <v>1.6000000000000003</v>
      </c>
      <c r="C26">
        <f t="shared" si="0"/>
        <v>2.3601909133900132</v>
      </c>
      <c r="D26">
        <f t="shared" si="1"/>
        <v>0.26480908660998692</v>
      </c>
      <c r="E26">
        <f t="shared" si="2"/>
        <v>0.85874251126989676</v>
      </c>
      <c r="F26">
        <f t="shared" si="3"/>
        <v>-1.328746140515632</v>
      </c>
      <c r="I26" s="16">
        <f t="shared" si="7"/>
        <v>0.6</v>
      </c>
      <c r="J26">
        <f t="shared" si="4"/>
        <v>0.32928698163665859</v>
      </c>
    </row>
    <row r="27" spans="2:10" x14ac:dyDescent="0.2">
      <c r="B27">
        <f t="shared" si="5"/>
        <v>1.7000000000000004</v>
      </c>
      <c r="C27">
        <f t="shared" si="0"/>
        <v>2.3364732439217266</v>
      </c>
      <c r="D27">
        <f t="shared" si="1"/>
        <v>0.25176205019592041</v>
      </c>
      <c r="E27">
        <f t="shared" si="2"/>
        <v>0.84864263174320531</v>
      </c>
      <c r="F27">
        <f t="shared" si="3"/>
        <v>-1.3792708828053764</v>
      </c>
      <c r="I27" s="16">
        <f t="shared" si="7"/>
        <v>0.7</v>
      </c>
      <c r="J27">
        <f t="shared" si="4"/>
        <v>0.34760971262965396</v>
      </c>
    </row>
    <row r="28" spans="2:10" x14ac:dyDescent="0.2">
      <c r="B28">
        <f t="shared" si="5"/>
        <v>1.8000000000000005</v>
      </c>
      <c r="C28">
        <f t="shared" si="0"/>
        <v>2.3156412051260777</v>
      </c>
      <c r="D28">
        <f t="shared" si="1"/>
        <v>0.23991435042947767</v>
      </c>
      <c r="E28">
        <f t="shared" si="2"/>
        <v>0.83968662764293545</v>
      </c>
      <c r="F28">
        <f t="shared" si="3"/>
        <v>-1.427473292545054</v>
      </c>
      <c r="I28" s="16">
        <f t="shared" si="7"/>
        <v>0.79999999999999993</v>
      </c>
      <c r="J28">
        <f t="shared" si="4"/>
        <v>0.3594631712650202</v>
      </c>
    </row>
    <row r="29" spans="2:10" x14ac:dyDescent="0.2">
      <c r="B29">
        <f t="shared" si="5"/>
        <v>1.9000000000000006</v>
      </c>
      <c r="C29">
        <f t="shared" si="0"/>
        <v>2.2972043528625523</v>
      </c>
      <c r="D29">
        <f t="shared" si="1"/>
        <v>0.22911143661113137</v>
      </c>
      <c r="E29">
        <f t="shared" si="2"/>
        <v>0.83169288486192583</v>
      </c>
      <c r="F29">
        <f t="shared" si="3"/>
        <v>-1.4735467710343215</v>
      </c>
      <c r="I29" s="16">
        <f t="shared" si="7"/>
        <v>0.89999999999999991</v>
      </c>
      <c r="J29">
        <f t="shared" si="4"/>
        <v>0.36591269373360708</v>
      </c>
    </row>
    <row r="30" spans="2:10" x14ac:dyDescent="0.2">
      <c r="B30">
        <f t="shared" si="5"/>
        <v>2.0000000000000004</v>
      </c>
      <c r="C30">
        <f t="shared" si="0"/>
        <v>2.2807764064044149</v>
      </c>
      <c r="D30">
        <f t="shared" si="1"/>
        <v>0.2192235935955848</v>
      </c>
      <c r="E30">
        <f t="shared" si="2"/>
        <v>0.82451591412420966</v>
      </c>
      <c r="F30">
        <f t="shared" si="3"/>
        <v>-1.5176630946841554</v>
      </c>
      <c r="I30" s="16">
        <f t="shared" si="7"/>
        <v>0.99999999999999989</v>
      </c>
      <c r="J30">
        <f t="shared" si="4"/>
        <v>0.36787944113465443</v>
      </c>
    </row>
    <row r="31" spans="2:10" x14ac:dyDescent="0.2">
      <c r="I31" s="16">
        <f t="shared" si="7"/>
        <v>1.0999999999999999</v>
      </c>
      <c r="J31">
        <f t="shared" si="4"/>
        <v>0.36615819202761007</v>
      </c>
    </row>
    <row r="32" spans="2:10" x14ac:dyDescent="0.2">
      <c r="I32" s="16">
        <f t="shared" si="7"/>
        <v>1.2</v>
      </c>
      <c r="J32">
        <f t="shared" si="4"/>
        <v>0.36143305425127059</v>
      </c>
    </row>
    <row r="33" spans="9:10" x14ac:dyDescent="0.2">
      <c r="I33" s="16">
        <f t="shared" si="7"/>
        <v>1.3</v>
      </c>
      <c r="J33">
        <f t="shared" si="4"/>
        <v>0.35429133089815851</v>
      </c>
    </row>
    <row r="34" spans="9:10" x14ac:dyDescent="0.2">
      <c r="I34" s="16">
        <f t="shared" si="7"/>
        <v>1.4000000000000001</v>
      </c>
      <c r="J34">
        <f t="shared" si="4"/>
        <v>0.34523574946991603</v>
      </c>
    </row>
    <row r="35" spans="9:10" x14ac:dyDescent="0.2">
      <c r="I35" s="16">
        <f t="shared" si="7"/>
        <v>1.5000000000000002</v>
      </c>
      <c r="J35">
        <f t="shared" si="4"/>
        <v>0.33469524017244046</v>
      </c>
    </row>
    <row r="36" spans="9:10" x14ac:dyDescent="0.2">
      <c r="I36" s="16">
        <f t="shared" si="7"/>
        <v>1.6000000000000003</v>
      </c>
      <c r="J36">
        <f t="shared" si="4"/>
        <v>0.32303442873976312</v>
      </c>
    </row>
    <row r="37" spans="9:10" x14ac:dyDescent="0.2">
      <c r="I37" s="16">
        <f t="shared" si="7"/>
        <v>1.7000000000000004</v>
      </c>
      <c r="J37">
        <f t="shared" si="4"/>
        <v>0.31056199083685332</v>
      </c>
    </row>
    <row r="38" spans="9:10" x14ac:dyDescent="0.2">
      <c r="I38" s="16">
        <f t="shared" si="7"/>
        <v>1.8000000000000005</v>
      </c>
      <c r="J38">
        <f t="shared" si="4"/>
        <v>0.29753799874529885</v>
      </c>
    </row>
    <row r="39" spans="9:10" x14ac:dyDescent="0.2">
      <c r="I39" s="16">
        <f t="shared" si="7"/>
        <v>1.9000000000000006</v>
      </c>
      <c r="J39">
        <f t="shared" si="4"/>
        <v>0.28418037646901229</v>
      </c>
    </row>
    <row r="40" spans="9:10" x14ac:dyDescent="0.2">
      <c r="I40" s="16">
        <f t="shared" si="7"/>
        <v>2.0000000000000004</v>
      </c>
      <c r="J40">
        <f t="shared" si="4"/>
        <v>0.27067056641909121</v>
      </c>
    </row>
    <row r="41" spans="9:10" x14ac:dyDescent="0.2">
      <c r="I41" s="16">
        <f t="shared" si="7"/>
        <v>2.1000000000000005</v>
      </c>
      <c r="J41">
        <f t="shared" si="4"/>
        <v>0.25715849927725865</v>
      </c>
    </row>
    <row r="42" spans="9:10" x14ac:dyDescent="0.2">
      <c r="I42" s="16">
        <f t="shared" si="7"/>
        <v>2.2000000000000006</v>
      </c>
      <c r="J42">
        <f t="shared" si="4"/>
        <v>0.24376694834350573</v>
      </c>
    </row>
    <row r="43" spans="9:10" x14ac:dyDescent="0.2">
      <c r="I43" s="16">
        <f t="shared" si="7"/>
        <v>2.3000000000000007</v>
      </c>
      <c r="J43">
        <f t="shared" si="4"/>
        <v>0.23059534050941158</v>
      </c>
    </row>
    <row r="44" spans="9:10" x14ac:dyDescent="0.2">
      <c r="I44" s="16">
        <f t="shared" si="7"/>
        <v>2.4000000000000008</v>
      </c>
      <c r="J44">
        <f t="shared" si="4"/>
        <v>0.21772308784233635</v>
      </c>
    </row>
    <row r="45" spans="9:10" x14ac:dyDescent="0.2">
      <c r="I45" s="16">
        <f t="shared" si="7"/>
        <v>2.5000000000000009</v>
      </c>
      <c r="J45">
        <f t="shared" si="4"/>
        <v>0.20521249650844373</v>
      </c>
    </row>
    <row r="46" spans="9:10" x14ac:dyDescent="0.2">
      <c r="I46" s="16">
        <f t="shared" si="7"/>
        <v>2.600000000000001</v>
      </c>
      <c r="J46">
        <f t="shared" si="4"/>
        <v>0.19311130330705903</v>
      </c>
    </row>
    <row r="47" spans="9:10" x14ac:dyDescent="0.2">
      <c r="I47" s="16">
        <f t="shared" si="7"/>
        <v>2.7000000000000011</v>
      </c>
      <c r="J47">
        <f t="shared" si="4"/>
        <v>0.1814548843483314</v>
      </c>
    </row>
    <row r="48" spans="9:10" x14ac:dyDescent="0.2">
      <c r="I48" s="16">
        <f t="shared" si="7"/>
        <v>2.8000000000000012</v>
      </c>
      <c r="J48">
        <f t="shared" si="4"/>
        <v>0.17026817530293509</v>
      </c>
    </row>
    <row r="49" spans="9:10" x14ac:dyDescent="0.2">
      <c r="I49" s="16">
        <f t="shared" si="7"/>
        <v>2.9000000000000012</v>
      </c>
      <c r="J49">
        <f t="shared" si="4"/>
        <v>0.15956733811730631</v>
      </c>
    </row>
    <row r="50" spans="9:10" x14ac:dyDescent="0.2">
      <c r="I50" s="16">
        <f t="shared" si="7"/>
        <v>3.0000000000000013</v>
      </c>
      <c r="J50">
        <f t="shared" si="4"/>
        <v>0.14936120505878334</v>
      </c>
    </row>
    <row r="51" spans="9:10" x14ac:dyDescent="0.2">
      <c r="I51" s="16">
        <f t="shared" si="7"/>
        <v>3.1000000000000014</v>
      </c>
      <c r="J51">
        <f t="shared" si="4"/>
        <v>0.13965252737673678</v>
      </c>
    </row>
    <row r="52" spans="9:10" x14ac:dyDescent="0.2">
      <c r="I52" s="16">
        <f t="shared" si="7"/>
        <v>3.2000000000000015</v>
      </c>
      <c r="J52">
        <f t="shared" si="4"/>
        <v>0.13043905268903128</v>
      </c>
    </row>
    <row r="53" spans="9:10" x14ac:dyDescent="0.2">
      <c r="I53" s="16">
        <f t="shared" si="7"/>
        <v>3.3000000000000016</v>
      </c>
      <c r="J53">
        <f t="shared" si="4"/>
        <v>0.12171445238392611</v>
      </c>
    </row>
    <row r="54" spans="9:10" x14ac:dyDescent="0.2">
      <c r="I54" s="16">
        <f t="shared" si="7"/>
        <v>3.4000000000000017</v>
      </c>
      <c r="J54">
        <f t="shared" si="4"/>
        <v>0.11346911782652903</v>
      </c>
    </row>
    <row r="55" spans="9:10" x14ac:dyDescent="0.2">
      <c r="I55" s="16">
        <f t="shared" si="7"/>
        <v>3.5000000000000018</v>
      </c>
      <c r="J55">
        <f t="shared" si="4"/>
        <v>0.10569084194112283</v>
      </c>
    </row>
    <row r="56" spans="9:10" x14ac:dyDescent="0.2">
      <c r="I56" s="16">
        <f t="shared" si="7"/>
        <v>3.6000000000000019</v>
      </c>
      <c r="J56">
        <f t="shared" si="4"/>
        <v>9.8365400774841544E-2</v>
      </c>
    </row>
    <row r="57" spans="9:10" x14ac:dyDescent="0.2">
      <c r="I57" s="16">
        <f t="shared" si="7"/>
        <v>3.700000000000002</v>
      </c>
      <c r="J57">
        <f t="shared" si="4"/>
        <v>9.1477047906409106E-2</v>
      </c>
    </row>
    <row r="58" spans="9:10" x14ac:dyDescent="0.2">
      <c r="I58" s="16">
        <f t="shared" si="7"/>
        <v>3.800000000000002</v>
      </c>
      <c r="J58">
        <f t="shared" si="4"/>
        <v>8.5008933021125735E-2</v>
      </c>
    </row>
    <row r="59" spans="9:10" x14ac:dyDescent="0.2">
      <c r="I59" s="16">
        <f t="shared" si="7"/>
        <v>3.9000000000000021</v>
      </c>
      <c r="J59">
        <f t="shared" si="4"/>
        <v>7.8943454607849045E-2</v>
      </c>
    </row>
    <row r="60" spans="9:10" x14ac:dyDescent="0.2">
      <c r="I60" s="16">
        <f t="shared" si="7"/>
        <v>4.0000000000000018</v>
      </c>
      <c r="J60">
        <f t="shared" si="4"/>
        <v>7.3262555525631601E-2</v>
      </c>
    </row>
    <row r="61" spans="9:10" x14ac:dyDescent="0.2">
      <c r="I61" s="16">
        <f t="shared" si="7"/>
        <v>4.1000000000000014</v>
      </c>
      <c r="J61">
        <f t="shared" si="4"/>
        <v>6.7947969119362364E-2</v>
      </c>
    </row>
    <row r="62" spans="9:10" x14ac:dyDescent="0.2">
      <c r="I62" s="16">
        <f t="shared" si="7"/>
        <v>4.2000000000000011</v>
      </c>
      <c r="J62">
        <f t="shared" si="4"/>
        <v>6.2981422619554112E-2</v>
      </c>
    </row>
    <row r="63" spans="9:10" x14ac:dyDescent="0.2">
      <c r="I63" s="16">
        <f t="shared" si="7"/>
        <v>4.3000000000000007</v>
      </c>
      <c r="J63">
        <f t="shared" si="4"/>
        <v>5.8344803727375709E-2</v>
      </c>
    </row>
    <row r="64" spans="9:10" x14ac:dyDescent="0.2">
      <c r="I64" s="16">
        <f t="shared" si="7"/>
        <v>4.4000000000000004</v>
      </c>
      <c r="J64">
        <f t="shared" si="4"/>
        <v>5.4020295549732193E-2</v>
      </c>
    </row>
    <row r="65" spans="9:10" x14ac:dyDescent="0.2">
      <c r="I65" s="16">
        <f t="shared" si="7"/>
        <v>4.5</v>
      </c>
      <c r="J65">
        <f t="shared" si="4"/>
        <v>4.9990484399594651E-2</v>
      </c>
    </row>
    <row r="66" spans="9:10" x14ac:dyDescent="0.2">
      <c r="I66" s="16">
        <f t="shared" si="7"/>
        <v>4.5999999999999996</v>
      </c>
      <c r="J66">
        <f t="shared" si="4"/>
        <v>4.6238444404044808E-2</v>
      </c>
    </row>
    <row r="67" spans="9:10" x14ac:dyDescent="0.2">
      <c r="I67" s="16">
        <f t="shared" si="7"/>
        <v>4.6999999999999993</v>
      </c>
      <c r="J67">
        <f t="shared" si="4"/>
        <v>4.2747802357878902E-2</v>
      </c>
    </row>
    <row r="68" spans="9:10" x14ac:dyDescent="0.2">
      <c r="I68" s="16">
        <f t="shared" si="7"/>
        <v>4.7999999999999989</v>
      </c>
      <c r="J68">
        <f t="shared" si="4"/>
        <v>3.9502785816334825E-2</v>
      </c>
    </row>
    <row r="69" spans="9:10" x14ac:dyDescent="0.2">
      <c r="I69" s="16">
        <f t="shared" si="7"/>
        <v>4.8999999999999986</v>
      </c>
      <c r="J69">
        <f t="shared" si="4"/>
        <v>3.6488257029650063E-2</v>
      </c>
    </row>
    <row r="70" spans="9:10" x14ac:dyDescent="0.2">
      <c r="I70" s="16">
        <f t="shared" si="7"/>
        <v>4.9999999999999982</v>
      </c>
      <c r="J70">
        <f t="shared" si="4"/>
        <v>3.3689734978582513E-2</v>
      </c>
    </row>
    <row r="71" spans="9:10" x14ac:dyDescent="0.2">
      <c r="I71" s="16">
        <f t="shared" si="7"/>
        <v>5.0999999999999979</v>
      </c>
      <c r="J71">
        <f t="shared" si="4"/>
        <v>3.1093407468272157E-2</v>
      </c>
    </row>
    <row r="72" spans="9:10" x14ac:dyDescent="0.2">
      <c r="I72" s="16">
        <f t="shared" si="7"/>
        <v>5.1999999999999975</v>
      </c>
      <c r="J72">
        <f t="shared" si="4"/>
        <v>2.8686134973039283E-2</v>
      </c>
    </row>
    <row r="73" spans="9:10" x14ac:dyDescent="0.2">
      <c r="I73" s="16">
        <f t="shared" si="7"/>
        <v>5.2999999999999972</v>
      </c>
      <c r="J73">
        <f t="shared" si="4"/>
        <v>2.6455447692602815E-2</v>
      </c>
    </row>
    <row r="74" spans="9:10" x14ac:dyDescent="0.2">
      <c r="I74" s="16">
        <f t="shared" si="7"/>
        <v>5.3999999999999968</v>
      </c>
      <c r="J74">
        <f t="shared" si="4"/>
        <v>2.4389537076938122E-2</v>
      </c>
    </row>
    <row r="75" spans="9:10" x14ac:dyDescent="0.2">
      <c r="I75" s="16">
        <f t="shared" si="7"/>
        <v>5.4999999999999964</v>
      </c>
      <c r="J75">
        <f t="shared" si="4"/>
        <v>2.2477242899189946E-2</v>
      </c>
    </row>
    <row r="76" spans="9:10" x14ac:dyDescent="0.2">
      <c r="I76" s="16">
        <f t="shared" si="7"/>
        <v>5.5999999999999961</v>
      </c>
      <c r="J76">
        <f t="shared" ref="J76:J139" si="8">I76*(1-$B$9*I76)*EXP(-I76)</f>
        <v>2.0708036800707982E-2</v>
      </c>
    </row>
    <row r="77" spans="9:10" x14ac:dyDescent="0.2">
      <c r="I77" s="16">
        <f t="shared" si="7"/>
        <v>5.6999999999999957</v>
      </c>
      <c r="J77">
        <f t="shared" si="8"/>
        <v>1.9072003096715279E-2</v>
      </c>
    </row>
    <row r="78" spans="9:10" x14ac:dyDescent="0.2">
      <c r="I78" s="16">
        <f t="shared" si="7"/>
        <v>5.7999999999999954</v>
      </c>
      <c r="J78">
        <f t="shared" si="8"/>
        <v>1.7559817512995096E-2</v>
      </c>
    </row>
    <row r="79" spans="9:10" x14ac:dyDescent="0.2">
      <c r="I79" s="16">
        <f t="shared" si="7"/>
        <v>5.899999999999995</v>
      </c>
      <c r="J79">
        <f t="shared" si="8"/>
        <v>1.6162724421197434E-2</v>
      </c>
    </row>
    <row r="80" spans="9:10" x14ac:dyDescent="0.2">
      <c r="I80" s="16">
        <f t="shared" si="7"/>
        <v>5.9999999999999947</v>
      </c>
      <c r="J80">
        <f t="shared" si="8"/>
        <v>1.4872513051074707E-2</v>
      </c>
    </row>
    <row r="81" spans="9:10" x14ac:dyDescent="0.2">
      <c r="I81" s="16">
        <f t="shared" si="7"/>
        <v>6.0999999999999943</v>
      </c>
      <c r="J81">
        <f t="shared" si="8"/>
        <v>1.3681493080517748E-2</v>
      </c>
    </row>
    <row r="82" spans="9:10" x14ac:dyDescent="0.2">
      <c r="I82" s="16">
        <f t="shared" si="7"/>
        <v>6.199999999999994</v>
      </c>
      <c r="J82">
        <f t="shared" si="8"/>
        <v>1.2582469937232483E-2</v>
      </c>
    </row>
    <row r="83" spans="9:10" x14ac:dyDescent="0.2">
      <c r="I83" s="16">
        <f t="shared" si="7"/>
        <v>6.2999999999999936</v>
      </c>
      <c r="J83">
        <f t="shared" si="8"/>
        <v>1.1568720087993881E-2</v>
      </c>
    </row>
    <row r="84" spans="9:10" x14ac:dyDescent="0.2">
      <c r="I84" s="16">
        <f t="shared" si="7"/>
        <v>6.3999999999999932</v>
      </c>
      <c r="J84">
        <f t="shared" si="8"/>
        <v>1.0633966541507502E-2</v>
      </c>
    </row>
    <row r="85" spans="9:10" x14ac:dyDescent="0.2">
      <c r="I85" s="16">
        <f t="shared" si="7"/>
        <v>6.4999999999999929</v>
      </c>
      <c r="J85">
        <f t="shared" si="8"/>
        <v>9.7723547480022491E-3</v>
      </c>
    </row>
    <row r="86" spans="9:10" x14ac:dyDescent="0.2">
      <c r="I86" s="16">
        <f t="shared" si="7"/>
        <v>6.5999999999999925</v>
      </c>
      <c r="J86">
        <f t="shared" si="8"/>
        <v>8.97842904189039E-3</v>
      </c>
    </row>
    <row r="87" spans="9:10" x14ac:dyDescent="0.2">
      <c r="I87" s="16">
        <f t="shared" ref="I87:I120" si="9">I86+0.1</f>
        <v>6.6999999999999922</v>
      </c>
      <c r="J87">
        <f t="shared" si="8"/>
        <v>8.2471097423868142E-3</v>
      </c>
    </row>
    <row r="88" spans="9:10" x14ac:dyDescent="0.2">
      <c r="I88" s="16">
        <f t="shared" si="9"/>
        <v>6.7999999999999918</v>
      </c>
      <c r="J88">
        <f t="shared" si="8"/>
        <v>7.5736710001946175E-3</v>
      </c>
    </row>
    <row r="89" spans="9:10" x14ac:dyDescent="0.2">
      <c r="I89" s="16">
        <f t="shared" si="9"/>
        <v>6.8999999999999915</v>
      </c>
      <c r="J89">
        <f t="shared" si="8"/>
        <v>6.9537194556367086E-3</v>
      </c>
    </row>
    <row r="90" spans="9:10" x14ac:dyDescent="0.2">
      <c r="I90" s="16">
        <f t="shared" si="9"/>
        <v>6.9999999999999911</v>
      </c>
      <c r="J90">
        <f t="shared" si="8"/>
        <v>6.3831737544134404E-3</v>
      </c>
    </row>
    <row r="91" spans="9:10" x14ac:dyDescent="0.2">
      <c r="I91" s="16">
        <f t="shared" si="9"/>
        <v>7.0999999999999908</v>
      </c>
      <c r="J91">
        <f t="shared" si="8"/>
        <v>5.8582449510286129E-3</v>
      </c>
    </row>
    <row r="92" spans="9:10" x14ac:dyDescent="0.2">
      <c r="I92" s="16">
        <f t="shared" si="9"/>
        <v>7.1999999999999904</v>
      </c>
      <c r="J92">
        <f t="shared" si="8"/>
        <v>5.3754178164418355E-3</v>
      </c>
    </row>
    <row r="93" spans="9:10" x14ac:dyDescent="0.2">
      <c r="I93" s="16">
        <f t="shared" si="9"/>
        <v>7.2999999999999901</v>
      </c>
      <c r="J93">
        <f t="shared" si="8"/>
        <v>4.9314330553151594E-3</v>
      </c>
    </row>
    <row r="94" spans="9:10" x14ac:dyDescent="0.2">
      <c r="I94" s="16">
        <f t="shared" si="9"/>
        <v>7.3999999999999897</v>
      </c>
      <c r="J94">
        <f t="shared" si="8"/>
        <v>4.5232704290116572E-3</v>
      </c>
    </row>
    <row r="95" spans="9:10" x14ac:dyDescent="0.2">
      <c r="I95" s="16">
        <f t="shared" si="9"/>
        <v>7.4999999999999893</v>
      </c>
      <c r="J95">
        <f t="shared" si="8"/>
        <v>4.1481327729976907E-3</v>
      </c>
    </row>
    <row r="96" spans="9:10" x14ac:dyDescent="0.2">
      <c r="I96" s="16">
        <f t="shared" si="9"/>
        <v>7.599999999999989</v>
      </c>
      <c r="J96">
        <f t="shared" si="8"/>
        <v>3.8034308912580708E-3</v>
      </c>
    </row>
    <row r="97" spans="9:10" x14ac:dyDescent="0.2">
      <c r="I97" s="16">
        <f t="shared" si="9"/>
        <v>7.6999999999999886</v>
      </c>
      <c r="J97">
        <f t="shared" si="8"/>
        <v>3.4867693055435599E-3</v>
      </c>
    </row>
    <row r="98" spans="9:10" x14ac:dyDescent="0.2">
      <c r="I98" s="16">
        <f t="shared" si="9"/>
        <v>7.7999999999999883</v>
      </c>
      <c r="J98">
        <f t="shared" si="8"/>
        <v>3.1959328335495413E-3</v>
      </c>
    </row>
    <row r="99" spans="9:10" x14ac:dyDescent="0.2">
      <c r="I99" s="16">
        <f t="shared" si="9"/>
        <v>7.8999999999999879</v>
      </c>
      <c r="J99">
        <f t="shared" si="8"/>
        <v>2.9288739673130186E-3</v>
      </c>
    </row>
    <row r="100" spans="9:10" x14ac:dyDescent="0.2">
      <c r="I100" s="16">
        <f t="shared" si="9"/>
        <v>7.9999999999999876</v>
      </c>
      <c r="J100">
        <f t="shared" si="8"/>
        <v>2.6837010210731633E-3</v>
      </c>
    </row>
    <row r="101" spans="9:10" x14ac:dyDescent="0.2">
      <c r="I101" s="16">
        <f t="shared" si="9"/>
        <v>8.0999999999999872</v>
      </c>
      <c r="J101">
        <f t="shared" si="8"/>
        <v>2.4586670164473273E-3</v>
      </c>
    </row>
    <row r="102" spans="9:10" x14ac:dyDescent="0.2">
      <c r="I102" s="16">
        <f t="shared" si="9"/>
        <v>8.1999999999999869</v>
      </c>
      <c r="J102">
        <f t="shared" si="8"/>
        <v>2.252159271924823E-3</v>
      </c>
    </row>
    <row r="103" spans="9:10" x14ac:dyDescent="0.2">
      <c r="I103" s="16">
        <f t="shared" si="9"/>
        <v>8.2999999999999865</v>
      </c>
      <c r="J103">
        <f t="shared" si="8"/>
        <v>2.0626896632839941E-3</v>
      </c>
    </row>
    <row r="104" spans="9:10" x14ac:dyDescent="0.2">
      <c r="I104" s="16">
        <f t="shared" si="9"/>
        <v>8.3999999999999861</v>
      </c>
      <c r="J104">
        <f t="shared" si="8"/>
        <v>1.8888855215156847E-3</v>
      </c>
    </row>
    <row r="105" spans="9:10" x14ac:dyDescent="0.2">
      <c r="I105" s="16">
        <f t="shared" si="9"/>
        <v>8.4999999999999858</v>
      </c>
      <c r="J105">
        <f t="shared" si="8"/>
        <v>1.7294811351204384E-3</v>
      </c>
    </row>
    <row r="106" spans="9:10" x14ac:dyDescent="0.2">
      <c r="I106" s="16">
        <f t="shared" si="9"/>
        <v>8.5999999999999854</v>
      </c>
      <c r="J106">
        <f t="shared" si="8"/>
        <v>1.5833098241795542E-3</v>
      </c>
    </row>
    <row r="107" spans="9:10" x14ac:dyDescent="0.2">
      <c r="I107" s="16">
        <f t="shared" si="9"/>
        <v>8.6999999999999851</v>
      </c>
      <c r="J107">
        <f t="shared" si="8"/>
        <v>1.4492965543315419E-3</v>
      </c>
    </row>
    <row r="108" spans="9:10" x14ac:dyDescent="0.2">
      <c r="I108" s="16">
        <f t="shared" si="9"/>
        <v>8.7999999999999847</v>
      </c>
      <c r="J108">
        <f t="shared" si="8"/>
        <v>1.3264510596729354E-3</v>
      </c>
    </row>
    <row r="109" spans="9:10" x14ac:dyDescent="0.2">
      <c r="I109" s="16">
        <f t="shared" si="9"/>
        <v>8.8999999999999844</v>
      </c>
      <c r="J109">
        <f t="shared" si="8"/>
        <v>1.2138614446095821E-3</v>
      </c>
    </row>
    <row r="110" spans="9:10" x14ac:dyDescent="0.2">
      <c r="I110" s="16">
        <f t="shared" si="9"/>
        <v>8.999999999999984</v>
      </c>
      <c r="J110">
        <f t="shared" si="8"/>
        <v>1.1106882357805124E-3</v>
      </c>
    </row>
    <row r="111" spans="9:10" x14ac:dyDescent="0.2">
      <c r="I111" s="16">
        <f t="shared" si="9"/>
        <v>9.0999999999999837</v>
      </c>
      <c r="J111">
        <f t="shared" si="8"/>
        <v>1.0161588563353545E-3</v>
      </c>
    </row>
    <row r="112" spans="9:10" x14ac:dyDescent="0.2">
      <c r="I112" s="16">
        <f t="shared" si="9"/>
        <v>9.1999999999999833</v>
      </c>
      <c r="J112">
        <f t="shared" si="8"/>
        <v>9.2956249604607519E-4</v>
      </c>
    </row>
    <row r="113" spans="9:10" x14ac:dyDescent="0.2">
      <c r="I113" s="16">
        <f t="shared" si="9"/>
        <v>9.2999999999999829</v>
      </c>
      <c r="J113">
        <f t="shared" si="8"/>
        <v>8.502453519562968E-4</v>
      </c>
    </row>
    <row r="114" spans="9:10" x14ac:dyDescent="0.2">
      <c r="I114" s="16">
        <f t="shared" si="9"/>
        <v>9.3999999999999826</v>
      </c>
      <c r="J114">
        <f t="shared" si="8"/>
        <v>7.7760621550140548E-4</v>
      </c>
    </row>
    <row r="115" spans="9:10" x14ac:dyDescent="0.2">
      <c r="I115" s="16">
        <f t="shared" si="9"/>
        <v>9.4999999999999822</v>
      </c>
      <c r="J115">
        <f t="shared" si="8"/>
        <v>7.1109238325762927E-4</v>
      </c>
    </row>
    <row r="116" spans="9:10" x14ac:dyDescent="0.2">
      <c r="I116" s="16">
        <f t="shared" si="9"/>
        <v>9.5999999999999819</v>
      </c>
      <c r="J116">
        <f t="shared" si="8"/>
        <v>6.5019586968801974E-4</v>
      </c>
    </row>
    <row r="117" spans="9:10" x14ac:dyDescent="0.2">
      <c r="I117" s="16">
        <f t="shared" si="9"/>
        <v>9.6999999999999815</v>
      </c>
      <c r="J117">
        <f t="shared" si="8"/>
        <v>5.9444990143964779E-4</v>
      </c>
    </row>
    <row r="118" spans="9:10" x14ac:dyDescent="0.2">
      <c r="I118" s="16">
        <f t="shared" si="9"/>
        <v>9.7999999999999812</v>
      </c>
      <c r="J118">
        <f t="shared" si="8"/>
        <v>5.4342567390278649E-4</v>
      </c>
    </row>
    <row r="119" spans="9:10" x14ac:dyDescent="0.2">
      <c r="I119" s="16">
        <f t="shared" si="9"/>
        <v>9.8999999999999808</v>
      </c>
      <c r="J119">
        <f t="shared" si="8"/>
        <v>4.9672935186438204E-4</v>
      </c>
    </row>
    <row r="120" spans="9:10" x14ac:dyDescent="0.2">
      <c r="I120" s="16">
        <f t="shared" si="9"/>
        <v>9.9999999999999805</v>
      </c>
      <c r="J120">
        <f t="shared" si="8"/>
        <v>4.5399929717085727E-4</v>
      </c>
    </row>
    <row r="121" spans="9:10" x14ac:dyDescent="0.2">
      <c r="I121" s="16">
        <f>I120+1</f>
        <v>10.99999999999998</v>
      </c>
      <c r="J121">
        <f t="shared" si="8"/>
        <v>1.8371870849061495E-4</v>
      </c>
    </row>
    <row r="122" spans="9:10" x14ac:dyDescent="0.2">
      <c r="I122" s="16">
        <f t="shared" ref="I122:I185" si="10">I121+1</f>
        <v>11.99999999999998</v>
      </c>
      <c r="J122">
        <f t="shared" si="8"/>
        <v>7.3730548151463185E-5</v>
      </c>
    </row>
    <row r="123" spans="9:10" x14ac:dyDescent="0.2">
      <c r="I123" s="16">
        <f t="shared" si="10"/>
        <v>12.99999999999998</v>
      </c>
      <c r="J123">
        <f t="shared" si="8"/>
        <v>2.9384282252554667E-5</v>
      </c>
    </row>
    <row r="124" spans="9:10" x14ac:dyDescent="0.2">
      <c r="I124" s="16">
        <f t="shared" si="10"/>
        <v>13.99999999999998</v>
      </c>
      <c r="J124">
        <f t="shared" si="8"/>
        <v>1.16414020511522E-5</v>
      </c>
    </row>
    <row r="125" spans="9:10" x14ac:dyDescent="0.2">
      <c r="I125" s="16">
        <f t="shared" si="10"/>
        <v>14.99999999999998</v>
      </c>
      <c r="J125">
        <f t="shared" si="8"/>
        <v>4.5885348006446685E-6</v>
      </c>
    </row>
    <row r="126" spans="9:10" x14ac:dyDescent="0.2">
      <c r="I126" s="16">
        <f t="shared" si="10"/>
        <v>15.99999999999998</v>
      </c>
      <c r="J126">
        <f t="shared" si="8"/>
        <v>1.8005627926272784E-6</v>
      </c>
    </row>
    <row r="127" spans="9:10" x14ac:dyDescent="0.2">
      <c r="I127" s="16">
        <f t="shared" si="10"/>
        <v>16.999999999999979</v>
      </c>
      <c r="J127">
        <f t="shared" si="8"/>
        <v>7.0378941099705038E-7</v>
      </c>
    </row>
    <row r="128" spans="9:10" x14ac:dyDescent="0.2">
      <c r="I128" s="16">
        <f t="shared" si="10"/>
        <v>17.999999999999979</v>
      </c>
      <c r="J128">
        <f t="shared" si="8"/>
        <v>2.741396349113815E-7</v>
      </c>
    </row>
    <row r="129" spans="9:10" x14ac:dyDescent="0.2">
      <c r="I129" s="16">
        <f t="shared" si="10"/>
        <v>18.999999999999979</v>
      </c>
      <c r="J129">
        <f t="shared" si="8"/>
        <v>1.0645313211094927E-7</v>
      </c>
    </row>
    <row r="130" spans="9:10" x14ac:dyDescent="0.2">
      <c r="I130" s="16">
        <f t="shared" si="10"/>
        <v>19.999999999999979</v>
      </c>
      <c r="J130">
        <f t="shared" si="8"/>
        <v>4.1223072366325849E-8</v>
      </c>
    </row>
    <row r="131" spans="9:10" x14ac:dyDescent="0.2">
      <c r="I131" s="16">
        <f t="shared" si="10"/>
        <v>20.999999999999979</v>
      </c>
      <c r="J131">
        <f t="shared" si="8"/>
        <v>1.5923376865176235E-8</v>
      </c>
    </row>
    <row r="132" spans="9:10" x14ac:dyDescent="0.2">
      <c r="I132" s="16">
        <f t="shared" si="10"/>
        <v>21.999999999999979</v>
      </c>
      <c r="J132">
        <f t="shared" si="8"/>
        <v>6.1368297908107333E-9</v>
      </c>
    </row>
    <row r="133" spans="9:10" x14ac:dyDescent="0.2">
      <c r="I133" s="16">
        <f t="shared" si="10"/>
        <v>22.999999999999979</v>
      </c>
      <c r="J133">
        <f t="shared" si="8"/>
        <v>2.3602323098629486E-9</v>
      </c>
    </row>
    <row r="134" spans="9:10" x14ac:dyDescent="0.2">
      <c r="I134" s="16">
        <f t="shared" si="10"/>
        <v>23.999999999999979</v>
      </c>
      <c r="J134">
        <f t="shared" si="8"/>
        <v>9.0603228845252466E-10</v>
      </c>
    </row>
    <row r="135" spans="9:10" x14ac:dyDescent="0.2">
      <c r="I135" s="16">
        <f t="shared" si="10"/>
        <v>24.999999999999979</v>
      </c>
      <c r="J135">
        <f t="shared" si="8"/>
        <v>3.4719859575611111E-10</v>
      </c>
    </row>
    <row r="136" spans="9:10" x14ac:dyDescent="0.2">
      <c r="I136" s="16">
        <f t="shared" si="10"/>
        <v>25.999999999999979</v>
      </c>
      <c r="J136">
        <f t="shared" si="8"/>
        <v>1.3283631438427475E-10</v>
      </c>
    </row>
    <row r="137" spans="9:10" x14ac:dyDescent="0.2">
      <c r="I137" s="16">
        <f t="shared" si="10"/>
        <v>26.999999999999979</v>
      </c>
      <c r="J137">
        <f t="shared" si="8"/>
        <v>5.0747277909538635E-11</v>
      </c>
    </row>
    <row r="138" spans="9:10" x14ac:dyDescent="0.2">
      <c r="I138" s="16">
        <f t="shared" si="10"/>
        <v>27.999999999999979</v>
      </c>
      <c r="J138">
        <f t="shared" si="8"/>
        <v>1.936032024522407E-11</v>
      </c>
    </row>
    <row r="139" spans="9:10" x14ac:dyDescent="0.2">
      <c r="I139" s="16">
        <f t="shared" si="10"/>
        <v>28.999999999999979</v>
      </c>
      <c r="J139">
        <f t="shared" si="8"/>
        <v>7.3766303560009995E-12</v>
      </c>
    </row>
    <row r="140" spans="9:10" x14ac:dyDescent="0.2">
      <c r="I140" s="16">
        <f t="shared" si="10"/>
        <v>29.999999999999979</v>
      </c>
      <c r="J140">
        <f t="shared" ref="J140:J203" si="11">I140*(1-$B$9*I140)*EXP(-I140)</f>
        <v>2.8072868822302497E-12</v>
      </c>
    </row>
    <row r="141" spans="9:10" x14ac:dyDescent="0.2">
      <c r="I141" s="16">
        <f t="shared" si="10"/>
        <v>30.999999999999979</v>
      </c>
      <c r="J141">
        <f t="shared" si="11"/>
        <v>1.0671679003174942E-12</v>
      </c>
    </row>
    <row r="142" spans="9:10" x14ac:dyDescent="0.2">
      <c r="I142" s="16">
        <f t="shared" si="10"/>
        <v>31.999999999999979</v>
      </c>
      <c r="J142">
        <f t="shared" si="11"/>
        <v>4.0525329627421141E-13</v>
      </c>
    </row>
    <row r="143" spans="9:10" x14ac:dyDescent="0.2">
      <c r="I143" s="16">
        <f t="shared" si="10"/>
        <v>32.999999999999979</v>
      </c>
      <c r="J143">
        <f t="shared" si="11"/>
        <v>1.5374324228106255E-13</v>
      </c>
    </row>
    <row r="144" spans="9:10" x14ac:dyDescent="0.2">
      <c r="I144" s="16">
        <f t="shared" si="10"/>
        <v>33.999999999999979</v>
      </c>
      <c r="J144">
        <f t="shared" si="11"/>
        <v>5.8272886474301835E-14</v>
      </c>
    </row>
    <row r="145" spans="9:10" x14ac:dyDescent="0.2">
      <c r="I145" s="16">
        <f t="shared" si="10"/>
        <v>34.999999999999979</v>
      </c>
      <c r="J145">
        <f t="shared" si="11"/>
        <v>2.2067908583277239E-14</v>
      </c>
    </row>
    <row r="146" spans="9:10" x14ac:dyDescent="0.2">
      <c r="I146" s="16">
        <f t="shared" si="10"/>
        <v>35.999999999999979</v>
      </c>
      <c r="J146">
        <f t="shared" si="11"/>
        <v>8.3502821588160082E-15</v>
      </c>
    </row>
    <row r="147" spans="9:10" x14ac:dyDescent="0.2">
      <c r="I147" s="16">
        <f t="shared" si="10"/>
        <v>36.999999999999979</v>
      </c>
      <c r="J147">
        <f t="shared" si="11"/>
        <v>3.1572276098436279E-15</v>
      </c>
    </row>
    <row r="148" spans="9:10" x14ac:dyDescent="0.2">
      <c r="I148" s="16">
        <f t="shared" si="10"/>
        <v>37.999999999999979</v>
      </c>
      <c r="J148">
        <f t="shared" si="11"/>
        <v>1.1928704564453684E-15</v>
      </c>
    </row>
    <row r="149" spans="9:10" x14ac:dyDescent="0.2">
      <c r="I149" s="16">
        <f t="shared" si="10"/>
        <v>38.999999999999979</v>
      </c>
      <c r="J149">
        <f t="shared" si="11"/>
        <v>4.5038074099114012E-16</v>
      </c>
    </row>
    <row r="150" spans="9:10" x14ac:dyDescent="0.2">
      <c r="I150" s="16">
        <f t="shared" si="10"/>
        <v>39.999999999999979</v>
      </c>
      <c r="J150">
        <f t="shared" si="11"/>
        <v>1.6993416953193041E-16</v>
      </c>
    </row>
    <row r="151" spans="9:10" x14ac:dyDescent="0.2">
      <c r="I151" s="16">
        <f t="shared" si="10"/>
        <v>40.999999999999979</v>
      </c>
      <c r="J151">
        <f t="shared" si="11"/>
        <v>6.407816950001538E-17</v>
      </c>
    </row>
    <row r="152" spans="9:10" x14ac:dyDescent="0.2">
      <c r="I152" s="16">
        <f t="shared" si="10"/>
        <v>41.999999999999979</v>
      </c>
      <c r="J152">
        <f t="shared" si="11"/>
        <v>2.4147993408611879E-17</v>
      </c>
    </row>
    <row r="153" spans="9:10" x14ac:dyDescent="0.2">
      <c r="I153" s="16">
        <f t="shared" si="10"/>
        <v>42.999999999999979</v>
      </c>
      <c r="J153">
        <f t="shared" si="11"/>
        <v>9.0950634225330613E-18</v>
      </c>
    </row>
    <row r="154" spans="9:10" x14ac:dyDescent="0.2">
      <c r="I154" s="16">
        <f t="shared" si="10"/>
        <v>43.999999999999979</v>
      </c>
      <c r="J154">
        <f t="shared" si="11"/>
        <v>3.4236981710346696E-18</v>
      </c>
    </row>
    <row r="155" spans="9:10" x14ac:dyDescent="0.2">
      <c r="I155" s="16">
        <f t="shared" si="10"/>
        <v>44.999999999999979</v>
      </c>
      <c r="J155">
        <f t="shared" si="11"/>
        <v>1.2881333554506536E-18</v>
      </c>
    </row>
    <row r="156" spans="9:10" x14ac:dyDescent="0.2">
      <c r="I156" s="16">
        <f t="shared" si="10"/>
        <v>45.999999999999979</v>
      </c>
      <c r="J156">
        <f t="shared" si="11"/>
        <v>4.8440839621920679E-19</v>
      </c>
    </row>
    <row r="157" spans="9:10" x14ac:dyDescent="0.2">
      <c r="I157" s="16">
        <f t="shared" si="10"/>
        <v>46.999999999999979</v>
      </c>
      <c r="J157">
        <f t="shared" si="11"/>
        <v>1.820778876925355E-19</v>
      </c>
    </row>
    <row r="158" spans="9:10" x14ac:dyDescent="0.2">
      <c r="I158" s="16">
        <f t="shared" si="10"/>
        <v>47.999999999999979</v>
      </c>
      <c r="J158">
        <f t="shared" si="11"/>
        <v>6.8407875643208508E-20</v>
      </c>
    </row>
    <row r="159" spans="9:10" x14ac:dyDescent="0.2">
      <c r="I159" s="16">
        <f t="shared" si="10"/>
        <v>48.999999999999979</v>
      </c>
      <c r="J159">
        <f t="shared" si="11"/>
        <v>2.5690139624599825E-20</v>
      </c>
    </row>
    <row r="160" spans="9:10" x14ac:dyDescent="0.2">
      <c r="I160" s="16">
        <f t="shared" si="10"/>
        <v>49.999999999999979</v>
      </c>
      <c r="J160">
        <f t="shared" si="11"/>
        <v>9.6437491916010452E-21</v>
      </c>
    </row>
    <row r="161" spans="9:10" x14ac:dyDescent="0.2">
      <c r="I161" s="16">
        <f t="shared" si="10"/>
        <v>50.999999999999979</v>
      </c>
      <c r="J161">
        <f t="shared" si="11"/>
        <v>3.6186918043099464E-21</v>
      </c>
    </row>
    <row r="162" spans="9:10" x14ac:dyDescent="0.2">
      <c r="I162" s="16">
        <f t="shared" si="10"/>
        <v>51.999999999999979</v>
      </c>
      <c r="J162">
        <f t="shared" si="11"/>
        <v>1.3573451091690403E-21</v>
      </c>
    </row>
    <row r="163" spans="9:10" x14ac:dyDescent="0.2">
      <c r="I163" s="16">
        <f t="shared" si="10"/>
        <v>52.999999999999979</v>
      </c>
      <c r="J163">
        <f t="shared" si="11"/>
        <v>5.0894204019157775E-22</v>
      </c>
    </row>
    <row r="164" spans="9:10" x14ac:dyDescent="0.2">
      <c r="I164" s="16">
        <f t="shared" si="10"/>
        <v>53.999999999999979</v>
      </c>
      <c r="J164">
        <f t="shared" si="11"/>
        <v>1.9076194186873305E-22</v>
      </c>
    </row>
    <row r="165" spans="9:10" x14ac:dyDescent="0.2">
      <c r="I165" s="16">
        <f t="shared" si="10"/>
        <v>54.999999999999979</v>
      </c>
      <c r="J165">
        <f t="shared" si="11"/>
        <v>7.1476977982290795E-23</v>
      </c>
    </row>
    <row r="166" spans="9:10" x14ac:dyDescent="0.2">
      <c r="I166" s="16">
        <f t="shared" si="10"/>
        <v>55.999999999999979</v>
      </c>
      <c r="J166">
        <f t="shared" si="11"/>
        <v>2.6772999999830384E-23</v>
      </c>
    </row>
    <row r="167" spans="9:10" x14ac:dyDescent="0.2">
      <c r="I167" s="16">
        <f t="shared" si="10"/>
        <v>56.999999999999979</v>
      </c>
      <c r="J167">
        <f t="shared" si="11"/>
        <v>1.0025115496675627E-23</v>
      </c>
    </row>
    <row r="168" spans="9:10" x14ac:dyDescent="0.2">
      <c r="I168" s="16">
        <f t="shared" si="10"/>
        <v>57.999999999999979</v>
      </c>
      <c r="J168">
        <f t="shared" si="11"/>
        <v>3.7527362351085756E-24</v>
      </c>
    </row>
    <row r="169" spans="9:10" x14ac:dyDescent="0.2">
      <c r="I169" s="16">
        <f t="shared" si="10"/>
        <v>58.999999999999979</v>
      </c>
      <c r="J169">
        <f t="shared" si="11"/>
        <v>1.4043571728440184E-24</v>
      </c>
    </row>
    <row r="170" spans="9:10" x14ac:dyDescent="0.2">
      <c r="I170" s="16">
        <f t="shared" si="10"/>
        <v>59.999999999999979</v>
      </c>
      <c r="J170">
        <f t="shared" si="11"/>
        <v>5.2539064260945832E-25</v>
      </c>
    </row>
    <row r="171" spans="9:10" x14ac:dyDescent="0.2">
      <c r="I171" s="16">
        <f t="shared" si="10"/>
        <v>60.999999999999979</v>
      </c>
      <c r="J171">
        <f t="shared" si="11"/>
        <v>1.9650175624688689E-25</v>
      </c>
    </row>
    <row r="172" spans="9:10" x14ac:dyDescent="0.2">
      <c r="I172" s="16">
        <f t="shared" si="10"/>
        <v>61.999999999999979</v>
      </c>
      <c r="J172">
        <f t="shared" si="11"/>
        <v>7.3474021126969439E-26</v>
      </c>
    </row>
    <row r="173" spans="9:10" x14ac:dyDescent="0.2">
      <c r="I173" s="16">
        <f t="shared" si="10"/>
        <v>62.999999999999979</v>
      </c>
      <c r="J173">
        <f t="shared" si="11"/>
        <v>2.7465542827365067E-26</v>
      </c>
    </row>
    <row r="174" spans="9:10" x14ac:dyDescent="0.2">
      <c r="I174" s="16">
        <f t="shared" si="10"/>
        <v>63.999999999999979</v>
      </c>
      <c r="J174">
        <f t="shared" si="11"/>
        <v>1.0264389633819404E-26</v>
      </c>
    </row>
    <row r="175" spans="9:10" x14ac:dyDescent="0.2">
      <c r="I175" s="16">
        <f t="shared" si="10"/>
        <v>64.999999999999972</v>
      </c>
      <c r="J175">
        <f t="shared" si="11"/>
        <v>3.8350588271103153E-27</v>
      </c>
    </row>
    <row r="176" spans="9:10" x14ac:dyDescent="0.2">
      <c r="I176" s="16">
        <f t="shared" si="10"/>
        <v>65.999999999999972</v>
      </c>
      <c r="J176">
        <f t="shared" si="11"/>
        <v>1.4325445180056482E-27</v>
      </c>
    </row>
    <row r="177" spans="9:10" x14ac:dyDescent="0.2">
      <c r="I177" s="16">
        <f t="shared" si="10"/>
        <v>66.999999999999972</v>
      </c>
      <c r="J177">
        <f t="shared" si="11"/>
        <v>5.3498858087661913E-28</v>
      </c>
    </row>
    <row r="178" spans="9:10" x14ac:dyDescent="0.2">
      <c r="I178" s="16">
        <f t="shared" si="10"/>
        <v>67.999999999999972</v>
      </c>
      <c r="J178">
        <f t="shared" si="11"/>
        <v>1.997487822380485E-28</v>
      </c>
    </row>
    <row r="179" spans="9:10" x14ac:dyDescent="0.2">
      <c r="I179" s="16">
        <f t="shared" si="10"/>
        <v>68.999999999999972</v>
      </c>
      <c r="J179">
        <f t="shared" si="11"/>
        <v>7.4564109647311944E-29</v>
      </c>
    </row>
    <row r="180" spans="9:10" x14ac:dyDescent="0.2">
      <c r="I180" s="16">
        <f t="shared" si="10"/>
        <v>69.999999999999972</v>
      </c>
      <c r="J180">
        <f t="shared" si="11"/>
        <v>2.7828147956564268E-29</v>
      </c>
    </row>
    <row r="181" spans="9:10" x14ac:dyDescent="0.2">
      <c r="I181" s="16">
        <f t="shared" si="10"/>
        <v>70.999999999999972</v>
      </c>
      <c r="J181">
        <f t="shared" si="11"/>
        <v>1.03836521397601E-29</v>
      </c>
    </row>
    <row r="182" spans="9:10" x14ac:dyDescent="0.2">
      <c r="I182" s="16">
        <f t="shared" si="10"/>
        <v>71.999999999999972</v>
      </c>
      <c r="J182">
        <f t="shared" si="11"/>
        <v>3.8737340073244436E-30</v>
      </c>
    </row>
    <row r="183" spans="9:10" x14ac:dyDescent="0.2">
      <c r="I183" s="16">
        <f t="shared" si="10"/>
        <v>72.999999999999972</v>
      </c>
      <c r="J183">
        <f t="shared" si="11"/>
        <v>1.444859700353805E-30</v>
      </c>
    </row>
    <row r="184" spans="9:10" x14ac:dyDescent="0.2">
      <c r="I184" s="16">
        <f t="shared" si="10"/>
        <v>73.999999999999972</v>
      </c>
      <c r="J184">
        <f t="shared" si="11"/>
        <v>5.3881546920858221E-31</v>
      </c>
    </row>
    <row r="185" spans="9:10" x14ac:dyDescent="0.2">
      <c r="I185" s="16">
        <f t="shared" si="10"/>
        <v>74.999999999999972</v>
      </c>
      <c r="J185">
        <f t="shared" si="11"/>
        <v>2.008977706288782E-31</v>
      </c>
    </row>
    <row r="186" spans="9:10" x14ac:dyDescent="0.2">
      <c r="I186" s="16">
        <f t="shared" ref="I186:I210" si="12">I185+1</f>
        <v>75.999999999999972</v>
      </c>
      <c r="J186">
        <f t="shared" si="11"/>
        <v>7.4891575045271692E-32</v>
      </c>
    </row>
    <row r="187" spans="9:10" x14ac:dyDescent="0.2">
      <c r="I187" s="16">
        <f t="shared" si="12"/>
        <v>76.999999999999972</v>
      </c>
      <c r="J187">
        <f t="shared" si="11"/>
        <v>2.7913584862471585E-32</v>
      </c>
    </row>
    <row r="188" spans="9:10" x14ac:dyDescent="0.2">
      <c r="I188" s="16">
        <f t="shared" si="12"/>
        <v>77.999999999999972</v>
      </c>
      <c r="J188">
        <f t="shared" si="11"/>
        <v>1.0402195479780805E-32</v>
      </c>
    </row>
    <row r="189" spans="9:10" x14ac:dyDescent="0.2">
      <c r="I189" s="16">
        <f t="shared" si="12"/>
        <v>78.999999999999972</v>
      </c>
      <c r="J189">
        <f t="shared" si="11"/>
        <v>3.8758148065941034E-33</v>
      </c>
    </row>
    <row r="190" spans="9:10" x14ac:dyDescent="0.2">
      <c r="I190" s="16">
        <f t="shared" si="12"/>
        <v>79.999999999999972</v>
      </c>
      <c r="J190">
        <f t="shared" si="11"/>
        <v>1.4438810987253238E-33</v>
      </c>
    </row>
    <row r="191" spans="9:10" x14ac:dyDescent="0.2">
      <c r="I191" s="16">
        <f t="shared" si="12"/>
        <v>80.999999999999972</v>
      </c>
      <c r="J191">
        <f t="shared" si="11"/>
        <v>5.3781384880976237E-34</v>
      </c>
    </row>
    <row r="192" spans="9:10" x14ac:dyDescent="0.2">
      <c r="I192" s="16">
        <f t="shared" si="12"/>
        <v>81.999999999999972</v>
      </c>
      <c r="J192">
        <f t="shared" si="11"/>
        <v>2.0029325885232416E-34</v>
      </c>
    </row>
    <row r="193" spans="9:10" x14ac:dyDescent="0.2">
      <c r="I193" s="16">
        <f t="shared" si="12"/>
        <v>82.999999999999972</v>
      </c>
      <c r="J193">
        <f t="shared" si="11"/>
        <v>7.4582354716578407E-35</v>
      </c>
    </row>
    <row r="194" spans="9:10" x14ac:dyDescent="0.2">
      <c r="I194" s="16">
        <f t="shared" si="12"/>
        <v>83.999999999999972</v>
      </c>
      <c r="J194">
        <f t="shared" si="11"/>
        <v>2.7767885031540713E-35</v>
      </c>
    </row>
    <row r="195" spans="9:10" x14ac:dyDescent="0.2">
      <c r="I195" s="16">
        <f t="shared" si="12"/>
        <v>84.999999999999972</v>
      </c>
      <c r="J195">
        <f t="shared" si="11"/>
        <v>1.0336843955786131E-35</v>
      </c>
    </row>
    <row r="196" spans="9:10" x14ac:dyDescent="0.2">
      <c r="I196" s="16">
        <f t="shared" si="12"/>
        <v>85.999999999999972</v>
      </c>
      <c r="J196">
        <f t="shared" si="11"/>
        <v>3.8474501702278002E-36</v>
      </c>
    </row>
    <row r="197" spans="9:10" x14ac:dyDescent="0.2">
      <c r="I197" s="16">
        <f t="shared" si="12"/>
        <v>86.999999999999972</v>
      </c>
      <c r="J197">
        <f t="shared" si="11"/>
        <v>1.4318559325844714E-36</v>
      </c>
    </row>
    <row r="198" spans="9:10" x14ac:dyDescent="0.2">
      <c r="I198" s="16">
        <f t="shared" si="12"/>
        <v>87.999999999999972</v>
      </c>
      <c r="J198">
        <f t="shared" si="11"/>
        <v>5.3280496210663565E-37</v>
      </c>
    </row>
    <row r="199" spans="9:10" x14ac:dyDescent="0.2">
      <c r="I199" s="16">
        <f t="shared" si="12"/>
        <v>88.999999999999972</v>
      </c>
      <c r="J199">
        <f t="shared" si="11"/>
        <v>1.9823535523553209E-37</v>
      </c>
    </row>
    <row r="200" spans="9:10" x14ac:dyDescent="0.2">
      <c r="I200" s="16">
        <f t="shared" si="12"/>
        <v>89.999999999999972</v>
      </c>
      <c r="J200">
        <f t="shared" si="11"/>
        <v>7.3746112952201682E-38</v>
      </c>
    </row>
    <row r="201" spans="9:10" x14ac:dyDescent="0.2">
      <c r="I201" s="16">
        <f t="shared" si="12"/>
        <v>90.999999999999972</v>
      </c>
      <c r="J201">
        <f t="shared" si="11"/>
        <v>2.7431119694472488E-38</v>
      </c>
    </row>
    <row r="202" spans="9:10" x14ac:dyDescent="0.2">
      <c r="I202" s="16">
        <f t="shared" si="12"/>
        <v>91.999999999999972</v>
      </c>
      <c r="J202">
        <f t="shared" si="11"/>
        <v>1.0202238883811343E-38</v>
      </c>
    </row>
    <row r="203" spans="9:10" x14ac:dyDescent="0.2">
      <c r="I203" s="16">
        <f t="shared" si="12"/>
        <v>92.999999999999972</v>
      </c>
      <c r="J203">
        <f t="shared" si="11"/>
        <v>3.7939895251911348E-39</v>
      </c>
    </row>
    <row r="204" spans="9:10" x14ac:dyDescent="0.2">
      <c r="I204" s="16">
        <f t="shared" si="12"/>
        <v>93.999999999999972</v>
      </c>
      <c r="J204">
        <f t="shared" ref="J204:J267" si="13">I204*(1-$B$9*I204)*EXP(-I204)</f>
        <v>1.410738603684048E-39</v>
      </c>
    </row>
    <row r="205" spans="9:10" x14ac:dyDescent="0.2">
      <c r="I205" s="16">
        <f t="shared" si="12"/>
        <v>94.999999999999972</v>
      </c>
      <c r="J205">
        <f t="shared" si="13"/>
        <v>5.2450281133494856E-40</v>
      </c>
    </row>
    <row r="206" spans="9:10" x14ac:dyDescent="0.2">
      <c r="I206" s="16">
        <f t="shared" si="12"/>
        <v>95.999999999999972</v>
      </c>
      <c r="J206">
        <f t="shared" si="13"/>
        <v>1.9498489375069234E-40</v>
      </c>
    </row>
    <row r="207" spans="9:10" x14ac:dyDescent="0.2">
      <c r="I207" s="16">
        <f t="shared" si="12"/>
        <v>96.999999999999972</v>
      </c>
      <c r="J207">
        <f t="shared" si="13"/>
        <v>7.2478130969191165E-41</v>
      </c>
    </row>
    <row r="208" spans="9:10" x14ac:dyDescent="0.2">
      <c r="I208" s="16">
        <f t="shared" si="12"/>
        <v>97.999999999999972</v>
      </c>
      <c r="J208">
        <f t="shared" si="13"/>
        <v>2.6938092813527554E-41</v>
      </c>
    </row>
    <row r="209" spans="9:10" x14ac:dyDescent="0.2">
      <c r="I209" s="16">
        <f t="shared" si="12"/>
        <v>98.999999999999972</v>
      </c>
      <c r="J209">
        <f t="shared" si="13"/>
        <v>1.0011092677733903E-41</v>
      </c>
    </row>
    <row r="210" spans="9:10" x14ac:dyDescent="0.2">
      <c r="I210" s="16">
        <f t="shared" si="12"/>
        <v>99.999999999999972</v>
      </c>
      <c r="J210">
        <f t="shared" si="13"/>
        <v>3.7200759388201807E-42</v>
      </c>
    </row>
    <row r="211" spans="9:10" x14ac:dyDescent="0.2">
      <c r="I211" s="8">
        <f>I210*10</f>
        <v>999.99999999999977</v>
      </c>
      <c r="J211">
        <f t="shared" si="13"/>
        <v>0</v>
      </c>
    </row>
    <row r="212" spans="9:10" x14ac:dyDescent="0.2">
      <c r="I212" s="8">
        <f t="shared" ref="I212:I275" si="14">I211*10</f>
        <v>9999.9999999999982</v>
      </c>
      <c r="J212">
        <f t="shared" si="13"/>
        <v>0</v>
      </c>
    </row>
    <row r="213" spans="9:10" x14ac:dyDescent="0.2">
      <c r="I213" s="8">
        <f t="shared" si="14"/>
        <v>99999.999999999985</v>
      </c>
      <c r="J213">
        <f t="shared" si="13"/>
        <v>0</v>
      </c>
    </row>
    <row r="214" spans="9:10" x14ac:dyDescent="0.2">
      <c r="I214" s="8">
        <f t="shared" si="14"/>
        <v>999999.99999999988</v>
      </c>
      <c r="J214">
        <f t="shared" si="13"/>
        <v>0</v>
      </c>
    </row>
    <row r="215" spans="9:10" x14ac:dyDescent="0.2">
      <c r="I215" s="8">
        <f t="shared" si="14"/>
        <v>9999999.9999999981</v>
      </c>
      <c r="J215">
        <f t="shared" si="13"/>
        <v>0</v>
      </c>
    </row>
    <row r="216" spans="9:10" x14ac:dyDescent="0.2">
      <c r="I216" s="8">
        <f t="shared" si="14"/>
        <v>99999999.999999985</v>
      </c>
      <c r="J216">
        <f t="shared" si="13"/>
        <v>0</v>
      </c>
    </row>
    <row r="217" spans="9:10" x14ac:dyDescent="0.2">
      <c r="I217" s="8">
        <f t="shared" si="14"/>
        <v>999999999.99999988</v>
      </c>
      <c r="J217">
        <f t="shared" si="13"/>
        <v>0</v>
      </c>
    </row>
    <row r="218" spans="9:10" x14ac:dyDescent="0.2">
      <c r="I218" s="8">
        <f t="shared" si="14"/>
        <v>9999999999.9999981</v>
      </c>
      <c r="J218">
        <f t="shared" si="13"/>
        <v>0</v>
      </c>
    </row>
    <row r="219" spans="9:10" x14ac:dyDescent="0.2">
      <c r="I219" s="8">
        <f t="shared" si="14"/>
        <v>99999999999.999985</v>
      </c>
      <c r="J219">
        <f t="shared" si="13"/>
        <v>0</v>
      </c>
    </row>
    <row r="220" spans="9:10" x14ac:dyDescent="0.2">
      <c r="I220" s="8">
        <f t="shared" si="14"/>
        <v>999999999999.99988</v>
      </c>
      <c r="J220">
        <f t="shared" si="13"/>
        <v>0</v>
      </c>
    </row>
    <row r="221" spans="9:10" x14ac:dyDescent="0.2">
      <c r="I221" s="8">
        <f t="shared" si="14"/>
        <v>9999999999999.998</v>
      </c>
      <c r="J221">
        <f t="shared" si="13"/>
        <v>0</v>
      </c>
    </row>
    <row r="222" spans="9:10" x14ac:dyDescent="0.2">
      <c r="I222" s="8">
        <f t="shared" si="14"/>
        <v>99999999999999.984</v>
      </c>
      <c r="J222">
        <f t="shared" si="13"/>
        <v>0</v>
      </c>
    </row>
    <row r="223" spans="9:10" x14ac:dyDescent="0.2">
      <c r="I223" s="8">
        <f t="shared" si="14"/>
        <v>999999999999999.88</v>
      </c>
      <c r="J223">
        <f t="shared" si="13"/>
        <v>0</v>
      </c>
    </row>
    <row r="224" spans="9:10" x14ac:dyDescent="0.2">
      <c r="I224" s="8">
        <f t="shared" si="14"/>
        <v>9999999999999998</v>
      </c>
      <c r="J224">
        <f t="shared" si="13"/>
        <v>0</v>
      </c>
    </row>
    <row r="225" spans="9:10" x14ac:dyDescent="0.2">
      <c r="I225" s="8">
        <f t="shared" si="14"/>
        <v>9.9999999999999984E+16</v>
      </c>
      <c r="J225">
        <f t="shared" si="13"/>
        <v>0</v>
      </c>
    </row>
    <row r="226" spans="9:10" x14ac:dyDescent="0.2">
      <c r="I226" s="8">
        <f t="shared" si="14"/>
        <v>9.9999999999999987E+17</v>
      </c>
      <c r="J226">
        <f t="shared" si="13"/>
        <v>0</v>
      </c>
    </row>
    <row r="227" spans="9:10" x14ac:dyDescent="0.2">
      <c r="I227" s="8">
        <f t="shared" si="14"/>
        <v>9.999999999999998E+18</v>
      </c>
      <c r="J227">
        <f t="shared" si="13"/>
        <v>0</v>
      </c>
    </row>
    <row r="228" spans="9:10" x14ac:dyDescent="0.2">
      <c r="I228" s="8">
        <f t="shared" si="14"/>
        <v>9.9999999999999984E+19</v>
      </c>
      <c r="J228">
        <f t="shared" si="13"/>
        <v>0</v>
      </c>
    </row>
    <row r="229" spans="9:10" x14ac:dyDescent="0.2">
      <c r="I229" s="8">
        <f t="shared" si="14"/>
        <v>9.9999999999999987E+20</v>
      </c>
      <c r="J229">
        <f t="shared" si="13"/>
        <v>0</v>
      </c>
    </row>
    <row r="230" spans="9:10" x14ac:dyDescent="0.2">
      <c r="I230" s="8">
        <f t="shared" si="14"/>
        <v>9.9999999999999979E+21</v>
      </c>
      <c r="J230">
        <f t="shared" si="13"/>
        <v>0</v>
      </c>
    </row>
    <row r="231" spans="9:10" x14ac:dyDescent="0.2">
      <c r="I231" s="8">
        <f t="shared" si="14"/>
        <v>9.9999999999999975E+22</v>
      </c>
      <c r="J231">
        <f t="shared" si="13"/>
        <v>0</v>
      </c>
    </row>
    <row r="232" spans="9:10" x14ac:dyDescent="0.2">
      <c r="I232" s="8">
        <f t="shared" si="14"/>
        <v>9.9999999999999971E+23</v>
      </c>
      <c r="J232">
        <f t="shared" si="13"/>
        <v>0</v>
      </c>
    </row>
    <row r="233" spans="9:10" x14ac:dyDescent="0.2">
      <c r="I233" s="8">
        <f t="shared" si="14"/>
        <v>9.9999999999999966E+24</v>
      </c>
      <c r="J233">
        <f t="shared" si="13"/>
        <v>0</v>
      </c>
    </row>
    <row r="234" spans="9:10" x14ac:dyDescent="0.2">
      <c r="I234" s="8">
        <f t="shared" si="14"/>
        <v>9.999999999999997E+25</v>
      </c>
      <c r="J234">
        <f t="shared" si="13"/>
        <v>0</v>
      </c>
    </row>
    <row r="235" spans="9:10" x14ac:dyDescent="0.2">
      <c r="I235" s="8">
        <f t="shared" si="14"/>
        <v>9.9999999999999974E+26</v>
      </c>
      <c r="J235">
        <f t="shared" si="13"/>
        <v>0</v>
      </c>
    </row>
    <row r="236" spans="9:10" x14ac:dyDescent="0.2">
      <c r="I236" s="8">
        <f t="shared" si="14"/>
        <v>9.9999999999999974E+27</v>
      </c>
      <c r="J236">
        <f t="shared" si="13"/>
        <v>0</v>
      </c>
    </row>
    <row r="237" spans="9:10" x14ac:dyDescent="0.2">
      <c r="I237" s="8">
        <f t="shared" si="14"/>
        <v>9.9999999999999974E+28</v>
      </c>
      <c r="J237">
        <f t="shared" si="13"/>
        <v>0</v>
      </c>
    </row>
    <row r="238" spans="9:10" x14ac:dyDescent="0.2">
      <c r="I238" s="8">
        <f t="shared" si="14"/>
        <v>9.9999999999999974E+29</v>
      </c>
      <c r="J238">
        <f t="shared" si="13"/>
        <v>0</v>
      </c>
    </row>
    <row r="239" spans="9:10" x14ac:dyDescent="0.2">
      <c r="I239" s="8">
        <f t="shared" si="14"/>
        <v>9.9999999999999974E+30</v>
      </c>
      <c r="J239">
        <f t="shared" si="13"/>
        <v>0</v>
      </c>
    </row>
    <row r="240" spans="9:10" x14ac:dyDescent="0.2">
      <c r="I240" s="8">
        <f t="shared" si="14"/>
        <v>9.9999999999999969E+31</v>
      </c>
      <c r="J240">
        <f t="shared" si="13"/>
        <v>0</v>
      </c>
    </row>
    <row r="241" spans="9:10" x14ac:dyDescent="0.2">
      <c r="I241" s="8">
        <f t="shared" si="14"/>
        <v>9.9999999999999966E+32</v>
      </c>
      <c r="J241">
        <f t="shared" si="13"/>
        <v>0</v>
      </c>
    </row>
    <row r="242" spans="9:10" x14ac:dyDescent="0.2">
      <c r="I242" s="8">
        <f t="shared" si="14"/>
        <v>9.999999999999996E+33</v>
      </c>
      <c r="J242">
        <f t="shared" si="13"/>
        <v>0</v>
      </c>
    </row>
    <row r="243" spans="9:10" x14ac:dyDescent="0.2">
      <c r="I243" s="8">
        <f t="shared" si="14"/>
        <v>9.999999999999996E+34</v>
      </c>
      <c r="J243">
        <f t="shared" si="13"/>
        <v>0</v>
      </c>
    </row>
    <row r="244" spans="9:10" x14ac:dyDescent="0.2">
      <c r="I244" s="8">
        <f t="shared" si="14"/>
        <v>9.999999999999996E+35</v>
      </c>
      <c r="J244">
        <f t="shared" si="13"/>
        <v>0</v>
      </c>
    </row>
    <row r="245" spans="9:10" x14ac:dyDescent="0.2">
      <c r="I245" s="8">
        <f t="shared" si="14"/>
        <v>9.999999999999996E+36</v>
      </c>
      <c r="J245">
        <f t="shared" si="13"/>
        <v>0</v>
      </c>
    </row>
    <row r="246" spans="9:10" x14ac:dyDescent="0.2">
      <c r="I246" s="8">
        <f t="shared" si="14"/>
        <v>9.999999999999996E+37</v>
      </c>
      <c r="J246">
        <f t="shared" si="13"/>
        <v>0</v>
      </c>
    </row>
    <row r="247" spans="9:10" x14ac:dyDescent="0.2">
      <c r="I247" s="8">
        <f t="shared" si="14"/>
        <v>9.9999999999999964E+38</v>
      </c>
      <c r="J247">
        <f t="shared" si="13"/>
        <v>0</v>
      </c>
    </row>
    <row r="248" spans="9:10" x14ac:dyDescent="0.2">
      <c r="I248" s="8">
        <f t="shared" si="14"/>
        <v>9.9999999999999967E+39</v>
      </c>
      <c r="J248">
        <f t="shared" si="13"/>
        <v>0</v>
      </c>
    </row>
    <row r="249" spans="9:10" x14ac:dyDescent="0.2">
      <c r="I249" s="8">
        <f t="shared" si="14"/>
        <v>9.9999999999999962E+40</v>
      </c>
      <c r="J249">
        <f t="shared" si="13"/>
        <v>0</v>
      </c>
    </row>
    <row r="250" spans="9:10" x14ac:dyDescent="0.2">
      <c r="I250" s="8">
        <f t="shared" si="14"/>
        <v>9.9999999999999958E+41</v>
      </c>
      <c r="J250">
        <f t="shared" si="13"/>
        <v>0</v>
      </c>
    </row>
    <row r="251" spans="9:10" x14ac:dyDescent="0.2">
      <c r="I251" s="8">
        <f t="shared" si="14"/>
        <v>9.9999999999999964E+42</v>
      </c>
      <c r="J251">
        <f t="shared" si="13"/>
        <v>0</v>
      </c>
    </row>
    <row r="252" spans="9:10" x14ac:dyDescent="0.2">
      <c r="I252" s="8">
        <f t="shared" si="14"/>
        <v>9.9999999999999969E+43</v>
      </c>
      <c r="J252">
        <f t="shared" si="13"/>
        <v>0</v>
      </c>
    </row>
    <row r="253" spans="9:10" x14ac:dyDescent="0.2">
      <c r="I253" s="8">
        <f t="shared" si="14"/>
        <v>9.9999999999999961E+44</v>
      </c>
      <c r="J253">
        <f t="shared" si="13"/>
        <v>0</v>
      </c>
    </row>
    <row r="254" spans="9:10" x14ac:dyDescent="0.2">
      <c r="I254" s="8">
        <f t="shared" si="14"/>
        <v>9.9999999999999961E+45</v>
      </c>
      <c r="J254">
        <f t="shared" si="13"/>
        <v>0</v>
      </c>
    </row>
    <row r="255" spans="9:10" x14ac:dyDescent="0.2">
      <c r="I255" s="8">
        <f t="shared" si="14"/>
        <v>9.9999999999999964E+46</v>
      </c>
      <c r="J255">
        <f t="shared" si="13"/>
        <v>0</v>
      </c>
    </row>
    <row r="256" spans="9:10" x14ac:dyDescent="0.2">
      <c r="I256" s="8">
        <f t="shared" si="14"/>
        <v>9.9999999999999956E+47</v>
      </c>
      <c r="J256">
        <f t="shared" si="13"/>
        <v>0</v>
      </c>
    </row>
    <row r="257" spans="9:10" x14ac:dyDescent="0.2">
      <c r="I257" s="8">
        <f t="shared" si="14"/>
        <v>9.9999999999999956E+48</v>
      </c>
      <c r="J257">
        <f t="shared" si="13"/>
        <v>0</v>
      </c>
    </row>
    <row r="258" spans="9:10" x14ac:dyDescent="0.2">
      <c r="I258" s="8">
        <f t="shared" si="14"/>
        <v>9.9999999999999966E+49</v>
      </c>
      <c r="J258">
        <f t="shared" si="13"/>
        <v>0</v>
      </c>
    </row>
    <row r="259" spans="9:10" x14ac:dyDescent="0.2">
      <c r="I259" s="8">
        <f t="shared" si="14"/>
        <v>9.9999999999999966E+50</v>
      </c>
      <c r="J259">
        <f t="shared" si="13"/>
        <v>0</v>
      </c>
    </row>
    <row r="260" spans="9:10" x14ac:dyDescent="0.2">
      <c r="I260" s="8">
        <f t="shared" si="14"/>
        <v>9.9999999999999973E+51</v>
      </c>
      <c r="J260">
        <f t="shared" si="13"/>
        <v>0</v>
      </c>
    </row>
    <row r="261" spans="9:10" x14ac:dyDescent="0.2">
      <c r="I261" s="8">
        <f t="shared" si="14"/>
        <v>9.9999999999999978E+52</v>
      </c>
      <c r="J261">
        <f t="shared" si="13"/>
        <v>0</v>
      </c>
    </row>
    <row r="262" spans="9:10" x14ac:dyDescent="0.2">
      <c r="I262" s="8">
        <f t="shared" si="14"/>
        <v>9.9999999999999974E+53</v>
      </c>
      <c r="J262">
        <f t="shared" si="13"/>
        <v>0</v>
      </c>
    </row>
    <row r="263" spans="9:10" x14ac:dyDescent="0.2">
      <c r="I263" s="8">
        <f t="shared" si="14"/>
        <v>9.9999999999999974E+54</v>
      </c>
      <c r="J263">
        <f t="shared" si="13"/>
        <v>0</v>
      </c>
    </row>
    <row r="264" spans="9:10" x14ac:dyDescent="0.2">
      <c r="I264" s="8">
        <f t="shared" si="14"/>
        <v>9.9999999999999966E+55</v>
      </c>
      <c r="J264">
        <f t="shared" si="13"/>
        <v>0</v>
      </c>
    </row>
    <row r="265" spans="9:10" x14ac:dyDescent="0.2">
      <c r="I265" s="8">
        <f t="shared" si="14"/>
        <v>9.999999999999997E+56</v>
      </c>
      <c r="J265">
        <f t="shared" si="13"/>
        <v>0</v>
      </c>
    </row>
    <row r="266" spans="9:10" x14ac:dyDescent="0.2">
      <c r="I266" s="8">
        <f t="shared" si="14"/>
        <v>9.9999999999999967E+57</v>
      </c>
      <c r="J266">
        <f t="shared" si="13"/>
        <v>0</v>
      </c>
    </row>
    <row r="267" spans="9:10" x14ac:dyDescent="0.2">
      <c r="I267" s="8">
        <f t="shared" si="14"/>
        <v>9.9999999999999964E+58</v>
      </c>
      <c r="J267">
        <f t="shared" si="13"/>
        <v>0</v>
      </c>
    </row>
    <row r="268" spans="9:10" x14ac:dyDescent="0.2">
      <c r="I268" s="8">
        <f t="shared" si="14"/>
        <v>9.9999999999999959E+59</v>
      </c>
      <c r="J268">
        <f t="shared" ref="J268:J331" si="15">I268*(1-$B$9*I268)*EXP(-I268)</f>
        <v>0</v>
      </c>
    </row>
    <row r="269" spans="9:10" x14ac:dyDescent="0.2">
      <c r="I269" s="8">
        <f t="shared" si="14"/>
        <v>9.9999999999999952E+60</v>
      </c>
      <c r="J269">
        <f t="shared" si="15"/>
        <v>0</v>
      </c>
    </row>
    <row r="270" spans="9:10" x14ac:dyDescent="0.2">
      <c r="I270" s="8">
        <f t="shared" si="14"/>
        <v>9.9999999999999946E+61</v>
      </c>
      <c r="J270">
        <f t="shared" si="15"/>
        <v>0</v>
      </c>
    </row>
    <row r="271" spans="9:10" x14ac:dyDescent="0.2">
      <c r="I271" s="8">
        <f t="shared" si="14"/>
        <v>9.9999999999999951E+62</v>
      </c>
      <c r="J271">
        <f t="shared" si="15"/>
        <v>0</v>
      </c>
    </row>
    <row r="272" spans="9:10" x14ac:dyDescent="0.2">
      <c r="I272" s="8">
        <f t="shared" si="14"/>
        <v>9.9999999999999958E+63</v>
      </c>
      <c r="J272">
        <f t="shared" si="15"/>
        <v>0</v>
      </c>
    </row>
    <row r="273" spans="9:10" x14ac:dyDescent="0.2">
      <c r="I273" s="8">
        <f t="shared" si="14"/>
        <v>9.9999999999999952E+64</v>
      </c>
      <c r="J273">
        <f t="shared" si="15"/>
        <v>0</v>
      </c>
    </row>
    <row r="274" spans="9:10" x14ac:dyDescent="0.2">
      <c r="I274" s="8">
        <f t="shared" si="14"/>
        <v>9.9999999999999957E+65</v>
      </c>
      <c r="J274">
        <f t="shared" si="15"/>
        <v>0</v>
      </c>
    </row>
    <row r="275" spans="9:10" x14ac:dyDescent="0.2">
      <c r="I275" s="8">
        <f t="shared" si="14"/>
        <v>9.9999999999999953E+66</v>
      </c>
      <c r="J275">
        <f t="shared" si="15"/>
        <v>0</v>
      </c>
    </row>
    <row r="276" spans="9:10" x14ac:dyDescent="0.2">
      <c r="I276" s="8">
        <f t="shared" ref="I276:I339" si="16">I275*10</f>
        <v>9.9999999999999959E+67</v>
      </c>
      <c r="J276">
        <f t="shared" si="15"/>
        <v>0</v>
      </c>
    </row>
    <row r="277" spans="9:10" x14ac:dyDescent="0.2">
      <c r="I277" s="8">
        <f t="shared" si="16"/>
        <v>9.9999999999999969E+68</v>
      </c>
      <c r="J277">
        <f t="shared" si="15"/>
        <v>0</v>
      </c>
    </row>
    <row r="278" spans="9:10" x14ac:dyDescent="0.2">
      <c r="I278" s="8">
        <f t="shared" si="16"/>
        <v>9.9999999999999961E+69</v>
      </c>
      <c r="J278">
        <f t="shared" si="15"/>
        <v>0</v>
      </c>
    </row>
    <row r="279" spans="9:10" x14ac:dyDescent="0.2">
      <c r="I279" s="8">
        <f t="shared" si="16"/>
        <v>9.9999999999999955E+70</v>
      </c>
      <c r="J279">
        <f t="shared" si="15"/>
        <v>0</v>
      </c>
    </row>
    <row r="280" spans="9:10" x14ac:dyDescent="0.2">
      <c r="I280" s="8">
        <f t="shared" si="16"/>
        <v>9.9999999999999955E+71</v>
      </c>
      <c r="J280">
        <f t="shared" si="15"/>
        <v>0</v>
      </c>
    </row>
    <row r="281" spans="9:10" x14ac:dyDescent="0.2">
      <c r="I281" s="8">
        <f t="shared" si="16"/>
        <v>9.9999999999999951E+72</v>
      </c>
      <c r="J281">
        <f t="shared" si="15"/>
        <v>0</v>
      </c>
    </row>
    <row r="282" spans="9:10" x14ac:dyDescent="0.2">
      <c r="I282" s="8">
        <f t="shared" si="16"/>
        <v>9.9999999999999958E+73</v>
      </c>
      <c r="J282">
        <f t="shared" si="15"/>
        <v>0</v>
      </c>
    </row>
    <row r="283" spans="9:10" x14ac:dyDescent="0.2">
      <c r="I283" s="8">
        <f t="shared" si="16"/>
        <v>9.9999999999999952E+74</v>
      </c>
      <c r="J283">
        <f t="shared" si="15"/>
        <v>0</v>
      </c>
    </row>
    <row r="284" spans="9:10" x14ac:dyDescent="0.2">
      <c r="I284" s="8">
        <f t="shared" si="16"/>
        <v>9.9999999999999956E+75</v>
      </c>
      <c r="J284">
        <f t="shared" si="15"/>
        <v>0</v>
      </c>
    </row>
    <row r="285" spans="9:10" x14ac:dyDescent="0.2">
      <c r="I285" s="8">
        <f t="shared" si="16"/>
        <v>9.999999999999996E+76</v>
      </c>
      <c r="J285">
        <f t="shared" si="15"/>
        <v>0</v>
      </c>
    </row>
    <row r="286" spans="9:10" x14ac:dyDescent="0.2">
      <c r="I286" s="8">
        <f t="shared" si="16"/>
        <v>9.999999999999996E+77</v>
      </c>
      <c r="J286">
        <f t="shared" si="15"/>
        <v>0</v>
      </c>
    </row>
    <row r="287" spans="9:10" x14ac:dyDescent="0.2">
      <c r="I287" s="8">
        <f t="shared" si="16"/>
        <v>9.9999999999999964E+78</v>
      </c>
      <c r="J287">
        <f t="shared" si="15"/>
        <v>0</v>
      </c>
    </row>
    <row r="288" spans="9:10" x14ac:dyDescent="0.2">
      <c r="I288" s="8">
        <f t="shared" si="16"/>
        <v>9.9999999999999961E+79</v>
      </c>
      <c r="J288">
        <f t="shared" si="15"/>
        <v>0</v>
      </c>
    </row>
    <row r="289" spans="9:10" x14ac:dyDescent="0.2">
      <c r="I289" s="8">
        <f t="shared" si="16"/>
        <v>9.9999999999999971E+80</v>
      </c>
      <c r="J289">
        <f t="shared" si="15"/>
        <v>0</v>
      </c>
    </row>
    <row r="290" spans="9:10" x14ac:dyDescent="0.2">
      <c r="I290" s="8">
        <f t="shared" si="16"/>
        <v>9.9999999999999963E+81</v>
      </c>
      <c r="J290">
        <f t="shared" si="15"/>
        <v>0</v>
      </c>
    </row>
    <row r="291" spans="9:10" x14ac:dyDescent="0.2">
      <c r="I291" s="8">
        <f t="shared" si="16"/>
        <v>9.9999999999999963E+82</v>
      </c>
      <c r="J291">
        <f t="shared" si="15"/>
        <v>0</v>
      </c>
    </row>
    <row r="292" spans="9:10" x14ac:dyDescent="0.2">
      <c r="I292" s="8">
        <f t="shared" si="16"/>
        <v>9.9999999999999963E+83</v>
      </c>
      <c r="J292">
        <f t="shared" si="15"/>
        <v>0</v>
      </c>
    </row>
    <row r="293" spans="9:10" x14ac:dyDescent="0.2">
      <c r="I293" s="8">
        <f t="shared" si="16"/>
        <v>9.9999999999999967E+84</v>
      </c>
      <c r="J293">
        <f t="shared" si="15"/>
        <v>0</v>
      </c>
    </row>
    <row r="294" spans="9:10" x14ac:dyDescent="0.2">
      <c r="I294" s="8">
        <f t="shared" si="16"/>
        <v>9.9999999999999974E+85</v>
      </c>
      <c r="J294">
        <f t="shared" si="15"/>
        <v>0</v>
      </c>
    </row>
    <row r="295" spans="9:10" x14ac:dyDescent="0.2">
      <c r="I295" s="8">
        <f t="shared" si="16"/>
        <v>9.9999999999999974E+86</v>
      </c>
      <c r="J295">
        <f t="shared" si="15"/>
        <v>0</v>
      </c>
    </row>
    <row r="296" spans="9:10" x14ac:dyDescent="0.2">
      <c r="I296" s="8">
        <f t="shared" si="16"/>
        <v>9.9999999999999978E+87</v>
      </c>
      <c r="J296">
        <f t="shared" si="15"/>
        <v>0</v>
      </c>
    </row>
    <row r="297" spans="9:10" x14ac:dyDescent="0.2">
      <c r="I297" s="8">
        <f t="shared" si="16"/>
        <v>9.9999999999999985E+88</v>
      </c>
      <c r="J297">
        <f t="shared" si="15"/>
        <v>0</v>
      </c>
    </row>
    <row r="298" spans="9:10" x14ac:dyDescent="0.2">
      <c r="I298" s="8">
        <f t="shared" si="16"/>
        <v>9.9999999999999985E+89</v>
      </c>
      <c r="J298">
        <f t="shared" si="15"/>
        <v>0</v>
      </c>
    </row>
    <row r="299" spans="9:10" x14ac:dyDescent="0.2">
      <c r="I299" s="8">
        <f t="shared" si="16"/>
        <v>9.999999999999999E+90</v>
      </c>
      <c r="J299">
        <f t="shared" si="15"/>
        <v>0</v>
      </c>
    </row>
    <row r="300" spans="9:10" x14ac:dyDescent="0.2">
      <c r="I300" s="8">
        <f t="shared" si="16"/>
        <v>9.999999999999999E+91</v>
      </c>
      <c r="J300">
        <f t="shared" si="15"/>
        <v>0</v>
      </c>
    </row>
    <row r="301" spans="9:10" x14ac:dyDescent="0.2">
      <c r="I301" s="8">
        <f t="shared" si="16"/>
        <v>9.9999999999999993E+92</v>
      </c>
      <c r="J301">
        <f t="shared" si="15"/>
        <v>0</v>
      </c>
    </row>
    <row r="302" spans="9:10" x14ac:dyDescent="0.2">
      <c r="I302" s="8">
        <f t="shared" si="16"/>
        <v>1E+94</v>
      </c>
      <c r="J302">
        <f t="shared" si="15"/>
        <v>0</v>
      </c>
    </row>
    <row r="303" spans="9:10" x14ac:dyDescent="0.2">
      <c r="I303" s="8">
        <f t="shared" si="16"/>
        <v>1E+95</v>
      </c>
      <c r="J303">
        <f t="shared" si="15"/>
        <v>0</v>
      </c>
    </row>
    <row r="304" spans="9:10" x14ac:dyDescent="0.2">
      <c r="I304" s="8">
        <f t="shared" si="16"/>
        <v>1E+96</v>
      </c>
      <c r="J304">
        <f t="shared" si="15"/>
        <v>0</v>
      </c>
    </row>
    <row r="305" spans="9:10" x14ac:dyDescent="0.2">
      <c r="I305" s="8">
        <f t="shared" si="16"/>
        <v>1.0000000000000001E+97</v>
      </c>
      <c r="J305">
        <f t="shared" si="15"/>
        <v>0</v>
      </c>
    </row>
    <row r="306" spans="9:10" x14ac:dyDescent="0.2">
      <c r="I306" s="8">
        <f t="shared" si="16"/>
        <v>1.0000000000000001E+98</v>
      </c>
      <c r="J306">
        <f t="shared" si="15"/>
        <v>0</v>
      </c>
    </row>
    <row r="307" spans="9:10" x14ac:dyDescent="0.2">
      <c r="I307" s="8">
        <f t="shared" si="16"/>
        <v>1.0000000000000002E+99</v>
      </c>
      <c r="J307">
        <f t="shared" si="15"/>
        <v>0</v>
      </c>
    </row>
    <row r="308" spans="9:10" x14ac:dyDescent="0.2">
      <c r="I308" s="8">
        <f t="shared" si="16"/>
        <v>1.0000000000000002E+100</v>
      </c>
      <c r="J308">
        <f t="shared" si="15"/>
        <v>0</v>
      </c>
    </row>
    <row r="309" spans="9:10" x14ac:dyDescent="0.2">
      <c r="I309" s="8">
        <f t="shared" si="16"/>
        <v>1.0000000000000003E+101</v>
      </c>
      <c r="J309">
        <f t="shared" si="15"/>
        <v>0</v>
      </c>
    </row>
    <row r="310" spans="9:10" x14ac:dyDescent="0.2">
      <c r="I310" s="8">
        <f t="shared" si="16"/>
        <v>1.0000000000000004E+102</v>
      </c>
      <c r="J310">
        <f t="shared" si="15"/>
        <v>0</v>
      </c>
    </row>
    <row r="311" spans="9:10" x14ac:dyDescent="0.2">
      <c r="I311" s="8">
        <f t="shared" si="16"/>
        <v>1.0000000000000004E+103</v>
      </c>
      <c r="J311">
        <f t="shared" si="15"/>
        <v>0</v>
      </c>
    </row>
    <row r="312" spans="9:10" x14ac:dyDescent="0.2">
      <c r="I312" s="8">
        <f t="shared" si="16"/>
        <v>1.0000000000000003E+104</v>
      </c>
      <c r="J312">
        <f t="shared" si="15"/>
        <v>0</v>
      </c>
    </row>
    <row r="313" spans="9:10" x14ac:dyDescent="0.2">
      <c r="I313" s="8">
        <f t="shared" si="16"/>
        <v>1.0000000000000003E+105</v>
      </c>
      <c r="J313">
        <f t="shared" si="15"/>
        <v>0</v>
      </c>
    </row>
    <row r="314" spans="9:10" x14ac:dyDescent="0.2">
      <c r="I314" s="8">
        <f t="shared" si="16"/>
        <v>1.0000000000000003E+106</v>
      </c>
      <c r="J314">
        <f t="shared" si="15"/>
        <v>0</v>
      </c>
    </row>
    <row r="315" spans="9:10" x14ac:dyDescent="0.2">
      <c r="I315" s="8">
        <f t="shared" si="16"/>
        <v>1.0000000000000003E+107</v>
      </c>
      <c r="J315">
        <f t="shared" si="15"/>
        <v>0</v>
      </c>
    </row>
    <row r="316" spans="9:10" x14ac:dyDescent="0.2">
      <c r="I316" s="8">
        <f t="shared" si="16"/>
        <v>1.0000000000000003E+108</v>
      </c>
      <c r="J316">
        <f t="shared" si="15"/>
        <v>0</v>
      </c>
    </row>
    <row r="317" spans="9:10" x14ac:dyDescent="0.2">
      <c r="I317" s="8">
        <f t="shared" si="16"/>
        <v>1.0000000000000002E+109</v>
      </c>
      <c r="J317">
        <f t="shared" si="15"/>
        <v>0</v>
      </c>
    </row>
    <row r="318" spans="9:10" x14ac:dyDescent="0.2">
      <c r="I318" s="8">
        <f t="shared" si="16"/>
        <v>1.0000000000000002E+110</v>
      </c>
      <c r="J318">
        <f t="shared" si="15"/>
        <v>0</v>
      </c>
    </row>
    <row r="319" spans="9:10" x14ac:dyDescent="0.2">
      <c r="I319" s="8">
        <f t="shared" si="16"/>
        <v>1.0000000000000002E+111</v>
      </c>
      <c r="J319">
        <f t="shared" si="15"/>
        <v>0</v>
      </c>
    </row>
    <row r="320" spans="9:10" x14ac:dyDescent="0.2">
      <c r="I320" s="8">
        <f t="shared" si="16"/>
        <v>1.0000000000000001E+112</v>
      </c>
      <c r="J320">
        <f t="shared" si="15"/>
        <v>0</v>
      </c>
    </row>
    <row r="321" spans="9:10" x14ac:dyDescent="0.2">
      <c r="I321" s="8">
        <f t="shared" si="16"/>
        <v>1.0000000000000002E+113</v>
      </c>
      <c r="J321">
        <f t="shared" si="15"/>
        <v>0</v>
      </c>
    </row>
    <row r="322" spans="9:10" x14ac:dyDescent="0.2">
      <c r="I322" s="8">
        <f t="shared" si="16"/>
        <v>1.0000000000000002E+114</v>
      </c>
      <c r="J322">
        <f t="shared" si="15"/>
        <v>0</v>
      </c>
    </row>
    <row r="323" spans="9:10" x14ac:dyDescent="0.2">
      <c r="I323" s="8">
        <f t="shared" si="16"/>
        <v>1.0000000000000002E+115</v>
      </c>
      <c r="J323">
        <f t="shared" si="15"/>
        <v>0</v>
      </c>
    </row>
    <row r="324" spans="9:10" x14ac:dyDescent="0.2">
      <c r="I324" s="8">
        <f t="shared" si="16"/>
        <v>1.0000000000000002E+116</v>
      </c>
      <c r="J324">
        <f t="shared" si="15"/>
        <v>0</v>
      </c>
    </row>
    <row r="325" spans="9:10" x14ac:dyDescent="0.2">
      <c r="I325" s="8">
        <f t="shared" si="16"/>
        <v>1.0000000000000002E+117</v>
      </c>
      <c r="J325">
        <f t="shared" si="15"/>
        <v>0</v>
      </c>
    </row>
    <row r="326" spans="9:10" x14ac:dyDescent="0.2">
      <c r="I326" s="8">
        <f t="shared" si="16"/>
        <v>1.0000000000000002E+118</v>
      </c>
      <c r="J326">
        <f t="shared" si="15"/>
        <v>0</v>
      </c>
    </row>
    <row r="327" spans="9:10" x14ac:dyDescent="0.2">
      <c r="I327" s="8">
        <f t="shared" si="16"/>
        <v>1.0000000000000001E+119</v>
      </c>
      <c r="J327">
        <f t="shared" si="15"/>
        <v>0</v>
      </c>
    </row>
    <row r="328" spans="9:10" x14ac:dyDescent="0.2">
      <c r="I328" s="8">
        <f t="shared" si="16"/>
        <v>1.0000000000000001E+120</v>
      </c>
      <c r="J328">
        <f t="shared" si="15"/>
        <v>0</v>
      </c>
    </row>
    <row r="329" spans="9:10" x14ac:dyDescent="0.2">
      <c r="I329" s="8">
        <f t="shared" si="16"/>
        <v>1.0000000000000002E+121</v>
      </c>
      <c r="J329">
        <f t="shared" si="15"/>
        <v>0</v>
      </c>
    </row>
    <row r="330" spans="9:10" x14ac:dyDescent="0.2">
      <c r="I330" s="8">
        <f t="shared" si="16"/>
        <v>1.0000000000000002E+122</v>
      </c>
      <c r="J330">
        <f t="shared" si="15"/>
        <v>0</v>
      </c>
    </row>
    <row r="331" spans="9:10" x14ac:dyDescent="0.2">
      <c r="I331" s="8">
        <f t="shared" si="16"/>
        <v>1.0000000000000001E+123</v>
      </c>
      <c r="J331">
        <f t="shared" si="15"/>
        <v>0</v>
      </c>
    </row>
    <row r="332" spans="9:10" x14ac:dyDescent="0.2">
      <c r="I332" s="8">
        <f t="shared" si="16"/>
        <v>1.0000000000000001E+124</v>
      </c>
      <c r="J332">
        <f t="shared" ref="J332:J362" si="17">I332*(1-$B$9*I332)*EXP(-I332)</f>
        <v>0</v>
      </c>
    </row>
    <row r="333" spans="9:10" x14ac:dyDescent="0.2">
      <c r="I333" s="8">
        <f t="shared" si="16"/>
        <v>1.0000000000000001E+125</v>
      </c>
      <c r="J333">
        <f t="shared" si="17"/>
        <v>0</v>
      </c>
    </row>
    <row r="334" spans="9:10" x14ac:dyDescent="0.2">
      <c r="I334" s="8">
        <f t="shared" si="16"/>
        <v>1.0000000000000001E+126</v>
      </c>
      <c r="J334">
        <f t="shared" si="17"/>
        <v>0</v>
      </c>
    </row>
    <row r="335" spans="9:10" x14ac:dyDescent="0.2">
      <c r="I335" s="8">
        <f t="shared" si="16"/>
        <v>1.0000000000000001E+127</v>
      </c>
      <c r="J335">
        <f t="shared" si="17"/>
        <v>0</v>
      </c>
    </row>
    <row r="336" spans="9:10" x14ac:dyDescent="0.2">
      <c r="I336" s="8">
        <f t="shared" si="16"/>
        <v>1.0000000000000001E+128</v>
      </c>
      <c r="J336">
        <f t="shared" si="17"/>
        <v>0</v>
      </c>
    </row>
    <row r="337" spans="9:10" x14ac:dyDescent="0.2">
      <c r="I337" s="8">
        <f t="shared" si="16"/>
        <v>1E+129</v>
      </c>
      <c r="J337">
        <f t="shared" si="17"/>
        <v>0</v>
      </c>
    </row>
    <row r="338" spans="9:10" x14ac:dyDescent="0.2">
      <c r="I338" s="8">
        <f t="shared" si="16"/>
        <v>1.0000000000000001E+130</v>
      </c>
      <c r="J338">
        <f t="shared" si="17"/>
        <v>0</v>
      </c>
    </row>
    <row r="339" spans="9:10" x14ac:dyDescent="0.2">
      <c r="I339" s="8">
        <f t="shared" si="16"/>
        <v>1.0000000000000001E+131</v>
      </c>
      <c r="J339">
        <f t="shared" si="17"/>
        <v>0</v>
      </c>
    </row>
    <row r="340" spans="9:10" x14ac:dyDescent="0.2">
      <c r="I340" s="8">
        <f t="shared" ref="I340:I362" si="18">I339*10</f>
        <v>1.0000000000000001E+132</v>
      </c>
      <c r="J340">
        <f t="shared" si="17"/>
        <v>0</v>
      </c>
    </row>
    <row r="341" spans="9:10" x14ac:dyDescent="0.2">
      <c r="I341" s="8">
        <f t="shared" si="18"/>
        <v>1.0000000000000001E+133</v>
      </c>
      <c r="J341">
        <f t="shared" si="17"/>
        <v>0</v>
      </c>
    </row>
    <row r="342" spans="9:10" x14ac:dyDescent="0.2">
      <c r="I342" s="8">
        <f t="shared" si="18"/>
        <v>1.0000000000000001E+134</v>
      </c>
      <c r="J342">
        <f t="shared" si="17"/>
        <v>0</v>
      </c>
    </row>
    <row r="343" spans="9:10" x14ac:dyDescent="0.2">
      <c r="I343" s="8">
        <f t="shared" si="18"/>
        <v>1.0000000000000001E+135</v>
      </c>
      <c r="J343">
        <f t="shared" si="17"/>
        <v>0</v>
      </c>
    </row>
    <row r="344" spans="9:10" x14ac:dyDescent="0.2">
      <c r="I344" s="8">
        <f t="shared" si="18"/>
        <v>1.0000000000000002E+136</v>
      </c>
      <c r="J344">
        <f t="shared" si="17"/>
        <v>0</v>
      </c>
    </row>
    <row r="345" spans="9:10" x14ac:dyDescent="0.2">
      <c r="I345" s="8">
        <f t="shared" si="18"/>
        <v>1.0000000000000002E+137</v>
      </c>
      <c r="J345">
        <f t="shared" si="17"/>
        <v>0</v>
      </c>
    </row>
    <row r="346" spans="9:10" x14ac:dyDescent="0.2">
      <c r="I346" s="8">
        <f t="shared" si="18"/>
        <v>1.0000000000000002E+138</v>
      </c>
      <c r="J346">
        <f t="shared" si="17"/>
        <v>0</v>
      </c>
    </row>
    <row r="347" spans="9:10" x14ac:dyDescent="0.2">
      <c r="I347" s="8">
        <f t="shared" si="18"/>
        <v>1.0000000000000002E+139</v>
      </c>
      <c r="J347">
        <f t="shared" si="17"/>
        <v>0</v>
      </c>
    </row>
    <row r="348" spans="9:10" x14ac:dyDescent="0.2">
      <c r="I348" s="8">
        <f t="shared" si="18"/>
        <v>1.0000000000000003E+140</v>
      </c>
      <c r="J348">
        <f t="shared" si="17"/>
        <v>0</v>
      </c>
    </row>
    <row r="349" spans="9:10" x14ac:dyDescent="0.2">
      <c r="I349" s="8">
        <f t="shared" si="18"/>
        <v>1.0000000000000002E+141</v>
      </c>
      <c r="J349">
        <f t="shared" si="17"/>
        <v>0</v>
      </c>
    </row>
    <row r="350" spans="9:10" x14ac:dyDescent="0.2">
      <c r="I350" s="8">
        <f t="shared" si="18"/>
        <v>1.0000000000000002E+142</v>
      </c>
      <c r="J350">
        <f t="shared" si="17"/>
        <v>0</v>
      </c>
    </row>
    <row r="351" spans="9:10" x14ac:dyDescent="0.2">
      <c r="I351" s="8">
        <f t="shared" si="18"/>
        <v>1.0000000000000002E+143</v>
      </c>
      <c r="J351">
        <f t="shared" si="17"/>
        <v>0</v>
      </c>
    </row>
    <row r="352" spans="9:10" x14ac:dyDescent="0.2">
      <c r="I352" s="8">
        <f t="shared" si="18"/>
        <v>1.0000000000000002E+144</v>
      </c>
      <c r="J352">
        <f t="shared" si="17"/>
        <v>0</v>
      </c>
    </row>
    <row r="353" spans="9:10" x14ac:dyDescent="0.2">
      <c r="I353" s="8">
        <f t="shared" si="18"/>
        <v>1.0000000000000003E+145</v>
      </c>
      <c r="J353">
        <f t="shared" si="17"/>
        <v>0</v>
      </c>
    </row>
    <row r="354" spans="9:10" x14ac:dyDescent="0.2">
      <c r="I354" s="8">
        <f t="shared" si="18"/>
        <v>1.0000000000000002E+146</v>
      </c>
      <c r="J354">
        <f t="shared" si="17"/>
        <v>0</v>
      </c>
    </row>
    <row r="355" spans="9:10" x14ac:dyDescent="0.2">
      <c r="I355" s="8">
        <f t="shared" si="18"/>
        <v>1.0000000000000002E+147</v>
      </c>
      <c r="J355">
        <f t="shared" si="17"/>
        <v>0</v>
      </c>
    </row>
    <row r="356" spans="9:10" x14ac:dyDescent="0.2">
      <c r="I356" s="8">
        <f t="shared" si="18"/>
        <v>1.0000000000000002E+148</v>
      </c>
      <c r="J356">
        <f t="shared" si="17"/>
        <v>0</v>
      </c>
    </row>
    <row r="357" spans="9:10" x14ac:dyDescent="0.2">
      <c r="I357" s="8">
        <f t="shared" si="18"/>
        <v>1.0000000000000002E+149</v>
      </c>
      <c r="J357">
        <f t="shared" si="17"/>
        <v>0</v>
      </c>
    </row>
    <row r="358" spans="9:10" x14ac:dyDescent="0.2">
      <c r="I358" s="8">
        <f t="shared" si="18"/>
        <v>1.0000000000000002E+150</v>
      </c>
      <c r="J358">
        <f t="shared" si="17"/>
        <v>0</v>
      </c>
    </row>
    <row r="359" spans="9:10" x14ac:dyDescent="0.2">
      <c r="I359" s="8">
        <f t="shared" si="18"/>
        <v>1.0000000000000002E+151</v>
      </c>
      <c r="J359">
        <f t="shared" si="17"/>
        <v>0</v>
      </c>
    </row>
    <row r="360" spans="9:10" x14ac:dyDescent="0.2">
      <c r="I360" s="8">
        <f t="shared" si="18"/>
        <v>1.0000000000000002E+152</v>
      </c>
      <c r="J360">
        <f t="shared" si="17"/>
        <v>0</v>
      </c>
    </row>
    <row r="361" spans="9:10" x14ac:dyDescent="0.2">
      <c r="I361" s="8">
        <f t="shared" si="18"/>
        <v>1.0000000000000002E+153</v>
      </c>
      <c r="J361">
        <f t="shared" si="17"/>
        <v>0</v>
      </c>
    </row>
    <row r="362" spans="9:10" x14ac:dyDescent="0.2">
      <c r="I362" s="8">
        <f t="shared" si="18"/>
        <v>1.0000000000000002E+154</v>
      </c>
      <c r="J362">
        <f t="shared" si="17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Sheet1</vt:lpstr>
      <vt:lpstr>ddx_pdf extrema</vt:lpstr>
      <vt:lpstr>Sheet2</vt:lpstr>
      <vt:lpstr>g_1_alpha_g_exp_m_g</vt:lpstr>
      <vt:lpstr>g_exp_m_g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Dunn</dc:creator>
  <cp:lastModifiedBy>Microsoft Office User</cp:lastModifiedBy>
  <dcterms:created xsi:type="dcterms:W3CDTF">2015-10-26T02:43:47Z</dcterms:created>
  <dcterms:modified xsi:type="dcterms:W3CDTF">2017-12-19T05:25:21Z</dcterms:modified>
</cp:coreProperties>
</file>