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josep\ThriveAI\"/>
    </mc:Choice>
  </mc:AlternateContent>
  <xr:revisionPtr revIDLastSave="0" documentId="13_ncr:1_{091C0E18-B344-4CF5-B523-5AEA1F99C25D}" xr6:coauthVersionLast="47" xr6:coauthVersionMax="47" xr10:uidLastSave="{00000000-0000-0000-0000-000000000000}"/>
  <bookViews>
    <workbookView xWindow="-120" yWindow="-120" windowWidth="24240" windowHeight="13020" xr2:uid="{568EF31D-8985-4852-83DE-9C10A9DD644C}"/>
  </bookViews>
  <sheets>
    <sheet name="April by Resource" sheetId="19" r:id="rId1"/>
    <sheet name="March by " sheetId="18" r:id="rId2"/>
    <sheet name="March by Resource" sheetId="17" r:id="rId3"/>
    <sheet name="Invoice #1 Jan" sheetId="15" r:id="rId4"/>
    <sheet name="Invoice #2 Feb" sheetId="12" r:id="rId5"/>
    <sheet name="Invoice #1 Jan " sheetId="2" state="hidden" r:id="rId6"/>
    <sheet name="Invoice #3 March" sheetId="16" r:id="rId7"/>
    <sheet name="Breakout Hours" sheetId="1" r:id="rId8"/>
    <sheet name="Expense" sheetId="11" r:id="rId9"/>
    <sheet name="Jan by Resource" sheetId="14" r:id="rId10"/>
    <sheet name="Feb by Resource" sheetId="13" r:id="rId11"/>
  </sheets>
  <definedNames>
    <definedName name="_xlnm._FilterDatabase" localSheetId="7" hidden="1">'Breakout Hours'!$B$1:$BV$1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19" l="1"/>
  <c r="E8" i="19"/>
  <c r="E19" i="19"/>
  <c r="E20" i="19" s="1"/>
  <c r="I7" i="19"/>
  <c r="L6" i="19"/>
  <c r="L7" i="19" s="1"/>
  <c r="K6" i="19"/>
  <c r="K7" i="19" s="1"/>
  <c r="I6" i="19"/>
  <c r="G6" i="19"/>
  <c r="G7" i="19" s="1"/>
  <c r="F6" i="19"/>
  <c r="F8" i="19" s="1"/>
  <c r="E6" i="19"/>
  <c r="D6" i="19"/>
  <c r="D8" i="19" s="1"/>
  <c r="C6" i="19"/>
  <c r="C7" i="19" s="1"/>
  <c r="H5" i="19"/>
  <c r="H4" i="19"/>
  <c r="H3" i="19"/>
  <c r="H2" i="19"/>
  <c r="E8" i="17"/>
  <c r="E9" i="17" s="1"/>
  <c r="C60" i="1"/>
  <c r="G8" i="18"/>
  <c r="F8" i="18"/>
  <c r="K6" i="18"/>
  <c r="K7" i="18" s="1"/>
  <c r="J6" i="18"/>
  <c r="J7" i="18" s="1"/>
  <c r="H6" i="18"/>
  <c r="H7" i="18" s="1"/>
  <c r="G6" i="18"/>
  <c r="G7" i="18" s="1"/>
  <c r="F6" i="18"/>
  <c r="F7" i="18" s="1"/>
  <c r="E6" i="18"/>
  <c r="E7" i="18" s="1"/>
  <c r="E8" i="18" s="1"/>
  <c r="D6" i="18"/>
  <c r="D8" i="18" s="1"/>
  <c r="C6" i="18"/>
  <c r="C7" i="18" s="1"/>
  <c r="E20" i="17"/>
  <c r="E19" i="17"/>
  <c r="D9" i="17"/>
  <c r="F9" i="17"/>
  <c r="G9" i="17"/>
  <c r="H3" i="17"/>
  <c r="H4" i="17"/>
  <c r="H5" i="17"/>
  <c r="H2" i="17"/>
  <c r="L6" i="17"/>
  <c r="L7" i="17" s="1"/>
  <c r="K6" i="17"/>
  <c r="K7" i="17" s="1"/>
  <c r="I6" i="17"/>
  <c r="I7" i="17" s="1"/>
  <c r="G6" i="17"/>
  <c r="G8" i="17" s="1"/>
  <c r="F6" i="17"/>
  <c r="F8" i="17" s="1"/>
  <c r="E6" i="17"/>
  <c r="E7" i="17" s="1"/>
  <c r="D6" i="17"/>
  <c r="D7" i="17" s="1"/>
  <c r="C6" i="17"/>
  <c r="C8" i="17" s="1"/>
  <c r="D6" i="16"/>
  <c r="B6" i="16"/>
  <c r="C5" i="16"/>
  <c r="C6" i="16" s="1"/>
  <c r="E6" i="16" s="1"/>
  <c r="D6" i="15"/>
  <c r="B6" i="15"/>
  <c r="C5" i="15"/>
  <c r="C6" i="15" s="1"/>
  <c r="E6" i="15" s="1"/>
  <c r="F7" i="19" l="1"/>
  <c r="F9" i="19" s="1"/>
  <c r="H6" i="19"/>
  <c r="H7" i="19" s="1"/>
  <c r="G9" i="19"/>
  <c r="D7" i="19"/>
  <c r="E7" i="19"/>
  <c r="E9" i="19" s="1"/>
  <c r="C8" i="19"/>
  <c r="C9" i="19" s="1"/>
  <c r="D7" i="18"/>
  <c r="I7" i="18" s="1"/>
  <c r="C8" i="18"/>
  <c r="H6" i="17"/>
  <c r="H7" i="17" s="1"/>
  <c r="D8" i="17"/>
  <c r="F7" i="17"/>
  <c r="G7" i="17"/>
  <c r="C7" i="17"/>
  <c r="C9" i="17" s="1"/>
  <c r="H9" i="17" s="1"/>
  <c r="J9" i="17" s="1"/>
  <c r="E5" i="16"/>
  <c r="E5" i="15"/>
  <c r="J7" i="19" l="1"/>
  <c r="D9" i="19"/>
  <c r="H9" i="19" s="1"/>
  <c r="J9" i="19" s="1"/>
  <c r="J7" i="17"/>
  <c r="K6" i="14"/>
  <c r="K7" i="14" s="1"/>
  <c r="J6" i="14"/>
  <c r="J7" i="14" s="1"/>
  <c r="H6" i="14"/>
  <c r="H7" i="14" s="1"/>
  <c r="G6" i="14"/>
  <c r="F6" i="14"/>
  <c r="F7" i="14" s="1"/>
  <c r="E6" i="14"/>
  <c r="E7" i="14" s="1"/>
  <c r="E8" i="14" s="1"/>
  <c r="D6" i="14"/>
  <c r="D7" i="14" s="1"/>
  <c r="C6" i="14"/>
  <c r="C8" i="14" s="1"/>
  <c r="G8" i="13"/>
  <c r="F8" i="13"/>
  <c r="E8" i="13"/>
  <c r="D8" i="13"/>
  <c r="C8" i="13"/>
  <c r="I7" i="13"/>
  <c r="H7" i="13"/>
  <c r="H6" i="13"/>
  <c r="C6" i="13"/>
  <c r="C7" i="13" s="1"/>
  <c r="D6" i="13"/>
  <c r="D7" i="13" s="1"/>
  <c r="E6" i="13"/>
  <c r="E7" i="13" s="1"/>
  <c r="F6" i="13"/>
  <c r="F7" i="13" s="1"/>
  <c r="G6" i="13"/>
  <c r="G7" i="13" s="1"/>
  <c r="J6" i="13"/>
  <c r="J7" i="13" s="1"/>
  <c r="K6" i="13"/>
  <c r="K7" i="13" s="1"/>
  <c r="C39" i="1"/>
  <c r="E6" i="12"/>
  <c r="E5" i="12"/>
  <c r="D6" i="12"/>
  <c r="B6" i="12"/>
  <c r="G8" i="14" l="1"/>
  <c r="I6" i="14"/>
  <c r="D8" i="14"/>
  <c r="C7" i="14"/>
  <c r="F8" i="14"/>
  <c r="G7" i="14"/>
  <c r="C5" i="12"/>
  <c r="C12" i="11"/>
  <c r="E6" i="2"/>
  <c r="C7" i="11"/>
  <c r="C22" i="1"/>
  <c r="C6" i="2"/>
  <c r="D5" i="2"/>
  <c r="E5" i="2" s="1"/>
  <c r="B6" i="2"/>
  <c r="I7" i="14" l="1"/>
  <c r="C6" i="12"/>
  <c r="D6" i="2"/>
</calcChain>
</file>

<file path=xl/sharedStrings.xml><?xml version="1.0" encoding="utf-8"?>
<sst xmlns="http://schemas.openxmlformats.org/spreadsheetml/2006/main" count="349" uniqueCount="77">
  <si>
    <t>hrs</t>
  </si>
  <si>
    <t xml:space="preserve">Date </t>
  </si>
  <si>
    <t>High Level</t>
  </si>
  <si>
    <t xml:space="preserve">Consulting Invoice #1 </t>
  </si>
  <si>
    <t>Month</t>
  </si>
  <si>
    <t>Hours</t>
  </si>
  <si>
    <t>Overview</t>
  </si>
  <si>
    <t>Total</t>
  </si>
  <si>
    <t>January</t>
  </si>
  <si>
    <t>ThriveAI - Joseph A. Eberle</t>
  </si>
  <si>
    <t xml:space="preserve">Infrastructure Setup, Infrastructure Modules 1.) talking_code 2.) logging_and_debugging 3.) User Interface Design </t>
  </si>
  <si>
    <t>Expense</t>
  </si>
  <si>
    <t>Resource</t>
  </si>
  <si>
    <t>JAE</t>
  </si>
  <si>
    <t xml:space="preserve">KR </t>
  </si>
  <si>
    <t>AS</t>
  </si>
  <si>
    <t>FM</t>
  </si>
  <si>
    <t xml:space="preserve">GM </t>
  </si>
  <si>
    <t xml:space="preserve"> Vanna Setup,  Db Discovery, project onboarding, PG installation</t>
  </si>
  <si>
    <t>talking code, NLP to SQL engine- Vanna Setup, Streamlit configuration, Postgresql Setup, weekly meetings, Penguins Machine Learning, Titanic Machine Learning, github publishing, branding,  Medical Questions,  titanic questions,  DB Discovery</t>
  </si>
  <si>
    <t xml:space="preserve"> NLP to SQL engine- Vanna Setup , Streamlit configuration, Postgresql Setup, weekly meetings, User Interface Design, Db Discovery</t>
  </si>
  <si>
    <t>talking code, NLP to SQL engine, Streamlit configuration, Postgresql Setup, weekly meetings, Penguins Machine Learning, Titanic Machine Learning, github publishing, branding, 200 Medical Questions, 100 titanic questions, 100 Penguin Questions, DB Discovery</t>
  </si>
  <si>
    <t xml:space="preserve"> NLP to SQL engine, Streamlit configuration, Postgresql Setup, weekly meetings, User Interface Design, Db Discovery</t>
  </si>
  <si>
    <t xml:space="preserve"> NLP to SQL engine,  Db Discovery, project onboarding, PG installation</t>
  </si>
  <si>
    <t>Intent calculation, ethical guidelines</t>
  </si>
  <si>
    <t xml:space="preserve"> NLP to SQL engine,  Db Discovery, project onboarding, PG installation, weekly prototyping meeting</t>
  </si>
  <si>
    <t>talking code, NLP to SQL engine, Streamlit configuration, Postgresql Setup, weekly meetings, Penguins Machine Learning, Titanic Machine Learning, github publishing, branding,  Medical Questions, 100 titanic questions, 10 Penguin Questions, DB Discovery</t>
  </si>
  <si>
    <t>Labor Amount</t>
  </si>
  <si>
    <t xml:space="preserve">Accounting Firm </t>
  </si>
  <si>
    <t>Lawyer</t>
  </si>
  <si>
    <t>Legal Zoom / MYS filing</t>
  </si>
  <si>
    <t xml:space="preserve">Als PC </t>
  </si>
  <si>
    <t>Als Monitor</t>
  </si>
  <si>
    <t>Office Staff (4 hr per)</t>
  </si>
  <si>
    <t>talking code, NLP to SQL engine, Streamlit configuration, Postgresql Setup, weekly meetings, Penguins Machine Learning, Titanic Machine Learning, github publishing, Term Frequency / Inverse Docuiment Frequency,  Medical Questions,  titanic questions, Penguin Questions, DB Discovery</t>
  </si>
  <si>
    <t xml:space="preserve">Jan </t>
  </si>
  <si>
    <t>Feb</t>
  </si>
  <si>
    <t xml:space="preserve">Month </t>
  </si>
  <si>
    <t>Jan</t>
  </si>
  <si>
    <t>Text to voice,  NLP to SQL engine-  Streamlit design, Postgresql Tuning, weekly meetings, Penguins Machine Learning, Titanic Machine Learning, github publishing, branding,  Medical Questions,  titanic questions,  DB Discovery Tuning</t>
  </si>
  <si>
    <t>Ethical Guidelines</t>
  </si>
  <si>
    <t>Autogen Ai agents, Pandas cleanup</t>
  </si>
  <si>
    <t>Jupyter Streamlit confuguration, Data science storyboard</t>
  </si>
  <si>
    <t>Vacation</t>
  </si>
  <si>
    <t>Vanna Integration, Anthropic investigation</t>
  </si>
  <si>
    <t>Vanna training SQL, Schema</t>
  </si>
  <si>
    <t xml:space="preserve">Jupyter Streamlit confuguration, Data science storyboard, confiuring Demo, weekly integration meetings </t>
  </si>
  <si>
    <t>Jupyter Streamlit confuguration, Data science storyboard, confiuring Demo, weekly integration meetings&lt; HEL data onboarding</t>
  </si>
  <si>
    <t>JE</t>
  </si>
  <si>
    <t>RE</t>
  </si>
  <si>
    <t xml:space="preserve">AS </t>
  </si>
  <si>
    <t>PC</t>
  </si>
  <si>
    <t>DE</t>
  </si>
  <si>
    <t>wk1</t>
  </si>
  <si>
    <t>wk2</t>
  </si>
  <si>
    <t xml:space="preserve"> </t>
  </si>
  <si>
    <t>WK 1</t>
  </si>
  <si>
    <t>WK 3</t>
  </si>
  <si>
    <t>WK 2</t>
  </si>
  <si>
    <t>WK 4</t>
  </si>
  <si>
    <t>Mar</t>
  </si>
  <si>
    <t>Apr</t>
  </si>
  <si>
    <t>Invoice</t>
  </si>
  <si>
    <t>Consulting Invoice #1 - Jan</t>
  </si>
  <si>
    <t>Consulting Invoice #2 - February</t>
  </si>
  <si>
    <t>Consulting Invoice #3 - March</t>
  </si>
  <si>
    <t xml:space="preserve">LLM Integration, Descritive statistics, Streamlit, Test Framework, ethical guardrails, </t>
  </si>
  <si>
    <t>Logging and debugging module, ground truth -  Streamlit design, Postgresql Tuning,  Medical Questions,  titanic questions,  DB Discovery Tuning</t>
  </si>
  <si>
    <t xml:space="preserve">LLM pass through integration,  NLP similarity function </t>
  </si>
  <si>
    <t>wk3</t>
  </si>
  <si>
    <t>wk4</t>
  </si>
  <si>
    <t xml:space="preserve">Ethical Guidelines - hugging face, zero shot </t>
  </si>
  <si>
    <t xml:space="preserve">RE </t>
  </si>
  <si>
    <t xml:space="preserve">UV library Manager, Docker containerization, github integration  </t>
  </si>
  <si>
    <t>Ethical Guidelines - integration to chatbot</t>
  </si>
  <si>
    <t xml:space="preserve">Vanna Integration, Anthropic investigation, OLLAMA </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</si>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</sst>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_(* #,##0_);_(* \(#,##0\);_(* &quot;-&quot;??_);_(@_)"/>
  </numFmts>
  <fonts count="8" x14ac:knownFonts="1">
    <font>
      <sz val="11"/>
      <color theme="1"/>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b/>
      <sz val="16"/>
      <color theme="1"/>
      <name val="Calibri"/>
      <family val="2"/>
      <scheme val="minor"/>
    </font>
    <font>
      <sz val="8"/>
      <name val="Calibri"/>
      <family val="2"/>
      <scheme val="minor"/>
    </font>
    <font>
      <sz val="16"/>
      <color theme="1"/>
      <name val="Calibri"/>
      <family val="2"/>
      <scheme val="minor"/>
    </font>
  </fonts>
  <fills count="17">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7"/>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2"/>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8"/>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5" tint="0.59999389629810485"/>
        <bgColor indexed="64"/>
      </patternFill>
    </fill>
  </fills>
  <borders count="10">
    <border>
      <left/>
      <right/>
      <top/>
      <bottom/>
      <diagonal/>
    </border>
    <border>
      <left style="medium">
        <color auto="1"/>
      </left>
      <right style="medium">
        <color auto="1"/>
      </right>
      <top style="medium">
        <color auto="1"/>
      </top>
      <bottom style="medium">
        <color auto="1"/>
      </bottom>
      <diagonal/>
    </border>
    <border>
      <left/>
      <right/>
      <top style="thin">
        <color auto="1"/>
      </top>
      <bottom style="thin">
        <color auto="1"/>
      </bottom>
      <diagonal/>
    </border>
    <border>
      <left/>
      <right style="thick">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
      <left style="thin">
        <color auto="1"/>
      </left>
      <right style="thin">
        <color auto="1"/>
      </right>
      <top style="thin">
        <color auto="1"/>
      </top>
      <bottom/>
      <diagonal/>
    </border>
  </borders>
  <cellStyleXfs count="3">
    <xf numFmtId="0" fontId="0" fillId="0" borderId="0"/>
    <xf numFmtId="44" fontId="2" fillId="0" borderId="0" applyFont="0" applyFill="0" applyBorder="0" applyAlignment="0" applyProtection="0"/>
    <xf numFmtId="43" fontId="2" fillId="0" borderId="0" applyFont="0" applyFill="0" applyBorder="0" applyAlignment="0" applyProtection="0"/>
  </cellStyleXfs>
  <cellXfs count="63">
    <xf numFmtId="0" fontId="0" fillId="0" borderId="0" xfId="0"/>
    <xf numFmtId="0" fontId="1" fillId="0" borderId="0" xfId="0" applyFont="1"/>
    <xf numFmtId="0" fontId="0" fillId="0" borderId="0" xfId="0" applyAlignment="1">
      <alignment wrapText="1"/>
    </xf>
    <xf numFmtId="0" fontId="0" fillId="3" borderId="0" xfId="0" applyFill="1"/>
    <xf numFmtId="0" fontId="0" fillId="3" borderId="0" xfId="0" applyFill="1" applyAlignment="1">
      <alignment wrapText="1"/>
    </xf>
    <xf numFmtId="0" fontId="4" fillId="3" borderId="0" xfId="0" applyFont="1" applyFill="1"/>
    <xf numFmtId="0" fontId="4" fillId="0" borderId="0" xfId="0" applyFont="1"/>
    <xf numFmtId="0" fontId="4" fillId="0" borderId="1" xfId="0" applyFont="1" applyBorder="1" applyAlignment="1">
      <alignment vertical="top"/>
    </xf>
    <xf numFmtId="164" fontId="4" fillId="0" borderId="1" xfId="1" applyNumberFormat="1" applyFont="1" applyBorder="1" applyAlignment="1">
      <alignment vertical="top"/>
    </xf>
    <xf numFmtId="0" fontId="4" fillId="0" borderId="1" xfId="0" applyFont="1" applyBorder="1" applyAlignment="1">
      <alignment vertical="top" wrapText="1"/>
    </xf>
    <xf numFmtId="0" fontId="1" fillId="4" borderId="1" xfId="0" applyFont="1" applyFill="1" applyBorder="1" applyAlignment="1">
      <alignment vertical="top"/>
    </xf>
    <xf numFmtId="164" fontId="1" fillId="4" borderId="1" xfId="1" applyNumberFormat="1" applyFont="1" applyFill="1" applyBorder="1" applyAlignment="1">
      <alignment vertical="top"/>
    </xf>
    <xf numFmtId="14" fontId="1" fillId="2" borderId="0" xfId="0" applyNumberFormat="1" applyFont="1" applyFill="1" applyAlignment="1">
      <alignment horizontal="center" wrapText="1"/>
    </xf>
    <xf numFmtId="0" fontId="1" fillId="2" borderId="0" xfId="0" applyFont="1" applyFill="1" applyAlignment="1">
      <alignment horizontal="center" wrapText="1"/>
    </xf>
    <xf numFmtId="0" fontId="1" fillId="3" borderId="0" xfId="0" applyFont="1" applyFill="1"/>
    <xf numFmtId="0" fontId="1" fillId="4" borderId="1" xfId="0" applyFont="1" applyFill="1" applyBorder="1" applyAlignment="1">
      <alignment wrapText="1"/>
    </xf>
    <xf numFmtId="0" fontId="1" fillId="5" borderId="0" xfId="0" applyFont="1" applyFill="1"/>
    <xf numFmtId="0" fontId="1" fillId="5" borderId="0" xfId="0" applyFont="1" applyFill="1" applyAlignment="1">
      <alignment wrapText="1"/>
    </xf>
    <xf numFmtId="0" fontId="0" fillId="6" borderId="2" xfId="0" applyFill="1" applyBorder="1" applyAlignment="1">
      <alignment vertical="top"/>
    </xf>
    <xf numFmtId="0" fontId="0" fillId="6" borderId="3" xfId="0" applyFill="1" applyBorder="1" applyAlignment="1">
      <alignment vertical="top" wrapText="1"/>
    </xf>
    <xf numFmtId="0" fontId="0" fillId="7" borderId="2" xfId="0" applyFill="1" applyBorder="1" applyAlignment="1">
      <alignment vertical="top"/>
    </xf>
    <xf numFmtId="0" fontId="0" fillId="7" borderId="3" xfId="0" applyFill="1" applyBorder="1" applyAlignment="1">
      <alignment vertical="top" wrapText="1"/>
    </xf>
    <xf numFmtId="6" fontId="4" fillId="0" borderId="1" xfId="0" applyNumberFormat="1" applyFont="1" applyBorder="1" applyAlignment="1">
      <alignment vertical="top"/>
    </xf>
    <xf numFmtId="6" fontId="1" fillId="4" borderId="1" xfId="0" applyNumberFormat="1" applyFont="1" applyFill="1" applyBorder="1" applyAlignment="1">
      <alignment vertical="top"/>
    </xf>
    <xf numFmtId="0" fontId="0" fillId="8" borderId="2" xfId="0" applyFill="1" applyBorder="1" applyAlignment="1">
      <alignment vertical="top"/>
    </xf>
    <xf numFmtId="0" fontId="0" fillId="8" borderId="3" xfId="0" applyFill="1" applyBorder="1" applyAlignment="1">
      <alignment vertical="top" wrapText="1"/>
    </xf>
    <xf numFmtId="0" fontId="0" fillId="9" borderId="2" xfId="0" applyFill="1" applyBorder="1" applyAlignment="1">
      <alignment vertical="top"/>
    </xf>
    <xf numFmtId="0" fontId="0" fillId="9" borderId="3" xfId="0" applyFill="1" applyBorder="1" applyAlignment="1">
      <alignment vertical="top" wrapText="1"/>
    </xf>
    <xf numFmtId="6" fontId="0" fillId="0" borderId="0" xfId="0" applyNumberFormat="1"/>
    <xf numFmtId="0" fontId="3" fillId="10" borderId="0" xfId="0" applyFont="1" applyFill="1"/>
    <xf numFmtId="6" fontId="3" fillId="10" borderId="0" xfId="0" applyNumberFormat="1" applyFont="1" applyFill="1"/>
    <xf numFmtId="0" fontId="0" fillId="7" borderId="4" xfId="0" applyFill="1" applyBorder="1" applyAlignment="1">
      <alignment vertical="top"/>
    </xf>
    <xf numFmtId="14" fontId="0" fillId="7" borderId="5" xfId="0" applyNumberFormat="1" applyFill="1" applyBorder="1" applyAlignment="1">
      <alignment vertical="top"/>
    </xf>
    <xf numFmtId="14" fontId="0" fillId="8" borderId="5" xfId="0" applyNumberFormat="1" applyFill="1" applyBorder="1" applyAlignment="1">
      <alignment vertical="top"/>
    </xf>
    <xf numFmtId="14" fontId="0" fillId="9" borderId="5" xfId="0" applyNumberFormat="1" applyFill="1" applyBorder="1" applyAlignment="1">
      <alignment vertical="top"/>
    </xf>
    <xf numFmtId="14" fontId="0" fillId="6" borderId="6" xfId="0" applyNumberFormat="1" applyFill="1" applyBorder="1" applyAlignment="1">
      <alignment vertical="top"/>
    </xf>
    <xf numFmtId="14" fontId="0" fillId="6" borderId="5" xfId="0" applyNumberFormat="1" applyFill="1" applyBorder="1" applyAlignment="1">
      <alignment vertical="top"/>
    </xf>
    <xf numFmtId="165" fontId="4" fillId="0" borderId="1" xfId="2" applyNumberFormat="1" applyFont="1" applyBorder="1" applyAlignment="1">
      <alignment horizontal="center" vertical="top"/>
    </xf>
    <xf numFmtId="0" fontId="0" fillId="11" borderId="3" xfId="0" applyFill="1" applyBorder="1" applyAlignment="1">
      <alignment vertical="top" wrapText="1"/>
    </xf>
    <xf numFmtId="0" fontId="1" fillId="4" borderId="1" xfId="0" applyFont="1" applyFill="1" applyBorder="1" applyAlignment="1">
      <alignment horizontal="right" vertical="top"/>
    </xf>
    <xf numFmtId="0" fontId="0" fillId="8" borderId="2" xfId="0" applyFill="1" applyBorder="1" applyAlignment="1">
      <alignment vertical="top" wrapText="1"/>
    </xf>
    <xf numFmtId="0" fontId="5" fillId="12" borderId="0" xfId="0" applyFont="1" applyFill="1" applyAlignment="1">
      <alignment horizontal="center"/>
    </xf>
    <xf numFmtId="0" fontId="7" fillId="12" borderId="0" xfId="0" applyFont="1" applyFill="1"/>
    <xf numFmtId="0" fontId="7" fillId="3" borderId="0" xfId="0" applyFont="1" applyFill="1"/>
    <xf numFmtId="0" fontId="7" fillId="0" borderId="7" xfId="0" applyFont="1" applyBorder="1"/>
    <xf numFmtId="0" fontId="7" fillId="10" borderId="7" xfId="0" applyFont="1" applyFill="1" applyBorder="1"/>
    <xf numFmtId="164" fontId="7" fillId="0" borderId="7" xfId="1" applyNumberFormat="1" applyFont="1" applyBorder="1"/>
    <xf numFmtId="0" fontId="7" fillId="0" borderId="5" xfId="0" applyFont="1" applyBorder="1"/>
    <xf numFmtId="0" fontId="7" fillId="0" borderId="4" xfId="0" applyFont="1" applyBorder="1"/>
    <xf numFmtId="0" fontId="7" fillId="10" borderId="9" xfId="0" applyFont="1" applyFill="1" applyBorder="1"/>
    <xf numFmtId="165" fontId="5" fillId="13" borderId="8" xfId="2" applyNumberFormat="1" applyFont="1" applyFill="1" applyBorder="1"/>
    <xf numFmtId="164" fontId="5" fillId="13" borderId="7" xfId="1" applyNumberFormat="1" applyFont="1" applyFill="1" applyBorder="1"/>
    <xf numFmtId="0" fontId="5" fillId="14" borderId="0" xfId="0" applyFont="1" applyFill="1" applyAlignment="1">
      <alignment horizontal="center"/>
    </xf>
    <xf numFmtId="0" fontId="7" fillId="14" borderId="0" xfId="0" applyFont="1" applyFill="1"/>
    <xf numFmtId="164" fontId="7" fillId="0" borderId="0" xfId="1" applyNumberFormat="1" applyFont="1" applyBorder="1"/>
    <xf numFmtId="0" fontId="5" fillId="15" borderId="0" xfId="0" applyFont="1" applyFill="1" applyAlignment="1">
      <alignment horizontal="center"/>
    </xf>
    <xf numFmtId="0" fontId="5" fillId="16" borderId="0" xfId="0" applyFont="1" applyFill="1" applyAlignment="1">
      <alignment horizontal="center"/>
    </xf>
    <xf numFmtId="164" fontId="5" fillId="13" borderId="8" xfId="1" applyNumberFormat="1" applyFont="1" applyFill="1" applyBorder="1"/>
    <xf numFmtId="0" fontId="0" fillId="3" borderId="0" xfId="0" applyFill="1" applyAlignment="1">
      <alignment horizontal="center"/>
    </xf>
    <xf numFmtId="0" fontId="5" fillId="2" borderId="0" xfId="0" applyFont="1" applyFill="1" applyAlignment="1">
      <alignment horizontal="center"/>
    </xf>
    <xf numFmtId="0" fontId="3" fillId="2" borderId="0" xfId="0" applyFont="1" applyFill="1" applyAlignment="1">
      <alignment horizontal="center" wrapText="1"/>
    </xf>
    <xf numFmtId="14" fontId="0" fillId="2" borderId="0" xfId="0" applyNumberFormat="1" applyFill="1" applyAlignment="1">
      <alignment horizontal="center" wrapText="1"/>
    </xf>
    <xf numFmtId="0" fontId="0" fillId="2" borderId="0" xfId="0" applyFill="1" applyAlignment="1">
      <alignment horizontal="center" wrapText="1"/>
    </xf>
  </cellXfs>
  <cellStyles count="3">
    <cellStyle name="Comma" xfId="2" builtinId="3"/>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2A5F9-C491-4F64-AB23-301AFF5D23D2}">
  <dimension ref="A1:AW194"/>
  <sheetViews>
    <sheetView tabSelected="1" workbookViewId="0">
      <selection activeCell="C6" sqref="C6"/>
    </sheetView>
  </sheetViews>
  <sheetFormatPr defaultRowHeight="15" x14ac:dyDescent="0.25"/>
  <cols>
    <col min="3" max="10" width="18" customWidth="1"/>
    <col min="13" max="49" width="9.140625" style="3"/>
  </cols>
  <sheetData>
    <row r="1" spans="1:12" ht="21" x14ac:dyDescent="0.35">
      <c r="A1" s="41"/>
      <c r="B1" s="41"/>
      <c r="C1" s="55" t="s">
        <v>48</v>
      </c>
      <c r="D1" s="55" t="s">
        <v>14</v>
      </c>
      <c r="E1" s="55" t="s">
        <v>49</v>
      </c>
      <c r="F1" s="41" t="s">
        <v>50</v>
      </c>
      <c r="G1" s="41" t="s">
        <v>16</v>
      </c>
      <c r="H1" s="41"/>
      <c r="I1" s="41" t="s">
        <v>11</v>
      </c>
      <c r="J1" s="41" t="s">
        <v>62</v>
      </c>
      <c r="K1" s="56" t="s">
        <v>51</v>
      </c>
      <c r="L1" s="56" t="s">
        <v>52</v>
      </c>
    </row>
    <row r="2" spans="1:12" ht="21" x14ac:dyDescent="0.35">
      <c r="A2" s="42" t="s">
        <v>36</v>
      </c>
      <c r="B2" s="42" t="s">
        <v>56</v>
      </c>
      <c r="C2" s="44">
        <v>13</v>
      </c>
      <c r="D2" s="44">
        <v>18</v>
      </c>
      <c r="E2" s="44">
        <v>7</v>
      </c>
      <c r="F2" s="44">
        <v>4</v>
      </c>
      <c r="G2" s="44">
        <v>6</v>
      </c>
      <c r="H2" s="44">
        <f>SUM(C2:G2)</f>
        <v>48</v>
      </c>
      <c r="I2" s="44"/>
      <c r="J2" s="44"/>
      <c r="K2" s="44">
        <v>4</v>
      </c>
      <c r="L2" s="44">
        <v>4</v>
      </c>
    </row>
    <row r="3" spans="1:12" ht="21" x14ac:dyDescent="0.35">
      <c r="A3" s="42" t="s">
        <v>36</v>
      </c>
      <c r="B3" s="42" t="s">
        <v>58</v>
      </c>
      <c r="C3" s="44">
        <v>22</v>
      </c>
      <c r="D3" s="44">
        <v>10</v>
      </c>
      <c r="E3" s="44">
        <v>6</v>
      </c>
      <c r="F3" s="44">
        <v>4</v>
      </c>
      <c r="G3" s="44">
        <v>6</v>
      </c>
      <c r="H3" s="44">
        <f t="shared" ref="H3:H5" si="0">SUM(C3:G3)</f>
        <v>48</v>
      </c>
      <c r="I3" s="44"/>
      <c r="J3" s="44"/>
      <c r="K3" s="44">
        <v>4</v>
      </c>
      <c r="L3" s="44">
        <v>4</v>
      </c>
    </row>
    <row r="4" spans="1:12" ht="21" x14ac:dyDescent="0.35">
      <c r="A4" s="42" t="s">
        <v>36</v>
      </c>
      <c r="B4" s="42" t="s">
        <v>57</v>
      </c>
      <c r="C4" s="44">
        <v>22</v>
      </c>
      <c r="D4" s="44">
        <v>13</v>
      </c>
      <c r="E4" s="44">
        <v>3</v>
      </c>
      <c r="F4" s="44">
        <v>4</v>
      </c>
      <c r="G4" s="44">
        <v>6</v>
      </c>
      <c r="H4" s="44">
        <f t="shared" si="0"/>
        <v>48</v>
      </c>
      <c r="I4" s="44"/>
      <c r="J4" s="44"/>
      <c r="K4" s="44">
        <v>4</v>
      </c>
      <c r="L4" s="44">
        <v>4</v>
      </c>
    </row>
    <row r="5" spans="1:12" ht="21" x14ac:dyDescent="0.35">
      <c r="A5" s="42" t="s">
        <v>36</v>
      </c>
      <c r="B5" s="42" t="s">
        <v>59</v>
      </c>
      <c r="C5" s="44">
        <v>10</v>
      </c>
      <c r="D5" s="44">
        <v>11</v>
      </c>
      <c r="E5" s="44">
        <v>19</v>
      </c>
      <c r="F5" s="44">
        <v>4</v>
      </c>
      <c r="G5" s="44">
        <v>6</v>
      </c>
      <c r="H5" s="44">
        <f t="shared" si="0"/>
        <v>50</v>
      </c>
      <c r="I5" s="44">
        <v>1000</v>
      </c>
      <c r="J5" s="44"/>
      <c r="K5" s="44">
        <v>4</v>
      </c>
      <c r="L5" s="44">
        <v>4</v>
      </c>
    </row>
    <row r="6" spans="1:12" ht="21.75" thickBot="1" x14ac:dyDescent="0.4">
      <c r="A6" s="43"/>
      <c r="B6" s="43"/>
      <c r="C6" s="45">
        <f>SUM(C2:C5)</f>
        <v>67</v>
      </c>
      <c r="D6" s="45">
        <f t="shared" ref="D6:L6" si="1">SUM(D2:D5)</f>
        <v>52</v>
      </c>
      <c r="E6" s="45">
        <f t="shared" si="1"/>
        <v>35</v>
      </c>
      <c r="F6" s="45">
        <f t="shared" si="1"/>
        <v>16</v>
      </c>
      <c r="G6" s="45">
        <f t="shared" si="1"/>
        <v>24</v>
      </c>
      <c r="H6" s="45">
        <f t="shared" si="1"/>
        <v>194</v>
      </c>
      <c r="I6" s="45">
        <f>SUM(I2:I5)</f>
        <v>1000</v>
      </c>
      <c r="J6" s="49"/>
      <c r="K6" s="45">
        <f t="shared" si="1"/>
        <v>16</v>
      </c>
      <c r="L6" s="45">
        <f t="shared" si="1"/>
        <v>16</v>
      </c>
    </row>
    <row r="7" spans="1:12" ht="22.5" thickTop="1" thickBot="1" x14ac:dyDescent="0.4">
      <c r="A7" s="43"/>
      <c r="B7" s="43"/>
      <c r="C7" s="46">
        <f>C6*150</f>
        <v>10050</v>
      </c>
      <c r="D7" s="46">
        <f>D6*150</f>
        <v>7800</v>
      </c>
      <c r="E7" s="46">
        <f t="shared" ref="E7:G7" si="2">E6*150</f>
        <v>5250</v>
      </c>
      <c r="F7" s="46">
        <f t="shared" si="2"/>
        <v>2400</v>
      </c>
      <c r="G7" s="46">
        <f t="shared" si="2"/>
        <v>3600</v>
      </c>
      <c r="H7" s="47">
        <f>H6/4</f>
        <v>48.5</v>
      </c>
      <c r="I7" s="47">
        <f>I6</f>
        <v>1000</v>
      </c>
      <c r="J7" s="57">
        <f>SUM(C7:I7)</f>
        <v>30148.5</v>
      </c>
      <c r="K7" s="48">
        <f>K6*25</f>
        <v>400</v>
      </c>
      <c r="L7" s="44">
        <f>L6*25</f>
        <v>400</v>
      </c>
    </row>
    <row r="8" spans="1:12" ht="22.5" thickTop="1" thickBot="1" x14ac:dyDescent="0.4">
      <c r="A8" s="3"/>
      <c r="B8" s="3"/>
      <c r="C8" s="46">
        <f>C6*150</f>
        <v>10050</v>
      </c>
      <c r="D8" s="46">
        <f>D6*100</f>
        <v>5200</v>
      </c>
      <c r="E8" s="46">
        <f>E6*75</f>
        <v>2625</v>
      </c>
      <c r="F8" s="46">
        <f>F6*75</f>
        <v>1200</v>
      </c>
      <c r="G8" s="46">
        <f>G6*75</f>
        <v>1800</v>
      </c>
      <c r="H8" s="54"/>
      <c r="I8" s="3"/>
      <c r="J8" s="3"/>
      <c r="K8" s="3"/>
      <c r="L8" s="3"/>
    </row>
    <row r="9" spans="1:12" s="3" customFormat="1" ht="21.75" customHeight="1" thickTop="1" thickBot="1" x14ac:dyDescent="0.4">
      <c r="C9" s="46">
        <f>C8-C7</f>
        <v>0</v>
      </c>
      <c r="D9" s="46">
        <f t="shared" ref="D9:G9" si="3">D8-D7</f>
        <v>-2600</v>
      </c>
      <c r="E9" s="46">
        <f t="shared" si="3"/>
        <v>-2625</v>
      </c>
      <c r="F9" s="46">
        <f t="shared" si="3"/>
        <v>-1200</v>
      </c>
      <c r="G9" s="46">
        <f t="shared" si="3"/>
        <v>-1800</v>
      </c>
      <c r="H9" s="46">
        <f>SUM(C9:G9)*-1</f>
        <v>8225</v>
      </c>
      <c r="I9" s="3" t="s">
        <v>55</v>
      </c>
      <c r="J9" s="57">
        <f>H9+C7</f>
        <v>18275</v>
      </c>
    </row>
    <row r="10" spans="1:12" s="3" customFormat="1" ht="15.75" thickTop="1" x14ac:dyDescent="0.25">
      <c r="E10" s="58" t="s">
        <v>76</v>
      </c>
    </row>
    <row r="11" spans="1:12" s="3" customFormat="1" x14ac:dyDescent="0.25"/>
    <row r="12" spans="1:12" s="3" customFormat="1" x14ac:dyDescent="0.25"/>
    <row r="13" spans="1:12" s="3" customFormat="1" x14ac:dyDescent="0.25"/>
    <row r="14" spans="1:12" s="3" customFormat="1" x14ac:dyDescent="0.25"/>
    <row r="15" spans="1:12" s="3" customFormat="1" x14ac:dyDescent="0.25"/>
    <row r="16" spans="1:12" s="3" customFormat="1" x14ac:dyDescent="0.25"/>
    <row r="17" spans="5:5" s="3" customFormat="1" x14ac:dyDescent="0.25"/>
    <row r="18" spans="5:5" s="3" customFormat="1" x14ac:dyDescent="0.25">
      <c r="E18" s="3">
        <v>150</v>
      </c>
    </row>
    <row r="19" spans="5:5" s="3" customFormat="1" x14ac:dyDescent="0.25">
      <c r="E19" s="3">
        <f>E18*4*48</f>
        <v>28800</v>
      </c>
    </row>
    <row r="20" spans="5:5" s="3" customFormat="1" x14ac:dyDescent="0.25">
      <c r="E20" s="3">
        <f>E19*4</f>
        <v>115200</v>
      </c>
    </row>
    <row r="21" spans="5:5" s="3" customFormat="1" x14ac:dyDescent="0.25"/>
    <row r="22" spans="5:5" s="3" customFormat="1" x14ac:dyDescent="0.25"/>
    <row r="23" spans="5:5" s="3" customFormat="1" x14ac:dyDescent="0.25"/>
    <row r="24" spans="5:5" s="3" customFormat="1" x14ac:dyDescent="0.25"/>
    <row r="25" spans="5:5" s="3" customFormat="1" x14ac:dyDescent="0.25"/>
    <row r="26" spans="5:5" s="3" customFormat="1" x14ac:dyDescent="0.25"/>
    <row r="27" spans="5:5" s="3" customFormat="1" x14ac:dyDescent="0.25"/>
    <row r="28" spans="5:5" s="3" customFormat="1" x14ac:dyDescent="0.25"/>
    <row r="29" spans="5:5" s="3" customFormat="1" x14ac:dyDescent="0.25"/>
    <row r="30" spans="5:5" s="3" customFormat="1" x14ac:dyDescent="0.25"/>
    <row r="31" spans="5:5" s="3" customFormat="1" x14ac:dyDescent="0.25"/>
    <row r="32" spans="5:5" s="3" customFormat="1" x14ac:dyDescent="0.25"/>
    <row r="33" s="3" customFormat="1" x14ac:dyDescent="0.25"/>
    <row r="34" s="3" customFormat="1" x14ac:dyDescent="0.25"/>
    <row r="35" s="3" customFormat="1" x14ac:dyDescent="0.25"/>
    <row r="36" s="3" customFormat="1" x14ac:dyDescent="0.25"/>
    <row r="37" s="3" customFormat="1" x14ac:dyDescent="0.25"/>
    <row r="38" s="3" customFormat="1" x14ac:dyDescent="0.25"/>
    <row r="39" s="3" customFormat="1" x14ac:dyDescent="0.25"/>
    <row r="40" s="3" customFormat="1" x14ac:dyDescent="0.25"/>
    <row r="41" s="3" customFormat="1" x14ac:dyDescent="0.25"/>
    <row r="42" s="3" customFormat="1" x14ac:dyDescent="0.25"/>
    <row r="43" s="3" customFormat="1" x14ac:dyDescent="0.25"/>
    <row r="44" s="3" customFormat="1" x14ac:dyDescent="0.25"/>
    <row r="45" s="3" customFormat="1" x14ac:dyDescent="0.25"/>
    <row r="46" s="3" customFormat="1" x14ac:dyDescent="0.25"/>
    <row r="47" s="3" customFormat="1" x14ac:dyDescent="0.25"/>
    <row r="48" s="3" customFormat="1" x14ac:dyDescent="0.25"/>
    <row r="49" s="3" customFormat="1" x14ac:dyDescent="0.25"/>
    <row r="50" s="3" customFormat="1" x14ac:dyDescent="0.25"/>
    <row r="51" s="3" customFormat="1" x14ac:dyDescent="0.25"/>
    <row r="52" s="3" customFormat="1" x14ac:dyDescent="0.25"/>
    <row r="53" s="3" customFormat="1" x14ac:dyDescent="0.25"/>
    <row r="54" s="3" customFormat="1" x14ac:dyDescent="0.25"/>
    <row r="55" s="3" customFormat="1" x14ac:dyDescent="0.25"/>
    <row r="56" s="3" customFormat="1" x14ac:dyDescent="0.25"/>
    <row r="57" s="3" customFormat="1" x14ac:dyDescent="0.25"/>
    <row r="58" s="3" customFormat="1" x14ac:dyDescent="0.25"/>
    <row r="59" s="3" customFormat="1" x14ac:dyDescent="0.25"/>
    <row r="60" s="3" customFormat="1" x14ac:dyDescent="0.25"/>
    <row r="61" s="3" customFormat="1" x14ac:dyDescent="0.25"/>
    <row r="62" s="3" customFormat="1" x14ac:dyDescent="0.25"/>
    <row r="63" s="3" customFormat="1" x14ac:dyDescent="0.25"/>
    <row r="64" s="3" customFormat="1" x14ac:dyDescent="0.25"/>
    <row r="65" s="3" customFormat="1" x14ac:dyDescent="0.25"/>
    <row r="66" s="3" customFormat="1" x14ac:dyDescent="0.25"/>
    <row r="67" s="3" customFormat="1" x14ac:dyDescent="0.25"/>
    <row r="68" s="3" customFormat="1" x14ac:dyDescent="0.25"/>
    <row r="69" s="3" customFormat="1" x14ac:dyDescent="0.25"/>
    <row r="70" s="3" customFormat="1" x14ac:dyDescent="0.25"/>
    <row r="71" s="3" customFormat="1" x14ac:dyDescent="0.25"/>
    <row r="72" s="3" customFormat="1" x14ac:dyDescent="0.25"/>
    <row r="73" s="3" customFormat="1" x14ac:dyDescent="0.25"/>
    <row r="74" s="3" customFormat="1" x14ac:dyDescent="0.25"/>
    <row r="75" s="3" customFormat="1" x14ac:dyDescent="0.25"/>
    <row r="76" s="3" customFormat="1" x14ac:dyDescent="0.25"/>
    <row r="77" s="3" customFormat="1" x14ac:dyDescent="0.25"/>
    <row r="78" s="3" customFormat="1" x14ac:dyDescent="0.25"/>
    <row r="79" s="3" customFormat="1" x14ac:dyDescent="0.25"/>
    <row r="80" s="3" customFormat="1" x14ac:dyDescent="0.25"/>
    <row r="81" s="3" customFormat="1" x14ac:dyDescent="0.25"/>
    <row r="82" s="3" customFormat="1" x14ac:dyDescent="0.25"/>
    <row r="83" s="3" customFormat="1" x14ac:dyDescent="0.25"/>
    <row r="84" s="3" customFormat="1" x14ac:dyDescent="0.25"/>
    <row r="85" s="3" customFormat="1" x14ac:dyDescent="0.25"/>
    <row r="86" s="3" customFormat="1" x14ac:dyDescent="0.25"/>
    <row r="87" s="3" customFormat="1" x14ac:dyDescent="0.25"/>
    <row r="88" s="3" customFormat="1" x14ac:dyDescent="0.25"/>
    <row r="89" s="3" customFormat="1" x14ac:dyDescent="0.25"/>
    <row r="90" s="3" customFormat="1" x14ac:dyDescent="0.25"/>
    <row r="91" s="3" customFormat="1" x14ac:dyDescent="0.25"/>
    <row r="92" s="3" customFormat="1" x14ac:dyDescent="0.25"/>
    <row r="93" s="3" customFormat="1" x14ac:dyDescent="0.25"/>
    <row r="94" s="3" customFormat="1" x14ac:dyDescent="0.25"/>
    <row r="95" s="3" customFormat="1" x14ac:dyDescent="0.25"/>
    <row r="96" s="3" customFormat="1" x14ac:dyDescent="0.25"/>
    <row r="97" s="3" customFormat="1" x14ac:dyDescent="0.25"/>
    <row r="98" s="3" customFormat="1" x14ac:dyDescent="0.25"/>
    <row r="99" s="3" customFormat="1" x14ac:dyDescent="0.25"/>
    <row r="100" s="3" customFormat="1" x14ac:dyDescent="0.25"/>
    <row r="101" s="3" customFormat="1" x14ac:dyDescent="0.25"/>
    <row r="102" s="3" customFormat="1" x14ac:dyDescent="0.25"/>
    <row r="103" s="3" customFormat="1" x14ac:dyDescent="0.25"/>
    <row r="104" s="3" customFormat="1" x14ac:dyDescent="0.25"/>
    <row r="105" s="3" customFormat="1" x14ac:dyDescent="0.25"/>
    <row r="106" s="3" customFormat="1" x14ac:dyDescent="0.25"/>
    <row r="107" s="3" customFormat="1" x14ac:dyDescent="0.25"/>
    <row r="108" s="3" customFormat="1" x14ac:dyDescent="0.25"/>
    <row r="109" s="3" customFormat="1" x14ac:dyDescent="0.25"/>
    <row r="110" s="3" customFormat="1" x14ac:dyDescent="0.25"/>
    <row r="111" s="3" customFormat="1" x14ac:dyDescent="0.25"/>
    <row r="112" s="3" customFormat="1" x14ac:dyDescent="0.25"/>
    <row r="113" s="3" customFormat="1" x14ac:dyDescent="0.25"/>
    <row r="114" s="3" customFormat="1" x14ac:dyDescent="0.25"/>
    <row r="115" s="3" customFormat="1" x14ac:dyDescent="0.25"/>
    <row r="116" s="3" customFormat="1" x14ac:dyDescent="0.25"/>
    <row r="117" s="3" customFormat="1" x14ac:dyDescent="0.25"/>
    <row r="118" s="3" customFormat="1" x14ac:dyDescent="0.25"/>
    <row r="119" s="3" customFormat="1" x14ac:dyDescent="0.25"/>
    <row r="120" s="3" customFormat="1" x14ac:dyDescent="0.25"/>
    <row r="121" s="3" customFormat="1" x14ac:dyDescent="0.25"/>
    <row r="122" s="3" customFormat="1" x14ac:dyDescent="0.25"/>
    <row r="123" s="3" customFormat="1" x14ac:dyDescent="0.25"/>
    <row r="124" s="3" customFormat="1" x14ac:dyDescent="0.25"/>
    <row r="125" s="3" customFormat="1" x14ac:dyDescent="0.25"/>
    <row r="126" s="3" customFormat="1" x14ac:dyDescent="0.25"/>
    <row r="127" s="3" customFormat="1" x14ac:dyDescent="0.25"/>
    <row r="128" s="3" customFormat="1" x14ac:dyDescent="0.25"/>
    <row r="129" s="3" customFormat="1" x14ac:dyDescent="0.25"/>
    <row r="130" s="3" customFormat="1" x14ac:dyDescent="0.25"/>
    <row r="131" s="3" customFormat="1" x14ac:dyDescent="0.25"/>
    <row r="132" s="3" customFormat="1" x14ac:dyDescent="0.25"/>
    <row r="133" s="3" customFormat="1" x14ac:dyDescent="0.25"/>
    <row r="134" s="3" customFormat="1" x14ac:dyDescent="0.25"/>
    <row r="135" s="3" customFormat="1" x14ac:dyDescent="0.25"/>
    <row r="136" s="3" customFormat="1" x14ac:dyDescent="0.25"/>
    <row r="137" s="3" customFormat="1" x14ac:dyDescent="0.25"/>
    <row r="138" s="3" customFormat="1" x14ac:dyDescent="0.25"/>
    <row r="139" s="3" customFormat="1" x14ac:dyDescent="0.25"/>
    <row r="140" s="3" customFormat="1" x14ac:dyDescent="0.25"/>
    <row r="141" s="3" customFormat="1" x14ac:dyDescent="0.25"/>
    <row r="142" s="3" customFormat="1" x14ac:dyDescent="0.25"/>
    <row r="143" s="3" customFormat="1" x14ac:dyDescent="0.25"/>
    <row r="144" s="3" customFormat="1" x14ac:dyDescent="0.25"/>
    <row r="145" s="3" customFormat="1" x14ac:dyDescent="0.25"/>
    <row r="146" s="3" customFormat="1" x14ac:dyDescent="0.25"/>
    <row r="147" s="3" customFormat="1" x14ac:dyDescent="0.25"/>
    <row r="148" s="3" customFormat="1" x14ac:dyDescent="0.25"/>
    <row r="149" s="3" customFormat="1" x14ac:dyDescent="0.25"/>
    <row r="150" s="3" customFormat="1" x14ac:dyDescent="0.25"/>
    <row r="151" s="3" customFormat="1" x14ac:dyDescent="0.25"/>
    <row r="152" s="3" customFormat="1" x14ac:dyDescent="0.25"/>
    <row r="153" s="3" customFormat="1" x14ac:dyDescent="0.25"/>
    <row r="154" s="3" customFormat="1" x14ac:dyDescent="0.25"/>
    <row r="155" s="3" customFormat="1" x14ac:dyDescent="0.25"/>
    <row r="156" s="3" customFormat="1" x14ac:dyDescent="0.25"/>
    <row r="157" s="3" customFormat="1" x14ac:dyDescent="0.25"/>
    <row r="158" s="3" customFormat="1" x14ac:dyDescent="0.25"/>
    <row r="159" s="3" customFormat="1" x14ac:dyDescent="0.25"/>
    <row r="160" s="3" customFormat="1" x14ac:dyDescent="0.25"/>
    <row r="161" s="3" customFormat="1" x14ac:dyDescent="0.25"/>
    <row r="162" s="3" customFormat="1" x14ac:dyDescent="0.25"/>
    <row r="163" s="3" customFormat="1" x14ac:dyDescent="0.25"/>
    <row r="164" s="3" customFormat="1" x14ac:dyDescent="0.25"/>
    <row r="165" s="3" customFormat="1" x14ac:dyDescent="0.25"/>
    <row r="166" s="3" customFormat="1" x14ac:dyDescent="0.25"/>
    <row r="167" s="3" customFormat="1" x14ac:dyDescent="0.25"/>
    <row r="168" s="3" customFormat="1" x14ac:dyDescent="0.25"/>
    <row r="169" s="3" customFormat="1" x14ac:dyDescent="0.25"/>
    <row r="170" s="3" customFormat="1" x14ac:dyDescent="0.25"/>
    <row r="171" s="3" customFormat="1" x14ac:dyDescent="0.25"/>
    <row r="172" s="3" customFormat="1" x14ac:dyDescent="0.25"/>
    <row r="173" s="3" customFormat="1" x14ac:dyDescent="0.25"/>
    <row r="174" s="3" customFormat="1" x14ac:dyDescent="0.25"/>
    <row r="175" s="3" customFormat="1" x14ac:dyDescent="0.25"/>
    <row r="176" s="3" customFormat="1" x14ac:dyDescent="0.25"/>
    <row r="177" s="3" customFormat="1" x14ac:dyDescent="0.25"/>
    <row r="178" s="3" customFormat="1" x14ac:dyDescent="0.25"/>
    <row r="179" s="3" customFormat="1" x14ac:dyDescent="0.25"/>
    <row r="180" s="3" customFormat="1" x14ac:dyDescent="0.25"/>
    <row r="181" s="3" customFormat="1" x14ac:dyDescent="0.25"/>
    <row r="182" s="3" customFormat="1" x14ac:dyDescent="0.25"/>
    <row r="183" s="3" customFormat="1" x14ac:dyDescent="0.25"/>
    <row r="184" s="3" customFormat="1" x14ac:dyDescent="0.25"/>
    <row r="185" s="3" customFormat="1" x14ac:dyDescent="0.25"/>
    <row r="186" s="3" customFormat="1" x14ac:dyDescent="0.25"/>
    <row r="187" s="3" customFormat="1" x14ac:dyDescent="0.25"/>
    <row r="188" s="3" customFormat="1" x14ac:dyDescent="0.25"/>
    <row r="189" s="3" customFormat="1" x14ac:dyDescent="0.25"/>
    <row r="190" s="3" customFormat="1" x14ac:dyDescent="0.25"/>
    <row r="191" s="3" customFormat="1" x14ac:dyDescent="0.25"/>
    <row r="192" s="3" customFormat="1" x14ac:dyDescent="0.25"/>
    <row r="193" s="3" customFormat="1" x14ac:dyDescent="0.25"/>
    <row r="194" s="3" customFormat="1"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B9437-EDC6-4740-9875-F861394EAF32}">
  <dimension ref="A1:AV194"/>
  <sheetViews>
    <sheetView workbookViewId="0">
      <selection activeCell="D6" sqref="D6"/>
    </sheetView>
  </sheetViews>
  <sheetFormatPr defaultRowHeight="15" x14ac:dyDescent="0.25"/>
  <cols>
    <col min="3" max="9" width="18" customWidth="1"/>
    <col min="12" max="48" width="9.140625" style="3"/>
  </cols>
  <sheetData>
    <row r="1" spans="1:11" ht="21" x14ac:dyDescent="0.35">
      <c r="A1" s="52"/>
      <c r="B1" s="52"/>
      <c r="C1" s="52" t="s">
        <v>48</v>
      </c>
      <c r="D1" s="52" t="s">
        <v>14</v>
      </c>
      <c r="E1" s="52" t="s">
        <v>49</v>
      </c>
      <c r="F1" s="52" t="s">
        <v>50</v>
      </c>
      <c r="G1" s="52" t="s">
        <v>16</v>
      </c>
      <c r="H1" s="52" t="s">
        <v>11</v>
      </c>
      <c r="I1" s="52" t="s">
        <v>62</v>
      </c>
      <c r="J1" s="52" t="s">
        <v>51</v>
      </c>
      <c r="K1" s="52" t="s">
        <v>52</v>
      </c>
    </row>
    <row r="2" spans="1:11" ht="21" x14ac:dyDescent="0.35">
      <c r="A2" s="53" t="s">
        <v>38</v>
      </c>
      <c r="B2" s="53" t="s">
        <v>56</v>
      </c>
      <c r="C2" s="44">
        <v>24</v>
      </c>
      <c r="D2" s="44">
        <v>16</v>
      </c>
      <c r="E2" s="44">
        <v>0</v>
      </c>
      <c r="F2" s="44">
        <v>4</v>
      </c>
      <c r="G2" s="44">
        <v>0</v>
      </c>
      <c r="H2" s="44"/>
      <c r="I2" s="44"/>
      <c r="J2" s="44">
        <v>0</v>
      </c>
      <c r="K2" s="44">
        <v>4</v>
      </c>
    </row>
    <row r="3" spans="1:11" ht="21" x14ac:dyDescent="0.35">
      <c r="A3" s="53" t="s">
        <v>36</v>
      </c>
      <c r="B3" s="53" t="s">
        <v>58</v>
      </c>
      <c r="C3" s="44">
        <v>24</v>
      </c>
      <c r="D3" s="44">
        <v>22</v>
      </c>
      <c r="E3" s="44">
        <v>0</v>
      </c>
      <c r="F3" s="44">
        <v>6</v>
      </c>
      <c r="G3" s="44">
        <v>2</v>
      </c>
      <c r="H3" s="44"/>
      <c r="I3" s="44"/>
      <c r="J3" s="44">
        <v>0</v>
      </c>
      <c r="K3" s="44">
        <v>4</v>
      </c>
    </row>
    <row r="4" spans="1:11" ht="21" x14ac:dyDescent="0.35">
      <c r="A4" s="53" t="s">
        <v>60</v>
      </c>
      <c r="B4" s="53" t="s">
        <v>57</v>
      </c>
      <c r="C4" s="44">
        <v>16</v>
      </c>
      <c r="D4" s="44">
        <v>19</v>
      </c>
      <c r="E4" s="44">
        <v>0</v>
      </c>
      <c r="F4" s="44">
        <v>2</v>
      </c>
      <c r="G4" s="44">
        <v>2</v>
      </c>
      <c r="H4" s="44"/>
      <c r="I4" s="44"/>
      <c r="J4" s="44">
        <v>0</v>
      </c>
      <c r="K4" s="44">
        <v>4</v>
      </c>
    </row>
    <row r="5" spans="1:11" ht="21" x14ac:dyDescent="0.35">
      <c r="A5" s="53" t="s">
        <v>61</v>
      </c>
      <c r="B5" s="53" t="s">
        <v>59</v>
      </c>
      <c r="C5" s="44">
        <v>12</v>
      </c>
      <c r="D5" s="44">
        <v>17</v>
      </c>
      <c r="E5" s="44">
        <v>0</v>
      </c>
      <c r="F5" s="44">
        <v>2</v>
      </c>
      <c r="G5" s="44">
        <v>8</v>
      </c>
      <c r="H5" s="44">
        <v>1000</v>
      </c>
      <c r="I5" s="44"/>
      <c r="J5" s="44">
        <v>0</v>
      </c>
      <c r="K5" s="44">
        <v>4</v>
      </c>
    </row>
    <row r="6" spans="1:11" ht="21" x14ac:dyDescent="0.35">
      <c r="A6" s="43"/>
      <c r="B6" s="43"/>
      <c r="C6" s="45">
        <f>SUM(C2:C5)</f>
        <v>76</v>
      </c>
      <c r="D6" s="45">
        <f t="shared" ref="D6:K6" si="0">SUM(D2:D5)</f>
        <v>74</v>
      </c>
      <c r="E6" s="45">
        <f t="shared" si="0"/>
        <v>0</v>
      </c>
      <c r="F6" s="45">
        <f t="shared" si="0"/>
        <v>14</v>
      </c>
      <c r="G6" s="45">
        <f t="shared" si="0"/>
        <v>12</v>
      </c>
      <c r="H6" s="45">
        <f>SUM(H2:H5)</f>
        <v>1000</v>
      </c>
      <c r="I6" s="49">
        <f>SUM(C6:G6)</f>
        <v>176</v>
      </c>
      <c r="J6" s="45">
        <f t="shared" si="0"/>
        <v>0</v>
      </c>
      <c r="K6" s="45">
        <f t="shared" si="0"/>
        <v>16</v>
      </c>
    </row>
    <row r="7" spans="1:11" ht="21" x14ac:dyDescent="0.35">
      <c r="A7" s="43"/>
      <c r="B7" s="43"/>
      <c r="C7" s="46">
        <f>C6*150</f>
        <v>11400</v>
      </c>
      <c r="D7" s="46">
        <f>D6*150</f>
        <v>11100</v>
      </c>
      <c r="E7" s="46">
        <f t="shared" ref="E7:G7" si="1">E6*150</f>
        <v>0</v>
      </c>
      <c r="F7" s="46">
        <f t="shared" si="1"/>
        <v>2100</v>
      </c>
      <c r="G7" s="46">
        <f t="shared" si="1"/>
        <v>1800</v>
      </c>
      <c r="H7" s="46">
        <f>H6</f>
        <v>1000</v>
      </c>
      <c r="I7" s="51">
        <f>SUM(C7:H7)</f>
        <v>27400</v>
      </c>
      <c r="J7" s="48">
        <f>J6*25</f>
        <v>0</v>
      </c>
      <c r="K7" s="44">
        <f>K6*25</f>
        <v>400</v>
      </c>
    </row>
    <row r="8" spans="1:11" ht="21" x14ac:dyDescent="0.35">
      <c r="A8" s="3"/>
      <c r="B8" s="3"/>
      <c r="C8" s="46">
        <f>C6*150</f>
        <v>11400</v>
      </c>
      <c r="D8" s="46">
        <f>D6*100</f>
        <v>7400</v>
      </c>
      <c r="E8" s="46">
        <f>E7*75</f>
        <v>0</v>
      </c>
      <c r="F8" s="46">
        <f>F6*75</f>
        <v>1050</v>
      </c>
      <c r="G8" s="46">
        <f>G6*65</f>
        <v>780</v>
      </c>
      <c r="H8" s="3"/>
      <c r="I8" s="3"/>
      <c r="J8" s="3"/>
      <c r="K8" s="3"/>
    </row>
    <row r="9" spans="1:11" s="3" customFormat="1" x14ac:dyDescent="0.25"/>
    <row r="10" spans="1:11" s="3" customFormat="1" x14ac:dyDescent="0.25"/>
    <row r="11" spans="1:11" s="3" customFormat="1" x14ac:dyDescent="0.25"/>
    <row r="12" spans="1:11" s="3" customFormat="1" x14ac:dyDescent="0.25"/>
    <row r="13" spans="1:11" s="3" customFormat="1" x14ac:dyDescent="0.25"/>
    <row r="14" spans="1:11" s="3" customFormat="1" x14ac:dyDescent="0.25"/>
    <row r="15" spans="1:11" s="3" customFormat="1" x14ac:dyDescent="0.25"/>
    <row r="16" spans="1:11" s="3" customFormat="1" x14ac:dyDescent="0.25"/>
    <row r="17" s="3" customFormat="1" x14ac:dyDescent="0.25"/>
    <row r="18" s="3" customFormat="1" x14ac:dyDescent="0.25"/>
    <row r="19" s="3" customFormat="1" x14ac:dyDescent="0.25"/>
    <row r="20" s="3" customFormat="1" x14ac:dyDescent="0.25"/>
    <row r="21" s="3" customFormat="1" x14ac:dyDescent="0.25"/>
    <row r="22" s="3" customFormat="1" x14ac:dyDescent="0.25"/>
    <row r="23" s="3" customFormat="1" x14ac:dyDescent="0.25"/>
    <row r="24" s="3" customFormat="1" x14ac:dyDescent="0.25"/>
    <row r="25" s="3" customFormat="1" x14ac:dyDescent="0.25"/>
    <row r="26" s="3" customFormat="1" x14ac:dyDescent="0.25"/>
    <row r="27" s="3" customFormat="1" x14ac:dyDescent="0.25"/>
    <row r="28" s="3" customFormat="1" x14ac:dyDescent="0.25"/>
    <row r="29" s="3" customFormat="1" x14ac:dyDescent="0.25"/>
    <row r="30" s="3" customFormat="1" x14ac:dyDescent="0.25"/>
    <row r="31" s="3" customFormat="1" x14ac:dyDescent="0.25"/>
    <row r="32" s="3" customFormat="1" x14ac:dyDescent="0.25"/>
    <row r="33" s="3" customFormat="1" x14ac:dyDescent="0.25"/>
    <row r="34" s="3" customFormat="1" x14ac:dyDescent="0.25"/>
    <row r="35" s="3" customFormat="1" x14ac:dyDescent="0.25"/>
    <row r="36" s="3" customFormat="1" x14ac:dyDescent="0.25"/>
    <row r="37" s="3" customFormat="1" x14ac:dyDescent="0.25"/>
    <row r="38" s="3" customFormat="1" x14ac:dyDescent="0.25"/>
    <row r="39" s="3" customFormat="1" x14ac:dyDescent="0.25"/>
    <row r="40" s="3" customFormat="1" x14ac:dyDescent="0.25"/>
    <row r="41" s="3" customFormat="1" x14ac:dyDescent="0.25"/>
    <row r="42" s="3" customFormat="1" x14ac:dyDescent="0.25"/>
    <row r="43" s="3" customFormat="1" x14ac:dyDescent="0.25"/>
    <row r="44" s="3" customFormat="1" x14ac:dyDescent="0.25"/>
    <row r="45" s="3" customFormat="1" x14ac:dyDescent="0.25"/>
    <row r="46" s="3" customFormat="1" x14ac:dyDescent="0.25"/>
    <row r="47" s="3" customFormat="1" x14ac:dyDescent="0.25"/>
    <row r="48" s="3" customFormat="1" x14ac:dyDescent="0.25"/>
    <row r="49" s="3" customFormat="1" x14ac:dyDescent="0.25"/>
    <row r="50" s="3" customFormat="1" x14ac:dyDescent="0.25"/>
    <row r="51" s="3" customFormat="1" x14ac:dyDescent="0.25"/>
    <row r="52" s="3" customFormat="1" x14ac:dyDescent="0.25"/>
    <row r="53" s="3" customFormat="1" x14ac:dyDescent="0.25"/>
    <row r="54" s="3" customFormat="1" x14ac:dyDescent="0.25"/>
    <row r="55" s="3" customFormat="1" x14ac:dyDescent="0.25"/>
    <row r="56" s="3" customFormat="1" x14ac:dyDescent="0.25"/>
    <row r="57" s="3" customFormat="1" x14ac:dyDescent="0.25"/>
    <row r="58" s="3" customFormat="1" x14ac:dyDescent="0.25"/>
    <row r="59" s="3" customFormat="1" x14ac:dyDescent="0.25"/>
    <row r="60" s="3" customFormat="1" x14ac:dyDescent="0.25"/>
    <row r="61" s="3" customFormat="1" x14ac:dyDescent="0.25"/>
    <row r="62" s="3" customFormat="1" x14ac:dyDescent="0.25"/>
    <row r="63" s="3" customFormat="1" x14ac:dyDescent="0.25"/>
    <row r="64" s="3" customFormat="1" x14ac:dyDescent="0.25"/>
    <row r="65" s="3" customFormat="1" x14ac:dyDescent="0.25"/>
    <row r="66" s="3" customFormat="1" x14ac:dyDescent="0.25"/>
    <row r="67" s="3" customFormat="1" x14ac:dyDescent="0.25"/>
    <row r="68" s="3" customFormat="1" x14ac:dyDescent="0.25"/>
    <row r="69" s="3" customFormat="1" x14ac:dyDescent="0.25"/>
    <row r="70" s="3" customFormat="1" x14ac:dyDescent="0.25"/>
    <row r="71" s="3" customFormat="1" x14ac:dyDescent="0.25"/>
    <row r="72" s="3" customFormat="1" x14ac:dyDescent="0.25"/>
    <row r="73" s="3" customFormat="1" x14ac:dyDescent="0.25"/>
    <row r="74" s="3" customFormat="1" x14ac:dyDescent="0.25"/>
    <row r="75" s="3" customFormat="1" x14ac:dyDescent="0.25"/>
    <row r="76" s="3" customFormat="1" x14ac:dyDescent="0.25"/>
    <row r="77" s="3" customFormat="1" x14ac:dyDescent="0.25"/>
    <row r="78" s="3" customFormat="1" x14ac:dyDescent="0.25"/>
    <row r="79" s="3" customFormat="1" x14ac:dyDescent="0.25"/>
    <row r="80" s="3" customFormat="1" x14ac:dyDescent="0.25"/>
    <row r="81" s="3" customFormat="1" x14ac:dyDescent="0.25"/>
    <row r="82" s="3" customFormat="1" x14ac:dyDescent="0.25"/>
    <row r="83" s="3" customFormat="1" x14ac:dyDescent="0.25"/>
    <row r="84" s="3" customFormat="1" x14ac:dyDescent="0.25"/>
    <row r="85" s="3" customFormat="1" x14ac:dyDescent="0.25"/>
    <row r="86" s="3" customFormat="1" x14ac:dyDescent="0.25"/>
    <row r="87" s="3" customFormat="1" x14ac:dyDescent="0.25"/>
    <row r="88" s="3" customFormat="1" x14ac:dyDescent="0.25"/>
    <row r="89" s="3" customFormat="1" x14ac:dyDescent="0.25"/>
    <row r="90" s="3" customFormat="1" x14ac:dyDescent="0.25"/>
    <row r="91" s="3" customFormat="1" x14ac:dyDescent="0.25"/>
    <row r="92" s="3" customFormat="1" x14ac:dyDescent="0.25"/>
    <row r="93" s="3" customFormat="1" x14ac:dyDescent="0.25"/>
    <row r="94" s="3" customFormat="1" x14ac:dyDescent="0.25"/>
    <row r="95" s="3" customFormat="1" x14ac:dyDescent="0.25"/>
    <row r="96" s="3" customFormat="1" x14ac:dyDescent="0.25"/>
    <row r="97" s="3" customFormat="1" x14ac:dyDescent="0.25"/>
    <row r="98" s="3" customFormat="1" x14ac:dyDescent="0.25"/>
    <row r="99" s="3" customFormat="1" x14ac:dyDescent="0.25"/>
    <row r="100" s="3" customFormat="1" x14ac:dyDescent="0.25"/>
    <row r="101" s="3" customFormat="1" x14ac:dyDescent="0.25"/>
    <row r="102" s="3" customFormat="1" x14ac:dyDescent="0.25"/>
    <row r="103" s="3" customFormat="1" x14ac:dyDescent="0.25"/>
    <row r="104" s="3" customFormat="1" x14ac:dyDescent="0.25"/>
    <row r="105" s="3" customFormat="1" x14ac:dyDescent="0.25"/>
    <row r="106" s="3" customFormat="1" x14ac:dyDescent="0.25"/>
    <row r="107" s="3" customFormat="1" x14ac:dyDescent="0.25"/>
    <row r="108" s="3" customFormat="1" x14ac:dyDescent="0.25"/>
    <row r="109" s="3" customFormat="1" x14ac:dyDescent="0.25"/>
    <row r="110" s="3" customFormat="1" x14ac:dyDescent="0.25"/>
    <row r="111" s="3" customFormat="1" x14ac:dyDescent="0.25"/>
    <row r="112" s="3" customFormat="1" x14ac:dyDescent="0.25"/>
    <row r="113" s="3" customFormat="1" x14ac:dyDescent="0.25"/>
    <row r="114" s="3" customFormat="1" x14ac:dyDescent="0.25"/>
    <row r="115" s="3" customFormat="1" x14ac:dyDescent="0.25"/>
    <row r="116" s="3" customFormat="1" x14ac:dyDescent="0.25"/>
    <row r="117" s="3" customFormat="1" x14ac:dyDescent="0.25"/>
    <row r="118" s="3" customFormat="1" x14ac:dyDescent="0.25"/>
    <row r="119" s="3" customFormat="1" x14ac:dyDescent="0.25"/>
    <row r="120" s="3" customFormat="1" x14ac:dyDescent="0.25"/>
    <row r="121" s="3" customFormat="1" x14ac:dyDescent="0.25"/>
    <row r="122" s="3" customFormat="1" x14ac:dyDescent="0.25"/>
    <row r="123" s="3" customFormat="1" x14ac:dyDescent="0.25"/>
    <row r="124" s="3" customFormat="1" x14ac:dyDescent="0.25"/>
    <row r="125" s="3" customFormat="1" x14ac:dyDescent="0.25"/>
    <row r="126" s="3" customFormat="1" x14ac:dyDescent="0.25"/>
    <row r="127" s="3" customFormat="1" x14ac:dyDescent="0.25"/>
    <row r="128" s="3" customFormat="1" x14ac:dyDescent="0.25"/>
    <row r="129" s="3" customFormat="1" x14ac:dyDescent="0.25"/>
    <row r="130" s="3" customFormat="1" x14ac:dyDescent="0.25"/>
    <row r="131" s="3" customFormat="1" x14ac:dyDescent="0.25"/>
    <row r="132" s="3" customFormat="1" x14ac:dyDescent="0.25"/>
    <row r="133" s="3" customFormat="1" x14ac:dyDescent="0.25"/>
    <row r="134" s="3" customFormat="1" x14ac:dyDescent="0.25"/>
    <row r="135" s="3" customFormat="1" x14ac:dyDescent="0.25"/>
    <row r="136" s="3" customFormat="1" x14ac:dyDescent="0.25"/>
    <row r="137" s="3" customFormat="1" x14ac:dyDescent="0.25"/>
    <row r="138" s="3" customFormat="1" x14ac:dyDescent="0.25"/>
    <row r="139" s="3" customFormat="1" x14ac:dyDescent="0.25"/>
    <row r="140" s="3" customFormat="1" x14ac:dyDescent="0.25"/>
    <row r="141" s="3" customFormat="1" x14ac:dyDescent="0.25"/>
    <row r="142" s="3" customFormat="1" x14ac:dyDescent="0.25"/>
    <row r="143" s="3" customFormat="1" x14ac:dyDescent="0.25"/>
    <row r="144" s="3" customFormat="1" x14ac:dyDescent="0.25"/>
    <row r="145" s="3" customFormat="1" x14ac:dyDescent="0.25"/>
    <row r="146" s="3" customFormat="1" x14ac:dyDescent="0.25"/>
    <row r="147" s="3" customFormat="1" x14ac:dyDescent="0.25"/>
    <row r="148" s="3" customFormat="1" x14ac:dyDescent="0.25"/>
    <row r="149" s="3" customFormat="1" x14ac:dyDescent="0.25"/>
    <row r="150" s="3" customFormat="1" x14ac:dyDescent="0.25"/>
    <row r="151" s="3" customFormat="1" x14ac:dyDescent="0.25"/>
    <row r="152" s="3" customFormat="1" x14ac:dyDescent="0.25"/>
    <row r="153" s="3" customFormat="1" x14ac:dyDescent="0.25"/>
    <row r="154" s="3" customFormat="1" x14ac:dyDescent="0.25"/>
    <row r="155" s="3" customFormat="1" x14ac:dyDescent="0.25"/>
    <row r="156" s="3" customFormat="1" x14ac:dyDescent="0.25"/>
    <row r="157" s="3" customFormat="1" x14ac:dyDescent="0.25"/>
    <row r="158" s="3" customFormat="1" x14ac:dyDescent="0.25"/>
    <row r="159" s="3" customFormat="1" x14ac:dyDescent="0.25"/>
    <row r="160" s="3" customFormat="1" x14ac:dyDescent="0.25"/>
    <row r="161" s="3" customFormat="1" x14ac:dyDescent="0.25"/>
    <row r="162" s="3" customFormat="1" x14ac:dyDescent="0.25"/>
    <row r="163" s="3" customFormat="1" x14ac:dyDescent="0.25"/>
    <row r="164" s="3" customFormat="1" x14ac:dyDescent="0.25"/>
    <row r="165" s="3" customFormat="1" x14ac:dyDescent="0.25"/>
    <row r="166" s="3" customFormat="1" x14ac:dyDescent="0.25"/>
    <row r="167" s="3" customFormat="1" x14ac:dyDescent="0.25"/>
    <row r="168" s="3" customFormat="1" x14ac:dyDescent="0.25"/>
    <row r="169" s="3" customFormat="1" x14ac:dyDescent="0.25"/>
    <row r="170" s="3" customFormat="1" x14ac:dyDescent="0.25"/>
    <row r="171" s="3" customFormat="1" x14ac:dyDescent="0.25"/>
    <row r="172" s="3" customFormat="1" x14ac:dyDescent="0.25"/>
    <row r="173" s="3" customFormat="1" x14ac:dyDescent="0.25"/>
    <row r="174" s="3" customFormat="1" x14ac:dyDescent="0.25"/>
    <row r="175" s="3" customFormat="1" x14ac:dyDescent="0.25"/>
    <row r="176" s="3" customFormat="1" x14ac:dyDescent="0.25"/>
    <row r="177" s="3" customFormat="1" x14ac:dyDescent="0.25"/>
    <row r="178" s="3" customFormat="1" x14ac:dyDescent="0.25"/>
    <row r="179" s="3" customFormat="1" x14ac:dyDescent="0.25"/>
    <row r="180" s="3" customFormat="1" x14ac:dyDescent="0.25"/>
    <row r="181" s="3" customFormat="1" x14ac:dyDescent="0.25"/>
    <row r="182" s="3" customFormat="1" x14ac:dyDescent="0.25"/>
    <row r="183" s="3" customFormat="1" x14ac:dyDescent="0.25"/>
    <row r="184" s="3" customFormat="1" x14ac:dyDescent="0.25"/>
    <row r="185" s="3" customFormat="1" x14ac:dyDescent="0.25"/>
    <row r="186" s="3" customFormat="1" x14ac:dyDescent="0.25"/>
    <row r="187" s="3" customFormat="1" x14ac:dyDescent="0.25"/>
    <row r="188" s="3" customFormat="1" x14ac:dyDescent="0.25"/>
    <row r="189" s="3" customFormat="1" x14ac:dyDescent="0.25"/>
    <row r="190" s="3" customFormat="1" x14ac:dyDescent="0.25"/>
    <row r="191" s="3" customFormat="1" x14ac:dyDescent="0.25"/>
    <row r="192" s="3" customFormat="1" x14ac:dyDescent="0.25"/>
    <row r="193" s="3" customFormat="1" x14ac:dyDescent="0.25"/>
    <row r="194" s="3" customFormat="1" x14ac:dyDescent="0.25"/>
  </sheetData>
  <phoneticPr fontId="6"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8997-8A6D-4741-BA29-FA5BE3594C08}">
  <dimension ref="A1:AV194"/>
  <sheetViews>
    <sheetView workbookViewId="0">
      <selection activeCell="I11" sqref="I11"/>
    </sheetView>
  </sheetViews>
  <sheetFormatPr defaultRowHeight="15" x14ac:dyDescent="0.25"/>
  <cols>
    <col min="3" max="9" width="18" customWidth="1"/>
    <col min="12" max="48" width="9.140625" style="3"/>
  </cols>
  <sheetData>
    <row r="1" spans="1:11" ht="21" x14ac:dyDescent="0.35">
      <c r="A1" s="41"/>
      <c r="B1" s="41"/>
      <c r="C1" s="41" t="s">
        <v>48</v>
      </c>
      <c r="D1" s="41" t="s">
        <v>14</v>
      </c>
      <c r="E1" s="41" t="s">
        <v>49</v>
      </c>
      <c r="F1" s="41" t="s">
        <v>50</v>
      </c>
      <c r="G1" s="41" t="s">
        <v>16</v>
      </c>
      <c r="H1" s="41" t="s">
        <v>11</v>
      </c>
      <c r="I1" s="41" t="s">
        <v>62</v>
      </c>
      <c r="J1" s="41" t="s">
        <v>51</v>
      </c>
      <c r="K1" s="41" t="s">
        <v>52</v>
      </c>
    </row>
    <row r="2" spans="1:11" ht="21" x14ac:dyDescent="0.35">
      <c r="A2" s="42" t="s">
        <v>36</v>
      </c>
      <c r="B2" s="42" t="s">
        <v>56</v>
      </c>
      <c r="C2" s="44">
        <v>24</v>
      </c>
      <c r="D2" s="44">
        <v>20</v>
      </c>
      <c r="E2" s="44">
        <v>0</v>
      </c>
      <c r="F2" s="44">
        <v>15</v>
      </c>
      <c r="G2" s="44">
        <v>4</v>
      </c>
      <c r="H2" s="44"/>
      <c r="I2" s="44"/>
      <c r="J2" s="44">
        <v>0</v>
      </c>
      <c r="K2" s="44">
        <v>4</v>
      </c>
    </row>
    <row r="3" spans="1:11" ht="21" x14ac:dyDescent="0.35">
      <c r="A3" s="42" t="s">
        <v>36</v>
      </c>
      <c r="B3" s="42" t="s">
        <v>58</v>
      </c>
      <c r="C3" s="44">
        <v>21</v>
      </c>
      <c r="D3" s="44">
        <v>7</v>
      </c>
      <c r="E3" s="44">
        <v>0</v>
      </c>
      <c r="F3" s="44">
        <v>0</v>
      </c>
      <c r="G3" s="44">
        <v>5</v>
      </c>
      <c r="H3" s="44"/>
      <c r="I3" s="44"/>
      <c r="J3" s="44">
        <v>0</v>
      </c>
      <c r="K3" s="44">
        <v>4</v>
      </c>
    </row>
    <row r="4" spans="1:11" ht="21" x14ac:dyDescent="0.35">
      <c r="A4" s="42" t="s">
        <v>36</v>
      </c>
      <c r="B4" s="42" t="s">
        <v>57</v>
      </c>
      <c r="C4" s="44">
        <v>24</v>
      </c>
      <c r="D4" s="44">
        <v>7</v>
      </c>
      <c r="E4" s="44">
        <v>0</v>
      </c>
      <c r="F4" s="44">
        <v>9</v>
      </c>
      <c r="G4" s="44">
        <v>4</v>
      </c>
      <c r="H4" s="44"/>
      <c r="I4" s="44"/>
      <c r="J4" s="44">
        <v>0</v>
      </c>
      <c r="K4" s="44">
        <v>4</v>
      </c>
    </row>
    <row r="5" spans="1:11" ht="21" x14ac:dyDescent="0.35">
      <c r="A5" s="42" t="s">
        <v>36</v>
      </c>
      <c r="B5" s="42" t="s">
        <v>59</v>
      </c>
      <c r="C5" s="44">
        <v>24</v>
      </c>
      <c r="D5" s="44">
        <v>8</v>
      </c>
      <c r="E5" s="44">
        <v>0</v>
      </c>
      <c r="F5" s="44">
        <v>10</v>
      </c>
      <c r="G5" s="44">
        <v>4</v>
      </c>
      <c r="H5" s="44">
        <v>1000</v>
      </c>
      <c r="I5" s="44"/>
      <c r="J5" s="44">
        <v>0</v>
      </c>
      <c r="K5" s="44">
        <v>4</v>
      </c>
    </row>
    <row r="6" spans="1:11" ht="21.75" thickBot="1" x14ac:dyDescent="0.4">
      <c r="A6" s="43"/>
      <c r="B6" s="43"/>
      <c r="C6" s="45">
        <f>SUM(C2:C5)</f>
        <v>93</v>
      </c>
      <c r="D6" s="45">
        <f t="shared" ref="D6:K6" si="0">SUM(D2:D5)</f>
        <v>42</v>
      </c>
      <c r="E6" s="45">
        <f t="shared" si="0"/>
        <v>0</v>
      </c>
      <c r="F6" s="45">
        <f t="shared" si="0"/>
        <v>34</v>
      </c>
      <c r="G6" s="45">
        <f t="shared" si="0"/>
        <v>17</v>
      </c>
      <c r="H6" s="45">
        <f>SUM(H2:H5)</f>
        <v>1000</v>
      </c>
      <c r="I6" s="49"/>
      <c r="J6" s="45">
        <f t="shared" si="0"/>
        <v>0</v>
      </c>
      <c r="K6" s="45">
        <f t="shared" si="0"/>
        <v>16</v>
      </c>
    </row>
    <row r="7" spans="1:11" ht="22.5" thickTop="1" thickBot="1" x14ac:dyDescent="0.4">
      <c r="A7" s="43"/>
      <c r="B7" s="43"/>
      <c r="C7" s="44">
        <f>C6*150</f>
        <v>13950</v>
      </c>
      <c r="D7" s="44">
        <f>D6*150</f>
        <v>6300</v>
      </c>
      <c r="E7" s="44">
        <f t="shared" ref="E7:G7" si="1">E6*150</f>
        <v>0</v>
      </c>
      <c r="F7" s="44">
        <f t="shared" si="1"/>
        <v>5100</v>
      </c>
      <c r="G7" s="44">
        <f t="shared" si="1"/>
        <v>2550</v>
      </c>
      <c r="H7" s="47">
        <f>H6</f>
        <v>1000</v>
      </c>
      <c r="I7" s="50">
        <f>SUM(C7:H7)</f>
        <v>28900</v>
      </c>
      <c r="J7" s="48">
        <f>J6*25</f>
        <v>0</v>
      </c>
      <c r="K7" s="44">
        <f>K6*25</f>
        <v>400</v>
      </c>
    </row>
    <row r="8" spans="1:11" ht="21.75" thickTop="1" x14ac:dyDescent="0.35">
      <c r="A8" s="3"/>
      <c r="B8" s="3"/>
      <c r="C8" s="46">
        <f>C6*150</f>
        <v>13950</v>
      </c>
      <c r="D8" s="46">
        <f>D6*100</f>
        <v>4200</v>
      </c>
      <c r="E8" s="46">
        <f>E7*75</f>
        <v>0</v>
      </c>
      <c r="F8" s="46">
        <f>F6*75</f>
        <v>2550</v>
      </c>
      <c r="G8" s="46">
        <f>G6*65</f>
        <v>1105</v>
      </c>
      <c r="H8" s="3"/>
      <c r="I8" s="3"/>
      <c r="J8" s="3"/>
      <c r="K8" s="3"/>
    </row>
    <row r="9" spans="1:11" s="3" customFormat="1" x14ac:dyDescent="0.25"/>
    <row r="10" spans="1:11" s="3" customFormat="1" x14ac:dyDescent="0.25"/>
    <row r="11" spans="1:11" s="3" customFormat="1" x14ac:dyDescent="0.25"/>
    <row r="12" spans="1:11" s="3" customFormat="1" x14ac:dyDescent="0.25"/>
    <row r="13" spans="1:11" s="3" customFormat="1" x14ac:dyDescent="0.25"/>
    <row r="14" spans="1:11" s="3" customFormat="1" x14ac:dyDescent="0.25"/>
    <row r="15" spans="1:11" s="3" customFormat="1" x14ac:dyDescent="0.25"/>
    <row r="16" spans="1:11" s="3" customFormat="1" x14ac:dyDescent="0.25"/>
    <row r="17" s="3" customFormat="1" x14ac:dyDescent="0.25"/>
    <row r="18" s="3" customFormat="1" x14ac:dyDescent="0.25"/>
    <row r="19" s="3" customFormat="1" x14ac:dyDescent="0.25"/>
    <row r="20" s="3" customFormat="1" x14ac:dyDescent="0.25"/>
    <row r="21" s="3" customFormat="1" x14ac:dyDescent="0.25"/>
    <row r="22" s="3" customFormat="1" x14ac:dyDescent="0.25"/>
    <row r="23" s="3" customFormat="1" x14ac:dyDescent="0.25"/>
    <row r="24" s="3" customFormat="1" x14ac:dyDescent="0.25"/>
    <row r="25" s="3" customFormat="1" x14ac:dyDescent="0.25"/>
    <row r="26" s="3" customFormat="1" x14ac:dyDescent="0.25"/>
    <row r="27" s="3" customFormat="1" x14ac:dyDescent="0.25"/>
    <row r="28" s="3" customFormat="1" x14ac:dyDescent="0.25"/>
    <row r="29" s="3" customFormat="1" x14ac:dyDescent="0.25"/>
    <row r="30" s="3" customFormat="1" x14ac:dyDescent="0.25"/>
    <row r="31" s="3" customFormat="1" x14ac:dyDescent="0.25"/>
    <row r="32" s="3" customFormat="1" x14ac:dyDescent="0.25"/>
    <row r="33" s="3" customFormat="1" x14ac:dyDescent="0.25"/>
    <row r="34" s="3" customFormat="1" x14ac:dyDescent="0.25"/>
    <row r="35" s="3" customFormat="1" x14ac:dyDescent="0.25"/>
    <row r="36" s="3" customFormat="1" x14ac:dyDescent="0.25"/>
    <row r="37" s="3" customFormat="1" x14ac:dyDescent="0.25"/>
    <row r="38" s="3" customFormat="1" x14ac:dyDescent="0.25"/>
    <row r="39" s="3" customFormat="1" x14ac:dyDescent="0.25"/>
    <row r="40" s="3" customFormat="1" x14ac:dyDescent="0.25"/>
    <row r="41" s="3" customFormat="1" x14ac:dyDescent="0.25"/>
    <row r="42" s="3" customFormat="1" x14ac:dyDescent="0.25"/>
    <row r="43" s="3" customFormat="1" x14ac:dyDescent="0.25"/>
    <row r="44" s="3" customFormat="1" x14ac:dyDescent="0.25"/>
    <row r="45" s="3" customFormat="1" x14ac:dyDescent="0.25"/>
    <row r="46" s="3" customFormat="1" x14ac:dyDescent="0.25"/>
    <row r="47" s="3" customFormat="1" x14ac:dyDescent="0.25"/>
    <row r="48" s="3" customFormat="1" x14ac:dyDescent="0.25"/>
    <row r="49" s="3" customFormat="1" x14ac:dyDescent="0.25"/>
    <row r="50" s="3" customFormat="1" x14ac:dyDescent="0.25"/>
    <row r="51" s="3" customFormat="1" x14ac:dyDescent="0.25"/>
    <row r="52" s="3" customFormat="1" x14ac:dyDescent="0.25"/>
    <row r="53" s="3" customFormat="1" x14ac:dyDescent="0.25"/>
    <row r="54" s="3" customFormat="1" x14ac:dyDescent="0.25"/>
    <row r="55" s="3" customFormat="1" x14ac:dyDescent="0.25"/>
    <row r="56" s="3" customFormat="1" x14ac:dyDescent="0.25"/>
    <row r="57" s="3" customFormat="1" x14ac:dyDescent="0.25"/>
    <row r="58" s="3" customFormat="1" x14ac:dyDescent="0.25"/>
    <row r="59" s="3" customFormat="1" x14ac:dyDescent="0.25"/>
    <row r="60" s="3" customFormat="1" x14ac:dyDescent="0.25"/>
    <row r="61" s="3" customFormat="1" x14ac:dyDescent="0.25"/>
    <row r="62" s="3" customFormat="1" x14ac:dyDescent="0.25"/>
    <row r="63" s="3" customFormat="1" x14ac:dyDescent="0.25"/>
    <row r="64" s="3" customFormat="1" x14ac:dyDescent="0.25"/>
    <row r="65" s="3" customFormat="1" x14ac:dyDescent="0.25"/>
    <row r="66" s="3" customFormat="1" x14ac:dyDescent="0.25"/>
    <row r="67" s="3" customFormat="1" x14ac:dyDescent="0.25"/>
    <row r="68" s="3" customFormat="1" x14ac:dyDescent="0.25"/>
    <row r="69" s="3" customFormat="1" x14ac:dyDescent="0.25"/>
    <row r="70" s="3" customFormat="1" x14ac:dyDescent="0.25"/>
    <row r="71" s="3" customFormat="1" x14ac:dyDescent="0.25"/>
    <row r="72" s="3" customFormat="1" x14ac:dyDescent="0.25"/>
    <row r="73" s="3" customFormat="1" x14ac:dyDescent="0.25"/>
    <row r="74" s="3" customFormat="1" x14ac:dyDescent="0.25"/>
    <row r="75" s="3" customFormat="1" x14ac:dyDescent="0.25"/>
    <row r="76" s="3" customFormat="1" x14ac:dyDescent="0.25"/>
    <row r="77" s="3" customFormat="1" x14ac:dyDescent="0.25"/>
    <row r="78" s="3" customFormat="1" x14ac:dyDescent="0.25"/>
    <row r="79" s="3" customFormat="1" x14ac:dyDescent="0.25"/>
    <row r="80" s="3" customFormat="1" x14ac:dyDescent="0.25"/>
    <row r="81" s="3" customFormat="1" x14ac:dyDescent="0.25"/>
    <row r="82" s="3" customFormat="1" x14ac:dyDescent="0.25"/>
    <row r="83" s="3" customFormat="1" x14ac:dyDescent="0.25"/>
    <row r="84" s="3" customFormat="1" x14ac:dyDescent="0.25"/>
    <row r="85" s="3" customFormat="1" x14ac:dyDescent="0.25"/>
    <row r="86" s="3" customFormat="1" x14ac:dyDescent="0.25"/>
    <row r="87" s="3" customFormat="1" x14ac:dyDescent="0.25"/>
    <row r="88" s="3" customFormat="1" x14ac:dyDescent="0.25"/>
    <row r="89" s="3" customFormat="1" x14ac:dyDescent="0.25"/>
    <row r="90" s="3" customFormat="1" x14ac:dyDescent="0.25"/>
    <row r="91" s="3" customFormat="1" x14ac:dyDescent="0.25"/>
    <row r="92" s="3" customFormat="1" x14ac:dyDescent="0.25"/>
    <row r="93" s="3" customFormat="1" x14ac:dyDescent="0.25"/>
    <row r="94" s="3" customFormat="1" x14ac:dyDescent="0.25"/>
    <row r="95" s="3" customFormat="1" x14ac:dyDescent="0.25"/>
    <row r="96" s="3" customFormat="1" x14ac:dyDescent="0.25"/>
    <row r="97" s="3" customFormat="1" x14ac:dyDescent="0.25"/>
    <row r="98" s="3" customFormat="1" x14ac:dyDescent="0.25"/>
    <row r="99" s="3" customFormat="1" x14ac:dyDescent="0.25"/>
    <row r="100" s="3" customFormat="1" x14ac:dyDescent="0.25"/>
    <row r="101" s="3" customFormat="1" x14ac:dyDescent="0.25"/>
    <row r="102" s="3" customFormat="1" x14ac:dyDescent="0.25"/>
    <row r="103" s="3" customFormat="1" x14ac:dyDescent="0.25"/>
    <row r="104" s="3" customFormat="1" x14ac:dyDescent="0.25"/>
    <row r="105" s="3" customFormat="1" x14ac:dyDescent="0.25"/>
    <row r="106" s="3" customFormat="1" x14ac:dyDescent="0.25"/>
    <row r="107" s="3" customFormat="1" x14ac:dyDescent="0.25"/>
    <row r="108" s="3" customFormat="1" x14ac:dyDescent="0.25"/>
    <row r="109" s="3" customFormat="1" x14ac:dyDescent="0.25"/>
    <row r="110" s="3" customFormat="1" x14ac:dyDescent="0.25"/>
    <row r="111" s="3" customFormat="1" x14ac:dyDescent="0.25"/>
    <row r="112" s="3" customFormat="1" x14ac:dyDescent="0.25"/>
    <row r="113" s="3" customFormat="1" x14ac:dyDescent="0.25"/>
    <row r="114" s="3" customFormat="1" x14ac:dyDescent="0.25"/>
    <row r="115" s="3" customFormat="1" x14ac:dyDescent="0.25"/>
    <row r="116" s="3" customFormat="1" x14ac:dyDescent="0.25"/>
    <row r="117" s="3" customFormat="1" x14ac:dyDescent="0.25"/>
    <row r="118" s="3" customFormat="1" x14ac:dyDescent="0.25"/>
    <row r="119" s="3" customFormat="1" x14ac:dyDescent="0.25"/>
    <row r="120" s="3" customFormat="1" x14ac:dyDescent="0.25"/>
    <row r="121" s="3" customFormat="1" x14ac:dyDescent="0.25"/>
    <row r="122" s="3" customFormat="1" x14ac:dyDescent="0.25"/>
    <row r="123" s="3" customFormat="1" x14ac:dyDescent="0.25"/>
    <row r="124" s="3" customFormat="1" x14ac:dyDescent="0.25"/>
    <row r="125" s="3" customFormat="1" x14ac:dyDescent="0.25"/>
    <row r="126" s="3" customFormat="1" x14ac:dyDescent="0.25"/>
    <row r="127" s="3" customFormat="1" x14ac:dyDescent="0.25"/>
    <row r="128" s="3" customFormat="1" x14ac:dyDescent="0.25"/>
    <row r="129" s="3" customFormat="1" x14ac:dyDescent="0.25"/>
    <row r="130" s="3" customFormat="1" x14ac:dyDescent="0.25"/>
    <row r="131" s="3" customFormat="1" x14ac:dyDescent="0.25"/>
    <row r="132" s="3" customFormat="1" x14ac:dyDescent="0.25"/>
    <row r="133" s="3" customFormat="1" x14ac:dyDescent="0.25"/>
    <row r="134" s="3" customFormat="1" x14ac:dyDescent="0.25"/>
    <row r="135" s="3" customFormat="1" x14ac:dyDescent="0.25"/>
    <row r="136" s="3" customFormat="1" x14ac:dyDescent="0.25"/>
    <row r="137" s="3" customFormat="1" x14ac:dyDescent="0.25"/>
    <row r="138" s="3" customFormat="1" x14ac:dyDescent="0.25"/>
    <row r="139" s="3" customFormat="1" x14ac:dyDescent="0.25"/>
    <row r="140" s="3" customFormat="1" x14ac:dyDescent="0.25"/>
    <row r="141" s="3" customFormat="1" x14ac:dyDescent="0.25"/>
    <row r="142" s="3" customFormat="1" x14ac:dyDescent="0.25"/>
    <row r="143" s="3" customFormat="1" x14ac:dyDescent="0.25"/>
    <row r="144" s="3" customFormat="1" x14ac:dyDescent="0.25"/>
    <row r="145" s="3" customFormat="1" x14ac:dyDescent="0.25"/>
    <row r="146" s="3" customFormat="1" x14ac:dyDescent="0.25"/>
    <row r="147" s="3" customFormat="1" x14ac:dyDescent="0.25"/>
    <row r="148" s="3" customFormat="1" x14ac:dyDescent="0.25"/>
    <row r="149" s="3" customFormat="1" x14ac:dyDescent="0.25"/>
    <row r="150" s="3" customFormat="1" x14ac:dyDescent="0.25"/>
    <row r="151" s="3" customFormat="1" x14ac:dyDescent="0.25"/>
    <row r="152" s="3" customFormat="1" x14ac:dyDescent="0.25"/>
    <row r="153" s="3" customFormat="1" x14ac:dyDescent="0.25"/>
    <row r="154" s="3" customFormat="1" x14ac:dyDescent="0.25"/>
    <row r="155" s="3" customFormat="1" x14ac:dyDescent="0.25"/>
    <row r="156" s="3" customFormat="1" x14ac:dyDescent="0.25"/>
    <row r="157" s="3" customFormat="1" x14ac:dyDescent="0.25"/>
    <row r="158" s="3" customFormat="1" x14ac:dyDescent="0.25"/>
    <row r="159" s="3" customFormat="1" x14ac:dyDescent="0.25"/>
    <row r="160" s="3" customFormat="1" x14ac:dyDescent="0.25"/>
    <row r="161" s="3" customFormat="1" x14ac:dyDescent="0.25"/>
    <row r="162" s="3" customFormat="1" x14ac:dyDescent="0.25"/>
    <row r="163" s="3" customFormat="1" x14ac:dyDescent="0.25"/>
    <row r="164" s="3" customFormat="1" x14ac:dyDescent="0.25"/>
    <row r="165" s="3" customFormat="1" x14ac:dyDescent="0.25"/>
    <row r="166" s="3" customFormat="1" x14ac:dyDescent="0.25"/>
    <row r="167" s="3" customFormat="1" x14ac:dyDescent="0.25"/>
    <row r="168" s="3" customFormat="1" x14ac:dyDescent="0.25"/>
    <row r="169" s="3" customFormat="1" x14ac:dyDescent="0.25"/>
    <row r="170" s="3" customFormat="1" x14ac:dyDescent="0.25"/>
    <row r="171" s="3" customFormat="1" x14ac:dyDescent="0.25"/>
    <row r="172" s="3" customFormat="1" x14ac:dyDescent="0.25"/>
    <row r="173" s="3" customFormat="1" x14ac:dyDescent="0.25"/>
    <row r="174" s="3" customFormat="1" x14ac:dyDescent="0.25"/>
    <row r="175" s="3" customFormat="1" x14ac:dyDescent="0.25"/>
    <row r="176" s="3" customFormat="1" x14ac:dyDescent="0.25"/>
    <row r="177" s="3" customFormat="1" x14ac:dyDescent="0.25"/>
    <row r="178" s="3" customFormat="1" x14ac:dyDescent="0.25"/>
    <row r="179" s="3" customFormat="1" x14ac:dyDescent="0.25"/>
    <row r="180" s="3" customFormat="1" x14ac:dyDescent="0.25"/>
    <row r="181" s="3" customFormat="1" x14ac:dyDescent="0.25"/>
    <row r="182" s="3" customFormat="1" x14ac:dyDescent="0.25"/>
    <row r="183" s="3" customFormat="1" x14ac:dyDescent="0.25"/>
    <row r="184" s="3" customFormat="1" x14ac:dyDescent="0.25"/>
    <row r="185" s="3" customFormat="1" x14ac:dyDescent="0.25"/>
    <row r="186" s="3" customFormat="1" x14ac:dyDescent="0.25"/>
    <row r="187" s="3" customFormat="1" x14ac:dyDescent="0.25"/>
    <row r="188" s="3" customFormat="1" x14ac:dyDescent="0.25"/>
    <row r="189" s="3" customFormat="1" x14ac:dyDescent="0.25"/>
    <row r="190" s="3" customFormat="1" x14ac:dyDescent="0.25"/>
    <row r="191" s="3" customFormat="1" x14ac:dyDescent="0.25"/>
    <row r="192" s="3" customFormat="1" x14ac:dyDescent="0.25"/>
    <row r="193" s="3" customFormat="1" x14ac:dyDescent="0.25"/>
    <row r="194" s="3" customFormat="1" x14ac:dyDescent="0.25"/>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74A76-1C5F-4F40-AD1F-03BA9A08C358}">
  <dimension ref="A1:AV194"/>
  <sheetViews>
    <sheetView workbookViewId="0">
      <selection activeCell="I11" sqref="I11"/>
    </sheetView>
  </sheetViews>
  <sheetFormatPr defaultRowHeight="15" x14ac:dyDescent="0.25"/>
  <cols>
    <col min="3" max="9" width="18" customWidth="1"/>
    <col min="12" max="48" width="9.140625" style="3"/>
  </cols>
  <sheetData>
    <row r="1" spans="1:11" ht="21" x14ac:dyDescent="0.35">
      <c r="A1" s="41"/>
      <c r="B1" s="41"/>
      <c r="C1" s="41" t="s">
        <v>48</v>
      </c>
      <c r="D1" s="41" t="s">
        <v>14</v>
      </c>
      <c r="E1" s="41" t="s">
        <v>49</v>
      </c>
      <c r="F1" s="41" t="s">
        <v>50</v>
      </c>
      <c r="G1" s="41" t="s">
        <v>16</v>
      </c>
      <c r="H1" s="41" t="s">
        <v>11</v>
      </c>
      <c r="I1" s="41" t="s">
        <v>62</v>
      </c>
      <c r="J1" s="41" t="s">
        <v>51</v>
      </c>
      <c r="K1" s="41" t="s">
        <v>52</v>
      </c>
    </row>
    <row r="2" spans="1:11" ht="21" x14ac:dyDescent="0.35">
      <c r="A2" s="42" t="s">
        <v>36</v>
      </c>
      <c r="B2" s="42" t="s">
        <v>56</v>
      </c>
      <c r="C2" s="44">
        <v>24</v>
      </c>
      <c r="D2" s="44">
        <v>20</v>
      </c>
      <c r="E2" s="44">
        <v>0</v>
      </c>
      <c r="F2" s="44">
        <v>15</v>
      </c>
      <c r="G2" s="44">
        <v>4</v>
      </c>
      <c r="H2" s="44"/>
      <c r="I2" s="44"/>
      <c r="J2" s="44">
        <v>0</v>
      </c>
      <c r="K2" s="44">
        <v>4</v>
      </c>
    </row>
    <row r="3" spans="1:11" ht="21" x14ac:dyDescent="0.35">
      <c r="A3" s="42" t="s">
        <v>36</v>
      </c>
      <c r="B3" s="42" t="s">
        <v>58</v>
      </c>
      <c r="C3" s="44">
        <v>21</v>
      </c>
      <c r="D3" s="44">
        <v>7</v>
      </c>
      <c r="E3" s="44">
        <v>0</v>
      </c>
      <c r="F3" s="44">
        <v>0</v>
      </c>
      <c r="G3" s="44">
        <v>5</v>
      </c>
      <c r="H3" s="44"/>
      <c r="I3" s="44"/>
      <c r="J3" s="44">
        <v>0</v>
      </c>
      <c r="K3" s="44">
        <v>4</v>
      </c>
    </row>
    <row r="4" spans="1:11" ht="21" x14ac:dyDescent="0.35">
      <c r="A4" s="42" t="s">
        <v>36</v>
      </c>
      <c r="B4" s="42" t="s">
        <v>57</v>
      </c>
      <c r="C4" s="44">
        <v>24</v>
      </c>
      <c r="D4" s="44">
        <v>7</v>
      </c>
      <c r="E4" s="44">
        <v>0</v>
      </c>
      <c r="F4" s="44">
        <v>9</v>
      </c>
      <c r="G4" s="44">
        <v>4</v>
      </c>
      <c r="H4" s="44"/>
      <c r="I4" s="44"/>
      <c r="J4" s="44">
        <v>0</v>
      </c>
      <c r="K4" s="44">
        <v>4</v>
      </c>
    </row>
    <row r="5" spans="1:11" ht="21" x14ac:dyDescent="0.35">
      <c r="A5" s="42" t="s">
        <v>36</v>
      </c>
      <c r="B5" s="42" t="s">
        <v>59</v>
      </c>
      <c r="C5" s="44">
        <v>24</v>
      </c>
      <c r="D5" s="44">
        <v>8</v>
      </c>
      <c r="E5" s="44">
        <v>0</v>
      </c>
      <c r="F5" s="44">
        <v>10</v>
      </c>
      <c r="G5" s="44">
        <v>4</v>
      </c>
      <c r="H5" s="44">
        <v>1000</v>
      </c>
      <c r="I5" s="44"/>
      <c r="J5" s="44">
        <v>0</v>
      </c>
      <c r="K5" s="44">
        <v>4</v>
      </c>
    </row>
    <row r="6" spans="1:11" ht="21.75" thickBot="1" x14ac:dyDescent="0.4">
      <c r="A6" s="43"/>
      <c r="B6" s="43"/>
      <c r="C6" s="45">
        <f>SUM(C2:C5)</f>
        <v>93</v>
      </c>
      <c r="D6" s="45">
        <f t="shared" ref="D6:K6" si="0">SUM(D2:D5)</f>
        <v>42</v>
      </c>
      <c r="E6" s="45">
        <f t="shared" si="0"/>
        <v>0</v>
      </c>
      <c r="F6" s="45">
        <f t="shared" si="0"/>
        <v>34</v>
      </c>
      <c r="G6" s="45">
        <f t="shared" si="0"/>
        <v>17</v>
      </c>
      <c r="H6" s="45">
        <f>SUM(H2:H5)</f>
        <v>1000</v>
      </c>
      <c r="I6" s="49"/>
      <c r="J6" s="45">
        <f t="shared" si="0"/>
        <v>0</v>
      </c>
      <c r="K6" s="45">
        <f t="shared" si="0"/>
        <v>16</v>
      </c>
    </row>
    <row r="7" spans="1:11" ht="22.5" thickTop="1" thickBot="1" x14ac:dyDescent="0.4">
      <c r="A7" s="43"/>
      <c r="B7" s="43"/>
      <c r="C7" s="44">
        <f>C6*150</f>
        <v>13950</v>
      </c>
      <c r="D7" s="44">
        <f>D6*150</f>
        <v>6300</v>
      </c>
      <c r="E7" s="44">
        <f t="shared" ref="E7:G7" si="1">E6*150</f>
        <v>0</v>
      </c>
      <c r="F7" s="44">
        <f t="shared" si="1"/>
        <v>5100</v>
      </c>
      <c r="G7" s="44">
        <f t="shared" si="1"/>
        <v>2550</v>
      </c>
      <c r="H7" s="47">
        <f>H6</f>
        <v>1000</v>
      </c>
      <c r="I7" s="50">
        <f>SUM(C7:H7)</f>
        <v>28900</v>
      </c>
      <c r="J7" s="48">
        <f>J6*25</f>
        <v>0</v>
      </c>
      <c r="K7" s="44">
        <f>K6*25</f>
        <v>400</v>
      </c>
    </row>
    <row r="8" spans="1:11" ht="21.75" thickTop="1" x14ac:dyDescent="0.35">
      <c r="A8" s="3"/>
      <c r="B8" s="3"/>
      <c r="C8" s="46">
        <f>C6*150</f>
        <v>13950</v>
      </c>
      <c r="D8" s="46">
        <f>D6*100</f>
        <v>4200</v>
      </c>
      <c r="E8" s="46">
        <f>E7*75</f>
        <v>0</v>
      </c>
      <c r="F8" s="46">
        <f>F6*75</f>
        <v>2550</v>
      </c>
      <c r="G8" s="46">
        <f>G6*65</f>
        <v>1105</v>
      </c>
      <c r="H8" s="3"/>
      <c r="I8" s="3"/>
      <c r="J8" s="3"/>
      <c r="K8" s="3"/>
    </row>
    <row r="9" spans="1:11" s="3" customFormat="1" x14ac:dyDescent="0.25"/>
    <row r="10" spans="1:11" s="3" customFormat="1" x14ac:dyDescent="0.25"/>
    <row r="11" spans="1:11" s="3" customFormat="1" x14ac:dyDescent="0.25"/>
    <row r="12" spans="1:11" s="3" customFormat="1" x14ac:dyDescent="0.25"/>
    <row r="13" spans="1:11" s="3" customFormat="1" x14ac:dyDescent="0.25"/>
    <row r="14" spans="1:11" s="3" customFormat="1" x14ac:dyDescent="0.25"/>
    <row r="15" spans="1:11" s="3" customFormat="1" x14ac:dyDescent="0.25"/>
    <row r="16" spans="1:11" s="3" customFormat="1" x14ac:dyDescent="0.25"/>
    <row r="17" s="3" customFormat="1" x14ac:dyDescent="0.25"/>
    <row r="18" s="3" customFormat="1" x14ac:dyDescent="0.25"/>
    <row r="19" s="3" customFormat="1" x14ac:dyDescent="0.25"/>
    <row r="20" s="3" customFormat="1" x14ac:dyDescent="0.25"/>
    <row r="21" s="3" customFormat="1" x14ac:dyDescent="0.25"/>
    <row r="22" s="3" customFormat="1" x14ac:dyDescent="0.25"/>
    <row r="23" s="3" customFormat="1" x14ac:dyDescent="0.25"/>
    <row r="24" s="3" customFormat="1" x14ac:dyDescent="0.25"/>
    <row r="25" s="3" customFormat="1" x14ac:dyDescent="0.25"/>
    <row r="26" s="3" customFormat="1" x14ac:dyDescent="0.25"/>
    <row r="27" s="3" customFormat="1" x14ac:dyDescent="0.25"/>
    <row r="28" s="3" customFormat="1" x14ac:dyDescent="0.25"/>
    <row r="29" s="3" customFormat="1" x14ac:dyDescent="0.25"/>
    <row r="30" s="3" customFormat="1" x14ac:dyDescent="0.25"/>
    <row r="31" s="3" customFormat="1" x14ac:dyDescent="0.25"/>
    <row r="32" s="3" customFormat="1" x14ac:dyDescent="0.25"/>
    <row r="33" s="3" customFormat="1" x14ac:dyDescent="0.25"/>
    <row r="34" s="3" customFormat="1" x14ac:dyDescent="0.25"/>
    <row r="35" s="3" customFormat="1" x14ac:dyDescent="0.25"/>
    <row r="36" s="3" customFormat="1" x14ac:dyDescent="0.25"/>
    <row r="37" s="3" customFormat="1" x14ac:dyDescent="0.25"/>
    <row r="38" s="3" customFormat="1" x14ac:dyDescent="0.25"/>
    <row r="39" s="3" customFormat="1" x14ac:dyDescent="0.25"/>
    <row r="40" s="3" customFormat="1" x14ac:dyDescent="0.25"/>
    <row r="41" s="3" customFormat="1" x14ac:dyDescent="0.25"/>
    <row r="42" s="3" customFormat="1" x14ac:dyDescent="0.25"/>
    <row r="43" s="3" customFormat="1" x14ac:dyDescent="0.25"/>
    <row r="44" s="3" customFormat="1" x14ac:dyDescent="0.25"/>
    <row r="45" s="3" customFormat="1" x14ac:dyDescent="0.25"/>
    <row r="46" s="3" customFormat="1" x14ac:dyDescent="0.25"/>
    <row r="47" s="3" customFormat="1" x14ac:dyDescent="0.25"/>
    <row r="48" s="3" customFormat="1" x14ac:dyDescent="0.25"/>
    <row r="49" s="3" customFormat="1" x14ac:dyDescent="0.25"/>
    <row r="50" s="3" customFormat="1" x14ac:dyDescent="0.25"/>
    <row r="51" s="3" customFormat="1" x14ac:dyDescent="0.25"/>
    <row r="52" s="3" customFormat="1" x14ac:dyDescent="0.25"/>
    <row r="53" s="3" customFormat="1" x14ac:dyDescent="0.25"/>
    <row r="54" s="3" customFormat="1" x14ac:dyDescent="0.25"/>
    <row r="55" s="3" customFormat="1" x14ac:dyDescent="0.25"/>
    <row r="56" s="3" customFormat="1" x14ac:dyDescent="0.25"/>
    <row r="57" s="3" customFormat="1" x14ac:dyDescent="0.25"/>
    <row r="58" s="3" customFormat="1" x14ac:dyDescent="0.25"/>
    <row r="59" s="3" customFormat="1" x14ac:dyDescent="0.25"/>
    <row r="60" s="3" customFormat="1" x14ac:dyDescent="0.25"/>
    <row r="61" s="3" customFormat="1" x14ac:dyDescent="0.25"/>
    <row r="62" s="3" customFormat="1" x14ac:dyDescent="0.25"/>
    <row r="63" s="3" customFormat="1" x14ac:dyDescent="0.25"/>
    <row r="64" s="3" customFormat="1" x14ac:dyDescent="0.25"/>
    <row r="65" s="3" customFormat="1" x14ac:dyDescent="0.25"/>
    <row r="66" s="3" customFormat="1" x14ac:dyDescent="0.25"/>
    <row r="67" s="3" customFormat="1" x14ac:dyDescent="0.25"/>
    <row r="68" s="3" customFormat="1" x14ac:dyDescent="0.25"/>
    <row r="69" s="3" customFormat="1" x14ac:dyDescent="0.25"/>
    <row r="70" s="3" customFormat="1" x14ac:dyDescent="0.25"/>
    <row r="71" s="3" customFormat="1" x14ac:dyDescent="0.25"/>
    <row r="72" s="3" customFormat="1" x14ac:dyDescent="0.25"/>
    <row r="73" s="3" customFormat="1" x14ac:dyDescent="0.25"/>
    <row r="74" s="3" customFormat="1" x14ac:dyDescent="0.25"/>
    <row r="75" s="3" customFormat="1" x14ac:dyDescent="0.25"/>
    <row r="76" s="3" customFormat="1" x14ac:dyDescent="0.25"/>
    <row r="77" s="3" customFormat="1" x14ac:dyDescent="0.25"/>
    <row r="78" s="3" customFormat="1" x14ac:dyDescent="0.25"/>
    <row r="79" s="3" customFormat="1" x14ac:dyDescent="0.25"/>
    <row r="80" s="3" customFormat="1" x14ac:dyDescent="0.25"/>
    <row r="81" s="3" customFormat="1" x14ac:dyDescent="0.25"/>
    <row r="82" s="3" customFormat="1" x14ac:dyDescent="0.25"/>
    <row r="83" s="3" customFormat="1" x14ac:dyDescent="0.25"/>
    <row r="84" s="3" customFormat="1" x14ac:dyDescent="0.25"/>
    <row r="85" s="3" customFormat="1" x14ac:dyDescent="0.25"/>
    <row r="86" s="3" customFormat="1" x14ac:dyDescent="0.25"/>
    <row r="87" s="3" customFormat="1" x14ac:dyDescent="0.25"/>
    <row r="88" s="3" customFormat="1" x14ac:dyDescent="0.25"/>
    <row r="89" s="3" customFormat="1" x14ac:dyDescent="0.25"/>
    <row r="90" s="3" customFormat="1" x14ac:dyDescent="0.25"/>
    <row r="91" s="3" customFormat="1" x14ac:dyDescent="0.25"/>
    <row r="92" s="3" customFormat="1" x14ac:dyDescent="0.25"/>
    <row r="93" s="3" customFormat="1" x14ac:dyDescent="0.25"/>
    <row r="94" s="3" customFormat="1" x14ac:dyDescent="0.25"/>
    <row r="95" s="3" customFormat="1" x14ac:dyDescent="0.25"/>
    <row r="96" s="3" customFormat="1" x14ac:dyDescent="0.25"/>
    <row r="97" s="3" customFormat="1" x14ac:dyDescent="0.25"/>
    <row r="98" s="3" customFormat="1" x14ac:dyDescent="0.25"/>
    <row r="99" s="3" customFormat="1" x14ac:dyDescent="0.25"/>
    <row r="100" s="3" customFormat="1" x14ac:dyDescent="0.25"/>
    <row r="101" s="3" customFormat="1" x14ac:dyDescent="0.25"/>
    <row r="102" s="3" customFormat="1" x14ac:dyDescent="0.25"/>
    <row r="103" s="3" customFormat="1" x14ac:dyDescent="0.25"/>
    <row r="104" s="3" customFormat="1" x14ac:dyDescent="0.25"/>
    <row r="105" s="3" customFormat="1" x14ac:dyDescent="0.25"/>
    <row r="106" s="3" customFormat="1" x14ac:dyDescent="0.25"/>
    <row r="107" s="3" customFormat="1" x14ac:dyDescent="0.25"/>
    <row r="108" s="3" customFormat="1" x14ac:dyDescent="0.25"/>
    <row r="109" s="3" customFormat="1" x14ac:dyDescent="0.25"/>
    <row r="110" s="3" customFormat="1" x14ac:dyDescent="0.25"/>
    <row r="111" s="3" customFormat="1" x14ac:dyDescent="0.25"/>
    <row r="112" s="3" customFormat="1" x14ac:dyDescent="0.25"/>
    <row r="113" s="3" customFormat="1" x14ac:dyDescent="0.25"/>
    <row r="114" s="3" customFormat="1" x14ac:dyDescent="0.25"/>
    <row r="115" s="3" customFormat="1" x14ac:dyDescent="0.25"/>
    <row r="116" s="3" customFormat="1" x14ac:dyDescent="0.25"/>
    <row r="117" s="3" customFormat="1" x14ac:dyDescent="0.25"/>
    <row r="118" s="3" customFormat="1" x14ac:dyDescent="0.25"/>
    <row r="119" s="3" customFormat="1" x14ac:dyDescent="0.25"/>
    <row r="120" s="3" customFormat="1" x14ac:dyDescent="0.25"/>
    <row r="121" s="3" customFormat="1" x14ac:dyDescent="0.25"/>
    <row r="122" s="3" customFormat="1" x14ac:dyDescent="0.25"/>
    <row r="123" s="3" customFormat="1" x14ac:dyDescent="0.25"/>
    <row r="124" s="3" customFormat="1" x14ac:dyDescent="0.25"/>
    <row r="125" s="3" customFormat="1" x14ac:dyDescent="0.25"/>
    <row r="126" s="3" customFormat="1" x14ac:dyDescent="0.25"/>
    <row r="127" s="3" customFormat="1" x14ac:dyDescent="0.25"/>
    <row r="128" s="3" customFormat="1" x14ac:dyDescent="0.25"/>
    <row r="129" s="3" customFormat="1" x14ac:dyDescent="0.25"/>
    <row r="130" s="3" customFormat="1" x14ac:dyDescent="0.25"/>
    <row r="131" s="3" customFormat="1" x14ac:dyDescent="0.25"/>
    <row r="132" s="3" customFormat="1" x14ac:dyDescent="0.25"/>
    <row r="133" s="3" customFormat="1" x14ac:dyDescent="0.25"/>
    <row r="134" s="3" customFormat="1" x14ac:dyDescent="0.25"/>
    <row r="135" s="3" customFormat="1" x14ac:dyDescent="0.25"/>
    <row r="136" s="3" customFormat="1" x14ac:dyDescent="0.25"/>
    <row r="137" s="3" customFormat="1" x14ac:dyDescent="0.25"/>
    <row r="138" s="3" customFormat="1" x14ac:dyDescent="0.25"/>
    <row r="139" s="3" customFormat="1" x14ac:dyDescent="0.25"/>
    <row r="140" s="3" customFormat="1" x14ac:dyDescent="0.25"/>
    <row r="141" s="3" customFormat="1" x14ac:dyDescent="0.25"/>
    <row r="142" s="3" customFormat="1" x14ac:dyDescent="0.25"/>
    <row r="143" s="3" customFormat="1" x14ac:dyDescent="0.25"/>
    <row r="144" s="3" customFormat="1" x14ac:dyDescent="0.25"/>
    <row r="145" s="3" customFormat="1" x14ac:dyDescent="0.25"/>
    <row r="146" s="3" customFormat="1" x14ac:dyDescent="0.25"/>
    <row r="147" s="3" customFormat="1" x14ac:dyDescent="0.25"/>
    <row r="148" s="3" customFormat="1" x14ac:dyDescent="0.25"/>
    <row r="149" s="3" customFormat="1" x14ac:dyDescent="0.25"/>
    <row r="150" s="3" customFormat="1" x14ac:dyDescent="0.25"/>
    <row r="151" s="3" customFormat="1" x14ac:dyDescent="0.25"/>
    <row r="152" s="3" customFormat="1" x14ac:dyDescent="0.25"/>
    <row r="153" s="3" customFormat="1" x14ac:dyDescent="0.25"/>
    <row r="154" s="3" customFormat="1" x14ac:dyDescent="0.25"/>
    <row r="155" s="3" customFormat="1" x14ac:dyDescent="0.25"/>
    <row r="156" s="3" customFormat="1" x14ac:dyDescent="0.25"/>
    <row r="157" s="3" customFormat="1" x14ac:dyDescent="0.25"/>
    <row r="158" s="3" customFormat="1" x14ac:dyDescent="0.25"/>
    <row r="159" s="3" customFormat="1" x14ac:dyDescent="0.25"/>
    <row r="160" s="3" customFormat="1" x14ac:dyDescent="0.25"/>
    <row r="161" s="3" customFormat="1" x14ac:dyDescent="0.25"/>
    <row r="162" s="3" customFormat="1" x14ac:dyDescent="0.25"/>
    <row r="163" s="3" customFormat="1" x14ac:dyDescent="0.25"/>
    <row r="164" s="3" customFormat="1" x14ac:dyDescent="0.25"/>
    <row r="165" s="3" customFormat="1" x14ac:dyDescent="0.25"/>
    <row r="166" s="3" customFormat="1" x14ac:dyDescent="0.25"/>
    <row r="167" s="3" customFormat="1" x14ac:dyDescent="0.25"/>
    <row r="168" s="3" customFormat="1" x14ac:dyDescent="0.25"/>
    <row r="169" s="3" customFormat="1" x14ac:dyDescent="0.25"/>
    <row r="170" s="3" customFormat="1" x14ac:dyDescent="0.25"/>
    <row r="171" s="3" customFormat="1" x14ac:dyDescent="0.25"/>
    <row r="172" s="3" customFormat="1" x14ac:dyDescent="0.25"/>
    <row r="173" s="3" customFormat="1" x14ac:dyDescent="0.25"/>
    <row r="174" s="3" customFormat="1" x14ac:dyDescent="0.25"/>
    <row r="175" s="3" customFormat="1" x14ac:dyDescent="0.25"/>
    <row r="176" s="3" customFormat="1" x14ac:dyDescent="0.25"/>
    <row r="177" s="3" customFormat="1" x14ac:dyDescent="0.25"/>
    <row r="178" s="3" customFormat="1" x14ac:dyDescent="0.25"/>
    <row r="179" s="3" customFormat="1" x14ac:dyDescent="0.25"/>
    <row r="180" s="3" customFormat="1" x14ac:dyDescent="0.25"/>
    <row r="181" s="3" customFormat="1" x14ac:dyDescent="0.25"/>
    <row r="182" s="3" customFormat="1" x14ac:dyDescent="0.25"/>
    <row r="183" s="3" customFormat="1" x14ac:dyDescent="0.25"/>
    <row r="184" s="3" customFormat="1" x14ac:dyDescent="0.25"/>
    <row r="185" s="3" customFormat="1" x14ac:dyDescent="0.25"/>
    <row r="186" s="3" customFormat="1" x14ac:dyDescent="0.25"/>
    <row r="187" s="3" customFormat="1" x14ac:dyDescent="0.25"/>
    <row r="188" s="3" customFormat="1" x14ac:dyDescent="0.25"/>
    <row r="189" s="3" customFormat="1" x14ac:dyDescent="0.25"/>
    <row r="190" s="3" customFormat="1" x14ac:dyDescent="0.25"/>
    <row r="191" s="3" customFormat="1" x14ac:dyDescent="0.25"/>
    <row r="192" s="3" customFormat="1" x14ac:dyDescent="0.25"/>
    <row r="193" s="3" customFormat="1" x14ac:dyDescent="0.25"/>
    <row r="194" s="3" customFormat="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E419F-9597-4BF4-82BD-00F253910E5F}">
  <dimension ref="A1:AW194"/>
  <sheetViews>
    <sheetView workbookViewId="0">
      <selection activeCell="G19" sqref="G19"/>
    </sheetView>
  </sheetViews>
  <sheetFormatPr defaultRowHeight="15" x14ac:dyDescent="0.25"/>
  <cols>
    <col min="3" max="10" width="18" customWidth="1"/>
    <col min="13" max="49" width="9.140625" style="3"/>
  </cols>
  <sheetData>
    <row r="1" spans="1:12" ht="21" x14ac:dyDescent="0.35">
      <c r="A1" s="41"/>
      <c r="B1" s="41"/>
      <c r="C1" s="55" t="s">
        <v>48</v>
      </c>
      <c r="D1" s="55" t="s">
        <v>14</v>
      </c>
      <c r="E1" s="55" t="s">
        <v>49</v>
      </c>
      <c r="F1" s="41" t="s">
        <v>50</v>
      </c>
      <c r="G1" s="41" t="s">
        <v>16</v>
      </c>
      <c r="H1" s="41"/>
      <c r="I1" s="41" t="s">
        <v>11</v>
      </c>
      <c r="J1" s="41" t="s">
        <v>62</v>
      </c>
      <c r="K1" s="56" t="s">
        <v>51</v>
      </c>
      <c r="L1" s="56" t="s">
        <v>52</v>
      </c>
    </row>
    <row r="2" spans="1:12" ht="21" x14ac:dyDescent="0.35">
      <c r="A2" s="42" t="s">
        <v>36</v>
      </c>
      <c r="B2" s="42" t="s">
        <v>56</v>
      </c>
      <c r="C2" s="44">
        <v>12</v>
      </c>
      <c r="D2" s="44">
        <v>26</v>
      </c>
      <c r="E2" s="44">
        <v>12</v>
      </c>
      <c r="F2" s="44">
        <v>11</v>
      </c>
      <c r="G2" s="44">
        <v>8</v>
      </c>
      <c r="H2" s="44">
        <f>SUM(C2:G2)</f>
        <v>69</v>
      </c>
      <c r="I2" s="44"/>
      <c r="J2" s="44"/>
      <c r="K2" s="44">
        <v>4</v>
      </c>
      <c r="L2" s="44">
        <v>4</v>
      </c>
    </row>
    <row r="3" spans="1:12" ht="21" x14ac:dyDescent="0.35">
      <c r="A3" s="42" t="s">
        <v>36</v>
      </c>
      <c r="B3" s="42" t="s">
        <v>58</v>
      </c>
      <c r="C3" s="44">
        <v>12</v>
      </c>
      <c r="D3" s="44">
        <v>14</v>
      </c>
      <c r="E3" s="44">
        <v>12</v>
      </c>
      <c r="F3" s="44">
        <v>8</v>
      </c>
      <c r="G3" s="44">
        <v>6</v>
      </c>
      <c r="H3" s="44">
        <f t="shared" ref="H3:H5" si="0">SUM(C3:G3)</f>
        <v>52</v>
      </c>
      <c r="I3" s="44"/>
      <c r="J3" s="44"/>
      <c r="K3" s="44">
        <v>4</v>
      </c>
      <c r="L3" s="44">
        <v>4</v>
      </c>
    </row>
    <row r="4" spans="1:12" ht="21" x14ac:dyDescent="0.35">
      <c r="A4" s="42" t="s">
        <v>36</v>
      </c>
      <c r="B4" s="42" t="s">
        <v>57</v>
      </c>
      <c r="C4" s="44">
        <v>12</v>
      </c>
      <c r="D4" s="44">
        <v>8</v>
      </c>
      <c r="E4" s="44">
        <v>12</v>
      </c>
      <c r="F4" s="44">
        <v>10</v>
      </c>
      <c r="G4" s="44">
        <v>8</v>
      </c>
      <c r="H4" s="44">
        <f t="shared" si="0"/>
        <v>50</v>
      </c>
      <c r="I4" s="44"/>
      <c r="J4" s="44"/>
      <c r="K4" s="44">
        <v>4</v>
      </c>
      <c r="L4" s="44">
        <v>4</v>
      </c>
    </row>
    <row r="5" spans="1:12" ht="21" x14ac:dyDescent="0.35">
      <c r="A5" s="42" t="s">
        <v>36</v>
      </c>
      <c r="B5" s="42" t="s">
        <v>59</v>
      </c>
      <c r="C5" s="44">
        <v>15</v>
      </c>
      <c r="D5" s="44">
        <v>3</v>
      </c>
      <c r="E5" s="44">
        <v>9</v>
      </c>
      <c r="F5" s="44">
        <v>6</v>
      </c>
      <c r="G5" s="44">
        <v>8</v>
      </c>
      <c r="H5" s="44">
        <f t="shared" si="0"/>
        <v>41</v>
      </c>
      <c r="I5" s="44">
        <v>1000</v>
      </c>
      <c r="J5" s="44"/>
      <c r="K5" s="44">
        <v>4</v>
      </c>
      <c r="L5" s="44">
        <v>4</v>
      </c>
    </row>
    <row r="6" spans="1:12" ht="21.75" thickBot="1" x14ac:dyDescent="0.4">
      <c r="A6" s="43"/>
      <c r="B6" s="43"/>
      <c r="C6" s="45">
        <f>SUM(C2:C5)</f>
        <v>51</v>
      </c>
      <c r="D6" s="45">
        <f t="shared" ref="D6:L6" si="1">SUM(D2:D5)</f>
        <v>51</v>
      </c>
      <c r="E6" s="45">
        <f t="shared" si="1"/>
        <v>45</v>
      </c>
      <c r="F6" s="45">
        <f t="shared" si="1"/>
        <v>35</v>
      </c>
      <c r="G6" s="45">
        <f t="shared" si="1"/>
        <v>30</v>
      </c>
      <c r="H6" s="45">
        <f t="shared" si="1"/>
        <v>212</v>
      </c>
      <c r="I6" s="45">
        <f>SUM(I2:I5)</f>
        <v>1000</v>
      </c>
      <c r="J6" s="49"/>
      <c r="K6" s="45">
        <f t="shared" si="1"/>
        <v>16</v>
      </c>
      <c r="L6" s="45">
        <f t="shared" si="1"/>
        <v>16</v>
      </c>
    </row>
    <row r="7" spans="1:12" ht="22.5" thickTop="1" thickBot="1" x14ac:dyDescent="0.4">
      <c r="A7" s="43"/>
      <c r="B7" s="43"/>
      <c r="C7" s="46">
        <f>C6*150</f>
        <v>7650</v>
      </c>
      <c r="D7" s="46">
        <f>D6*150</f>
        <v>7650</v>
      </c>
      <c r="E7" s="46">
        <f t="shared" ref="E7:G7" si="2">E6*150</f>
        <v>6750</v>
      </c>
      <c r="F7" s="46">
        <f t="shared" si="2"/>
        <v>5250</v>
      </c>
      <c r="G7" s="46">
        <f t="shared" si="2"/>
        <v>4500</v>
      </c>
      <c r="H7" s="47">
        <f>H6/4</f>
        <v>53</v>
      </c>
      <c r="I7" s="47">
        <f>I6</f>
        <v>1000</v>
      </c>
      <c r="J7" s="57">
        <f>SUM(C7:I7)</f>
        <v>32853</v>
      </c>
      <c r="K7" s="48">
        <f>K6*25</f>
        <v>400</v>
      </c>
      <c r="L7" s="44">
        <f>L6*25</f>
        <v>400</v>
      </c>
    </row>
    <row r="8" spans="1:12" ht="22.5" thickTop="1" thickBot="1" x14ac:dyDescent="0.4">
      <c r="A8" s="3"/>
      <c r="B8" s="3"/>
      <c r="C8" s="46">
        <f>C6*150</f>
        <v>7650</v>
      </c>
      <c r="D8" s="46">
        <f>D6*100</f>
        <v>5100</v>
      </c>
      <c r="E8" s="46">
        <f>E6*65</f>
        <v>2925</v>
      </c>
      <c r="F8" s="46">
        <f>F6*75</f>
        <v>2625</v>
      </c>
      <c r="G8" s="46">
        <f>G6*65</f>
        <v>1950</v>
      </c>
      <c r="H8" s="54"/>
      <c r="I8" s="3"/>
      <c r="J8" s="3"/>
      <c r="K8" s="3"/>
      <c r="L8" s="3"/>
    </row>
    <row r="9" spans="1:12" s="3" customFormat="1" ht="21.75" customHeight="1" thickTop="1" thickBot="1" x14ac:dyDescent="0.4">
      <c r="C9" s="46">
        <f>C8-C7</f>
        <v>0</v>
      </c>
      <c r="D9" s="46">
        <f t="shared" ref="D9:G9" si="3">D8-D7</f>
        <v>-2550</v>
      </c>
      <c r="E9" s="46">
        <f t="shared" si="3"/>
        <v>-3825</v>
      </c>
      <c r="F9" s="46">
        <f t="shared" si="3"/>
        <v>-2625</v>
      </c>
      <c r="G9" s="46">
        <f t="shared" si="3"/>
        <v>-2550</v>
      </c>
      <c r="H9" s="46">
        <f>SUM(C9:G9)*-1</f>
        <v>11550</v>
      </c>
      <c r="I9" s="3" t="s">
        <v>55</v>
      </c>
      <c r="J9" s="57">
        <f>H9+C7</f>
        <v>19200</v>
      </c>
    </row>
    <row r="10" spans="1:12" s="3" customFormat="1" ht="15.75" thickTop="1" x14ac:dyDescent="0.25">
      <c r="E10" s="58" t="s">
        <v>76</v>
      </c>
    </row>
    <row r="11" spans="1:12" s="3" customFormat="1" x14ac:dyDescent="0.25"/>
    <row r="12" spans="1:12" s="3" customFormat="1" x14ac:dyDescent="0.25"/>
    <row r="13" spans="1:12" s="3" customFormat="1" x14ac:dyDescent="0.25"/>
    <row r="14" spans="1:12" s="3" customFormat="1" x14ac:dyDescent="0.25"/>
    <row r="15" spans="1:12" s="3" customFormat="1" x14ac:dyDescent="0.25"/>
    <row r="16" spans="1:12" s="3" customFormat="1" x14ac:dyDescent="0.25"/>
    <row r="17" spans="5:5" s="3" customFormat="1" x14ac:dyDescent="0.25"/>
    <row r="18" spans="5:5" s="3" customFormat="1" x14ac:dyDescent="0.25">
      <c r="E18" s="3">
        <v>150</v>
      </c>
    </row>
    <row r="19" spans="5:5" s="3" customFormat="1" x14ac:dyDescent="0.25">
      <c r="E19" s="3">
        <f>E18*4*48</f>
        <v>28800</v>
      </c>
    </row>
    <row r="20" spans="5:5" s="3" customFormat="1" x14ac:dyDescent="0.25">
      <c r="E20" s="3">
        <f>E19*4</f>
        <v>115200</v>
      </c>
    </row>
    <row r="21" spans="5:5" s="3" customFormat="1" x14ac:dyDescent="0.25"/>
    <row r="22" spans="5:5" s="3" customFormat="1" x14ac:dyDescent="0.25"/>
    <row r="23" spans="5:5" s="3" customFormat="1" x14ac:dyDescent="0.25"/>
    <row r="24" spans="5:5" s="3" customFormat="1" x14ac:dyDescent="0.25"/>
    <row r="25" spans="5:5" s="3" customFormat="1" x14ac:dyDescent="0.25"/>
    <row r="26" spans="5:5" s="3" customFormat="1" x14ac:dyDescent="0.25"/>
    <row r="27" spans="5:5" s="3" customFormat="1" x14ac:dyDescent="0.25"/>
    <row r="28" spans="5:5" s="3" customFormat="1" x14ac:dyDescent="0.25"/>
    <row r="29" spans="5:5" s="3" customFormat="1" x14ac:dyDescent="0.25"/>
    <row r="30" spans="5:5" s="3" customFormat="1" x14ac:dyDescent="0.25"/>
    <row r="31" spans="5:5" s="3" customFormat="1" x14ac:dyDescent="0.25"/>
    <row r="32" spans="5:5" s="3" customFormat="1" x14ac:dyDescent="0.25"/>
    <row r="33" s="3" customFormat="1" x14ac:dyDescent="0.25"/>
    <row r="34" s="3" customFormat="1" x14ac:dyDescent="0.25"/>
    <row r="35" s="3" customFormat="1" x14ac:dyDescent="0.25"/>
    <row r="36" s="3" customFormat="1" x14ac:dyDescent="0.25"/>
    <row r="37" s="3" customFormat="1" x14ac:dyDescent="0.25"/>
    <row r="38" s="3" customFormat="1" x14ac:dyDescent="0.25"/>
    <row r="39" s="3" customFormat="1" x14ac:dyDescent="0.25"/>
    <row r="40" s="3" customFormat="1" x14ac:dyDescent="0.25"/>
    <row r="41" s="3" customFormat="1" x14ac:dyDescent="0.25"/>
    <row r="42" s="3" customFormat="1" x14ac:dyDescent="0.25"/>
    <row r="43" s="3" customFormat="1" x14ac:dyDescent="0.25"/>
    <row r="44" s="3" customFormat="1" x14ac:dyDescent="0.25"/>
    <row r="45" s="3" customFormat="1" x14ac:dyDescent="0.25"/>
    <row r="46" s="3" customFormat="1" x14ac:dyDescent="0.25"/>
    <row r="47" s="3" customFormat="1" x14ac:dyDescent="0.25"/>
    <row r="48" s="3" customFormat="1" x14ac:dyDescent="0.25"/>
    <row r="49" s="3" customFormat="1" x14ac:dyDescent="0.25"/>
    <row r="50" s="3" customFormat="1" x14ac:dyDescent="0.25"/>
    <row r="51" s="3" customFormat="1" x14ac:dyDescent="0.25"/>
    <row r="52" s="3" customFormat="1" x14ac:dyDescent="0.25"/>
    <row r="53" s="3" customFormat="1" x14ac:dyDescent="0.25"/>
    <row r="54" s="3" customFormat="1" x14ac:dyDescent="0.25"/>
    <row r="55" s="3" customFormat="1" x14ac:dyDescent="0.25"/>
    <row r="56" s="3" customFormat="1" x14ac:dyDescent="0.25"/>
    <row r="57" s="3" customFormat="1" x14ac:dyDescent="0.25"/>
    <row r="58" s="3" customFormat="1" x14ac:dyDescent="0.25"/>
    <row r="59" s="3" customFormat="1" x14ac:dyDescent="0.25"/>
    <row r="60" s="3" customFormat="1" x14ac:dyDescent="0.25"/>
    <row r="61" s="3" customFormat="1" x14ac:dyDescent="0.25"/>
    <row r="62" s="3" customFormat="1" x14ac:dyDescent="0.25"/>
    <row r="63" s="3" customFormat="1" x14ac:dyDescent="0.25"/>
    <row r="64" s="3" customFormat="1" x14ac:dyDescent="0.25"/>
    <row r="65" s="3" customFormat="1" x14ac:dyDescent="0.25"/>
    <row r="66" s="3" customFormat="1" x14ac:dyDescent="0.25"/>
    <row r="67" s="3" customFormat="1" x14ac:dyDescent="0.25"/>
    <row r="68" s="3" customFormat="1" x14ac:dyDescent="0.25"/>
    <row r="69" s="3" customFormat="1" x14ac:dyDescent="0.25"/>
    <row r="70" s="3" customFormat="1" x14ac:dyDescent="0.25"/>
    <row r="71" s="3" customFormat="1" x14ac:dyDescent="0.25"/>
    <row r="72" s="3" customFormat="1" x14ac:dyDescent="0.25"/>
    <row r="73" s="3" customFormat="1" x14ac:dyDescent="0.25"/>
    <row r="74" s="3" customFormat="1" x14ac:dyDescent="0.25"/>
    <row r="75" s="3" customFormat="1" x14ac:dyDescent="0.25"/>
    <row r="76" s="3" customFormat="1" x14ac:dyDescent="0.25"/>
    <row r="77" s="3" customFormat="1" x14ac:dyDescent="0.25"/>
    <row r="78" s="3" customFormat="1" x14ac:dyDescent="0.25"/>
    <row r="79" s="3" customFormat="1" x14ac:dyDescent="0.25"/>
    <row r="80" s="3" customFormat="1" x14ac:dyDescent="0.25"/>
    <row r="81" s="3" customFormat="1" x14ac:dyDescent="0.25"/>
    <row r="82" s="3" customFormat="1" x14ac:dyDescent="0.25"/>
    <row r="83" s="3" customFormat="1" x14ac:dyDescent="0.25"/>
    <row r="84" s="3" customFormat="1" x14ac:dyDescent="0.25"/>
    <row r="85" s="3" customFormat="1" x14ac:dyDescent="0.25"/>
    <row r="86" s="3" customFormat="1" x14ac:dyDescent="0.25"/>
    <row r="87" s="3" customFormat="1" x14ac:dyDescent="0.25"/>
    <row r="88" s="3" customFormat="1" x14ac:dyDescent="0.25"/>
    <row r="89" s="3" customFormat="1" x14ac:dyDescent="0.25"/>
    <row r="90" s="3" customFormat="1" x14ac:dyDescent="0.25"/>
    <row r="91" s="3" customFormat="1" x14ac:dyDescent="0.25"/>
    <row r="92" s="3" customFormat="1" x14ac:dyDescent="0.25"/>
    <row r="93" s="3" customFormat="1" x14ac:dyDescent="0.25"/>
    <row r="94" s="3" customFormat="1" x14ac:dyDescent="0.25"/>
    <row r="95" s="3" customFormat="1" x14ac:dyDescent="0.25"/>
    <row r="96" s="3" customFormat="1" x14ac:dyDescent="0.25"/>
    <row r="97" s="3" customFormat="1" x14ac:dyDescent="0.25"/>
    <row r="98" s="3" customFormat="1" x14ac:dyDescent="0.25"/>
    <row r="99" s="3" customFormat="1" x14ac:dyDescent="0.25"/>
    <row r="100" s="3" customFormat="1" x14ac:dyDescent="0.25"/>
    <row r="101" s="3" customFormat="1" x14ac:dyDescent="0.25"/>
    <row r="102" s="3" customFormat="1" x14ac:dyDescent="0.25"/>
    <row r="103" s="3" customFormat="1" x14ac:dyDescent="0.25"/>
    <row r="104" s="3" customFormat="1" x14ac:dyDescent="0.25"/>
    <row r="105" s="3" customFormat="1" x14ac:dyDescent="0.25"/>
    <row r="106" s="3" customFormat="1" x14ac:dyDescent="0.25"/>
    <row r="107" s="3" customFormat="1" x14ac:dyDescent="0.25"/>
    <row r="108" s="3" customFormat="1" x14ac:dyDescent="0.25"/>
    <row r="109" s="3" customFormat="1" x14ac:dyDescent="0.25"/>
    <row r="110" s="3" customFormat="1" x14ac:dyDescent="0.25"/>
    <row r="111" s="3" customFormat="1" x14ac:dyDescent="0.25"/>
    <row r="112" s="3" customFormat="1" x14ac:dyDescent="0.25"/>
    <row r="113" s="3" customFormat="1" x14ac:dyDescent="0.25"/>
    <row r="114" s="3" customFormat="1" x14ac:dyDescent="0.25"/>
    <row r="115" s="3" customFormat="1" x14ac:dyDescent="0.25"/>
    <row r="116" s="3" customFormat="1" x14ac:dyDescent="0.25"/>
    <row r="117" s="3" customFormat="1" x14ac:dyDescent="0.25"/>
    <row r="118" s="3" customFormat="1" x14ac:dyDescent="0.25"/>
    <row r="119" s="3" customFormat="1" x14ac:dyDescent="0.25"/>
    <row r="120" s="3" customFormat="1" x14ac:dyDescent="0.25"/>
    <row r="121" s="3" customFormat="1" x14ac:dyDescent="0.25"/>
    <row r="122" s="3" customFormat="1" x14ac:dyDescent="0.25"/>
    <row r="123" s="3" customFormat="1" x14ac:dyDescent="0.25"/>
    <row r="124" s="3" customFormat="1" x14ac:dyDescent="0.25"/>
    <row r="125" s="3" customFormat="1" x14ac:dyDescent="0.25"/>
    <row r="126" s="3" customFormat="1" x14ac:dyDescent="0.25"/>
    <row r="127" s="3" customFormat="1" x14ac:dyDescent="0.25"/>
    <row r="128" s="3" customFormat="1" x14ac:dyDescent="0.25"/>
    <row r="129" s="3" customFormat="1" x14ac:dyDescent="0.25"/>
    <row r="130" s="3" customFormat="1" x14ac:dyDescent="0.25"/>
    <row r="131" s="3" customFormat="1" x14ac:dyDescent="0.25"/>
    <row r="132" s="3" customFormat="1" x14ac:dyDescent="0.25"/>
    <row r="133" s="3" customFormat="1" x14ac:dyDescent="0.25"/>
    <row r="134" s="3" customFormat="1" x14ac:dyDescent="0.25"/>
    <row r="135" s="3" customFormat="1" x14ac:dyDescent="0.25"/>
    <row r="136" s="3" customFormat="1" x14ac:dyDescent="0.25"/>
    <row r="137" s="3" customFormat="1" x14ac:dyDescent="0.25"/>
    <row r="138" s="3" customFormat="1" x14ac:dyDescent="0.25"/>
    <row r="139" s="3" customFormat="1" x14ac:dyDescent="0.25"/>
    <row r="140" s="3" customFormat="1" x14ac:dyDescent="0.25"/>
    <row r="141" s="3" customFormat="1" x14ac:dyDescent="0.25"/>
    <row r="142" s="3" customFormat="1" x14ac:dyDescent="0.25"/>
    <row r="143" s="3" customFormat="1" x14ac:dyDescent="0.25"/>
    <row r="144" s="3" customFormat="1" x14ac:dyDescent="0.25"/>
    <row r="145" s="3" customFormat="1" x14ac:dyDescent="0.25"/>
    <row r="146" s="3" customFormat="1" x14ac:dyDescent="0.25"/>
    <row r="147" s="3" customFormat="1" x14ac:dyDescent="0.25"/>
    <row r="148" s="3" customFormat="1" x14ac:dyDescent="0.25"/>
    <row r="149" s="3" customFormat="1" x14ac:dyDescent="0.25"/>
    <row r="150" s="3" customFormat="1" x14ac:dyDescent="0.25"/>
    <row r="151" s="3" customFormat="1" x14ac:dyDescent="0.25"/>
    <row r="152" s="3" customFormat="1" x14ac:dyDescent="0.25"/>
    <row r="153" s="3" customFormat="1" x14ac:dyDescent="0.25"/>
    <row r="154" s="3" customFormat="1" x14ac:dyDescent="0.25"/>
    <row r="155" s="3" customFormat="1" x14ac:dyDescent="0.25"/>
    <row r="156" s="3" customFormat="1" x14ac:dyDescent="0.25"/>
    <row r="157" s="3" customFormat="1" x14ac:dyDescent="0.25"/>
    <row r="158" s="3" customFormat="1" x14ac:dyDescent="0.25"/>
    <row r="159" s="3" customFormat="1" x14ac:dyDescent="0.25"/>
    <row r="160" s="3" customFormat="1" x14ac:dyDescent="0.25"/>
    <row r="161" s="3" customFormat="1" x14ac:dyDescent="0.25"/>
    <row r="162" s="3" customFormat="1" x14ac:dyDescent="0.25"/>
    <row r="163" s="3" customFormat="1" x14ac:dyDescent="0.25"/>
    <row r="164" s="3" customFormat="1" x14ac:dyDescent="0.25"/>
    <row r="165" s="3" customFormat="1" x14ac:dyDescent="0.25"/>
    <row r="166" s="3" customFormat="1" x14ac:dyDescent="0.25"/>
    <row r="167" s="3" customFormat="1" x14ac:dyDescent="0.25"/>
    <row r="168" s="3" customFormat="1" x14ac:dyDescent="0.25"/>
    <row r="169" s="3" customFormat="1" x14ac:dyDescent="0.25"/>
    <row r="170" s="3" customFormat="1" x14ac:dyDescent="0.25"/>
    <row r="171" s="3" customFormat="1" x14ac:dyDescent="0.25"/>
    <row r="172" s="3" customFormat="1" x14ac:dyDescent="0.25"/>
    <row r="173" s="3" customFormat="1" x14ac:dyDescent="0.25"/>
    <row r="174" s="3" customFormat="1" x14ac:dyDescent="0.25"/>
    <row r="175" s="3" customFormat="1" x14ac:dyDescent="0.25"/>
    <row r="176" s="3" customFormat="1" x14ac:dyDescent="0.25"/>
    <row r="177" s="3" customFormat="1" x14ac:dyDescent="0.25"/>
    <row r="178" s="3" customFormat="1" x14ac:dyDescent="0.25"/>
    <row r="179" s="3" customFormat="1" x14ac:dyDescent="0.25"/>
    <row r="180" s="3" customFormat="1" x14ac:dyDescent="0.25"/>
    <row r="181" s="3" customFormat="1" x14ac:dyDescent="0.25"/>
    <row r="182" s="3" customFormat="1" x14ac:dyDescent="0.25"/>
    <row r="183" s="3" customFormat="1" x14ac:dyDescent="0.25"/>
    <row r="184" s="3" customFormat="1" x14ac:dyDescent="0.25"/>
    <row r="185" s="3" customFormat="1" x14ac:dyDescent="0.25"/>
    <row r="186" s="3" customFormat="1" x14ac:dyDescent="0.25"/>
    <row r="187" s="3" customFormat="1" x14ac:dyDescent="0.25"/>
    <row r="188" s="3" customFormat="1" x14ac:dyDescent="0.25"/>
    <row r="189" s="3" customFormat="1" x14ac:dyDescent="0.25"/>
    <row r="190" s="3" customFormat="1" x14ac:dyDescent="0.25"/>
    <row r="191" s="3" customFormat="1" x14ac:dyDescent="0.25"/>
    <row r="192" s="3" customFormat="1" x14ac:dyDescent="0.25"/>
    <row r="193" s="3" customFormat="1" x14ac:dyDescent="0.25"/>
    <row r="194" s="3"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27B09-A17E-4C59-8539-66937802E414}">
  <dimension ref="A1:AN152"/>
  <sheetViews>
    <sheetView workbookViewId="0">
      <selection activeCell="E12" sqref="E12"/>
    </sheetView>
  </sheetViews>
  <sheetFormatPr defaultRowHeight="15" x14ac:dyDescent="0.25"/>
  <cols>
    <col min="1" max="1" width="11.140625" bestFit="1" customWidth="1"/>
    <col min="2" max="2" width="8.7109375" customWidth="1"/>
    <col min="3" max="3" width="18" customWidth="1"/>
    <col min="4" max="4" width="8.7109375" customWidth="1"/>
    <col min="5" max="5" width="18" customWidth="1"/>
    <col min="6" max="6" width="68.28515625" style="2" customWidth="1"/>
    <col min="7" max="40" width="9.140625" style="3"/>
  </cols>
  <sheetData>
    <row r="1" spans="1:40" ht="21" x14ac:dyDescent="0.35">
      <c r="A1" s="59" t="s">
        <v>9</v>
      </c>
      <c r="B1" s="59"/>
      <c r="C1" s="59"/>
      <c r="D1" s="59"/>
      <c r="E1" s="59"/>
      <c r="F1" s="59"/>
    </row>
    <row r="2" spans="1:40" x14ac:dyDescent="0.25">
      <c r="A2" s="60" t="s">
        <v>63</v>
      </c>
      <c r="B2" s="60"/>
      <c r="C2" s="60"/>
      <c r="D2" s="60"/>
      <c r="E2" s="60"/>
      <c r="F2" s="60"/>
    </row>
    <row r="3" spans="1:40" x14ac:dyDescent="0.25">
      <c r="A3" s="61">
        <v>45693</v>
      </c>
      <c r="B3" s="62"/>
      <c r="C3" s="62"/>
      <c r="D3" s="62"/>
      <c r="E3" s="62"/>
      <c r="F3" s="62"/>
    </row>
    <row r="4" spans="1:40" s="1" customFormat="1" ht="32.25" thickBot="1" x14ac:dyDescent="0.3">
      <c r="A4" s="12" t="s">
        <v>4</v>
      </c>
      <c r="B4" s="13" t="s">
        <v>5</v>
      </c>
      <c r="C4" s="13" t="s">
        <v>27</v>
      </c>
      <c r="D4" s="13" t="s">
        <v>11</v>
      </c>
      <c r="E4" s="13" t="s">
        <v>7</v>
      </c>
      <c r="F4" s="13" t="s">
        <v>6</v>
      </c>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row>
    <row r="5" spans="1:40" s="6" customFormat="1" ht="40.9" customHeight="1" thickBot="1" x14ac:dyDescent="0.3">
      <c r="A5" s="7" t="s">
        <v>8</v>
      </c>
      <c r="B5" s="37">
        <v>176</v>
      </c>
      <c r="C5" s="8">
        <f>B5*150</f>
        <v>26400</v>
      </c>
      <c r="D5" s="22">
        <v>1000</v>
      </c>
      <c r="E5" s="8">
        <f>C5+D5</f>
        <v>27400</v>
      </c>
      <c r="F5" s="9" t="s">
        <v>10</v>
      </c>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row>
    <row r="6" spans="1:40" s="6" customFormat="1" ht="16.5" thickBot="1" x14ac:dyDescent="0.3">
      <c r="B6" s="39">
        <f>SUM(B5:B5)</f>
        <v>176</v>
      </c>
      <c r="C6" s="11">
        <f>SUM(C5:C5)</f>
        <v>26400</v>
      </c>
      <c r="D6" s="23">
        <f>SUM(D5:D5)</f>
        <v>1000</v>
      </c>
      <c r="E6" s="11">
        <f>C6+D6</f>
        <v>27400</v>
      </c>
      <c r="F6" s="15" t="s">
        <v>7</v>
      </c>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row>
    <row r="7" spans="1:40" s="3" customFormat="1" x14ac:dyDescent="0.25">
      <c r="F7" s="4"/>
    </row>
    <row r="8" spans="1:40" s="3" customFormat="1" x14ac:dyDescent="0.25">
      <c r="F8" s="4"/>
    </row>
    <row r="9" spans="1:40" s="3" customFormat="1" x14ac:dyDescent="0.25">
      <c r="F9" s="4"/>
    </row>
    <row r="10" spans="1:40" s="3" customFormat="1" x14ac:dyDescent="0.25">
      <c r="F10" s="4"/>
    </row>
    <row r="11" spans="1:40" s="3" customFormat="1" x14ac:dyDescent="0.25">
      <c r="F11" s="4"/>
    </row>
    <row r="12" spans="1:40" s="3" customFormat="1" x14ac:dyDescent="0.25">
      <c r="F12" s="4"/>
    </row>
    <row r="13" spans="1:40" s="3" customFormat="1" x14ac:dyDescent="0.25">
      <c r="F13" s="4"/>
    </row>
    <row r="14" spans="1:40" s="3" customFormat="1" x14ac:dyDescent="0.25">
      <c r="F14" s="4"/>
    </row>
    <row r="15" spans="1:40" s="3" customFormat="1" x14ac:dyDescent="0.25">
      <c r="F15" s="4"/>
    </row>
    <row r="16" spans="1:40" s="3" customFormat="1" x14ac:dyDescent="0.25">
      <c r="F16" s="4"/>
    </row>
    <row r="17" spans="6:6" s="3" customFormat="1" x14ac:dyDescent="0.25">
      <c r="F17" s="4"/>
    </row>
    <row r="18" spans="6:6" s="3" customFormat="1" x14ac:dyDescent="0.25">
      <c r="F18" s="4"/>
    </row>
    <row r="19" spans="6:6" s="3" customFormat="1" x14ac:dyDescent="0.25">
      <c r="F19" s="4"/>
    </row>
    <row r="20" spans="6:6" s="3" customFormat="1" x14ac:dyDescent="0.25">
      <c r="F20" s="4"/>
    </row>
    <row r="21" spans="6:6" s="3" customFormat="1" x14ac:dyDescent="0.25">
      <c r="F21" s="4"/>
    </row>
    <row r="22" spans="6:6" s="3" customFormat="1" x14ac:dyDescent="0.25">
      <c r="F22" s="4"/>
    </row>
    <row r="23" spans="6:6" s="3" customFormat="1" x14ac:dyDescent="0.25">
      <c r="F23" s="4"/>
    </row>
    <row r="24" spans="6:6" s="3" customFormat="1" x14ac:dyDescent="0.25">
      <c r="F24" s="4"/>
    </row>
    <row r="25" spans="6:6" s="3" customFormat="1" x14ac:dyDescent="0.25">
      <c r="F25" s="4"/>
    </row>
    <row r="26" spans="6:6" s="3" customFormat="1" x14ac:dyDescent="0.25">
      <c r="F26" s="4"/>
    </row>
    <row r="27" spans="6:6" s="3" customFormat="1" x14ac:dyDescent="0.25">
      <c r="F27" s="4"/>
    </row>
    <row r="28" spans="6:6" s="3" customFormat="1" x14ac:dyDescent="0.25">
      <c r="F28" s="4"/>
    </row>
    <row r="29" spans="6:6" s="3" customFormat="1" x14ac:dyDescent="0.25">
      <c r="F29" s="4"/>
    </row>
    <row r="30" spans="6:6" s="3" customFormat="1" x14ac:dyDescent="0.25">
      <c r="F30" s="4"/>
    </row>
    <row r="31" spans="6:6" s="3" customFormat="1" x14ac:dyDescent="0.25">
      <c r="F31" s="4"/>
    </row>
    <row r="32" spans="6:6" s="3" customFormat="1" x14ac:dyDescent="0.25">
      <c r="F32" s="4"/>
    </row>
    <row r="33" spans="6:6" s="3" customFormat="1" x14ac:dyDescent="0.25">
      <c r="F33" s="4"/>
    </row>
    <row r="34" spans="6:6" s="3" customFormat="1" x14ac:dyDescent="0.25">
      <c r="F34" s="4"/>
    </row>
    <row r="35" spans="6:6" s="3" customFormat="1" x14ac:dyDescent="0.25">
      <c r="F35" s="4"/>
    </row>
    <row r="36" spans="6:6" s="3" customFormat="1" x14ac:dyDescent="0.25">
      <c r="F36" s="4"/>
    </row>
    <row r="37" spans="6:6" s="3" customFormat="1" x14ac:dyDescent="0.25">
      <c r="F37" s="4"/>
    </row>
    <row r="38" spans="6:6" s="3" customFormat="1" x14ac:dyDescent="0.25">
      <c r="F38" s="4"/>
    </row>
    <row r="39" spans="6:6" s="3" customFormat="1" x14ac:dyDescent="0.25">
      <c r="F39" s="4"/>
    </row>
    <row r="40" spans="6:6" s="3" customFormat="1" x14ac:dyDescent="0.25">
      <c r="F40" s="4"/>
    </row>
    <row r="41" spans="6:6" s="3" customFormat="1" x14ac:dyDescent="0.25">
      <c r="F41" s="4"/>
    </row>
    <row r="42" spans="6:6" s="3" customFormat="1" x14ac:dyDescent="0.25">
      <c r="F42" s="4"/>
    </row>
    <row r="43" spans="6:6" s="3" customFormat="1" x14ac:dyDescent="0.25">
      <c r="F43" s="4"/>
    </row>
    <row r="44" spans="6:6" s="3" customFormat="1" x14ac:dyDescent="0.25">
      <c r="F44" s="4"/>
    </row>
    <row r="45" spans="6:6" s="3" customFormat="1" x14ac:dyDescent="0.25">
      <c r="F45" s="4"/>
    </row>
    <row r="46" spans="6:6" s="3" customFormat="1" x14ac:dyDescent="0.25">
      <c r="F46" s="4"/>
    </row>
    <row r="47" spans="6:6" s="3" customFormat="1" x14ac:dyDescent="0.25">
      <c r="F47" s="4"/>
    </row>
    <row r="48" spans="6:6" s="3" customFormat="1" x14ac:dyDescent="0.25">
      <c r="F48" s="4"/>
    </row>
    <row r="49" spans="6:6" s="3" customFormat="1" x14ac:dyDescent="0.25">
      <c r="F49" s="4"/>
    </row>
    <row r="50" spans="6:6" s="3" customFormat="1" x14ac:dyDescent="0.25">
      <c r="F50" s="4"/>
    </row>
    <row r="51" spans="6:6" s="3" customFormat="1" x14ac:dyDescent="0.25">
      <c r="F51" s="4"/>
    </row>
    <row r="52" spans="6:6" s="3" customFormat="1" x14ac:dyDescent="0.25">
      <c r="F52" s="4"/>
    </row>
    <row r="53" spans="6:6" s="3" customFormat="1" x14ac:dyDescent="0.25">
      <c r="F53" s="4"/>
    </row>
    <row r="54" spans="6:6" s="3" customFormat="1" x14ac:dyDescent="0.25">
      <c r="F54" s="4"/>
    </row>
    <row r="55" spans="6:6" s="3" customFormat="1" x14ac:dyDescent="0.25">
      <c r="F55" s="4"/>
    </row>
    <row r="56" spans="6:6" s="3" customFormat="1" x14ac:dyDescent="0.25">
      <c r="F56" s="4"/>
    </row>
    <row r="57" spans="6:6" s="3" customFormat="1" x14ac:dyDescent="0.25">
      <c r="F57" s="4"/>
    </row>
    <row r="58" spans="6:6" s="3" customFormat="1" x14ac:dyDescent="0.25">
      <c r="F58" s="4"/>
    </row>
    <row r="59" spans="6:6" s="3" customFormat="1" x14ac:dyDescent="0.25">
      <c r="F59" s="4"/>
    </row>
    <row r="60" spans="6:6" s="3" customFormat="1" x14ac:dyDescent="0.25">
      <c r="F60" s="4"/>
    </row>
    <row r="61" spans="6:6" s="3" customFormat="1" x14ac:dyDescent="0.25">
      <c r="F61" s="4"/>
    </row>
    <row r="62" spans="6:6" s="3" customFormat="1" x14ac:dyDescent="0.25">
      <c r="F62" s="4"/>
    </row>
    <row r="63" spans="6:6" s="3" customFormat="1" x14ac:dyDescent="0.25">
      <c r="F63" s="4"/>
    </row>
    <row r="64" spans="6:6" s="3" customFormat="1" x14ac:dyDescent="0.25">
      <c r="F64" s="4"/>
    </row>
    <row r="65" spans="6:6" s="3" customFormat="1" x14ac:dyDescent="0.25">
      <c r="F65" s="4"/>
    </row>
    <row r="66" spans="6:6" s="3" customFormat="1" x14ac:dyDescent="0.25">
      <c r="F66" s="4"/>
    </row>
    <row r="67" spans="6:6" s="3" customFormat="1" x14ac:dyDescent="0.25">
      <c r="F67" s="4"/>
    </row>
    <row r="68" spans="6:6" s="3" customFormat="1" x14ac:dyDescent="0.25">
      <c r="F68" s="4"/>
    </row>
    <row r="69" spans="6:6" s="3" customFormat="1" x14ac:dyDescent="0.25">
      <c r="F69" s="4"/>
    </row>
    <row r="70" spans="6:6" s="3" customFormat="1" x14ac:dyDescent="0.25">
      <c r="F70" s="4"/>
    </row>
    <row r="71" spans="6:6" s="3" customFormat="1" x14ac:dyDescent="0.25">
      <c r="F71" s="4"/>
    </row>
    <row r="72" spans="6:6" s="3" customFormat="1" x14ac:dyDescent="0.25">
      <c r="F72" s="4"/>
    </row>
    <row r="73" spans="6:6" s="3" customFormat="1" x14ac:dyDescent="0.25">
      <c r="F73" s="4"/>
    </row>
    <row r="74" spans="6:6" s="3" customFormat="1" x14ac:dyDescent="0.25">
      <c r="F74" s="4"/>
    </row>
    <row r="75" spans="6:6" s="3" customFormat="1" x14ac:dyDescent="0.25">
      <c r="F75" s="4"/>
    </row>
    <row r="76" spans="6:6" s="3" customFormat="1" x14ac:dyDescent="0.25">
      <c r="F76" s="4"/>
    </row>
    <row r="77" spans="6:6" s="3" customFormat="1" x14ac:dyDescent="0.25">
      <c r="F77" s="4"/>
    </row>
    <row r="78" spans="6:6" s="3" customFormat="1" x14ac:dyDescent="0.25">
      <c r="F78" s="4"/>
    </row>
    <row r="79" spans="6:6" s="3" customFormat="1" x14ac:dyDescent="0.25">
      <c r="F79" s="4"/>
    </row>
    <row r="80" spans="6:6" s="3" customFormat="1" x14ac:dyDescent="0.25">
      <c r="F80" s="4"/>
    </row>
    <row r="81" spans="6:6" s="3" customFormat="1" x14ac:dyDescent="0.25">
      <c r="F81" s="4"/>
    </row>
    <row r="82" spans="6:6" s="3" customFormat="1" x14ac:dyDescent="0.25">
      <c r="F82" s="4"/>
    </row>
    <row r="83" spans="6:6" s="3" customFormat="1" x14ac:dyDescent="0.25">
      <c r="F83" s="4"/>
    </row>
    <row r="84" spans="6:6" s="3" customFormat="1" x14ac:dyDescent="0.25">
      <c r="F84" s="4"/>
    </row>
    <row r="85" spans="6:6" s="3" customFormat="1" x14ac:dyDescent="0.25">
      <c r="F85" s="4"/>
    </row>
    <row r="86" spans="6:6" s="3" customFormat="1" x14ac:dyDescent="0.25">
      <c r="F86" s="4"/>
    </row>
    <row r="87" spans="6:6" s="3" customFormat="1" x14ac:dyDescent="0.25">
      <c r="F87" s="4"/>
    </row>
    <row r="88" spans="6:6" s="3" customFormat="1" x14ac:dyDescent="0.25">
      <c r="F88" s="4"/>
    </row>
    <row r="89" spans="6:6" s="3" customFormat="1" x14ac:dyDescent="0.25">
      <c r="F89" s="4"/>
    </row>
    <row r="90" spans="6:6" s="3" customFormat="1" x14ac:dyDescent="0.25">
      <c r="F90" s="4"/>
    </row>
    <row r="91" spans="6:6" s="3" customFormat="1" x14ac:dyDescent="0.25">
      <c r="F91" s="4"/>
    </row>
    <row r="92" spans="6:6" s="3" customFormat="1" x14ac:dyDescent="0.25">
      <c r="F92" s="4"/>
    </row>
    <row r="93" spans="6:6" s="3" customFormat="1" x14ac:dyDescent="0.25">
      <c r="F93" s="4"/>
    </row>
    <row r="94" spans="6:6" s="3" customFormat="1" x14ac:dyDescent="0.25">
      <c r="F94" s="4"/>
    </row>
    <row r="95" spans="6:6" s="3" customFormat="1" x14ac:dyDescent="0.25">
      <c r="F95" s="4"/>
    </row>
    <row r="96" spans="6:6" s="3" customFormat="1" x14ac:dyDescent="0.25">
      <c r="F96" s="4"/>
    </row>
    <row r="97" spans="6:6" s="3" customFormat="1" x14ac:dyDescent="0.25">
      <c r="F97" s="4"/>
    </row>
    <row r="98" spans="6:6" s="3" customFormat="1" x14ac:dyDescent="0.25">
      <c r="F98" s="4"/>
    </row>
    <row r="99" spans="6:6" s="3" customFormat="1" x14ac:dyDescent="0.25">
      <c r="F99" s="4"/>
    </row>
    <row r="100" spans="6:6" s="3" customFormat="1" x14ac:dyDescent="0.25">
      <c r="F100" s="4"/>
    </row>
    <row r="101" spans="6:6" s="3" customFormat="1" x14ac:dyDescent="0.25">
      <c r="F101" s="4"/>
    </row>
    <row r="102" spans="6:6" s="3" customFormat="1" x14ac:dyDescent="0.25">
      <c r="F102" s="4"/>
    </row>
    <row r="103" spans="6:6" s="3" customFormat="1" x14ac:dyDescent="0.25">
      <c r="F103" s="4"/>
    </row>
    <row r="104" spans="6:6" s="3" customFormat="1" x14ac:dyDescent="0.25">
      <c r="F104" s="4"/>
    </row>
    <row r="105" spans="6:6" s="3" customFormat="1" x14ac:dyDescent="0.25">
      <c r="F105" s="4"/>
    </row>
    <row r="106" spans="6:6" s="3" customFormat="1" x14ac:dyDescent="0.25">
      <c r="F106" s="4"/>
    </row>
    <row r="107" spans="6:6" s="3" customFormat="1" x14ac:dyDescent="0.25">
      <c r="F107" s="4"/>
    </row>
    <row r="108" spans="6:6" s="3" customFormat="1" x14ac:dyDescent="0.25">
      <c r="F108" s="4"/>
    </row>
    <row r="109" spans="6:6" s="3" customFormat="1" x14ac:dyDescent="0.25">
      <c r="F109" s="4"/>
    </row>
    <row r="110" spans="6:6" s="3" customFormat="1" x14ac:dyDescent="0.25">
      <c r="F110" s="4"/>
    </row>
    <row r="111" spans="6:6" s="3" customFormat="1" x14ac:dyDescent="0.25">
      <c r="F111" s="4"/>
    </row>
    <row r="112" spans="6:6" s="3" customFormat="1" x14ac:dyDescent="0.25">
      <c r="F112" s="4"/>
    </row>
    <row r="113" spans="6:6" s="3" customFormat="1" x14ac:dyDescent="0.25">
      <c r="F113" s="4"/>
    </row>
    <row r="114" spans="6:6" s="3" customFormat="1" x14ac:dyDescent="0.25">
      <c r="F114" s="4"/>
    </row>
    <row r="115" spans="6:6" s="3" customFormat="1" x14ac:dyDescent="0.25">
      <c r="F115" s="4"/>
    </row>
    <row r="116" spans="6:6" s="3" customFormat="1" x14ac:dyDescent="0.25">
      <c r="F116" s="4"/>
    </row>
    <row r="117" spans="6:6" s="3" customFormat="1" x14ac:dyDescent="0.25">
      <c r="F117" s="4"/>
    </row>
    <row r="118" spans="6:6" s="3" customFormat="1" x14ac:dyDescent="0.25">
      <c r="F118" s="4"/>
    </row>
    <row r="119" spans="6:6" s="3" customFormat="1" x14ac:dyDescent="0.25">
      <c r="F119" s="4"/>
    </row>
    <row r="120" spans="6:6" s="3" customFormat="1" x14ac:dyDescent="0.25">
      <c r="F120" s="4"/>
    </row>
    <row r="121" spans="6:6" s="3" customFormat="1" x14ac:dyDescent="0.25">
      <c r="F121" s="4"/>
    </row>
    <row r="122" spans="6:6" s="3" customFormat="1" x14ac:dyDescent="0.25">
      <c r="F122" s="4"/>
    </row>
    <row r="123" spans="6:6" s="3" customFormat="1" x14ac:dyDescent="0.25">
      <c r="F123" s="4"/>
    </row>
    <row r="124" spans="6:6" s="3" customFormat="1" x14ac:dyDescent="0.25">
      <c r="F124" s="4"/>
    </row>
    <row r="125" spans="6:6" s="3" customFormat="1" x14ac:dyDescent="0.25">
      <c r="F125" s="4"/>
    </row>
    <row r="126" spans="6:6" s="3" customFormat="1" x14ac:dyDescent="0.25">
      <c r="F126" s="4"/>
    </row>
    <row r="127" spans="6:6" s="3" customFormat="1" x14ac:dyDescent="0.25">
      <c r="F127" s="4"/>
    </row>
    <row r="128" spans="6:6" s="3" customFormat="1" x14ac:dyDescent="0.25">
      <c r="F128" s="4"/>
    </row>
    <row r="129" spans="6:6" s="3" customFormat="1" x14ac:dyDescent="0.25">
      <c r="F129" s="4"/>
    </row>
    <row r="130" spans="6:6" s="3" customFormat="1" x14ac:dyDescent="0.25">
      <c r="F130" s="4"/>
    </row>
    <row r="131" spans="6:6" s="3" customFormat="1" x14ac:dyDescent="0.25">
      <c r="F131" s="4"/>
    </row>
    <row r="132" spans="6:6" s="3" customFormat="1" x14ac:dyDescent="0.25">
      <c r="F132" s="4"/>
    </row>
    <row r="133" spans="6:6" s="3" customFormat="1" x14ac:dyDescent="0.25">
      <c r="F133" s="4"/>
    </row>
    <row r="134" spans="6:6" s="3" customFormat="1" x14ac:dyDescent="0.25">
      <c r="F134" s="4"/>
    </row>
    <row r="135" spans="6:6" s="3" customFormat="1" x14ac:dyDescent="0.25">
      <c r="F135" s="4"/>
    </row>
    <row r="136" spans="6:6" s="3" customFormat="1" x14ac:dyDescent="0.25">
      <c r="F136" s="4"/>
    </row>
    <row r="137" spans="6:6" s="3" customFormat="1" x14ac:dyDescent="0.25">
      <c r="F137" s="4"/>
    </row>
    <row r="138" spans="6:6" s="3" customFormat="1" x14ac:dyDescent="0.25">
      <c r="F138" s="4"/>
    </row>
    <row r="139" spans="6:6" s="3" customFormat="1" x14ac:dyDescent="0.25">
      <c r="F139" s="4"/>
    </row>
    <row r="140" spans="6:6" s="3" customFormat="1" x14ac:dyDescent="0.25">
      <c r="F140" s="4"/>
    </row>
    <row r="141" spans="6:6" s="3" customFormat="1" x14ac:dyDescent="0.25">
      <c r="F141" s="4"/>
    </row>
    <row r="142" spans="6:6" s="3" customFormat="1" x14ac:dyDescent="0.25">
      <c r="F142" s="4"/>
    </row>
    <row r="143" spans="6:6" s="3" customFormat="1" x14ac:dyDescent="0.25">
      <c r="F143" s="4"/>
    </row>
    <row r="144" spans="6:6" s="3" customFormat="1" x14ac:dyDescent="0.25">
      <c r="F144" s="4"/>
    </row>
    <row r="145" spans="6:6" s="3" customFormat="1" x14ac:dyDescent="0.25">
      <c r="F145" s="4"/>
    </row>
    <row r="146" spans="6:6" s="3" customFormat="1" x14ac:dyDescent="0.25">
      <c r="F146" s="4"/>
    </row>
    <row r="147" spans="6:6" s="3" customFormat="1" x14ac:dyDescent="0.25">
      <c r="F147" s="4"/>
    </row>
    <row r="148" spans="6:6" s="3" customFormat="1" x14ac:dyDescent="0.25">
      <c r="F148" s="4"/>
    </row>
    <row r="149" spans="6:6" s="3" customFormat="1" x14ac:dyDescent="0.25">
      <c r="F149" s="4"/>
    </row>
    <row r="150" spans="6:6" s="3" customFormat="1" x14ac:dyDescent="0.25">
      <c r="F150" s="4"/>
    </row>
    <row r="151" spans="6:6" s="3" customFormat="1" x14ac:dyDescent="0.25">
      <c r="F151" s="4"/>
    </row>
    <row r="152" spans="6:6" s="3" customFormat="1" x14ac:dyDescent="0.25">
      <c r="F152" s="4"/>
    </row>
  </sheetData>
  <mergeCells count="3">
    <mergeCell ref="A1:F1"/>
    <mergeCell ref="A2:F2"/>
    <mergeCell ref="A3:F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1869E-DF8F-47EF-BD78-C7B8EA061D9F}">
  <dimension ref="A1:AN152"/>
  <sheetViews>
    <sheetView workbookViewId="0">
      <selection activeCell="A3" sqref="A3:F3"/>
    </sheetView>
  </sheetViews>
  <sheetFormatPr defaultRowHeight="15" x14ac:dyDescent="0.25"/>
  <cols>
    <col min="1" max="1" width="11.140625" bestFit="1" customWidth="1"/>
    <col min="2" max="2" width="8.7109375" customWidth="1"/>
    <col min="3" max="3" width="18" customWidth="1"/>
    <col min="4" max="4" width="8.7109375" customWidth="1"/>
    <col min="5" max="5" width="18" customWidth="1"/>
    <col min="6" max="6" width="68.28515625" style="2" customWidth="1"/>
    <col min="7" max="40" width="8.85546875" style="3"/>
  </cols>
  <sheetData>
    <row r="1" spans="1:40" ht="21" x14ac:dyDescent="0.35">
      <c r="A1" s="59" t="s">
        <v>9</v>
      </c>
      <c r="B1" s="59"/>
      <c r="C1" s="59"/>
      <c r="D1" s="59"/>
      <c r="E1" s="59"/>
      <c r="F1" s="59"/>
    </row>
    <row r="2" spans="1:40" x14ac:dyDescent="0.25">
      <c r="A2" s="60" t="s">
        <v>64</v>
      </c>
      <c r="B2" s="60"/>
      <c r="C2" s="60"/>
      <c r="D2" s="60"/>
      <c r="E2" s="60"/>
      <c r="F2" s="60"/>
    </row>
    <row r="3" spans="1:40" x14ac:dyDescent="0.25">
      <c r="A3" s="61">
        <v>45720</v>
      </c>
      <c r="B3" s="62"/>
      <c r="C3" s="62"/>
      <c r="D3" s="62"/>
      <c r="E3" s="62"/>
      <c r="F3" s="62"/>
    </row>
    <row r="4" spans="1:40" s="1" customFormat="1" ht="32.25" thickBot="1" x14ac:dyDescent="0.3">
      <c r="A4" s="12" t="s">
        <v>4</v>
      </c>
      <c r="B4" s="13" t="s">
        <v>5</v>
      </c>
      <c r="C4" s="13" t="s">
        <v>27</v>
      </c>
      <c r="D4" s="13" t="s">
        <v>11</v>
      </c>
      <c r="E4" s="13" t="s">
        <v>7</v>
      </c>
      <c r="F4" s="13" t="s">
        <v>6</v>
      </c>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row>
    <row r="5" spans="1:40" s="6" customFormat="1" ht="40.9" customHeight="1" thickBot="1" x14ac:dyDescent="0.3">
      <c r="A5" s="7" t="s">
        <v>8</v>
      </c>
      <c r="B5" s="37">
        <v>186</v>
      </c>
      <c r="C5" s="8">
        <f>B5*150</f>
        <v>27900</v>
      </c>
      <c r="D5" s="22">
        <v>1000</v>
      </c>
      <c r="E5" s="8">
        <f>C5+D5</f>
        <v>28900</v>
      </c>
      <c r="F5" s="9" t="s">
        <v>10</v>
      </c>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row>
    <row r="6" spans="1:40" s="6" customFormat="1" ht="16.5" thickBot="1" x14ac:dyDescent="0.3">
      <c r="B6" s="39">
        <f>SUM(B5:B5)</f>
        <v>186</v>
      </c>
      <c r="C6" s="11">
        <f>SUM(C5:C5)</f>
        <v>27900</v>
      </c>
      <c r="D6" s="23">
        <f>SUM(D5:D5)</f>
        <v>1000</v>
      </c>
      <c r="E6" s="11">
        <f>C6+D6</f>
        <v>28900</v>
      </c>
      <c r="F6" s="15" t="s">
        <v>7</v>
      </c>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row>
    <row r="7" spans="1:40" s="3" customFormat="1" x14ac:dyDescent="0.25">
      <c r="F7" s="4"/>
    </row>
    <row r="8" spans="1:40" s="3" customFormat="1" x14ac:dyDescent="0.25">
      <c r="F8" s="4"/>
    </row>
    <row r="9" spans="1:40" s="3" customFormat="1" x14ac:dyDescent="0.25">
      <c r="F9" s="4"/>
    </row>
    <row r="10" spans="1:40" s="3" customFormat="1" x14ac:dyDescent="0.25">
      <c r="F10" s="4"/>
    </row>
    <row r="11" spans="1:40" s="3" customFormat="1" x14ac:dyDescent="0.25">
      <c r="F11" s="4"/>
    </row>
    <row r="12" spans="1:40" s="3" customFormat="1" x14ac:dyDescent="0.25">
      <c r="F12" s="4"/>
    </row>
    <row r="13" spans="1:40" s="3" customFormat="1" x14ac:dyDescent="0.25">
      <c r="F13" s="4"/>
    </row>
    <row r="14" spans="1:40" s="3" customFormat="1" x14ac:dyDescent="0.25">
      <c r="F14" s="4"/>
    </row>
    <row r="15" spans="1:40" s="3" customFormat="1" x14ac:dyDescent="0.25">
      <c r="F15" s="4"/>
    </row>
    <row r="16" spans="1:40" s="3" customFormat="1" x14ac:dyDescent="0.25">
      <c r="F16" s="4"/>
    </row>
    <row r="17" spans="6:6" s="3" customFormat="1" x14ac:dyDescent="0.25">
      <c r="F17" s="4"/>
    </row>
    <row r="18" spans="6:6" s="3" customFormat="1" x14ac:dyDescent="0.25">
      <c r="F18" s="4"/>
    </row>
    <row r="19" spans="6:6" s="3" customFormat="1" x14ac:dyDescent="0.25">
      <c r="F19" s="4"/>
    </row>
    <row r="20" spans="6:6" s="3" customFormat="1" x14ac:dyDescent="0.25">
      <c r="F20" s="4"/>
    </row>
    <row r="21" spans="6:6" s="3" customFormat="1" x14ac:dyDescent="0.25">
      <c r="F21" s="4"/>
    </row>
    <row r="22" spans="6:6" s="3" customFormat="1" x14ac:dyDescent="0.25">
      <c r="F22" s="4"/>
    </row>
    <row r="23" spans="6:6" s="3" customFormat="1" x14ac:dyDescent="0.25">
      <c r="F23" s="4"/>
    </row>
    <row r="24" spans="6:6" s="3" customFormat="1" x14ac:dyDescent="0.25">
      <c r="F24" s="4"/>
    </row>
    <row r="25" spans="6:6" s="3" customFormat="1" x14ac:dyDescent="0.25">
      <c r="F25" s="4"/>
    </row>
    <row r="26" spans="6:6" s="3" customFormat="1" x14ac:dyDescent="0.25">
      <c r="F26" s="4"/>
    </row>
    <row r="27" spans="6:6" s="3" customFormat="1" x14ac:dyDescent="0.25">
      <c r="F27" s="4"/>
    </row>
    <row r="28" spans="6:6" s="3" customFormat="1" x14ac:dyDescent="0.25">
      <c r="F28" s="4"/>
    </row>
    <row r="29" spans="6:6" s="3" customFormat="1" x14ac:dyDescent="0.25">
      <c r="F29" s="4"/>
    </row>
    <row r="30" spans="6:6" s="3" customFormat="1" x14ac:dyDescent="0.25">
      <c r="F30" s="4"/>
    </row>
    <row r="31" spans="6:6" s="3" customFormat="1" x14ac:dyDescent="0.25">
      <c r="F31" s="4"/>
    </row>
    <row r="32" spans="6:6" s="3" customFormat="1" x14ac:dyDescent="0.25">
      <c r="F32" s="4"/>
    </row>
    <row r="33" spans="6:6" s="3" customFormat="1" x14ac:dyDescent="0.25">
      <c r="F33" s="4"/>
    </row>
    <row r="34" spans="6:6" s="3" customFormat="1" x14ac:dyDescent="0.25">
      <c r="F34" s="4"/>
    </row>
    <row r="35" spans="6:6" s="3" customFormat="1" x14ac:dyDescent="0.25">
      <c r="F35" s="4"/>
    </row>
    <row r="36" spans="6:6" s="3" customFormat="1" x14ac:dyDescent="0.25">
      <c r="F36" s="4"/>
    </row>
    <row r="37" spans="6:6" s="3" customFormat="1" x14ac:dyDescent="0.25">
      <c r="F37" s="4"/>
    </row>
    <row r="38" spans="6:6" s="3" customFormat="1" x14ac:dyDescent="0.25">
      <c r="F38" s="4"/>
    </row>
    <row r="39" spans="6:6" s="3" customFormat="1" x14ac:dyDescent="0.25">
      <c r="F39" s="4"/>
    </row>
    <row r="40" spans="6:6" s="3" customFormat="1" x14ac:dyDescent="0.25">
      <c r="F40" s="4"/>
    </row>
    <row r="41" spans="6:6" s="3" customFormat="1" x14ac:dyDescent="0.25">
      <c r="F41" s="4"/>
    </row>
    <row r="42" spans="6:6" s="3" customFormat="1" x14ac:dyDescent="0.25">
      <c r="F42" s="4"/>
    </row>
    <row r="43" spans="6:6" s="3" customFormat="1" x14ac:dyDescent="0.25">
      <c r="F43" s="4"/>
    </row>
    <row r="44" spans="6:6" s="3" customFormat="1" x14ac:dyDescent="0.25">
      <c r="F44" s="4"/>
    </row>
    <row r="45" spans="6:6" s="3" customFormat="1" x14ac:dyDescent="0.25">
      <c r="F45" s="4"/>
    </row>
    <row r="46" spans="6:6" s="3" customFormat="1" x14ac:dyDescent="0.25">
      <c r="F46" s="4"/>
    </row>
    <row r="47" spans="6:6" s="3" customFormat="1" x14ac:dyDescent="0.25">
      <c r="F47" s="4"/>
    </row>
    <row r="48" spans="6:6" s="3" customFormat="1" x14ac:dyDescent="0.25">
      <c r="F48" s="4"/>
    </row>
    <row r="49" spans="6:6" s="3" customFormat="1" x14ac:dyDescent="0.25">
      <c r="F49" s="4"/>
    </row>
    <row r="50" spans="6:6" s="3" customFormat="1" x14ac:dyDescent="0.25">
      <c r="F50" s="4"/>
    </row>
    <row r="51" spans="6:6" s="3" customFormat="1" x14ac:dyDescent="0.25">
      <c r="F51" s="4"/>
    </row>
    <row r="52" spans="6:6" s="3" customFormat="1" x14ac:dyDescent="0.25">
      <c r="F52" s="4"/>
    </row>
    <row r="53" spans="6:6" s="3" customFormat="1" x14ac:dyDescent="0.25">
      <c r="F53" s="4"/>
    </row>
    <row r="54" spans="6:6" s="3" customFormat="1" x14ac:dyDescent="0.25">
      <c r="F54" s="4"/>
    </row>
    <row r="55" spans="6:6" s="3" customFormat="1" x14ac:dyDescent="0.25">
      <c r="F55" s="4"/>
    </row>
    <row r="56" spans="6:6" s="3" customFormat="1" x14ac:dyDescent="0.25">
      <c r="F56" s="4"/>
    </row>
    <row r="57" spans="6:6" s="3" customFormat="1" x14ac:dyDescent="0.25">
      <c r="F57" s="4"/>
    </row>
    <row r="58" spans="6:6" s="3" customFormat="1" x14ac:dyDescent="0.25">
      <c r="F58" s="4"/>
    </row>
    <row r="59" spans="6:6" s="3" customFormat="1" x14ac:dyDescent="0.25">
      <c r="F59" s="4"/>
    </row>
    <row r="60" spans="6:6" s="3" customFormat="1" x14ac:dyDescent="0.25">
      <c r="F60" s="4"/>
    </row>
    <row r="61" spans="6:6" s="3" customFormat="1" x14ac:dyDescent="0.25">
      <c r="F61" s="4"/>
    </row>
    <row r="62" spans="6:6" s="3" customFormat="1" x14ac:dyDescent="0.25">
      <c r="F62" s="4"/>
    </row>
    <row r="63" spans="6:6" s="3" customFormat="1" x14ac:dyDescent="0.25">
      <c r="F63" s="4"/>
    </row>
    <row r="64" spans="6:6" s="3" customFormat="1" x14ac:dyDescent="0.25">
      <c r="F64" s="4"/>
    </row>
    <row r="65" spans="6:6" s="3" customFormat="1" x14ac:dyDescent="0.25">
      <c r="F65" s="4"/>
    </row>
    <row r="66" spans="6:6" s="3" customFormat="1" x14ac:dyDescent="0.25">
      <c r="F66" s="4"/>
    </row>
    <row r="67" spans="6:6" s="3" customFormat="1" x14ac:dyDescent="0.25">
      <c r="F67" s="4"/>
    </row>
    <row r="68" spans="6:6" s="3" customFormat="1" x14ac:dyDescent="0.25">
      <c r="F68" s="4"/>
    </row>
    <row r="69" spans="6:6" s="3" customFormat="1" x14ac:dyDescent="0.25">
      <c r="F69" s="4"/>
    </row>
    <row r="70" spans="6:6" s="3" customFormat="1" x14ac:dyDescent="0.25">
      <c r="F70" s="4"/>
    </row>
    <row r="71" spans="6:6" s="3" customFormat="1" x14ac:dyDescent="0.25">
      <c r="F71" s="4"/>
    </row>
    <row r="72" spans="6:6" s="3" customFormat="1" x14ac:dyDescent="0.25">
      <c r="F72" s="4"/>
    </row>
    <row r="73" spans="6:6" s="3" customFormat="1" x14ac:dyDescent="0.25">
      <c r="F73" s="4"/>
    </row>
    <row r="74" spans="6:6" s="3" customFormat="1" x14ac:dyDescent="0.25">
      <c r="F74" s="4"/>
    </row>
    <row r="75" spans="6:6" s="3" customFormat="1" x14ac:dyDescent="0.25">
      <c r="F75" s="4"/>
    </row>
    <row r="76" spans="6:6" s="3" customFormat="1" x14ac:dyDescent="0.25">
      <c r="F76" s="4"/>
    </row>
    <row r="77" spans="6:6" s="3" customFormat="1" x14ac:dyDescent="0.25">
      <c r="F77" s="4"/>
    </row>
    <row r="78" spans="6:6" s="3" customFormat="1" x14ac:dyDescent="0.25">
      <c r="F78" s="4"/>
    </row>
    <row r="79" spans="6:6" s="3" customFormat="1" x14ac:dyDescent="0.25">
      <c r="F79" s="4"/>
    </row>
    <row r="80" spans="6:6" s="3" customFormat="1" x14ac:dyDescent="0.25">
      <c r="F80" s="4"/>
    </row>
    <row r="81" spans="6:6" s="3" customFormat="1" x14ac:dyDescent="0.25">
      <c r="F81" s="4"/>
    </row>
    <row r="82" spans="6:6" s="3" customFormat="1" x14ac:dyDescent="0.25">
      <c r="F82" s="4"/>
    </row>
    <row r="83" spans="6:6" s="3" customFormat="1" x14ac:dyDescent="0.25">
      <c r="F83" s="4"/>
    </row>
    <row r="84" spans="6:6" s="3" customFormat="1" x14ac:dyDescent="0.25">
      <c r="F84" s="4"/>
    </row>
    <row r="85" spans="6:6" s="3" customFormat="1" x14ac:dyDescent="0.25">
      <c r="F85" s="4"/>
    </row>
    <row r="86" spans="6:6" s="3" customFormat="1" x14ac:dyDescent="0.25">
      <c r="F86" s="4"/>
    </row>
    <row r="87" spans="6:6" s="3" customFormat="1" x14ac:dyDescent="0.25">
      <c r="F87" s="4"/>
    </row>
    <row r="88" spans="6:6" s="3" customFormat="1" x14ac:dyDescent="0.25">
      <c r="F88" s="4"/>
    </row>
    <row r="89" spans="6:6" s="3" customFormat="1" x14ac:dyDescent="0.25">
      <c r="F89" s="4"/>
    </row>
    <row r="90" spans="6:6" s="3" customFormat="1" x14ac:dyDescent="0.25">
      <c r="F90" s="4"/>
    </row>
    <row r="91" spans="6:6" s="3" customFormat="1" x14ac:dyDescent="0.25">
      <c r="F91" s="4"/>
    </row>
    <row r="92" spans="6:6" s="3" customFormat="1" x14ac:dyDescent="0.25">
      <c r="F92" s="4"/>
    </row>
    <row r="93" spans="6:6" s="3" customFormat="1" x14ac:dyDescent="0.25">
      <c r="F93" s="4"/>
    </row>
    <row r="94" spans="6:6" s="3" customFormat="1" x14ac:dyDescent="0.25">
      <c r="F94" s="4"/>
    </row>
    <row r="95" spans="6:6" s="3" customFormat="1" x14ac:dyDescent="0.25">
      <c r="F95" s="4"/>
    </row>
    <row r="96" spans="6:6" s="3" customFormat="1" x14ac:dyDescent="0.25">
      <c r="F96" s="4"/>
    </row>
    <row r="97" spans="6:6" s="3" customFormat="1" x14ac:dyDescent="0.25">
      <c r="F97" s="4"/>
    </row>
    <row r="98" spans="6:6" s="3" customFormat="1" x14ac:dyDescent="0.25">
      <c r="F98" s="4"/>
    </row>
    <row r="99" spans="6:6" s="3" customFormat="1" x14ac:dyDescent="0.25">
      <c r="F99" s="4"/>
    </row>
    <row r="100" spans="6:6" s="3" customFormat="1" x14ac:dyDescent="0.25">
      <c r="F100" s="4"/>
    </row>
    <row r="101" spans="6:6" s="3" customFormat="1" x14ac:dyDescent="0.25">
      <c r="F101" s="4"/>
    </row>
    <row r="102" spans="6:6" s="3" customFormat="1" x14ac:dyDescent="0.25">
      <c r="F102" s="4"/>
    </row>
    <row r="103" spans="6:6" s="3" customFormat="1" x14ac:dyDescent="0.25">
      <c r="F103" s="4"/>
    </row>
    <row r="104" spans="6:6" s="3" customFormat="1" x14ac:dyDescent="0.25">
      <c r="F104" s="4"/>
    </row>
    <row r="105" spans="6:6" s="3" customFormat="1" x14ac:dyDescent="0.25">
      <c r="F105" s="4"/>
    </row>
    <row r="106" spans="6:6" s="3" customFormat="1" x14ac:dyDescent="0.25">
      <c r="F106" s="4"/>
    </row>
    <row r="107" spans="6:6" s="3" customFormat="1" x14ac:dyDescent="0.25">
      <c r="F107" s="4"/>
    </row>
    <row r="108" spans="6:6" s="3" customFormat="1" x14ac:dyDescent="0.25">
      <c r="F108" s="4"/>
    </row>
    <row r="109" spans="6:6" s="3" customFormat="1" x14ac:dyDescent="0.25">
      <c r="F109" s="4"/>
    </row>
    <row r="110" spans="6:6" s="3" customFormat="1" x14ac:dyDescent="0.25">
      <c r="F110" s="4"/>
    </row>
    <row r="111" spans="6:6" s="3" customFormat="1" x14ac:dyDescent="0.25">
      <c r="F111" s="4"/>
    </row>
    <row r="112" spans="6:6" s="3" customFormat="1" x14ac:dyDescent="0.25">
      <c r="F112" s="4"/>
    </row>
    <row r="113" spans="6:6" s="3" customFormat="1" x14ac:dyDescent="0.25">
      <c r="F113" s="4"/>
    </row>
    <row r="114" spans="6:6" s="3" customFormat="1" x14ac:dyDescent="0.25">
      <c r="F114" s="4"/>
    </row>
    <row r="115" spans="6:6" s="3" customFormat="1" x14ac:dyDescent="0.25">
      <c r="F115" s="4"/>
    </row>
    <row r="116" spans="6:6" s="3" customFormat="1" x14ac:dyDescent="0.25">
      <c r="F116" s="4"/>
    </row>
    <row r="117" spans="6:6" s="3" customFormat="1" x14ac:dyDescent="0.25">
      <c r="F117" s="4"/>
    </row>
    <row r="118" spans="6:6" s="3" customFormat="1" x14ac:dyDescent="0.25">
      <c r="F118" s="4"/>
    </row>
    <row r="119" spans="6:6" s="3" customFormat="1" x14ac:dyDescent="0.25">
      <c r="F119" s="4"/>
    </row>
    <row r="120" spans="6:6" s="3" customFormat="1" x14ac:dyDescent="0.25">
      <c r="F120" s="4"/>
    </row>
    <row r="121" spans="6:6" s="3" customFormat="1" x14ac:dyDescent="0.25">
      <c r="F121" s="4"/>
    </row>
    <row r="122" spans="6:6" s="3" customFormat="1" x14ac:dyDescent="0.25">
      <c r="F122" s="4"/>
    </row>
    <row r="123" spans="6:6" s="3" customFormat="1" x14ac:dyDescent="0.25">
      <c r="F123" s="4"/>
    </row>
    <row r="124" spans="6:6" s="3" customFormat="1" x14ac:dyDescent="0.25">
      <c r="F124" s="4"/>
    </row>
    <row r="125" spans="6:6" s="3" customFormat="1" x14ac:dyDescent="0.25">
      <c r="F125" s="4"/>
    </row>
    <row r="126" spans="6:6" s="3" customFormat="1" x14ac:dyDescent="0.25">
      <c r="F126" s="4"/>
    </row>
    <row r="127" spans="6:6" s="3" customFormat="1" x14ac:dyDescent="0.25">
      <c r="F127" s="4"/>
    </row>
    <row r="128" spans="6:6" s="3" customFormat="1" x14ac:dyDescent="0.25">
      <c r="F128" s="4"/>
    </row>
    <row r="129" spans="6:6" s="3" customFormat="1" x14ac:dyDescent="0.25">
      <c r="F129" s="4"/>
    </row>
    <row r="130" spans="6:6" s="3" customFormat="1" x14ac:dyDescent="0.25">
      <c r="F130" s="4"/>
    </row>
    <row r="131" spans="6:6" s="3" customFormat="1" x14ac:dyDescent="0.25">
      <c r="F131" s="4"/>
    </row>
    <row r="132" spans="6:6" s="3" customFormat="1" x14ac:dyDescent="0.25">
      <c r="F132" s="4"/>
    </row>
    <row r="133" spans="6:6" s="3" customFormat="1" x14ac:dyDescent="0.25">
      <c r="F133" s="4"/>
    </row>
    <row r="134" spans="6:6" s="3" customFormat="1" x14ac:dyDescent="0.25">
      <c r="F134" s="4"/>
    </row>
    <row r="135" spans="6:6" s="3" customFormat="1" x14ac:dyDescent="0.25">
      <c r="F135" s="4"/>
    </row>
    <row r="136" spans="6:6" s="3" customFormat="1" x14ac:dyDescent="0.25">
      <c r="F136" s="4"/>
    </row>
    <row r="137" spans="6:6" s="3" customFormat="1" x14ac:dyDescent="0.25">
      <c r="F137" s="4"/>
    </row>
    <row r="138" spans="6:6" s="3" customFormat="1" x14ac:dyDescent="0.25">
      <c r="F138" s="4"/>
    </row>
    <row r="139" spans="6:6" s="3" customFormat="1" x14ac:dyDescent="0.25">
      <c r="F139" s="4"/>
    </row>
    <row r="140" spans="6:6" s="3" customFormat="1" x14ac:dyDescent="0.25">
      <c r="F140" s="4"/>
    </row>
    <row r="141" spans="6:6" s="3" customFormat="1" x14ac:dyDescent="0.25">
      <c r="F141" s="4"/>
    </row>
    <row r="142" spans="6:6" s="3" customFormat="1" x14ac:dyDescent="0.25">
      <c r="F142" s="4"/>
    </row>
    <row r="143" spans="6:6" s="3" customFormat="1" x14ac:dyDescent="0.25">
      <c r="F143" s="4"/>
    </row>
    <row r="144" spans="6:6" s="3" customFormat="1" x14ac:dyDescent="0.25">
      <c r="F144" s="4"/>
    </row>
    <row r="145" spans="6:6" s="3" customFormat="1" x14ac:dyDescent="0.25">
      <c r="F145" s="4"/>
    </row>
    <row r="146" spans="6:6" s="3" customFormat="1" x14ac:dyDescent="0.25">
      <c r="F146" s="4"/>
    </row>
    <row r="147" spans="6:6" s="3" customFormat="1" x14ac:dyDescent="0.25">
      <c r="F147" s="4"/>
    </row>
    <row r="148" spans="6:6" s="3" customFormat="1" x14ac:dyDescent="0.25">
      <c r="F148" s="4"/>
    </row>
    <row r="149" spans="6:6" s="3" customFormat="1" x14ac:dyDescent="0.25">
      <c r="F149" s="4"/>
    </row>
    <row r="150" spans="6:6" s="3" customFormat="1" x14ac:dyDescent="0.25">
      <c r="F150" s="4"/>
    </row>
    <row r="151" spans="6:6" s="3" customFormat="1" x14ac:dyDescent="0.25">
      <c r="F151" s="4"/>
    </row>
    <row r="152" spans="6:6" s="3" customFormat="1" x14ac:dyDescent="0.25">
      <c r="F152" s="4"/>
    </row>
  </sheetData>
  <mergeCells count="3">
    <mergeCell ref="A1:F1"/>
    <mergeCell ref="A2:F2"/>
    <mergeCell ref="A3:F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4355E-7946-40B6-A32D-41CBADC6796A}">
  <dimension ref="A1:AN152"/>
  <sheetViews>
    <sheetView workbookViewId="0">
      <selection activeCell="D15" sqref="D15"/>
    </sheetView>
  </sheetViews>
  <sheetFormatPr defaultRowHeight="15" x14ac:dyDescent="0.25"/>
  <cols>
    <col min="1" max="1" width="11.140625" bestFit="1" customWidth="1"/>
    <col min="2" max="3" width="8.7109375" customWidth="1"/>
    <col min="4" max="5" width="18" customWidth="1"/>
    <col min="6" max="6" width="68.28515625" style="2" customWidth="1"/>
    <col min="7" max="40" width="8.85546875" style="3"/>
  </cols>
  <sheetData>
    <row r="1" spans="1:40" ht="21" x14ac:dyDescent="0.35">
      <c r="A1" s="59" t="s">
        <v>9</v>
      </c>
      <c r="B1" s="59"/>
      <c r="C1" s="59"/>
      <c r="D1" s="59"/>
      <c r="E1" s="59"/>
      <c r="F1" s="59"/>
    </row>
    <row r="2" spans="1:40" x14ac:dyDescent="0.25">
      <c r="A2" s="60" t="s">
        <v>3</v>
      </c>
      <c r="B2" s="60"/>
      <c r="C2" s="60"/>
      <c r="D2" s="60"/>
      <c r="E2" s="60"/>
      <c r="F2" s="60"/>
    </row>
    <row r="3" spans="1:40" x14ac:dyDescent="0.25">
      <c r="A3" s="61">
        <v>45691</v>
      </c>
      <c r="B3" s="62"/>
      <c r="C3" s="62"/>
      <c r="D3" s="62"/>
      <c r="E3" s="62"/>
      <c r="F3" s="62"/>
    </row>
    <row r="4" spans="1:40" s="1" customFormat="1" ht="32.25" thickBot="1" x14ac:dyDescent="0.3">
      <c r="A4" s="12" t="s">
        <v>4</v>
      </c>
      <c r="B4" s="13" t="s">
        <v>5</v>
      </c>
      <c r="C4" s="13" t="s">
        <v>11</v>
      </c>
      <c r="D4" s="13" t="s">
        <v>27</v>
      </c>
      <c r="E4" s="13" t="s">
        <v>7</v>
      </c>
      <c r="F4" s="13" t="s">
        <v>6</v>
      </c>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row>
    <row r="5" spans="1:40" s="6" customFormat="1" ht="40.9" customHeight="1" thickBot="1" x14ac:dyDescent="0.3">
      <c r="A5" s="7" t="s">
        <v>8</v>
      </c>
      <c r="B5" s="7">
        <v>176</v>
      </c>
      <c r="C5" s="22">
        <v>1000</v>
      </c>
      <c r="D5" s="8">
        <f>B5*150</f>
        <v>26400</v>
      </c>
      <c r="E5" s="8">
        <f>C5+D5</f>
        <v>27400</v>
      </c>
      <c r="F5" s="9" t="s">
        <v>10</v>
      </c>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row>
    <row r="6" spans="1:40" s="6" customFormat="1" ht="16.5" thickBot="1" x14ac:dyDescent="0.3">
      <c r="B6" s="10">
        <f>SUM(B5:B5)</f>
        <v>176</v>
      </c>
      <c r="C6" s="23">
        <f>SUM(C5:C5)</f>
        <v>1000</v>
      </c>
      <c r="D6" s="11">
        <f>SUM(D5:D5)</f>
        <v>26400</v>
      </c>
      <c r="E6" s="11">
        <f>E5</f>
        <v>27400</v>
      </c>
      <c r="F6" s="15" t="s">
        <v>7</v>
      </c>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row>
    <row r="7" spans="1:40" s="3" customFormat="1" x14ac:dyDescent="0.25">
      <c r="F7" s="4"/>
    </row>
    <row r="8" spans="1:40" s="3" customFormat="1" x14ac:dyDescent="0.25">
      <c r="F8" s="4"/>
    </row>
    <row r="9" spans="1:40" s="3" customFormat="1" x14ac:dyDescent="0.25">
      <c r="F9" s="4"/>
    </row>
    <row r="10" spans="1:40" s="3" customFormat="1" x14ac:dyDescent="0.25">
      <c r="F10" s="4"/>
    </row>
    <row r="11" spans="1:40" s="3" customFormat="1" x14ac:dyDescent="0.25">
      <c r="F11" s="4"/>
    </row>
    <row r="12" spans="1:40" s="3" customFormat="1" x14ac:dyDescent="0.25">
      <c r="F12" s="4"/>
    </row>
    <row r="13" spans="1:40" s="3" customFormat="1" x14ac:dyDescent="0.25">
      <c r="F13" s="4"/>
    </row>
    <row r="14" spans="1:40" s="3" customFormat="1" x14ac:dyDescent="0.25">
      <c r="F14" s="4"/>
    </row>
    <row r="15" spans="1:40" s="3" customFormat="1" x14ac:dyDescent="0.25">
      <c r="F15" s="4"/>
    </row>
    <row r="16" spans="1:40" s="3" customFormat="1" x14ac:dyDescent="0.25">
      <c r="F16" s="4"/>
    </row>
    <row r="17" spans="6:6" s="3" customFormat="1" x14ac:dyDescent="0.25">
      <c r="F17" s="4"/>
    </row>
    <row r="18" spans="6:6" s="3" customFormat="1" x14ac:dyDescent="0.25">
      <c r="F18" s="4"/>
    </row>
    <row r="19" spans="6:6" s="3" customFormat="1" x14ac:dyDescent="0.25">
      <c r="F19" s="4"/>
    </row>
    <row r="20" spans="6:6" s="3" customFormat="1" x14ac:dyDescent="0.25">
      <c r="F20" s="4"/>
    </row>
    <row r="21" spans="6:6" s="3" customFormat="1" x14ac:dyDescent="0.25">
      <c r="F21" s="4"/>
    </row>
    <row r="22" spans="6:6" s="3" customFormat="1" x14ac:dyDescent="0.25">
      <c r="F22" s="4"/>
    </row>
    <row r="23" spans="6:6" s="3" customFormat="1" x14ac:dyDescent="0.25">
      <c r="F23" s="4"/>
    </row>
    <row r="24" spans="6:6" s="3" customFormat="1" x14ac:dyDescent="0.25">
      <c r="F24" s="4"/>
    </row>
    <row r="25" spans="6:6" s="3" customFormat="1" x14ac:dyDescent="0.25">
      <c r="F25" s="4"/>
    </row>
    <row r="26" spans="6:6" s="3" customFormat="1" x14ac:dyDescent="0.25">
      <c r="F26" s="4"/>
    </row>
    <row r="27" spans="6:6" s="3" customFormat="1" x14ac:dyDescent="0.25">
      <c r="F27" s="4"/>
    </row>
    <row r="28" spans="6:6" s="3" customFormat="1" x14ac:dyDescent="0.25">
      <c r="F28" s="4"/>
    </row>
    <row r="29" spans="6:6" s="3" customFormat="1" x14ac:dyDescent="0.25">
      <c r="F29" s="4"/>
    </row>
    <row r="30" spans="6:6" s="3" customFormat="1" x14ac:dyDescent="0.25">
      <c r="F30" s="4"/>
    </row>
    <row r="31" spans="6:6" s="3" customFormat="1" x14ac:dyDescent="0.25">
      <c r="F31" s="4"/>
    </row>
    <row r="32" spans="6:6" s="3" customFormat="1" x14ac:dyDescent="0.25">
      <c r="F32" s="4"/>
    </row>
    <row r="33" spans="6:6" s="3" customFormat="1" x14ac:dyDescent="0.25">
      <c r="F33" s="4"/>
    </row>
    <row r="34" spans="6:6" s="3" customFormat="1" x14ac:dyDescent="0.25">
      <c r="F34" s="4"/>
    </row>
    <row r="35" spans="6:6" s="3" customFormat="1" x14ac:dyDescent="0.25">
      <c r="F35" s="4"/>
    </row>
    <row r="36" spans="6:6" s="3" customFormat="1" x14ac:dyDescent="0.25">
      <c r="F36" s="4"/>
    </row>
    <row r="37" spans="6:6" s="3" customFormat="1" x14ac:dyDescent="0.25">
      <c r="F37" s="4"/>
    </row>
    <row r="38" spans="6:6" s="3" customFormat="1" x14ac:dyDescent="0.25">
      <c r="F38" s="4"/>
    </row>
    <row r="39" spans="6:6" s="3" customFormat="1" x14ac:dyDescent="0.25">
      <c r="F39" s="4"/>
    </row>
    <row r="40" spans="6:6" s="3" customFormat="1" x14ac:dyDescent="0.25">
      <c r="F40" s="4"/>
    </row>
    <row r="41" spans="6:6" s="3" customFormat="1" x14ac:dyDescent="0.25">
      <c r="F41" s="4"/>
    </row>
    <row r="42" spans="6:6" s="3" customFormat="1" x14ac:dyDescent="0.25">
      <c r="F42" s="4"/>
    </row>
    <row r="43" spans="6:6" s="3" customFormat="1" x14ac:dyDescent="0.25">
      <c r="F43" s="4"/>
    </row>
    <row r="44" spans="6:6" s="3" customFormat="1" x14ac:dyDescent="0.25">
      <c r="F44" s="4"/>
    </row>
    <row r="45" spans="6:6" s="3" customFormat="1" x14ac:dyDescent="0.25">
      <c r="F45" s="4"/>
    </row>
    <row r="46" spans="6:6" s="3" customFormat="1" x14ac:dyDescent="0.25">
      <c r="F46" s="4"/>
    </row>
    <row r="47" spans="6:6" s="3" customFormat="1" x14ac:dyDescent="0.25">
      <c r="F47" s="4"/>
    </row>
    <row r="48" spans="6:6" s="3" customFormat="1" x14ac:dyDescent="0.25">
      <c r="F48" s="4"/>
    </row>
    <row r="49" spans="6:6" s="3" customFormat="1" x14ac:dyDescent="0.25">
      <c r="F49" s="4"/>
    </row>
    <row r="50" spans="6:6" s="3" customFormat="1" x14ac:dyDescent="0.25">
      <c r="F50" s="4"/>
    </row>
    <row r="51" spans="6:6" s="3" customFormat="1" x14ac:dyDescent="0.25">
      <c r="F51" s="4"/>
    </row>
    <row r="52" spans="6:6" s="3" customFormat="1" x14ac:dyDescent="0.25">
      <c r="F52" s="4"/>
    </row>
    <row r="53" spans="6:6" s="3" customFormat="1" x14ac:dyDescent="0.25">
      <c r="F53" s="4"/>
    </row>
    <row r="54" spans="6:6" s="3" customFormat="1" x14ac:dyDescent="0.25">
      <c r="F54" s="4"/>
    </row>
    <row r="55" spans="6:6" s="3" customFormat="1" x14ac:dyDescent="0.25">
      <c r="F55" s="4"/>
    </row>
    <row r="56" spans="6:6" s="3" customFormat="1" x14ac:dyDescent="0.25">
      <c r="F56" s="4"/>
    </row>
    <row r="57" spans="6:6" s="3" customFormat="1" x14ac:dyDescent="0.25">
      <c r="F57" s="4"/>
    </row>
    <row r="58" spans="6:6" s="3" customFormat="1" x14ac:dyDescent="0.25">
      <c r="F58" s="4"/>
    </row>
    <row r="59" spans="6:6" s="3" customFormat="1" x14ac:dyDescent="0.25">
      <c r="F59" s="4"/>
    </row>
    <row r="60" spans="6:6" s="3" customFormat="1" x14ac:dyDescent="0.25">
      <c r="F60" s="4"/>
    </row>
    <row r="61" spans="6:6" s="3" customFormat="1" x14ac:dyDescent="0.25">
      <c r="F61" s="4"/>
    </row>
    <row r="62" spans="6:6" s="3" customFormat="1" x14ac:dyDescent="0.25">
      <c r="F62" s="4"/>
    </row>
    <row r="63" spans="6:6" s="3" customFormat="1" x14ac:dyDescent="0.25">
      <c r="F63" s="4"/>
    </row>
    <row r="64" spans="6:6" s="3" customFormat="1" x14ac:dyDescent="0.25">
      <c r="F64" s="4"/>
    </row>
    <row r="65" spans="6:6" s="3" customFormat="1" x14ac:dyDescent="0.25">
      <c r="F65" s="4"/>
    </row>
    <row r="66" spans="6:6" s="3" customFormat="1" x14ac:dyDescent="0.25">
      <c r="F66" s="4"/>
    </row>
    <row r="67" spans="6:6" s="3" customFormat="1" x14ac:dyDescent="0.25">
      <c r="F67" s="4"/>
    </row>
    <row r="68" spans="6:6" s="3" customFormat="1" x14ac:dyDescent="0.25">
      <c r="F68" s="4"/>
    </row>
    <row r="69" spans="6:6" s="3" customFormat="1" x14ac:dyDescent="0.25">
      <c r="F69" s="4"/>
    </row>
    <row r="70" spans="6:6" s="3" customFormat="1" x14ac:dyDescent="0.25">
      <c r="F70" s="4"/>
    </row>
    <row r="71" spans="6:6" s="3" customFormat="1" x14ac:dyDescent="0.25">
      <c r="F71" s="4"/>
    </row>
    <row r="72" spans="6:6" s="3" customFormat="1" x14ac:dyDescent="0.25">
      <c r="F72" s="4"/>
    </row>
    <row r="73" spans="6:6" s="3" customFormat="1" x14ac:dyDescent="0.25">
      <c r="F73" s="4"/>
    </row>
    <row r="74" spans="6:6" s="3" customFormat="1" x14ac:dyDescent="0.25">
      <c r="F74" s="4"/>
    </row>
    <row r="75" spans="6:6" s="3" customFormat="1" x14ac:dyDescent="0.25">
      <c r="F75" s="4"/>
    </row>
    <row r="76" spans="6:6" s="3" customFormat="1" x14ac:dyDescent="0.25">
      <c r="F76" s="4"/>
    </row>
    <row r="77" spans="6:6" s="3" customFormat="1" x14ac:dyDescent="0.25">
      <c r="F77" s="4"/>
    </row>
    <row r="78" spans="6:6" s="3" customFormat="1" x14ac:dyDescent="0.25">
      <c r="F78" s="4"/>
    </row>
    <row r="79" spans="6:6" s="3" customFormat="1" x14ac:dyDescent="0.25">
      <c r="F79" s="4"/>
    </row>
    <row r="80" spans="6:6" s="3" customFormat="1" x14ac:dyDescent="0.25">
      <c r="F80" s="4"/>
    </row>
    <row r="81" spans="6:6" s="3" customFormat="1" x14ac:dyDescent="0.25">
      <c r="F81" s="4"/>
    </row>
    <row r="82" spans="6:6" s="3" customFormat="1" x14ac:dyDescent="0.25">
      <c r="F82" s="4"/>
    </row>
    <row r="83" spans="6:6" s="3" customFormat="1" x14ac:dyDescent="0.25">
      <c r="F83" s="4"/>
    </row>
    <row r="84" spans="6:6" s="3" customFormat="1" x14ac:dyDescent="0.25">
      <c r="F84" s="4"/>
    </row>
    <row r="85" spans="6:6" s="3" customFormat="1" x14ac:dyDescent="0.25">
      <c r="F85" s="4"/>
    </row>
    <row r="86" spans="6:6" s="3" customFormat="1" x14ac:dyDescent="0.25">
      <c r="F86" s="4"/>
    </row>
    <row r="87" spans="6:6" s="3" customFormat="1" x14ac:dyDescent="0.25">
      <c r="F87" s="4"/>
    </row>
    <row r="88" spans="6:6" s="3" customFormat="1" x14ac:dyDescent="0.25">
      <c r="F88" s="4"/>
    </row>
    <row r="89" spans="6:6" s="3" customFormat="1" x14ac:dyDescent="0.25">
      <c r="F89" s="4"/>
    </row>
    <row r="90" spans="6:6" s="3" customFormat="1" x14ac:dyDescent="0.25">
      <c r="F90" s="4"/>
    </row>
    <row r="91" spans="6:6" s="3" customFormat="1" x14ac:dyDescent="0.25">
      <c r="F91" s="4"/>
    </row>
    <row r="92" spans="6:6" s="3" customFormat="1" x14ac:dyDescent="0.25">
      <c r="F92" s="4"/>
    </row>
    <row r="93" spans="6:6" s="3" customFormat="1" x14ac:dyDescent="0.25">
      <c r="F93" s="4"/>
    </row>
    <row r="94" spans="6:6" s="3" customFormat="1" x14ac:dyDescent="0.25">
      <c r="F94" s="4"/>
    </row>
    <row r="95" spans="6:6" s="3" customFormat="1" x14ac:dyDescent="0.25">
      <c r="F95" s="4"/>
    </row>
    <row r="96" spans="6:6" s="3" customFormat="1" x14ac:dyDescent="0.25">
      <c r="F96" s="4"/>
    </row>
    <row r="97" spans="6:6" s="3" customFormat="1" x14ac:dyDescent="0.25">
      <c r="F97" s="4"/>
    </row>
    <row r="98" spans="6:6" s="3" customFormat="1" x14ac:dyDescent="0.25">
      <c r="F98" s="4"/>
    </row>
    <row r="99" spans="6:6" s="3" customFormat="1" x14ac:dyDescent="0.25">
      <c r="F99" s="4"/>
    </row>
    <row r="100" spans="6:6" s="3" customFormat="1" x14ac:dyDescent="0.25">
      <c r="F100" s="4"/>
    </row>
    <row r="101" spans="6:6" s="3" customFormat="1" x14ac:dyDescent="0.25">
      <c r="F101" s="4"/>
    </row>
    <row r="102" spans="6:6" s="3" customFormat="1" x14ac:dyDescent="0.25">
      <c r="F102" s="4"/>
    </row>
    <row r="103" spans="6:6" s="3" customFormat="1" x14ac:dyDescent="0.25">
      <c r="F103" s="4"/>
    </row>
    <row r="104" spans="6:6" s="3" customFormat="1" x14ac:dyDescent="0.25">
      <c r="F104" s="4"/>
    </row>
    <row r="105" spans="6:6" s="3" customFormat="1" x14ac:dyDescent="0.25">
      <c r="F105" s="4"/>
    </row>
    <row r="106" spans="6:6" s="3" customFormat="1" x14ac:dyDescent="0.25">
      <c r="F106" s="4"/>
    </row>
    <row r="107" spans="6:6" s="3" customFormat="1" x14ac:dyDescent="0.25">
      <c r="F107" s="4"/>
    </row>
    <row r="108" spans="6:6" s="3" customFormat="1" x14ac:dyDescent="0.25">
      <c r="F108" s="4"/>
    </row>
    <row r="109" spans="6:6" s="3" customFormat="1" x14ac:dyDescent="0.25">
      <c r="F109" s="4"/>
    </row>
    <row r="110" spans="6:6" s="3" customFormat="1" x14ac:dyDescent="0.25">
      <c r="F110" s="4"/>
    </row>
    <row r="111" spans="6:6" s="3" customFormat="1" x14ac:dyDescent="0.25">
      <c r="F111" s="4"/>
    </row>
    <row r="112" spans="6:6" s="3" customFormat="1" x14ac:dyDescent="0.25">
      <c r="F112" s="4"/>
    </row>
    <row r="113" spans="6:6" s="3" customFormat="1" x14ac:dyDescent="0.25">
      <c r="F113" s="4"/>
    </row>
    <row r="114" spans="6:6" s="3" customFormat="1" x14ac:dyDescent="0.25">
      <c r="F114" s="4"/>
    </row>
    <row r="115" spans="6:6" s="3" customFormat="1" x14ac:dyDescent="0.25">
      <c r="F115" s="4"/>
    </row>
    <row r="116" spans="6:6" s="3" customFormat="1" x14ac:dyDescent="0.25">
      <c r="F116" s="4"/>
    </row>
    <row r="117" spans="6:6" s="3" customFormat="1" x14ac:dyDescent="0.25">
      <c r="F117" s="4"/>
    </row>
    <row r="118" spans="6:6" s="3" customFormat="1" x14ac:dyDescent="0.25">
      <c r="F118" s="4"/>
    </row>
    <row r="119" spans="6:6" s="3" customFormat="1" x14ac:dyDescent="0.25">
      <c r="F119" s="4"/>
    </row>
    <row r="120" spans="6:6" s="3" customFormat="1" x14ac:dyDescent="0.25">
      <c r="F120" s="4"/>
    </row>
    <row r="121" spans="6:6" s="3" customFormat="1" x14ac:dyDescent="0.25">
      <c r="F121" s="4"/>
    </row>
    <row r="122" spans="6:6" s="3" customFormat="1" x14ac:dyDescent="0.25">
      <c r="F122" s="4"/>
    </row>
    <row r="123" spans="6:6" s="3" customFormat="1" x14ac:dyDescent="0.25">
      <c r="F123" s="4"/>
    </row>
    <row r="124" spans="6:6" s="3" customFormat="1" x14ac:dyDescent="0.25">
      <c r="F124" s="4"/>
    </row>
    <row r="125" spans="6:6" s="3" customFormat="1" x14ac:dyDescent="0.25">
      <c r="F125" s="4"/>
    </row>
    <row r="126" spans="6:6" s="3" customFormat="1" x14ac:dyDescent="0.25">
      <c r="F126" s="4"/>
    </row>
    <row r="127" spans="6:6" s="3" customFormat="1" x14ac:dyDescent="0.25">
      <c r="F127" s="4"/>
    </row>
    <row r="128" spans="6:6" s="3" customFormat="1" x14ac:dyDescent="0.25">
      <c r="F128" s="4"/>
    </row>
    <row r="129" spans="6:6" s="3" customFormat="1" x14ac:dyDescent="0.25">
      <c r="F129" s="4"/>
    </row>
    <row r="130" spans="6:6" s="3" customFormat="1" x14ac:dyDescent="0.25">
      <c r="F130" s="4"/>
    </row>
    <row r="131" spans="6:6" s="3" customFormat="1" x14ac:dyDescent="0.25">
      <c r="F131" s="4"/>
    </row>
    <row r="132" spans="6:6" s="3" customFormat="1" x14ac:dyDescent="0.25">
      <c r="F132" s="4"/>
    </row>
    <row r="133" spans="6:6" s="3" customFormat="1" x14ac:dyDescent="0.25">
      <c r="F133" s="4"/>
    </row>
    <row r="134" spans="6:6" s="3" customFormat="1" x14ac:dyDescent="0.25">
      <c r="F134" s="4"/>
    </row>
    <row r="135" spans="6:6" s="3" customFormat="1" x14ac:dyDescent="0.25">
      <c r="F135" s="4"/>
    </row>
    <row r="136" spans="6:6" s="3" customFormat="1" x14ac:dyDescent="0.25">
      <c r="F136" s="4"/>
    </row>
    <row r="137" spans="6:6" s="3" customFormat="1" x14ac:dyDescent="0.25">
      <c r="F137" s="4"/>
    </row>
    <row r="138" spans="6:6" s="3" customFormat="1" x14ac:dyDescent="0.25">
      <c r="F138" s="4"/>
    </row>
    <row r="139" spans="6:6" s="3" customFormat="1" x14ac:dyDescent="0.25">
      <c r="F139" s="4"/>
    </row>
    <row r="140" spans="6:6" s="3" customFormat="1" x14ac:dyDescent="0.25">
      <c r="F140" s="4"/>
    </row>
    <row r="141" spans="6:6" s="3" customFormat="1" x14ac:dyDescent="0.25">
      <c r="F141" s="4"/>
    </row>
    <row r="142" spans="6:6" s="3" customFormat="1" x14ac:dyDescent="0.25">
      <c r="F142" s="4"/>
    </row>
    <row r="143" spans="6:6" s="3" customFormat="1" x14ac:dyDescent="0.25">
      <c r="F143" s="4"/>
    </row>
    <row r="144" spans="6:6" s="3" customFormat="1" x14ac:dyDescent="0.25">
      <c r="F144" s="4"/>
    </row>
    <row r="145" spans="6:6" s="3" customFormat="1" x14ac:dyDescent="0.25">
      <c r="F145" s="4"/>
    </row>
    <row r="146" spans="6:6" s="3" customFormat="1" x14ac:dyDescent="0.25">
      <c r="F146" s="4"/>
    </row>
    <row r="147" spans="6:6" s="3" customFormat="1" x14ac:dyDescent="0.25">
      <c r="F147" s="4"/>
    </row>
    <row r="148" spans="6:6" s="3" customFormat="1" x14ac:dyDescent="0.25">
      <c r="F148" s="4"/>
    </row>
    <row r="149" spans="6:6" s="3" customFormat="1" x14ac:dyDescent="0.25">
      <c r="F149" s="4"/>
    </row>
    <row r="150" spans="6:6" s="3" customFormat="1" x14ac:dyDescent="0.25">
      <c r="F150" s="4"/>
    </row>
    <row r="151" spans="6:6" s="3" customFormat="1" x14ac:dyDescent="0.25">
      <c r="F151" s="4"/>
    </row>
    <row r="152" spans="6:6" s="3" customFormat="1" x14ac:dyDescent="0.25">
      <c r="F152" s="4"/>
    </row>
  </sheetData>
  <mergeCells count="3">
    <mergeCell ref="A1:F1"/>
    <mergeCell ref="A2:F2"/>
    <mergeCell ref="A3:F3"/>
  </mergeCells>
  <phoneticPr fontId="6"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91256-52C7-4ED7-82AD-AD5C19A080A0}">
  <dimension ref="A1:AN152"/>
  <sheetViews>
    <sheetView workbookViewId="0">
      <selection activeCell="F21" sqref="F21"/>
    </sheetView>
  </sheetViews>
  <sheetFormatPr defaultRowHeight="15" x14ac:dyDescent="0.25"/>
  <cols>
    <col min="1" max="1" width="11.140625" bestFit="1" customWidth="1"/>
    <col min="2" max="2" width="8.7109375" customWidth="1"/>
    <col min="3" max="3" width="18" customWidth="1"/>
    <col min="4" max="4" width="8.7109375" customWidth="1"/>
    <col min="5" max="5" width="18" customWidth="1"/>
    <col min="6" max="6" width="68.28515625" style="2" customWidth="1"/>
    <col min="7" max="40" width="9.140625" style="3"/>
  </cols>
  <sheetData>
    <row r="1" spans="1:40" ht="21" x14ac:dyDescent="0.35">
      <c r="A1" s="59" t="s">
        <v>9</v>
      </c>
      <c r="B1" s="59"/>
      <c r="C1" s="59"/>
      <c r="D1" s="59"/>
      <c r="E1" s="59"/>
      <c r="F1" s="59"/>
    </row>
    <row r="2" spans="1:40" x14ac:dyDescent="0.25">
      <c r="A2" s="60" t="s">
        <v>65</v>
      </c>
      <c r="B2" s="60"/>
      <c r="C2" s="60"/>
      <c r="D2" s="60"/>
      <c r="E2" s="60"/>
      <c r="F2" s="60"/>
    </row>
    <row r="3" spans="1:40" x14ac:dyDescent="0.25">
      <c r="A3" s="61">
        <v>45750</v>
      </c>
      <c r="B3" s="62"/>
      <c r="C3" s="62"/>
      <c r="D3" s="62"/>
      <c r="E3" s="62"/>
      <c r="F3" s="62"/>
    </row>
    <row r="4" spans="1:40" s="1" customFormat="1" ht="32.25" thickBot="1" x14ac:dyDescent="0.3">
      <c r="A4" s="12" t="s">
        <v>4</v>
      </c>
      <c r="B4" s="13" t="s">
        <v>5</v>
      </c>
      <c r="C4" s="13" t="s">
        <v>27</v>
      </c>
      <c r="D4" s="13" t="s">
        <v>11</v>
      </c>
      <c r="E4" s="13" t="s">
        <v>7</v>
      </c>
      <c r="F4" s="13" t="s">
        <v>6</v>
      </c>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row>
    <row r="5" spans="1:40" s="6" customFormat="1" ht="40.9" customHeight="1" thickBot="1" x14ac:dyDescent="0.3">
      <c r="A5" s="7" t="s">
        <v>8</v>
      </c>
      <c r="B5" s="37">
        <v>212</v>
      </c>
      <c r="C5" s="8">
        <f>B5*150</f>
        <v>31800</v>
      </c>
      <c r="D5" s="22">
        <v>1000</v>
      </c>
      <c r="E5" s="8">
        <f>C5+D5</f>
        <v>32800</v>
      </c>
      <c r="F5" s="9" t="s">
        <v>66</v>
      </c>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row>
    <row r="6" spans="1:40" s="6" customFormat="1" ht="16.5" thickBot="1" x14ac:dyDescent="0.3">
      <c r="B6" s="39">
        <f>SUM(B5:B5)</f>
        <v>212</v>
      </c>
      <c r="C6" s="11">
        <f>SUM(C5:C5)</f>
        <v>31800</v>
      </c>
      <c r="D6" s="23">
        <f>SUM(D5:D5)</f>
        <v>1000</v>
      </c>
      <c r="E6" s="11">
        <f>C6+D6</f>
        <v>32800</v>
      </c>
      <c r="F6" s="15" t="s">
        <v>7</v>
      </c>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row>
    <row r="7" spans="1:40" s="3" customFormat="1" x14ac:dyDescent="0.25">
      <c r="F7" s="4"/>
    </row>
    <row r="8" spans="1:40" s="3" customFormat="1" x14ac:dyDescent="0.25">
      <c r="F8" s="4"/>
    </row>
    <row r="9" spans="1:40" s="3" customFormat="1" x14ac:dyDescent="0.25">
      <c r="F9" s="4"/>
    </row>
    <row r="10" spans="1:40" s="3" customFormat="1" x14ac:dyDescent="0.25">
      <c r="F10" s="4"/>
    </row>
    <row r="11" spans="1:40" s="3" customFormat="1" x14ac:dyDescent="0.25">
      <c r="F11" s="4"/>
    </row>
    <row r="12" spans="1:40" s="3" customFormat="1" x14ac:dyDescent="0.25">
      <c r="F12" s="4"/>
    </row>
    <row r="13" spans="1:40" s="3" customFormat="1" x14ac:dyDescent="0.25">
      <c r="F13" s="4"/>
    </row>
    <row r="14" spans="1:40" s="3" customFormat="1" x14ac:dyDescent="0.25">
      <c r="F14" s="4"/>
    </row>
    <row r="15" spans="1:40" s="3" customFormat="1" x14ac:dyDescent="0.25">
      <c r="F15" s="4"/>
    </row>
    <row r="16" spans="1:40" s="3" customFormat="1" x14ac:dyDescent="0.25">
      <c r="F16" s="4"/>
    </row>
    <row r="17" spans="6:6" s="3" customFormat="1" x14ac:dyDescent="0.25">
      <c r="F17" s="4"/>
    </row>
    <row r="18" spans="6:6" s="3" customFormat="1" x14ac:dyDescent="0.25">
      <c r="F18" s="4"/>
    </row>
    <row r="19" spans="6:6" s="3" customFormat="1" x14ac:dyDescent="0.25">
      <c r="F19" s="4"/>
    </row>
    <row r="20" spans="6:6" s="3" customFormat="1" x14ac:dyDescent="0.25">
      <c r="F20" s="4"/>
    </row>
    <row r="21" spans="6:6" s="3" customFormat="1" x14ac:dyDescent="0.25">
      <c r="F21" s="4"/>
    </row>
    <row r="22" spans="6:6" s="3" customFormat="1" x14ac:dyDescent="0.25">
      <c r="F22" s="4"/>
    </row>
    <row r="23" spans="6:6" s="3" customFormat="1" x14ac:dyDescent="0.25">
      <c r="F23" s="4"/>
    </row>
    <row r="24" spans="6:6" s="3" customFormat="1" x14ac:dyDescent="0.25">
      <c r="F24" s="4"/>
    </row>
    <row r="25" spans="6:6" s="3" customFormat="1" x14ac:dyDescent="0.25">
      <c r="F25" s="4"/>
    </row>
    <row r="26" spans="6:6" s="3" customFormat="1" x14ac:dyDescent="0.25">
      <c r="F26" s="4"/>
    </row>
    <row r="27" spans="6:6" s="3" customFormat="1" x14ac:dyDescent="0.25">
      <c r="F27" s="4"/>
    </row>
    <row r="28" spans="6:6" s="3" customFormat="1" x14ac:dyDescent="0.25">
      <c r="F28" s="4"/>
    </row>
    <row r="29" spans="6:6" s="3" customFormat="1" x14ac:dyDescent="0.25">
      <c r="F29" s="4"/>
    </row>
    <row r="30" spans="6:6" s="3" customFormat="1" x14ac:dyDescent="0.25">
      <c r="F30" s="4"/>
    </row>
    <row r="31" spans="6:6" s="3" customFormat="1" x14ac:dyDescent="0.25">
      <c r="F31" s="4"/>
    </row>
    <row r="32" spans="6:6" s="3" customFormat="1" x14ac:dyDescent="0.25">
      <c r="F32" s="4"/>
    </row>
    <row r="33" spans="6:6" s="3" customFormat="1" x14ac:dyDescent="0.25">
      <c r="F33" s="4"/>
    </row>
    <row r="34" spans="6:6" s="3" customFormat="1" x14ac:dyDescent="0.25">
      <c r="F34" s="4"/>
    </row>
    <row r="35" spans="6:6" s="3" customFormat="1" x14ac:dyDescent="0.25">
      <c r="F35" s="4"/>
    </row>
    <row r="36" spans="6:6" s="3" customFormat="1" x14ac:dyDescent="0.25">
      <c r="F36" s="4"/>
    </row>
    <row r="37" spans="6:6" s="3" customFormat="1" x14ac:dyDescent="0.25">
      <c r="F37" s="4"/>
    </row>
    <row r="38" spans="6:6" s="3" customFormat="1" x14ac:dyDescent="0.25">
      <c r="F38" s="4"/>
    </row>
    <row r="39" spans="6:6" s="3" customFormat="1" x14ac:dyDescent="0.25">
      <c r="F39" s="4"/>
    </row>
    <row r="40" spans="6:6" s="3" customFormat="1" x14ac:dyDescent="0.25">
      <c r="F40" s="4"/>
    </row>
    <row r="41" spans="6:6" s="3" customFormat="1" x14ac:dyDescent="0.25">
      <c r="F41" s="4"/>
    </row>
    <row r="42" spans="6:6" s="3" customFormat="1" x14ac:dyDescent="0.25">
      <c r="F42" s="4"/>
    </row>
    <row r="43" spans="6:6" s="3" customFormat="1" x14ac:dyDescent="0.25">
      <c r="F43" s="4"/>
    </row>
    <row r="44" spans="6:6" s="3" customFormat="1" x14ac:dyDescent="0.25">
      <c r="F44" s="4"/>
    </row>
    <row r="45" spans="6:6" s="3" customFormat="1" x14ac:dyDescent="0.25">
      <c r="F45" s="4"/>
    </row>
    <row r="46" spans="6:6" s="3" customFormat="1" x14ac:dyDescent="0.25">
      <c r="F46" s="4"/>
    </row>
    <row r="47" spans="6:6" s="3" customFormat="1" x14ac:dyDescent="0.25">
      <c r="F47" s="4"/>
    </row>
    <row r="48" spans="6:6" s="3" customFormat="1" x14ac:dyDescent="0.25">
      <c r="F48" s="4"/>
    </row>
    <row r="49" spans="6:6" s="3" customFormat="1" x14ac:dyDescent="0.25">
      <c r="F49" s="4"/>
    </row>
    <row r="50" spans="6:6" s="3" customFormat="1" x14ac:dyDescent="0.25">
      <c r="F50" s="4"/>
    </row>
    <row r="51" spans="6:6" s="3" customFormat="1" x14ac:dyDescent="0.25">
      <c r="F51" s="4"/>
    </row>
    <row r="52" spans="6:6" s="3" customFormat="1" x14ac:dyDescent="0.25">
      <c r="F52" s="4"/>
    </row>
    <row r="53" spans="6:6" s="3" customFormat="1" x14ac:dyDescent="0.25">
      <c r="F53" s="4"/>
    </row>
    <row r="54" spans="6:6" s="3" customFormat="1" x14ac:dyDescent="0.25">
      <c r="F54" s="4"/>
    </row>
    <row r="55" spans="6:6" s="3" customFormat="1" x14ac:dyDescent="0.25">
      <c r="F55" s="4"/>
    </row>
    <row r="56" spans="6:6" s="3" customFormat="1" x14ac:dyDescent="0.25">
      <c r="F56" s="4"/>
    </row>
    <row r="57" spans="6:6" s="3" customFormat="1" x14ac:dyDescent="0.25">
      <c r="F57" s="4"/>
    </row>
    <row r="58" spans="6:6" s="3" customFormat="1" x14ac:dyDescent="0.25">
      <c r="F58" s="4"/>
    </row>
    <row r="59" spans="6:6" s="3" customFormat="1" x14ac:dyDescent="0.25">
      <c r="F59" s="4"/>
    </row>
    <row r="60" spans="6:6" s="3" customFormat="1" x14ac:dyDescent="0.25">
      <c r="F60" s="4"/>
    </row>
    <row r="61" spans="6:6" s="3" customFormat="1" x14ac:dyDescent="0.25">
      <c r="F61" s="4"/>
    </row>
    <row r="62" spans="6:6" s="3" customFormat="1" x14ac:dyDescent="0.25">
      <c r="F62" s="4"/>
    </row>
    <row r="63" spans="6:6" s="3" customFormat="1" x14ac:dyDescent="0.25">
      <c r="F63" s="4"/>
    </row>
    <row r="64" spans="6:6" s="3" customFormat="1" x14ac:dyDescent="0.25">
      <c r="F64" s="4"/>
    </row>
    <row r="65" spans="6:6" s="3" customFormat="1" x14ac:dyDescent="0.25">
      <c r="F65" s="4"/>
    </row>
    <row r="66" spans="6:6" s="3" customFormat="1" x14ac:dyDescent="0.25">
      <c r="F66" s="4"/>
    </row>
    <row r="67" spans="6:6" s="3" customFormat="1" x14ac:dyDescent="0.25">
      <c r="F67" s="4"/>
    </row>
    <row r="68" spans="6:6" s="3" customFormat="1" x14ac:dyDescent="0.25">
      <c r="F68" s="4"/>
    </row>
    <row r="69" spans="6:6" s="3" customFormat="1" x14ac:dyDescent="0.25">
      <c r="F69" s="4"/>
    </row>
    <row r="70" spans="6:6" s="3" customFormat="1" x14ac:dyDescent="0.25">
      <c r="F70" s="4"/>
    </row>
    <row r="71" spans="6:6" s="3" customFormat="1" x14ac:dyDescent="0.25">
      <c r="F71" s="4"/>
    </row>
    <row r="72" spans="6:6" s="3" customFormat="1" x14ac:dyDescent="0.25">
      <c r="F72" s="4"/>
    </row>
    <row r="73" spans="6:6" s="3" customFormat="1" x14ac:dyDescent="0.25">
      <c r="F73" s="4"/>
    </row>
    <row r="74" spans="6:6" s="3" customFormat="1" x14ac:dyDescent="0.25">
      <c r="F74" s="4"/>
    </row>
    <row r="75" spans="6:6" s="3" customFormat="1" x14ac:dyDescent="0.25">
      <c r="F75" s="4"/>
    </row>
    <row r="76" spans="6:6" s="3" customFormat="1" x14ac:dyDescent="0.25">
      <c r="F76" s="4"/>
    </row>
    <row r="77" spans="6:6" s="3" customFormat="1" x14ac:dyDescent="0.25">
      <c r="F77" s="4"/>
    </row>
    <row r="78" spans="6:6" s="3" customFormat="1" x14ac:dyDescent="0.25">
      <c r="F78" s="4"/>
    </row>
    <row r="79" spans="6:6" s="3" customFormat="1" x14ac:dyDescent="0.25">
      <c r="F79" s="4"/>
    </row>
    <row r="80" spans="6:6" s="3" customFormat="1" x14ac:dyDescent="0.25">
      <c r="F80" s="4"/>
    </row>
    <row r="81" spans="6:6" s="3" customFormat="1" x14ac:dyDescent="0.25">
      <c r="F81" s="4"/>
    </row>
    <row r="82" spans="6:6" s="3" customFormat="1" x14ac:dyDescent="0.25">
      <c r="F82" s="4"/>
    </row>
    <row r="83" spans="6:6" s="3" customFormat="1" x14ac:dyDescent="0.25">
      <c r="F83" s="4"/>
    </row>
    <row r="84" spans="6:6" s="3" customFormat="1" x14ac:dyDescent="0.25">
      <c r="F84" s="4"/>
    </row>
    <row r="85" spans="6:6" s="3" customFormat="1" x14ac:dyDescent="0.25">
      <c r="F85" s="4"/>
    </row>
    <row r="86" spans="6:6" s="3" customFormat="1" x14ac:dyDescent="0.25">
      <c r="F86" s="4"/>
    </row>
    <row r="87" spans="6:6" s="3" customFormat="1" x14ac:dyDescent="0.25">
      <c r="F87" s="4"/>
    </row>
    <row r="88" spans="6:6" s="3" customFormat="1" x14ac:dyDescent="0.25">
      <c r="F88" s="4"/>
    </row>
    <row r="89" spans="6:6" s="3" customFormat="1" x14ac:dyDescent="0.25">
      <c r="F89" s="4"/>
    </row>
    <row r="90" spans="6:6" s="3" customFormat="1" x14ac:dyDescent="0.25">
      <c r="F90" s="4"/>
    </row>
    <row r="91" spans="6:6" s="3" customFormat="1" x14ac:dyDescent="0.25">
      <c r="F91" s="4"/>
    </row>
    <row r="92" spans="6:6" s="3" customFormat="1" x14ac:dyDescent="0.25">
      <c r="F92" s="4"/>
    </row>
    <row r="93" spans="6:6" s="3" customFormat="1" x14ac:dyDescent="0.25">
      <c r="F93" s="4"/>
    </row>
    <row r="94" spans="6:6" s="3" customFormat="1" x14ac:dyDescent="0.25">
      <c r="F94" s="4"/>
    </row>
    <row r="95" spans="6:6" s="3" customFormat="1" x14ac:dyDescent="0.25">
      <c r="F95" s="4"/>
    </row>
    <row r="96" spans="6:6" s="3" customFormat="1" x14ac:dyDescent="0.25">
      <c r="F96" s="4"/>
    </row>
    <row r="97" spans="6:6" s="3" customFormat="1" x14ac:dyDescent="0.25">
      <c r="F97" s="4"/>
    </row>
    <row r="98" spans="6:6" s="3" customFormat="1" x14ac:dyDescent="0.25">
      <c r="F98" s="4"/>
    </row>
    <row r="99" spans="6:6" s="3" customFormat="1" x14ac:dyDescent="0.25">
      <c r="F99" s="4"/>
    </row>
    <row r="100" spans="6:6" s="3" customFormat="1" x14ac:dyDescent="0.25">
      <c r="F100" s="4"/>
    </row>
    <row r="101" spans="6:6" s="3" customFormat="1" x14ac:dyDescent="0.25">
      <c r="F101" s="4"/>
    </row>
    <row r="102" spans="6:6" s="3" customFormat="1" x14ac:dyDescent="0.25">
      <c r="F102" s="4"/>
    </row>
    <row r="103" spans="6:6" s="3" customFormat="1" x14ac:dyDescent="0.25">
      <c r="F103" s="4"/>
    </row>
    <row r="104" spans="6:6" s="3" customFormat="1" x14ac:dyDescent="0.25">
      <c r="F104" s="4"/>
    </row>
    <row r="105" spans="6:6" s="3" customFormat="1" x14ac:dyDescent="0.25">
      <c r="F105" s="4"/>
    </row>
    <row r="106" spans="6:6" s="3" customFormat="1" x14ac:dyDescent="0.25">
      <c r="F106" s="4"/>
    </row>
    <row r="107" spans="6:6" s="3" customFormat="1" x14ac:dyDescent="0.25">
      <c r="F107" s="4"/>
    </row>
    <row r="108" spans="6:6" s="3" customFormat="1" x14ac:dyDescent="0.25">
      <c r="F108" s="4"/>
    </row>
    <row r="109" spans="6:6" s="3" customFormat="1" x14ac:dyDescent="0.25">
      <c r="F109" s="4"/>
    </row>
    <row r="110" spans="6:6" s="3" customFormat="1" x14ac:dyDescent="0.25">
      <c r="F110" s="4"/>
    </row>
    <row r="111" spans="6:6" s="3" customFormat="1" x14ac:dyDescent="0.25">
      <c r="F111" s="4"/>
    </row>
    <row r="112" spans="6:6" s="3" customFormat="1" x14ac:dyDescent="0.25">
      <c r="F112" s="4"/>
    </row>
    <row r="113" spans="6:6" s="3" customFormat="1" x14ac:dyDescent="0.25">
      <c r="F113" s="4"/>
    </row>
    <row r="114" spans="6:6" s="3" customFormat="1" x14ac:dyDescent="0.25">
      <c r="F114" s="4"/>
    </row>
    <row r="115" spans="6:6" s="3" customFormat="1" x14ac:dyDescent="0.25">
      <c r="F115" s="4"/>
    </row>
    <row r="116" spans="6:6" s="3" customFormat="1" x14ac:dyDescent="0.25">
      <c r="F116" s="4"/>
    </row>
    <row r="117" spans="6:6" s="3" customFormat="1" x14ac:dyDescent="0.25">
      <c r="F117" s="4"/>
    </row>
    <row r="118" spans="6:6" s="3" customFormat="1" x14ac:dyDescent="0.25">
      <c r="F118" s="4"/>
    </row>
    <row r="119" spans="6:6" s="3" customFormat="1" x14ac:dyDescent="0.25">
      <c r="F119" s="4"/>
    </row>
    <row r="120" spans="6:6" s="3" customFormat="1" x14ac:dyDescent="0.25">
      <c r="F120" s="4"/>
    </row>
    <row r="121" spans="6:6" s="3" customFormat="1" x14ac:dyDescent="0.25">
      <c r="F121" s="4"/>
    </row>
    <row r="122" spans="6:6" s="3" customFormat="1" x14ac:dyDescent="0.25">
      <c r="F122" s="4"/>
    </row>
    <row r="123" spans="6:6" s="3" customFormat="1" x14ac:dyDescent="0.25">
      <c r="F123" s="4"/>
    </row>
    <row r="124" spans="6:6" s="3" customFormat="1" x14ac:dyDescent="0.25">
      <c r="F124" s="4"/>
    </row>
    <row r="125" spans="6:6" s="3" customFormat="1" x14ac:dyDescent="0.25">
      <c r="F125" s="4"/>
    </row>
    <row r="126" spans="6:6" s="3" customFormat="1" x14ac:dyDescent="0.25">
      <c r="F126" s="4"/>
    </row>
    <row r="127" spans="6:6" s="3" customFormat="1" x14ac:dyDescent="0.25">
      <c r="F127" s="4"/>
    </row>
    <row r="128" spans="6:6" s="3" customFormat="1" x14ac:dyDescent="0.25">
      <c r="F128" s="4"/>
    </row>
    <row r="129" spans="6:6" s="3" customFormat="1" x14ac:dyDescent="0.25">
      <c r="F129" s="4"/>
    </row>
    <row r="130" spans="6:6" s="3" customFormat="1" x14ac:dyDescent="0.25">
      <c r="F130" s="4"/>
    </row>
    <row r="131" spans="6:6" s="3" customFormat="1" x14ac:dyDescent="0.25">
      <c r="F131" s="4"/>
    </row>
    <row r="132" spans="6:6" s="3" customFormat="1" x14ac:dyDescent="0.25">
      <c r="F132" s="4"/>
    </row>
    <row r="133" spans="6:6" s="3" customFormat="1" x14ac:dyDescent="0.25">
      <c r="F133" s="4"/>
    </row>
    <row r="134" spans="6:6" s="3" customFormat="1" x14ac:dyDescent="0.25">
      <c r="F134" s="4"/>
    </row>
    <row r="135" spans="6:6" s="3" customFormat="1" x14ac:dyDescent="0.25">
      <c r="F135" s="4"/>
    </row>
    <row r="136" spans="6:6" s="3" customFormat="1" x14ac:dyDescent="0.25">
      <c r="F136" s="4"/>
    </row>
    <row r="137" spans="6:6" s="3" customFormat="1" x14ac:dyDescent="0.25">
      <c r="F137" s="4"/>
    </row>
    <row r="138" spans="6:6" s="3" customFormat="1" x14ac:dyDescent="0.25">
      <c r="F138" s="4"/>
    </row>
    <row r="139" spans="6:6" s="3" customFormat="1" x14ac:dyDescent="0.25">
      <c r="F139" s="4"/>
    </row>
    <row r="140" spans="6:6" s="3" customFormat="1" x14ac:dyDescent="0.25">
      <c r="F140" s="4"/>
    </row>
    <row r="141" spans="6:6" s="3" customFormat="1" x14ac:dyDescent="0.25">
      <c r="F141" s="4"/>
    </row>
    <row r="142" spans="6:6" s="3" customFormat="1" x14ac:dyDescent="0.25">
      <c r="F142" s="4"/>
    </row>
    <row r="143" spans="6:6" s="3" customFormat="1" x14ac:dyDescent="0.25">
      <c r="F143" s="4"/>
    </row>
    <row r="144" spans="6:6" s="3" customFormat="1" x14ac:dyDescent="0.25">
      <c r="F144" s="4"/>
    </row>
    <row r="145" spans="6:6" s="3" customFormat="1" x14ac:dyDescent="0.25">
      <c r="F145" s="4"/>
    </row>
    <row r="146" spans="6:6" s="3" customFormat="1" x14ac:dyDescent="0.25">
      <c r="F146" s="4"/>
    </row>
    <row r="147" spans="6:6" s="3" customFormat="1" x14ac:dyDescent="0.25">
      <c r="F147" s="4"/>
    </row>
    <row r="148" spans="6:6" s="3" customFormat="1" x14ac:dyDescent="0.25">
      <c r="F148" s="4"/>
    </row>
    <row r="149" spans="6:6" s="3" customFormat="1" x14ac:dyDescent="0.25">
      <c r="F149" s="4"/>
    </row>
    <row r="150" spans="6:6" s="3" customFormat="1" x14ac:dyDescent="0.25">
      <c r="F150" s="4"/>
    </row>
    <row r="151" spans="6:6" s="3" customFormat="1" x14ac:dyDescent="0.25">
      <c r="F151" s="4"/>
    </row>
    <row r="152" spans="6:6" s="3" customFormat="1" x14ac:dyDescent="0.25">
      <c r="F152" s="4"/>
    </row>
  </sheetData>
  <mergeCells count="3">
    <mergeCell ref="A1:F1"/>
    <mergeCell ref="A2:F2"/>
    <mergeCell ref="A3:F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50730-173D-45A5-A218-D63A89BFD627}">
  <dimension ref="A1:CA60"/>
  <sheetViews>
    <sheetView topLeftCell="A38" workbookViewId="0">
      <selection activeCell="A40" sqref="A40:E60"/>
    </sheetView>
  </sheetViews>
  <sheetFormatPr defaultRowHeight="15" x14ac:dyDescent="0.25"/>
  <cols>
    <col min="2" max="2" width="9.7109375" bestFit="1" customWidth="1"/>
    <col min="3" max="3" width="5.7109375" customWidth="1"/>
    <col min="4" max="4" width="15.140625" customWidth="1"/>
    <col min="5" max="5" width="95.7109375" style="2" bestFit="1" customWidth="1"/>
    <col min="6" max="6" width="50" style="3" hidden="1" customWidth="1"/>
    <col min="7" max="37" width="0" style="3" hidden="1" customWidth="1"/>
    <col min="38" max="38" width="3.7109375" style="3" customWidth="1"/>
    <col min="39" max="74" width="8.85546875" style="3"/>
  </cols>
  <sheetData>
    <row r="1" spans="1:5" ht="15.75" x14ac:dyDescent="0.25">
      <c r="A1" s="16" t="s">
        <v>37</v>
      </c>
      <c r="B1" s="16" t="s">
        <v>1</v>
      </c>
      <c r="C1" s="16" t="s">
        <v>0</v>
      </c>
      <c r="D1" s="16" t="s">
        <v>12</v>
      </c>
      <c r="E1" s="17" t="s">
        <v>2</v>
      </c>
    </row>
    <row r="2" spans="1:5" ht="45" x14ac:dyDescent="0.25">
      <c r="A2" s="31" t="s">
        <v>35</v>
      </c>
      <c r="B2" s="32">
        <v>45665</v>
      </c>
      <c r="C2" s="20">
        <v>24</v>
      </c>
      <c r="D2" s="20" t="s">
        <v>13</v>
      </c>
      <c r="E2" s="21" t="s">
        <v>19</v>
      </c>
    </row>
    <row r="3" spans="1:5" ht="30" x14ac:dyDescent="0.25">
      <c r="A3" s="31" t="s">
        <v>35</v>
      </c>
      <c r="B3" s="32">
        <v>45665</v>
      </c>
      <c r="C3" s="20">
        <v>16</v>
      </c>
      <c r="D3" s="20" t="s">
        <v>14</v>
      </c>
      <c r="E3" s="21" t="s">
        <v>20</v>
      </c>
    </row>
    <row r="4" spans="1:5" x14ac:dyDescent="0.25">
      <c r="A4" s="31" t="s">
        <v>38</v>
      </c>
      <c r="B4" s="32">
        <v>45665</v>
      </c>
      <c r="C4" s="20">
        <v>4</v>
      </c>
      <c r="D4" s="20" t="s">
        <v>15</v>
      </c>
      <c r="E4" s="21" t="s">
        <v>18</v>
      </c>
    </row>
    <row r="5" spans="1:5" x14ac:dyDescent="0.25">
      <c r="A5" s="31" t="s">
        <v>38</v>
      </c>
      <c r="B5" s="32">
        <v>45665</v>
      </c>
      <c r="C5" s="20">
        <v>0</v>
      </c>
      <c r="D5" s="20" t="s">
        <v>16</v>
      </c>
      <c r="E5" s="21"/>
    </row>
    <row r="6" spans="1:5" x14ac:dyDescent="0.25">
      <c r="A6" s="31" t="s">
        <v>38</v>
      </c>
      <c r="B6" s="32">
        <v>45665</v>
      </c>
      <c r="C6" s="20">
        <v>0</v>
      </c>
      <c r="D6" s="20" t="s">
        <v>17</v>
      </c>
      <c r="E6" s="21"/>
    </row>
    <row r="7" spans="1:5" ht="45" x14ac:dyDescent="0.25">
      <c r="A7" s="31" t="s">
        <v>38</v>
      </c>
      <c r="B7" s="33">
        <v>45672</v>
      </c>
      <c r="C7" s="24">
        <v>24</v>
      </c>
      <c r="D7" s="24" t="s">
        <v>13</v>
      </c>
      <c r="E7" s="25" t="s">
        <v>21</v>
      </c>
    </row>
    <row r="8" spans="1:5" ht="30" x14ac:dyDescent="0.25">
      <c r="A8" s="31" t="s">
        <v>38</v>
      </c>
      <c r="B8" s="33">
        <v>45672</v>
      </c>
      <c r="C8" s="24">
        <v>22</v>
      </c>
      <c r="D8" s="24" t="s">
        <v>14</v>
      </c>
      <c r="E8" s="25" t="s">
        <v>22</v>
      </c>
    </row>
    <row r="9" spans="1:5" x14ac:dyDescent="0.25">
      <c r="A9" s="31" t="s">
        <v>38</v>
      </c>
      <c r="B9" s="33">
        <v>45672</v>
      </c>
      <c r="C9" s="24">
        <v>6</v>
      </c>
      <c r="D9" s="24" t="s">
        <v>15</v>
      </c>
      <c r="E9" s="25" t="s">
        <v>25</v>
      </c>
    </row>
    <row r="10" spans="1:5" x14ac:dyDescent="0.25">
      <c r="A10" s="31" t="s">
        <v>38</v>
      </c>
      <c r="B10" s="33">
        <v>45672</v>
      </c>
      <c r="C10" s="24">
        <v>2</v>
      </c>
      <c r="D10" s="24" t="s">
        <v>16</v>
      </c>
      <c r="E10" s="25" t="s">
        <v>24</v>
      </c>
    </row>
    <row r="11" spans="1:5" x14ac:dyDescent="0.25">
      <c r="A11" s="31" t="s">
        <v>38</v>
      </c>
      <c r="B11" s="33">
        <v>45672</v>
      </c>
      <c r="C11" s="24">
        <v>0</v>
      </c>
      <c r="D11" s="24" t="s">
        <v>17</v>
      </c>
      <c r="E11" s="25"/>
    </row>
    <row r="12" spans="1:5" ht="45" x14ac:dyDescent="0.25">
      <c r="A12" s="31" t="s">
        <v>38</v>
      </c>
      <c r="B12" s="34">
        <v>45679</v>
      </c>
      <c r="C12" s="26">
        <v>16</v>
      </c>
      <c r="D12" s="26" t="s">
        <v>13</v>
      </c>
      <c r="E12" s="27" t="s">
        <v>26</v>
      </c>
    </row>
    <row r="13" spans="1:5" ht="30" x14ac:dyDescent="0.25">
      <c r="A13" s="31" t="s">
        <v>38</v>
      </c>
      <c r="B13" s="34">
        <v>45679</v>
      </c>
      <c r="C13" s="26">
        <v>19</v>
      </c>
      <c r="D13" s="26" t="s">
        <v>14</v>
      </c>
      <c r="E13" s="27" t="s">
        <v>22</v>
      </c>
    </row>
    <row r="14" spans="1:5" x14ac:dyDescent="0.25">
      <c r="A14" s="31" t="s">
        <v>38</v>
      </c>
      <c r="B14" s="34">
        <v>45679</v>
      </c>
      <c r="C14" s="26">
        <v>2</v>
      </c>
      <c r="D14" s="26" t="s">
        <v>15</v>
      </c>
      <c r="E14" s="27" t="s">
        <v>23</v>
      </c>
    </row>
    <row r="15" spans="1:5" x14ac:dyDescent="0.25">
      <c r="A15" s="31" t="s">
        <v>38</v>
      </c>
      <c r="B15" s="34">
        <v>45679</v>
      </c>
      <c r="C15" s="26">
        <v>2</v>
      </c>
      <c r="D15" s="26" t="s">
        <v>16</v>
      </c>
      <c r="E15" s="27" t="s">
        <v>24</v>
      </c>
    </row>
    <row r="16" spans="1:5" x14ac:dyDescent="0.25">
      <c r="A16" s="31" t="s">
        <v>38</v>
      </c>
      <c r="B16" s="34">
        <v>45679</v>
      </c>
      <c r="C16" s="26">
        <v>0</v>
      </c>
      <c r="D16" s="26" t="s">
        <v>17</v>
      </c>
      <c r="E16" s="27"/>
    </row>
    <row r="17" spans="1:5" ht="45" x14ac:dyDescent="0.25">
      <c r="A17" s="31" t="s">
        <v>38</v>
      </c>
      <c r="B17" s="33">
        <v>45679</v>
      </c>
      <c r="C17" s="24">
        <v>12</v>
      </c>
      <c r="D17" s="24" t="s">
        <v>13</v>
      </c>
      <c r="E17" s="25" t="s">
        <v>34</v>
      </c>
    </row>
    <row r="18" spans="1:5" ht="30" x14ac:dyDescent="0.25">
      <c r="A18" s="31" t="s">
        <v>38</v>
      </c>
      <c r="B18" s="33">
        <v>45679</v>
      </c>
      <c r="C18" s="24">
        <v>17</v>
      </c>
      <c r="D18" s="24" t="s">
        <v>14</v>
      </c>
      <c r="E18" s="25" t="s">
        <v>22</v>
      </c>
    </row>
    <row r="19" spans="1:5" x14ac:dyDescent="0.25">
      <c r="A19" s="31" t="s">
        <v>38</v>
      </c>
      <c r="B19" s="33">
        <v>45679</v>
      </c>
      <c r="C19" s="24">
        <v>2</v>
      </c>
      <c r="D19" s="24" t="s">
        <v>15</v>
      </c>
      <c r="E19" s="25" t="s">
        <v>23</v>
      </c>
    </row>
    <row r="20" spans="1:5" x14ac:dyDescent="0.25">
      <c r="A20" s="31" t="s">
        <v>38</v>
      </c>
      <c r="B20" s="33">
        <v>45679</v>
      </c>
      <c r="C20" s="24">
        <v>8</v>
      </c>
      <c r="D20" s="24" t="s">
        <v>16</v>
      </c>
      <c r="E20" s="25" t="s">
        <v>24</v>
      </c>
    </row>
    <row r="21" spans="1:5" x14ac:dyDescent="0.25">
      <c r="A21" s="31" t="s">
        <v>38</v>
      </c>
      <c r="B21" s="33">
        <v>45679</v>
      </c>
      <c r="C21" s="24">
        <v>0</v>
      </c>
      <c r="D21" s="24" t="s">
        <v>17</v>
      </c>
      <c r="E21" s="25"/>
    </row>
    <row r="22" spans="1:5" x14ac:dyDescent="0.25">
      <c r="A22" s="35"/>
      <c r="B22" s="36"/>
      <c r="C22" s="18">
        <f>SUM(C2:C21)</f>
        <v>176</v>
      </c>
      <c r="D22" s="18"/>
      <c r="E22" s="19"/>
    </row>
    <row r="23" spans="1:5" ht="45" x14ac:dyDescent="0.25">
      <c r="A23" s="31" t="s">
        <v>36</v>
      </c>
      <c r="B23" s="32" t="s">
        <v>53</v>
      </c>
      <c r="C23" s="20">
        <v>24</v>
      </c>
      <c r="D23" s="20" t="s">
        <v>13</v>
      </c>
      <c r="E23" s="21" t="s">
        <v>39</v>
      </c>
    </row>
    <row r="24" spans="1:5" ht="30" x14ac:dyDescent="0.25">
      <c r="A24" s="31" t="s">
        <v>36</v>
      </c>
      <c r="B24" s="32" t="s">
        <v>54</v>
      </c>
      <c r="C24" s="20">
        <v>20</v>
      </c>
      <c r="D24" s="20" t="s">
        <v>14</v>
      </c>
      <c r="E24" s="21" t="s">
        <v>20</v>
      </c>
    </row>
    <row r="25" spans="1:5" x14ac:dyDescent="0.25">
      <c r="A25" s="31" t="s">
        <v>36</v>
      </c>
      <c r="B25" s="32" t="s">
        <v>53</v>
      </c>
      <c r="C25" s="20">
        <v>15</v>
      </c>
      <c r="D25" s="20" t="s">
        <v>15</v>
      </c>
      <c r="E25" s="21" t="s">
        <v>41</v>
      </c>
    </row>
    <row r="26" spans="1:5" x14ac:dyDescent="0.25">
      <c r="A26" s="31" t="s">
        <v>36</v>
      </c>
      <c r="B26" s="32" t="s">
        <v>53</v>
      </c>
      <c r="C26" s="20">
        <v>4</v>
      </c>
      <c r="D26" s="20" t="s">
        <v>16</v>
      </c>
      <c r="E26" s="21" t="s">
        <v>40</v>
      </c>
    </row>
    <row r="27" spans="1:5" ht="30" x14ac:dyDescent="0.25">
      <c r="A27" s="31" t="s">
        <v>36</v>
      </c>
      <c r="B27" s="33">
        <v>45703</v>
      </c>
      <c r="C27" s="24">
        <v>21</v>
      </c>
      <c r="D27" s="24" t="s">
        <v>13</v>
      </c>
      <c r="E27" s="38" t="s">
        <v>46</v>
      </c>
    </row>
    <row r="28" spans="1:5" x14ac:dyDescent="0.25">
      <c r="A28" s="31" t="s">
        <v>36</v>
      </c>
      <c r="B28" s="33">
        <v>45704</v>
      </c>
      <c r="C28" s="24">
        <v>7</v>
      </c>
      <c r="D28" s="24" t="s">
        <v>14</v>
      </c>
      <c r="E28" s="25" t="s">
        <v>45</v>
      </c>
    </row>
    <row r="29" spans="1:5" x14ac:dyDescent="0.25">
      <c r="A29" s="31" t="s">
        <v>36</v>
      </c>
      <c r="B29" s="33">
        <v>45705</v>
      </c>
      <c r="C29" s="24">
        <v>0</v>
      </c>
      <c r="D29" s="24" t="s">
        <v>15</v>
      </c>
      <c r="E29" s="25" t="s">
        <v>43</v>
      </c>
    </row>
    <row r="30" spans="1:5" x14ac:dyDescent="0.25">
      <c r="A30" s="31" t="s">
        <v>36</v>
      </c>
      <c r="B30" s="33">
        <v>45706</v>
      </c>
      <c r="C30" s="24">
        <v>5</v>
      </c>
      <c r="D30" s="24" t="s">
        <v>16</v>
      </c>
      <c r="E30" s="25" t="s">
        <v>40</v>
      </c>
    </row>
    <row r="31" spans="1:5" x14ac:dyDescent="0.25">
      <c r="A31" s="31" t="s">
        <v>36</v>
      </c>
      <c r="B31" s="34">
        <v>45679</v>
      </c>
      <c r="C31" s="26">
        <v>24</v>
      </c>
      <c r="D31" s="26" t="s">
        <v>13</v>
      </c>
      <c r="E31" s="27" t="s">
        <v>42</v>
      </c>
    </row>
    <row r="32" spans="1:5" x14ac:dyDescent="0.25">
      <c r="A32" s="31" t="s">
        <v>36</v>
      </c>
      <c r="B32" s="34">
        <v>45679</v>
      </c>
      <c r="C32" s="26">
        <v>7</v>
      </c>
      <c r="D32" s="26" t="s">
        <v>14</v>
      </c>
      <c r="E32" s="27" t="s">
        <v>44</v>
      </c>
    </row>
    <row r="33" spans="1:5" x14ac:dyDescent="0.25">
      <c r="A33" s="31" t="s">
        <v>36</v>
      </c>
      <c r="B33" s="34">
        <v>45679</v>
      </c>
      <c r="C33" s="26">
        <v>9</v>
      </c>
      <c r="D33" s="26" t="s">
        <v>15</v>
      </c>
      <c r="E33" s="27" t="s">
        <v>23</v>
      </c>
    </row>
    <row r="34" spans="1:5" x14ac:dyDescent="0.25">
      <c r="A34" s="31" t="s">
        <v>36</v>
      </c>
      <c r="B34" s="34">
        <v>45679</v>
      </c>
      <c r="C34" s="26">
        <v>4</v>
      </c>
      <c r="D34" s="26" t="s">
        <v>16</v>
      </c>
      <c r="E34" s="27" t="s">
        <v>40</v>
      </c>
    </row>
    <row r="35" spans="1:5" ht="30" x14ac:dyDescent="0.25">
      <c r="A35" s="31" t="s">
        <v>36</v>
      </c>
      <c r="B35" s="33">
        <v>45679</v>
      </c>
      <c r="C35" s="24">
        <v>24</v>
      </c>
      <c r="D35" s="24" t="s">
        <v>13</v>
      </c>
      <c r="E35" s="40" t="s">
        <v>47</v>
      </c>
    </row>
    <row r="36" spans="1:5" ht="30" x14ac:dyDescent="0.25">
      <c r="A36" s="31" t="s">
        <v>36</v>
      </c>
      <c r="B36" s="33">
        <v>45679</v>
      </c>
      <c r="C36" s="24">
        <v>8</v>
      </c>
      <c r="D36" s="24" t="s">
        <v>14</v>
      </c>
      <c r="E36" s="40" t="s">
        <v>22</v>
      </c>
    </row>
    <row r="37" spans="1:5" x14ac:dyDescent="0.25">
      <c r="A37" s="31" t="s">
        <v>36</v>
      </c>
      <c r="B37" s="33">
        <v>45679</v>
      </c>
      <c r="C37" s="24">
        <v>10</v>
      </c>
      <c r="D37" s="24" t="s">
        <v>15</v>
      </c>
      <c r="E37" s="40" t="s">
        <v>41</v>
      </c>
    </row>
    <row r="38" spans="1:5" x14ac:dyDescent="0.25">
      <c r="A38" s="31" t="s">
        <v>36</v>
      </c>
      <c r="B38" s="33">
        <v>45679</v>
      </c>
      <c r="C38" s="24">
        <v>4</v>
      </c>
      <c r="D38" s="24" t="s">
        <v>16</v>
      </c>
      <c r="E38" s="40" t="s">
        <v>40</v>
      </c>
    </row>
    <row r="39" spans="1:5" x14ac:dyDescent="0.25">
      <c r="A39" s="35"/>
      <c r="B39" s="36"/>
      <c r="C39" s="18">
        <f>SUM(C23:C38)</f>
        <v>186</v>
      </c>
      <c r="D39" s="18"/>
      <c r="E39" s="19"/>
    </row>
    <row r="40" spans="1:5" ht="30" x14ac:dyDescent="0.25">
      <c r="A40" s="31" t="s">
        <v>60</v>
      </c>
      <c r="B40" s="32" t="s">
        <v>53</v>
      </c>
      <c r="C40" s="20">
        <v>12</v>
      </c>
      <c r="D40" s="20" t="s">
        <v>13</v>
      </c>
      <c r="E40" s="21" t="s">
        <v>67</v>
      </c>
    </row>
    <row r="41" spans="1:5" x14ac:dyDescent="0.25">
      <c r="A41" s="31" t="s">
        <v>60</v>
      </c>
      <c r="B41" s="32" t="s">
        <v>53</v>
      </c>
      <c r="C41" s="20">
        <v>26</v>
      </c>
      <c r="D41" s="20" t="s">
        <v>14</v>
      </c>
      <c r="E41" s="21" t="s">
        <v>68</v>
      </c>
    </row>
    <row r="42" spans="1:5" x14ac:dyDescent="0.25">
      <c r="A42" s="31" t="s">
        <v>60</v>
      </c>
      <c r="B42" s="32" t="s">
        <v>53</v>
      </c>
      <c r="C42" s="20">
        <v>11</v>
      </c>
      <c r="D42" s="20" t="s">
        <v>15</v>
      </c>
      <c r="E42" s="21" t="s">
        <v>41</v>
      </c>
    </row>
    <row r="43" spans="1:5" x14ac:dyDescent="0.25">
      <c r="A43" s="31" t="s">
        <v>60</v>
      </c>
      <c r="B43" s="32" t="s">
        <v>53</v>
      </c>
      <c r="C43" s="20">
        <v>12</v>
      </c>
      <c r="D43" s="20" t="s">
        <v>72</v>
      </c>
      <c r="E43" s="21" t="s">
        <v>73</v>
      </c>
    </row>
    <row r="44" spans="1:5" x14ac:dyDescent="0.25">
      <c r="A44" s="31" t="s">
        <v>60</v>
      </c>
      <c r="B44" s="32" t="s">
        <v>53</v>
      </c>
      <c r="C44" s="20">
        <v>8</v>
      </c>
      <c r="D44" s="20" t="s">
        <v>16</v>
      </c>
      <c r="E44" s="21" t="s">
        <v>71</v>
      </c>
    </row>
    <row r="45" spans="1:5" ht="30" x14ac:dyDescent="0.25">
      <c r="A45" s="31" t="s">
        <v>60</v>
      </c>
      <c r="B45" s="33" t="s">
        <v>54</v>
      </c>
      <c r="C45" s="24">
        <v>12</v>
      </c>
      <c r="D45" s="24" t="s">
        <v>13</v>
      </c>
      <c r="E45" s="38" t="s">
        <v>46</v>
      </c>
    </row>
    <row r="46" spans="1:5" x14ac:dyDescent="0.25">
      <c r="A46" s="31" t="s">
        <v>60</v>
      </c>
      <c r="B46" s="33" t="s">
        <v>54</v>
      </c>
      <c r="C46" s="24">
        <v>14</v>
      </c>
      <c r="D46" s="24" t="s">
        <v>14</v>
      </c>
      <c r="E46" s="25" t="s">
        <v>45</v>
      </c>
    </row>
    <row r="47" spans="1:5" x14ac:dyDescent="0.25">
      <c r="A47" s="31" t="s">
        <v>60</v>
      </c>
      <c r="B47" s="33" t="s">
        <v>53</v>
      </c>
      <c r="C47" s="24">
        <v>12</v>
      </c>
      <c r="D47" s="24" t="s">
        <v>72</v>
      </c>
      <c r="E47" s="25" t="s">
        <v>73</v>
      </c>
    </row>
    <row r="48" spans="1:5" x14ac:dyDescent="0.25">
      <c r="A48" s="31" t="s">
        <v>60</v>
      </c>
      <c r="B48" s="33" t="s">
        <v>54</v>
      </c>
      <c r="C48" s="24">
        <v>10</v>
      </c>
      <c r="D48" s="24" t="s">
        <v>15</v>
      </c>
      <c r="E48" s="25" t="s">
        <v>41</v>
      </c>
    </row>
    <row r="49" spans="1:79" x14ac:dyDescent="0.25">
      <c r="A49" s="31" t="s">
        <v>60</v>
      </c>
      <c r="B49" s="33" t="s">
        <v>54</v>
      </c>
      <c r="C49" s="24">
        <v>6</v>
      </c>
      <c r="D49" s="24" t="s">
        <v>16</v>
      </c>
      <c r="E49" s="25" t="s">
        <v>71</v>
      </c>
    </row>
    <row r="50" spans="1:79" x14ac:dyDescent="0.25">
      <c r="A50" s="31" t="s">
        <v>60</v>
      </c>
      <c r="B50" s="34" t="s">
        <v>69</v>
      </c>
      <c r="C50" s="26">
        <v>12</v>
      </c>
      <c r="D50" s="26" t="s">
        <v>13</v>
      </c>
      <c r="E50" s="27" t="s">
        <v>42</v>
      </c>
    </row>
    <row r="51" spans="1:79" x14ac:dyDescent="0.25">
      <c r="A51" s="31" t="s">
        <v>60</v>
      </c>
      <c r="B51" s="34" t="s">
        <v>69</v>
      </c>
      <c r="C51" s="26">
        <v>8</v>
      </c>
      <c r="D51" s="26" t="s">
        <v>14</v>
      </c>
      <c r="E51" s="27" t="s">
        <v>75</v>
      </c>
    </row>
    <row r="52" spans="1:79" x14ac:dyDescent="0.25">
      <c r="A52" s="31" t="s">
        <v>60</v>
      </c>
      <c r="B52" s="32" t="s">
        <v>53</v>
      </c>
      <c r="C52" s="20">
        <v>12</v>
      </c>
      <c r="D52" s="20" t="s">
        <v>72</v>
      </c>
      <c r="E52" s="21" t="s">
        <v>73</v>
      </c>
    </row>
    <row r="53" spans="1:79" x14ac:dyDescent="0.25">
      <c r="A53" s="31" t="s">
        <v>60</v>
      </c>
      <c r="B53" s="34" t="s">
        <v>69</v>
      </c>
      <c r="C53" s="26">
        <v>8</v>
      </c>
      <c r="D53" s="26" t="s">
        <v>15</v>
      </c>
      <c r="E53" s="27" t="s">
        <v>23</v>
      </c>
    </row>
    <row r="54" spans="1:79" x14ac:dyDescent="0.25">
      <c r="A54" s="31" t="s">
        <v>60</v>
      </c>
      <c r="B54" s="34" t="s">
        <v>69</v>
      </c>
      <c r="C54" s="26">
        <v>8</v>
      </c>
      <c r="D54" s="26" t="s">
        <v>16</v>
      </c>
      <c r="E54" s="21" t="s">
        <v>71</v>
      </c>
    </row>
    <row r="55" spans="1:79" ht="30" x14ac:dyDescent="0.25">
      <c r="A55" s="31" t="s">
        <v>60</v>
      </c>
      <c r="B55" s="33" t="s">
        <v>70</v>
      </c>
      <c r="C55" s="24">
        <v>12</v>
      </c>
      <c r="D55" s="24" t="s">
        <v>13</v>
      </c>
      <c r="E55" s="40" t="s">
        <v>47</v>
      </c>
    </row>
    <row r="56" spans="1:79" ht="30" x14ac:dyDescent="0.25">
      <c r="A56" s="31" t="s">
        <v>60</v>
      </c>
      <c r="B56" s="33" t="s">
        <v>70</v>
      </c>
      <c r="C56" s="24">
        <v>3</v>
      </c>
      <c r="D56" s="24" t="s">
        <v>14</v>
      </c>
      <c r="E56" s="40" t="s">
        <v>22</v>
      </c>
    </row>
    <row r="57" spans="1:79" x14ac:dyDescent="0.25">
      <c r="A57" s="31" t="s">
        <v>60</v>
      </c>
      <c r="B57" s="33" t="s">
        <v>70</v>
      </c>
      <c r="C57" s="24">
        <v>6</v>
      </c>
      <c r="D57" s="24" t="s">
        <v>15</v>
      </c>
      <c r="E57" s="40" t="s">
        <v>41</v>
      </c>
    </row>
    <row r="58" spans="1:79" x14ac:dyDescent="0.25">
      <c r="A58" s="31" t="s">
        <v>60</v>
      </c>
      <c r="B58" s="33" t="s">
        <v>70</v>
      </c>
      <c r="C58" s="24">
        <v>8</v>
      </c>
      <c r="D58" s="24" t="s">
        <v>16</v>
      </c>
      <c r="E58" s="40" t="s">
        <v>74</v>
      </c>
    </row>
    <row r="59" spans="1:79" ht="27.75" customHeight="1" x14ac:dyDescent="0.25">
      <c r="A59" s="31" t="s">
        <v>60</v>
      </c>
      <c r="B59" s="33" t="s">
        <v>70</v>
      </c>
      <c r="C59" s="24">
        <v>12</v>
      </c>
      <c r="D59" s="24" t="s">
        <v>72</v>
      </c>
      <c r="E59" s="40" t="s">
        <v>73</v>
      </c>
      <c r="F59" s="31" t="s">
        <v>60</v>
      </c>
      <c r="G59" s="33" t="s">
        <v>70</v>
      </c>
      <c r="H59" s="24">
        <v>4</v>
      </c>
      <c r="I59" s="24" t="s">
        <v>16</v>
      </c>
      <c r="J59" s="40" t="s">
        <v>40</v>
      </c>
      <c r="BW59" s="3"/>
      <c r="BX59" s="3"/>
      <c r="BY59" s="3"/>
      <c r="BZ59" s="3"/>
      <c r="CA59" s="3"/>
    </row>
    <row r="60" spans="1:79" x14ac:dyDescent="0.25">
      <c r="A60" s="35"/>
      <c r="B60" s="36"/>
      <c r="C60" s="18">
        <f>SUM(C40:C59)</f>
        <v>212</v>
      </c>
      <c r="D60" s="18"/>
      <c r="E60" s="19"/>
    </row>
  </sheetData>
  <autoFilter ref="B1:BV1" xr:uid="{8BC50730-173D-45A5-A218-D63A89BFD627}"/>
  <phoneticPr fontId="6"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2D863-D586-4CE1-B627-42FFC8A5B6B6}">
  <dimension ref="A1:C12"/>
  <sheetViews>
    <sheetView workbookViewId="0">
      <selection activeCell="B16" sqref="B16"/>
    </sheetView>
  </sheetViews>
  <sheetFormatPr defaultRowHeight="15" x14ac:dyDescent="0.25"/>
  <cols>
    <col min="2" max="2" width="70.140625" customWidth="1"/>
  </cols>
  <sheetData>
    <row r="1" spans="1:3" x14ac:dyDescent="0.25">
      <c r="A1" t="s">
        <v>35</v>
      </c>
      <c r="B1" t="s">
        <v>28</v>
      </c>
      <c r="C1" s="28">
        <v>150</v>
      </c>
    </row>
    <row r="2" spans="1:3" x14ac:dyDescent="0.25">
      <c r="A2" t="s">
        <v>35</v>
      </c>
      <c r="B2" t="s">
        <v>29</v>
      </c>
      <c r="C2" s="28">
        <v>250</v>
      </c>
    </row>
    <row r="3" spans="1:3" x14ac:dyDescent="0.25">
      <c r="A3" t="s">
        <v>35</v>
      </c>
      <c r="B3" t="s">
        <v>30</v>
      </c>
      <c r="C3" s="28">
        <v>480</v>
      </c>
    </row>
    <row r="4" spans="1:3" x14ac:dyDescent="0.25">
      <c r="A4" t="s">
        <v>35</v>
      </c>
      <c r="B4" t="s">
        <v>31</v>
      </c>
      <c r="C4" s="28">
        <v>1650</v>
      </c>
    </row>
    <row r="5" spans="1:3" x14ac:dyDescent="0.25">
      <c r="A5" t="s">
        <v>35</v>
      </c>
      <c r="B5" t="s">
        <v>32</v>
      </c>
      <c r="C5" s="28">
        <v>260</v>
      </c>
    </row>
    <row r="6" spans="1:3" x14ac:dyDescent="0.25">
      <c r="A6" t="s">
        <v>35</v>
      </c>
      <c r="B6" t="s">
        <v>33</v>
      </c>
      <c r="C6" s="28">
        <v>400</v>
      </c>
    </row>
    <row r="7" spans="1:3" x14ac:dyDescent="0.25">
      <c r="A7" s="29"/>
      <c r="B7" s="29"/>
      <c r="C7" s="30">
        <f>SUM(C1:C6)</f>
        <v>3190</v>
      </c>
    </row>
    <row r="8" spans="1:3" x14ac:dyDescent="0.25">
      <c r="A8" t="s">
        <v>36</v>
      </c>
      <c r="B8" t="s">
        <v>28</v>
      </c>
      <c r="C8" s="28">
        <v>150</v>
      </c>
    </row>
    <row r="9" spans="1:3" x14ac:dyDescent="0.25">
      <c r="A9" t="s">
        <v>36</v>
      </c>
      <c r="B9" t="s">
        <v>29</v>
      </c>
      <c r="C9" s="28">
        <v>250</v>
      </c>
    </row>
    <row r="10" spans="1:3" x14ac:dyDescent="0.25">
      <c r="A10" t="s">
        <v>36</v>
      </c>
      <c r="B10" t="s">
        <v>30</v>
      </c>
      <c r="C10" s="28">
        <v>480</v>
      </c>
    </row>
    <row r="11" spans="1:3" x14ac:dyDescent="0.25">
      <c r="A11" t="s">
        <v>36</v>
      </c>
      <c r="B11" t="s">
        <v>33</v>
      </c>
      <c r="C11" s="28">
        <v>400</v>
      </c>
    </row>
    <row r="12" spans="1:3" x14ac:dyDescent="0.25">
      <c r="A12" s="29"/>
      <c r="B12" s="29"/>
      <c r="C12" s="30">
        <f>SUM(C8:C11)</f>
        <v>1280</v>
      </c>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April by Resource</vt:lpstr>
      <vt:lpstr>March by </vt:lpstr>
      <vt:lpstr>March by Resource</vt:lpstr>
      <vt:lpstr>Invoice #1 Jan</vt:lpstr>
      <vt:lpstr>Invoice #2 Feb</vt:lpstr>
      <vt:lpstr>Invoice #1 Jan </vt:lpstr>
      <vt:lpstr>Invoice #3 March</vt:lpstr>
      <vt:lpstr>Breakout Hours</vt:lpstr>
      <vt:lpstr>Expense</vt:lpstr>
      <vt:lpstr>Jan by Resource</vt:lpstr>
      <vt:lpstr>Feb by Resource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Eberle</dc:creator>
  <cp:lastModifiedBy>Joseph Eberle</cp:lastModifiedBy>
  <dcterms:created xsi:type="dcterms:W3CDTF">2021-10-04T15:21:24Z</dcterms:created>
  <dcterms:modified xsi:type="dcterms:W3CDTF">2025-05-01T02:27:54Z</dcterms:modified>
</cp:coreProperties>
</file>