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Playoff Predictions\"/>
    </mc:Choice>
  </mc:AlternateContent>
  <bookViews>
    <workbookView xWindow="240" yWindow="20" windowWidth="16100" windowHeight="9660" activeTab="6"/>
  </bookViews>
  <sheets>
    <sheet name="Matchups" sheetId="1" r:id="rId1"/>
    <sheet name="Bracket" sheetId="2" r:id="rId2"/>
    <sheet name="Fancy Bracket" sheetId="7" r:id="rId3"/>
    <sheet name="Matrix" sheetId="3" r:id="rId4"/>
    <sheet name="AFC" sheetId="4" r:id="rId5"/>
    <sheet name="NFC" sheetId="5" r:id="rId6"/>
    <sheet name="Chances" sheetId="6" r:id="rId7"/>
  </sheets>
  <calcPr calcId="152511"/>
</workbook>
</file>

<file path=xl/calcChain.xml><?xml version="1.0" encoding="utf-8"?>
<calcChain xmlns="http://schemas.openxmlformats.org/spreadsheetml/2006/main">
  <c r="F2" i="6" l="1"/>
  <c r="E17" i="6" l="1"/>
  <c r="C9" i="6"/>
  <c r="C10" i="6"/>
  <c r="C11" i="6"/>
  <c r="C12" i="6"/>
  <c r="C13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F181" i="5"/>
  <c r="F169" i="5"/>
  <c r="F157" i="5"/>
  <c r="F181" i="3"/>
  <c r="D190" i="5"/>
  <c r="D184" i="5"/>
  <c r="D178" i="5"/>
  <c r="D172" i="5"/>
  <c r="D166" i="5"/>
  <c r="D160" i="5"/>
  <c r="D154" i="5"/>
  <c r="D148" i="5"/>
  <c r="D187" i="5"/>
  <c r="D181" i="5"/>
  <c r="D163" i="5"/>
  <c r="D157" i="5"/>
  <c r="D175" i="5"/>
  <c r="D169" i="5"/>
  <c r="D151" i="5"/>
  <c r="D145" i="5"/>
  <c r="C192" i="5"/>
  <c r="C193" i="5" s="1"/>
  <c r="C194" i="5" s="1"/>
  <c r="A192" i="5"/>
  <c r="B187" i="5"/>
  <c r="B181" i="5"/>
  <c r="H181" i="5" s="1"/>
  <c r="B175" i="5"/>
  <c r="B169" i="5"/>
  <c r="B163" i="5"/>
  <c r="B157" i="5"/>
  <c r="B151" i="5"/>
  <c r="B145" i="5"/>
  <c r="H145" i="5" s="1"/>
  <c r="B190" i="5"/>
  <c r="B184" i="5"/>
  <c r="F187" i="5"/>
  <c r="B178" i="5"/>
  <c r="B172" i="5"/>
  <c r="F175" i="5"/>
  <c r="E192" i="5" s="1"/>
  <c r="B166" i="5"/>
  <c r="B160" i="5"/>
  <c r="F163" i="5"/>
  <c r="B154" i="5"/>
  <c r="B148" i="5"/>
  <c r="F145" i="5"/>
  <c r="F151" i="5" s="1"/>
  <c r="F133" i="5"/>
  <c r="F121" i="5"/>
  <c r="F127" i="5" s="1"/>
  <c r="F109" i="5"/>
  <c r="D139" i="5"/>
  <c r="D133" i="5"/>
  <c r="D115" i="5"/>
  <c r="D109" i="5"/>
  <c r="D127" i="5"/>
  <c r="D121" i="5"/>
  <c r="D103" i="5"/>
  <c r="D97" i="5"/>
  <c r="H97" i="5" s="1"/>
  <c r="B142" i="5"/>
  <c r="B136" i="5"/>
  <c r="B130" i="5"/>
  <c r="B124" i="5"/>
  <c r="B118" i="5"/>
  <c r="B112" i="5"/>
  <c r="B106" i="5"/>
  <c r="B100" i="5"/>
  <c r="D142" i="5"/>
  <c r="F139" i="5"/>
  <c r="B139" i="5"/>
  <c r="H139" i="5" s="1"/>
  <c r="D136" i="5"/>
  <c r="B133" i="5"/>
  <c r="D130" i="5"/>
  <c r="B127" i="5"/>
  <c r="D124" i="5"/>
  <c r="H121" i="5"/>
  <c r="B121" i="5"/>
  <c r="D118" i="5"/>
  <c r="F115" i="5"/>
  <c r="B115" i="5"/>
  <c r="D112" i="5"/>
  <c r="B109" i="5"/>
  <c r="D106" i="5"/>
  <c r="F103" i="5"/>
  <c r="B103" i="5"/>
  <c r="D100" i="5"/>
  <c r="F97" i="5"/>
  <c r="B97" i="5"/>
  <c r="F85" i="5"/>
  <c r="F73" i="5"/>
  <c r="F61" i="5"/>
  <c r="F67" i="5" s="1"/>
  <c r="D94" i="5"/>
  <c r="D88" i="5"/>
  <c r="D82" i="5"/>
  <c r="D76" i="5"/>
  <c r="D70" i="5"/>
  <c r="D64" i="5"/>
  <c r="D58" i="5"/>
  <c r="D52" i="5"/>
  <c r="D91" i="5"/>
  <c r="D85" i="5"/>
  <c r="D67" i="5"/>
  <c r="D61" i="5"/>
  <c r="D79" i="5"/>
  <c r="D73" i="5"/>
  <c r="D55" i="5"/>
  <c r="D49" i="5"/>
  <c r="B91" i="5"/>
  <c r="B85" i="5"/>
  <c r="H85" i="5" s="1"/>
  <c r="B79" i="5"/>
  <c r="B73" i="5"/>
  <c r="B67" i="5"/>
  <c r="B61" i="5"/>
  <c r="B55" i="5"/>
  <c r="B49" i="5"/>
  <c r="B94" i="5"/>
  <c r="B88" i="5"/>
  <c r="F91" i="5"/>
  <c r="B82" i="5"/>
  <c r="B76" i="5"/>
  <c r="F79" i="5"/>
  <c r="B70" i="5"/>
  <c r="B64" i="5"/>
  <c r="B58" i="5"/>
  <c r="B52" i="5"/>
  <c r="H49" i="5"/>
  <c r="F49" i="5"/>
  <c r="F55" i="5" s="1"/>
  <c r="F37" i="5"/>
  <c r="F43" i="5" s="1"/>
  <c r="H43" i="5" s="1"/>
  <c r="D43" i="5"/>
  <c r="D37" i="5"/>
  <c r="D46" i="5"/>
  <c r="B46" i="5"/>
  <c r="B43" i="5"/>
  <c r="D40" i="5"/>
  <c r="B40" i="5"/>
  <c r="B37" i="5"/>
  <c r="F25" i="5"/>
  <c r="D34" i="5"/>
  <c r="D28" i="5"/>
  <c r="B34" i="5"/>
  <c r="F31" i="5"/>
  <c r="D31" i="5"/>
  <c r="B31" i="5"/>
  <c r="B28" i="5"/>
  <c r="H25" i="5"/>
  <c r="D25" i="5"/>
  <c r="B25" i="5"/>
  <c r="F13" i="5"/>
  <c r="F19" i="5" s="1"/>
  <c r="D19" i="5"/>
  <c r="D13" i="5"/>
  <c r="D22" i="5"/>
  <c r="B22" i="5"/>
  <c r="B19" i="5"/>
  <c r="D16" i="5"/>
  <c r="B16" i="5"/>
  <c r="B13" i="5"/>
  <c r="F7" i="5"/>
  <c r="D10" i="5"/>
  <c r="B10" i="5"/>
  <c r="D7" i="5"/>
  <c r="B7" i="5"/>
  <c r="H7" i="5" s="1"/>
  <c r="H1" i="5"/>
  <c r="F1" i="5"/>
  <c r="D4" i="5"/>
  <c r="D1" i="5"/>
  <c r="B4" i="5"/>
  <c r="B1" i="5"/>
  <c r="B7" i="6"/>
  <c r="B6" i="6"/>
  <c r="B5" i="6"/>
  <c r="B4" i="6"/>
  <c r="B3" i="6"/>
  <c r="B15" i="6"/>
  <c r="B2" i="6"/>
  <c r="D118" i="4"/>
  <c r="D136" i="4" s="1"/>
  <c r="D112" i="4"/>
  <c r="D139" i="4"/>
  <c r="D133" i="4"/>
  <c r="D115" i="4"/>
  <c r="D109" i="4"/>
  <c r="D28" i="4"/>
  <c r="A192" i="4"/>
  <c r="E192" i="4"/>
  <c r="F181" i="4"/>
  <c r="F169" i="4"/>
  <c r="F175" i="4" s="1"/>
  <c r="F157" i="4"/>
  <c r="D190" i="4"/>
  <c r="D184" i="4"/>
  <c r="D178" i="4"/>
  <c r="D172" i="4"/>
  <c r="D166" i="4"/>
  <c r="D160" i="4"/>
  <c r="D154" i="4"/>
  <c r="D148" i="4"/>
  <c r="D181" i="4"/>
  <c r="D175" i="4"/>
  <c r="D169" i="4"/>
  <c r="D151" i="4"/>
  <c r="D163" i="4" s="1"/>
  <c r="D145" i="4"/>
  <c r="F121" i="4"/>
  <c r="F127" i="4" s="1"/>
  <c r="F109" i="4"/>
  <c r="F115" i="4"/>
  <c r="D142" i="4"/>
  <c r="D130" i="4"/>
  <c r="D127" i="4"/>
  <c r="D124" i="4"/>
  <c r="D121" i="4"/>
  <c r="D106" i="4"/>
  <c r="D103" i="4"/>
  <c r="D97" i="4"/>
  <c r="D100" i="4"/>
  <c r="B187" i="4"/>
  <c r="B181" i="4"/>
  <c r="B175" i="4"/>
  <c r="B169" i="4"/>
  <c r="B163" i="4"/>
  <c r="B157" i="4"/>
  <c r="B151" i="4"/>
  <c r="B145" i="4"/>
  <c r="B190" i="4"/>
  <c r="B184" i="4"/>
  <c r="F187" i="4"/>
  <c r="B178" i="4"/>
  <c r="B172" i="4"/>
  <c r="B166" i="4"/>
  <c r="B160" i="4"/>
  <c r="F163" i="4"/>
  <c r="B154" i="4"/>
  <c r="B148" i="4"/>
  <c r="F145" i="4"/>
  <c r="F151" i="4" s="1"/>
  <c r="F133" i="4"/>
  <c r="B142" i="4"/>
  <c r="B136" i="4"/>
  <c r="B130" i="4"/>
  <c r="B124" i="4"/>
  <c r="B118" i="4"/>
  <c r="B112" i="4"/>
  <c r="B106" i="4"/>
  <c r="B100" i="4"/>
  <c r="B139" i="4"/>
  <c r="F139" i="4"/>
  <c r="B133" i="4"/>
  <c r="B127" i="4"/>
  <c r="B121" i="4"/>
  <c r="B115" i="4"/>
  <c r="B109" i="4"/>
  <c r="B103" i="4"/>
  <c r="F97" i="4"/>
  <c r="F103" i="4" s="1"/>
  <c r="B97" i="4"/>
  <c r="F73" i="4"/>
  <c r="H73" i="4" s="1"/>
  <c r="F85" i="4"/>
  <c r="F61" i="4"/>
  <c r="D91" i="4"/>
  <c r="D85" i="4"/>
  <c r="D67" i="4"/>
  <c r="D61" i="4"/>
  <c r="D79" i="4"/>
  <c r="D73" i="4"/>
  <c r="D55" i="4"/>
  <c r="D49" i="4"/>
  <c r="B91" i="4"/>
  <c r="B85" i="4"/>
  <c r="B79" i="4"/>
  <c r="B73" i="4"/>
  <c r="B67" i="4"/>
  <c r="B61" i="4"/>
  <c r="B55" i="4"/>
  <c r="B49" i="4"/>
  <c r="D94" i="4"/>
  <c r="B94" i="4"/>
  <c r="F91" i="4"/>
  <c r="H91" i="4" s="1"/>
  <c r="D88" i="4"/>
  <c r="B88" i="4"/>
  <c r="H85" i="4"/>
  <c r="D82" i="4"/>
  <c r="B82" i="4"/>
  <c r="F79" i="4"/>
  <c r="D76" i="4"/>
  <c r="B76" i="4"/>
  <c r="D70" i="4"/>
  <c r="B70" i="4"/>
  <c r="F67" i="4"/>
  <c r="D64" i="4"/>
  <c r="B64" i="4"/>
  <c r="H61" i="4"/>
  <c r="D58" i="4"/>
  <c r="B58" i="4"/>
  <c r="F55" i="4"/>
  <c r="D52" i="4"/>
  <c r="B52" i="4"/>
  <c r="F49" i="4"/>
  <c r="H49" i="4"/>
  <c r="F37" i="4"/>
  <c r="D43" i="4"/>
  <c r="D37" i="4"/>
  <c r="D46" i="4"/>
  <c r="B46" i="4"/>
  <c r="F43" i="4"/>
  <c r="B43" i="4"/>
  <c r="D40" i="4"/>
  <c r="B40" i="4"/>
  <c r="B37" i="4"/>
  <c r="F25" i="4"/>
  <c r="D34" i="4"/>
  <c r="D31" i="4"/>
  <c r="B34" i="4"/>
  <c r="B31" i="4"/>
  <c r="B28" i="4"/>
  <c r="F31" i="4"/>
  <c r="D25" i="4"/>
  <c r="B25" i="4"/>
  <c r="F13" i="4"/>
  <c r="D19" i="4"/>
  <c r="D13" i="4"/>
  <c r="D22" i="4"/>
  <c r="B22" i="4"/>
  <c r="B19" i="4"/>
  <c r="D16" i="4"/>
  <c r="B16" i="4"/>
  <c r="F19" i="4"/>
  <c r="B13" i="4"/>
  <c r="F7" i="4"/>
  <c r="H7" i="4" s="1"/>
  <c r="D10" i="4"/>
  <c r="B10" i="4"/>
  <c r="D7" i="4"/>
  <c r="B7" i="4"/>
  <c r="F1" i="4"/>
  <c r="D1" i="4"/>
  <c r="D4" i="4"/>
  <c r="B4" i="4"/>
  <c r="B1" i="4"/>
  <c r="C14" i="6" l="1"/>
  <c r="H157" i="5"/>
  <c r="H169" i="5"/>
  <c r="H163" i="5"/>
  <c r="H187" i="5"/>
  <c r="H151" i="5"/>
  <c r="H175" i="5"/>
  <c r="H109" i="5"/>
  <c r="H115" i="5"/>
  <c r="H127" i="5"/>
  <c r="H133" i="5"/>
  <c r="H103" i="5"/>
  <c r="H61" i="5"/>
  <c r="H73" i="5"/>
  <c r="H91" i="5"/>
  <c r="H67" i="5"/>
  <c r="H55" i="5"/>
  <c r="H79" i="5"/>
  <c r="H37" i="5"/>
  <c r="H31" i="5"/>
  <c r="H19" i="5"/>
  <c r="H13" i="5"/>
  <c r="B14" i="6"/>
  <c r="H133" i="4"/>
  <c r="D187" i="4"/>
  <c r="D157" i="4"/>
  <c r="H157" i="4" s="1"/>
  <c r="H181" i="4"/>
  <c r="H145" i="4"/>
  <c r="H121" i="4"/>
  <c r="H169" i="4"/>
  <c r="H109" i="4"/>
  <c r="H97" i="4"/>
  <c r="H163" i="4"/>
  <c r="H187" i="4"/>
  <c r="H151" i="4"/>
  <c r="H175" i="4"/>
  <c r="H103" i="4"/>
  <c r="H115" i="4"/>
  <c r="H139" i="4"/>
  <c r="H127" i="4"/>
  <c r="H79" i="4"/>
  <c r="H67" i="4"/>
  <c r="H55" i="4"/>
  <c r="H43" i="4"/>
  <c r="H37" i="4"/>
  <c r="H31" i="4"/>
  <c r="H25" i="4"/>
  <c r="H13" i="4"/>
  <c r="H19" i="4"/>
  <c r="H1" i="4"/>
  <c r="L13" i="3"/>
  <c r="K13" i="3"/>
  <c r="K12" i="3"/>
  <c r="J13" i="3"/>
  <c r="J12" i="3"/>
  <c r="J11" i="3"/>
  <c r="I13" i="3"/>
  <c r="I12" i="3"/>
  <c r="I11" i="3"/>
  <c r="I10" i="3"/>
  <c r="H13" i="3"/>
  <c r="H12" i="3"/>
  <c r="H11" i="3"/>
  <c r="H10" i="3"/>
  <c r="H9" i="3"/>
  <c r="G13" i="3"/>
  <c r="G12" i="3"/>
  <c r="G11" i="3"/>
  <c r="G10" i="3"/>
  <c r="G9" i="3"/>
  <c r="G8" i="3"/>
  <c r="F13" i="3"/>
  <c r="F12" i="3"/>
  <c r="F11" i="3"/>
  <c r="F10" i="3"/>
  <c r="F9" i="3"/>
  <c r="F8" i="3"/>
  <c r="F7" i="3"/>
  <c r="E13" i="3"/>
  <c r="E12" i="3"/>
  <c r="E11" i="3"/>
  <c r="E10" i="3"/>
  <c r="E9" i="3"/>
  <c r="E8" i="3"/>
  <c r="E7" i="3"/>
  <c r="E6" i="3"/>
  <c r="D13" i="3"/>
  <c r="D12" i="3"/>
  <c r="D11" i="3"/>
  <c r="D10" i="3"/>
  <c r="D9" i="3"/>
  <c r="D8" i="3"/>
  <c r="D7" i="3"/>
  <c r="D6" i="3"/>
  <c r="D5" i="3"/>
  <c r="C13" i="3"/>
  <c r="C12" i="3"/>
  <c r="C11" i="3"/>
  <c r="C10" i="3"/>
  <c r="C9" i="3"/>
  <c r="C8" i="3"/>
  <c r="C7" i="3"/>
  <c r="C6" i="3"/>
  <c r="C5" i="3"/>
  <c r="C4" i="3"/>
  <c r="B13" i="3"/>
  <c r="B12" i="3"/>
  <c r="B11" i="3"/>
  <c r="B10" i="3"/>
  <c r="B9" i="3"/>
  <c r="B8" i="3"/>
  <c r="B7" i="3"/>
  <c r="B6" i="3"/>
  <c r="B5" i="3"/>
  <c r="B4" i="3"/>
  <c r="B3" i="3"/>
  <c r="M12" i="3"/>
  <c r="M11" i="3"/>
  <c r="L11" i="3"/>
  <c r="M10" i="3"/>
  <c r="L10" i="3"/>
  <c r="K10" i="3"/>
  <c r="M9" i="3"/>
  <c r="L9" i="3"/>
  <c r="K9" i="3"/>
  <c r="J9" i="3"/>
  <c r="M8" i="3"/>
  <c r="L8" i="3"/>
  <c r="K8" i="3"/>
  <c r="J8" i="3"/>
  <c r="I8" i="3"/>
  <c r="M7" i="3"/>
  <c r="L7" i="3"/>
  <c r="K7" i="3"/>
  <c r="J7" i="3"/>
  <c r="I7" i="3"/>
  <c r="H7" i="3"/>
  <c r="M6" i="3"/>
  <c r="L6" i="3"/>
  <c r="K6" i="3"/>
  <c r="J6" i="3"/>
  <c r="I6" i="3"/>
  <c r="H6" i="3"/>
  <c r="G6" i="3"/>
  <c r="M5" i="3"/>
  <c r="L5" i="3"/>
  <c r="K5" i="3"/>
  <c r="J5" i="3"/>
  <c r="I5" i="3"/>
  <c r="H5" i="3"/>
  <c r="G5" i="3"/>
  <c r="F5" i="3"/>
  <c r="M4" i="3"/>
  <c r="L4" i="3"/>
  <c r="K4" i="3"/>
  <c r="J4" i="3"/>
  <c r="I4" i="3"/>
  <c r="H4" i="3"/>
  <c r="G4" i="3"/>
  <c r="F4" i="3"/>
  <c r="E4" i="3"/>
  <c r="M3" i="3"/>
  <c r="L3" i="3"/>
  <c r="K3" i="3"/>
  <c r="J3" i="3"/>
  <c r="I3" i="3"/>
  <c r="H3" i="3"/>
  <c r="G3" i="3"/>
  <c r="F3" i="3"/>
  <c r="E3" i="3"/>
  <c r="D3" i="3"/>
  <c r="M2" i="3"/>
  <c r="L2" i="3"/>
  <c r="K2" i="3"/>
  <c r="J2" i="3"/>
  <c r="I2" i="3"/>
  <c r="H2" i="3"/>
  <c r="G2" i="3"/>
  <c r="F2" i="3"/>
  <c r="E2" i="3"/>
  <c r="D2" i="3"/>
  <c r="C2" i="3"/>
  <c r="B1" i="3" a="1"/>
  <c r="B1" i="3" s="1"/>
  <c r="G192" i="5" l="1"/>
  <c r="C192" i="4"/>
  <c r="C193" i="4" s="1"/>
  <c r="C194" i="4" s="1"/>
  <c r="G192" i="4"/>
  <c r="K1" i="3"/>
  <c r="G1" i="3"/>
  <c r="J1" i="3"/>
  <c r="F1" i="3"/>
  <c r="M1" i="3"/>
  <c r="I1" i="3"/>
  <c r="E1" i="3"/>
  <c r="L1" i="3"/>
  <c r="H1" i="3"/>
  <c r="D1" i="3"/>
  <c r="C1" i="3"/>
</calcChain>
</file>

<file path=xl/sharedStrings.xml><?xml version="1.0" encoding="utf-8"?>
<sst xmlns="http://schemas.openxmlformats.org/spreadsheetml/2006/main" count="1024" uniqueCount="50">
  <si>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</si>
  <si>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</si>
  <si>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</si>
  <si>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</si>
  <si>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</si>
  <si>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</si>
  <si>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</si>
  <si>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</si>
  <si>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</si>
  <si>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</si>
  <si>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DEN</t>
  </si>
  <si>
    <t xml:space="preserve"> </t>
  </si>
  <si>
    <t>PIT</t>
  </si>
  <si>
    <t>IND</t>
  </si>
  <si>
    <t>CIN</t>
  </si>
  <si>
    <t>BAL</t>
  </si>
  <si>
    <t>SEA</t>
  </si>
  <si>
    <t>GB</t>
  </si>
  <si>
    <t>DAL</t>
  </si>
  <si>
    <t>CAR</t>
  </si>
  <si>
    <t>ARI</t>
  </si>
  <si>
    <t>DET</t>
  </si>
  <si>
    <t>XXXXXXXX</t>
  </si>
  <si>
    <t>Total</t>
  </si>
  <si>
    <t>Cin beat Indy</t>
  </si>
  <si>
    <t>Bal beat Pitt</t>
  </si>
  <si>
    <t>2 WC Upsets</t>
  </si>
  <si>
    <t>CONF</t>
  </si>
  <si>
    <t>SB</t>
  </si>
  <si>
    <t>Det beats Dal</t>
  </si>
  <si>
    <t>Ari beats Car</t>
  </si>
  <si>
    <t>2 WC upsets</t>
  </si>
  <si>
    <t>New England</t>
  </si>
  <si>
    <t>Champion</t>
  </si>
  <si>
    <t>Patriots</t>
  </si>
  <si>
    <t>Seattle</t>
  </si>
  <si>
    <t>Denver</t>
  </si>
  <si>
    <t>Indianapolis</t>
  </si>
  <si>
    <t>Cincinnati</t>
  </si>
  <si>
    <t>Baltimore</t>
  </si>
  <si>
    <t>Pittsburgh</t>
  </si>
  <si>
    <t>Green Bay</t>
  </si>
  <si>
    <t>Arizona</t>
  </si>
  <si>
    <t>Carolina</t>
  </si>
  <si>
    <t>Dallas</t>
  </si>
  <si>
    <t>Detroit</t>
  </si>
  <si>
    <t>Super Bowl XLIX™</t>
  </si>
  <si>
    <t>***</t>
  </si>
  <si>
    <t>Bracket</t>
  </si>
  <si>
    <t>NE-SEA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</si>
</sst>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%"/>
    <numFmt numFmtId="165" formatCode="#0"/>
    <numFmt numFmtId="166" formatCode="0.000000000000000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Font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50021"/>
      <color rgb="FF006600"/>
      <color rgb="FFFF6600"/>
      <color rgb="FF0000FF"/>
      <color rgb="FFFF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0"/>
  <sheetViews>
    <sheetView workbookViewId="0">
      <pane xSplit="1" topLeftCell="FY1" activePane="topRight" state="frozen"/>
      <selection pane="topRight" activeCell="O13" sqref="O13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6" width="10.7265625" customWidth="1"/>
    <col min="7" max="7" width="1.7265625" customWidth="1"/>
    <col min="8" max="9" width="10.7265625" customWidth="1"/>
    <col min="10" max="10" width="1.7265625" customWidth="1"/>
    <col min="11" max="12" width="10.7265625" customWidth="1"/>
    <col min="13" max="13" width="1.7265625" customWidth="1"/>
    <col min="14" max="15" width="10.7265625" customWidth="1"/>
    <col min="16" max="16" width="1.7265625" customWidth="1"/>
    <col min="17" max="18" width="10.7265625" customWidth="1"/>
    <col min="19" max="19" width="1.7265625" customWidth="1"/>
    <col min="20" max="21" width="10.7265625" customWidth="1"/>
    <col min="22" max="22" width="1.7265625" customWidth="1"/>
    <col min="23" max="24" width="10.7265625" customWidth="1"/>
    <col min="25" max="25" width="1.7265625" customWidth="1"/>
    <col min="26" max="27" width="10.7265625" customWidth="1"/>
    <col min="28" max="28" width="1.7265625" customWidth="1"/>
    <col min="29" max="30" width="10.7265625" customWidth="1"/>
    <col min="31" max="31" width="1.7265625" customWidth="1"/>
    <col min="32" max="33" width="10.7265625" customWidth="1"/>
    <col min="34" max="34" width="1.7265625" customWidth="1"/>
    <col min="35" max="36" width="10.7265625" customWidth="1"/>
    <col min="37" max="37" width="1.7265625" customWidth="1"/>
    <col min="38" max="39" width="10.7265625" customWidth="1"/>
    <col min="40" max="40" width="1.7265625" customWidth="1"/>
    <col min="41" max="42" width="10.7265625" customWidth="1"/>
    <col min="43" max="43" width="1.7265625" customWidth="1"/>
    <col min="44" max="45" width="10.7265625" customWidth="1"/>
    <col min="46" max="46" width="1.7265625" customWidth="1"/>
    <col min="47" max="48" width="10.7265625" customWidth="1"/>
    <col min="49" max="49" width="1.7265625" customWidth="1"/>
    <col min="50" max="51" width="10.7265625" customWidth="1"/>
    <col min="52" max="52" width="1.7265625" customWidth="1"/>
    <col min="53" max="54" width="10.7265625" customWidth="1"/>
    <col min="55" max="55" width="1.7265625" customWidth="1"/>
    <col min="56" max="57" width="10.7265625" customWidth="1"/>
    <col min="58" max="58" width="1.7265625" customWidth="1"/>
    <col min="59" max="60" width="10.7265625" customWidth="1"/>
    <col min="61" max="61" width="1.7265625" customWidth="1"/>
    <col min="62" max="63" width="10.7265625" customWidth="1"/>
    <col min="64" max="64" width="1.7265625" customWidth="1"/>
    <col min="65" max="66" width="10.7265625" customWidth="1"/>
    <col min="67" max="67" width="1.7265625" customWidth="1"/>
    <col min="68" max="69" width="10.7265625" customWidth="1"/>
    <col min="70" max="70" width="1.7265625" customWidth="1"/>
    <col min="71" max="72" width="10.7265625" customWidth="1"/>
    <col min="73" max="73" width="1.7265625" customWidth="1"/>
    <col min="74" max="75" width="10.7265625" customWidth="1"/>
    <col min="76" max="76" width="1.7265625" customWidth="1"/>
    <col min="77" max="78" width="10.7265625" customWidth="1"/>
    <col min="79" max="79" width="1.7265625" customWidth="1"/>
    <col min="80" max="81" width="10.7265625" customWidth="1"/>
    <col min="82" max="82" width="1.7265625" customWidth="1"/>
    <col min="83" max="84" width="10.7265625" customWidth="1"/>
    <col min="85" max="85" width="1.7265625" customWidth="1"/>
    <col min="86" max="87" width="10.7265625" customWidth="1"/>
    <col min="88" max="88" width="1.7265625" customWidth="1"/>
    <col min="89" max="90" width="10.7265625" customWidth="1"/>
    <col min="91" max="91" width="1.7265625" customWidth="1"/>
    <col min="92" max="93" width="10.7265625" customWidth="1"/>
    <col min="94" max="94" width="1.7265625" customWidth="1"/>
    <col min="95" max="96" width="10.7265625" customWidth="1"/>
    <col min="97" max="97" width="1.7265625" customWidth="1"/>
    <col min="98" max="99" width="10.7265625" customWidth="1"/>
    <col min="100" max="100" width="1.7265625" customWidth="1"/>
    <col min="101" max="102" width="10.7265625" customWidth="1"/>
    <col min="103" max="103" width="1.7265625" customWidth="1"/>
    <col min="104" max="105" width="10.7265625" customWidth="1"/>
    <col min="106" max="106" width="1.7265625" customWidth="1"/>
    <col min="107" max="108" width="10.7265625" customWidth="1"/>
    <col min="109" max="109" width="1.7265625" customWidth="1"/>
    <col min="110" max="111" width="10.7265625" customWidth="1"/>
    <col min="112" max="112" width="1.7265625" customWidth="1"/>
    <col min="113" max="114" width="10.7265625" customWidth="1"/>
    <col min="115" max="115" width="1.7265625" customWidth="1"/>
    <col min="116" max="117" width="10.7265625" customWidth="1"/>
    <col min="118" max="118" width="1.7265625" customWidth="1"/>
    <col min="119" max="120" width="10.7265625" customWidth="1"/>
    <col min="121" max="121" width="1.7265625" customWidth="1"/>
    <col min="122" max="123" width="10.7265625" customWidth="1"/>
    <col min="124" max="124" width="1.7265625" customWidth="1"/>
    <col min="125" max="126" width="10.7265625" customWidth="1"/>
    <col min="127" max="127" width="1.7265625" customWidth="1"/>
    <col min="128" max="129" width="10.7265625" customWidth="1"/>
    <col min="130" max="130" width="1.7265625" customWidth="1"/>
    <col min="131" max="132" width="10.7265625" customWidth="1"/>
    <col min="133" max="133" width="1.7265625" customWidth="1"/>
    <col min="134" max="135" width="10.7265625" customWidth="1"/>
    <col min="136" max="136" width="1.7265625" customWidth="1"/>
    <col min="137" max="138" width="10.7265625" customWidth="1"/>
    <col min="139" max="139" width="1.7265625" customWidth="1"/>
    <col min="140" max="141" width="10.7265625" customWidth="1"/>
    <col min="142" max="142" width="1.7265625" customWidth="1"/>
    <col min="143" max="144" width="10.7265625" customWidth="1"/>
    <col min="145" max="145" width="1.7265625" customWidth="1"/>
    <col min="146" max="147" width="10.7265625" customWidth="1"/>
    <col min="148" max="148" width="1.7265625" customWidth="1"/>
    <col min="149" max="150" width="10.7265625" customWidth="1"/>
    <col min="151" max="151" width="1.7265625" customWidth="1"/>
    <col min="152" max="153" width="10.7265625" customWidth="1"/>
    <col min="154" max="154" width="1.7265625" customWidth="1"/>
    <col min="155" max="156" width="10.7265625" customWidth="1"/>
    <col min="157" max="157" width="1.7265625" customWidth="1"/>
    <col min="158" max="159" width="10.7265625" customWidth="1"/>
    <col min="160" max="160" width="1.7265625" customWidth="1"/>
    <col min="161" max="162" width="10.7265625" customWidth="1"/>
    <col min="163" max="163" width="1.7265625" customWidth="1"/>
    <col min="164" max="165" width="10.7265625" customWidth="1"/>
    <col min="166" max="166" width="1.7265625" customWidth="1"/>
    <col min="167" max="168" width="10.7265625" customWidth="1"/>
    <col min="169" max="169" width="1.7265625" customWidth="1"/>
    <col min="170" max="171" width="10.7265625" customWidth="1"/>
    <col min="172" max="172" width="1.7265625" customWidth="1"/>
    <col min="173" max="174" width="10.7265625" customWidth="1"/>
    <col min="175" max="175" width="1.7265625" customWidth="1"/>
    <col min="176" max="177" width="10.7265625" customWidth="1"/>
    <col min="178" max="178" width="1.7265625" customWidth="1"/>
    <col min="179" max="180" width="10.7265625" customWidth="1"/>
    <col min="181" max="181" width="1.7265625" customWidth="1"/>
    <col min="182" max="183" width="10.7265625" customWidth="1"/>
    <col min="184" max="184" width="1.7265625" customWidth="1"/>
    <col min="185" max="186" width="10.7265625" customWidth="1"/>
    <col min="187" max="187" width="1.7265625" customWidth="1"/>
    <col min="188" max="189" width="10.7265625" customWidth="1"/>
    <col min="190" max="190" width="1.7265625" customWidth="1"/>
    <col min="191" max="192" width="10.7265625" customWidth="1"/>
    <col min="193" max="193" width="1.7265625" customWidth="1"/>
    <col min="194" max="195" width="10.7265625" customWidth="1"/>
    <col min="196" max="196" width="1.7265625" customWidth="1"/>
    <col min="197" max="197" width="10.7265625" customWidth="1"/>
  </cols>
  <sheetData>
    <row r="1" spans="1:198" x14ac:dyDescent="0.35">
      <c r="B1" s="1" t="s">
        <v>9</v>
      </c>
      <c r="C1" s="1" t="s">
        <v>10</v>
      </c>
      <c r="D1" t="s">
        <v>11</v>
      </c>
      <c r="E1" s="1" t="s">
        <v>9</v>
      </c>
      <c r="F1" s="1" t="s">
        <v>12</v>
      </c>
      <c r="G1" t="s">
        <v>11</v>
      </c>
      <c r="H1" s="1" t="s">
        <v>9</v>
      </c>
      <c r="I1" s="1" t="s">
        <v>13</v>
      </c>
      <c r="J1" t="s">
        <v>11</v>
      </c>
      <c r="K1" s="1" t="s">
        <v>9</v>
      </c>
      <c r="L1" s="1" t="s">
        <v>14</v>
      </c>
      <c r="M1" t="s">
        <v>11</v>
      </c>
      <c r="N1" s="1" t="s">
        <v>9</v>
      </c>
      <c r="O1" s="1" t="s">
        <v>15</v>
      </c>
      <c r="P1" t="s">
        <v>11</v>
      </c>
      <c r="Q1" s="1" t="s">
        <v>9</v>
      </c>
      <c r="R1" s="1" t="s">
        <v>16</v>
      </c>
      <c r="S1" t="s">
        <v>11</v>
      </c>
      <c r="T1" s="1" t="s">
        <v>9</v>
      </c>
      <c r="U1" s="1" t="s">
        <v>17</v>
      </c>
      <c r="V1" t="s">
        <v>11</v>
      </c>
      <c r="W1" s="1" t="s">
        <v>9</v>
      </c>
      <c r="X1" s="1" t="s">
        <v>18</v>
      </c>
      <c r="Y1" t="s">
        <v>11</v>
      </c>
      <c r="Z1" s="1" t="s">
        <v>9</v>
      </c>
      <c r="AA1" s="1" t="s">
        <v>19</v>
      </c>
      <c r="AB1" t="s">
        <v>11</v>
      </c>
      <c r="AC1" s="1" t="s">
        <v>9</v>
      </c>
      <c r="AD1" s="1" t="s">
        <v>20</v>
      </c>
      <c r="AE1" t="s">
        <v>11</v>
      </c>
      <c r="AF1" s="1" t="s">
        <v>9</v>
      </c>
      <c r="AG1" s="1" t="s">
        <v>21</v>
      </c>
      <c r="AH1" t="s">
        <v>11</v>
      </c>
      <c r="AI1" s="1" t="s">
        <v>10</v>
      </c>
      <c r="AJ1" s="1" t="s">
        <v>12</v>
      </c>
      <c r="AK1" t="s">
        <v>11</v>
      </c>
      <c r="AL1" s="1" t="s">
        <v>10</v>
      </c>
      <c r="AM1" s="1" t="s">
        <v>13</v>
      </c>
      <c r="AN1" t="s">
        <v>11</v>
      </c>
      <c r="AO1" s="1" t="s">
        <v>10</v>
      </c>
      <c r="AP1" s="1" t="s">
        <v>14</v>
      </c>
      <c r="AQ1" t="s">
        <v>11</v>
      </c>
      <c r="AR1" s="1" t="s">
        <v>10</v>
      </c>
      <c r="AS1" s="1" t="s">
        <v>15</v>
      </c>
      <c r="AT1" t="s">
        <v>11</v>
      </c>
      <c r="AU1" s="1" t="s">
        <v>10</v>
      </c>
      <c r="AV1" s="1" t="s">
        <v>16</v>
      </c>
      <c r="AW1" t="s">
        <v>11</v>
      </c>
      <c r="AX1" s="1" t="s">
        <v>10</v>
      </c>
      <c r="AY1" s="1" t="s">
        <v>17</v>
      </c>
      <c r="AZ1" t="s">
        <v>11</v>
      </c>
      <c r="BA1" s="1" t="s">
        <v>10</v>
      </c>
      <c r="BB1" s="1" t="s">
        <v>18</v>
      </c>
      <c r="BC1" t="s">
        <v>11</v>
      </c>
      <c r="BD1" s="1" t="s">
        <v>10</v>
      </c>
      <c r="BE1" s="1" t="s">
        <v>19</v>
      </c>
      <c r="BF1" t="s">
        <v>11</v>
      </c>
      <c r="BG1" s="1" t="s">
        <v>10</v>
      </c>
      <c r="BH1" s="1" t="s">
        <v>20</v>
      </c>
      <c r="BI1" t="s">
        <v>11</v>
      </c>
      <c r="BJ1" s="1" t="s">
        <v>10</v>
      </c>
      <c r="BK1" s="1" t="s">
        <v>21</v>
      </c>
      <c r="BL1" t="s">
        <v>11</v>
      </c>
      <c r="BM1" s="1" t="s">
        <v>12</v>
      </c>
      <c r="BN1" s="1" t="s">
        <v>13</v>
      </c>
      <c r="BO1" t="s">
        <v>11</v>
      </c>
      <c r="BP1" s="1" t="s">
        <v>12</v>
      </c>
      <c r="BQ1" s="1" t="s">
        <v>14</v>
      </c>
      <c r="BR1" t="s">
        <v>11</v>
      </c>
      <c r="BS1" s="1" t="s">
        <v>12</v>
      </c>
      <c r="BT1" s="1" t="s">
        <v>15</v>
      </c>
      <c r="BU1" t="s">
        <v>11</v>
      </c>
      <c r="BV1" s="1" t="s">
        <v>12</v>
      </c>
      <c r="BW1" s="1" t="s">
        <v>16</v>
      </c>
      <c r="BX1" t="s">
        <v>11</v>
      </c>
      <c r="BY1" s="1" t="s">
        <v>12</v>
      </c>
      <c r="BZ1" s="1" t="s">
        <v>17</v>
      </c>
      <c r="CA1" t="s">
        <v>11</v>
      </c>
      <c r="CB1" s="1" t="s">
        <v>12</v>
      </c>
      <c r="CC1" s="1" t="s">
        <v>18</v>
      </c>
      <c r="CD1" t="s">
        <v>11</v>
      </c>
      <c r="CE1" s="1" t="s">
        <v>12</v>
      </c>
      <c r="CF1" s="1" t="s">
        <v>19</v>
      </c>
      <c r="CG1" t="s">
        <v>11</v>
      </c>
      <c r="CH1" s="1" t="s">
        <v>12</v>
      </c>
      <c r="CI1" s="1" t="s">
        <v>20</v>
      </c>
      <c r="CJ1" t="s">
        <v>11</v>
      </c>
      <c r="CK1" s="1" t="s">
        <v>12</v>
      </c>
      <c r="CL1" s="1" t="s">
        <v>21</v>
      </c>
      <c r="CM1" t="s">
        <v>11</v>
      </c>
      <c r="CN1" s="1" t="s">
        <v>13</v>
      </c>
      <c r="CO1" s="1" t="s">
        <v>14</v>
      </c>
      <c r="CP1" t="s">
        <v>11</v>
      </c>
      <c r="CQ1" s="1" t="s">
        <v>13</v>
      </c>
      <c r="CR1" s="1" t="s">
        <v>15</v>
      </c>
      <c r="CS1" t="s">
        <v>11</v>
      </c>
      <c r="CT1" s="1" t="s">
        <v>13</v>
      </c>
      <c r="CU1" s="1" t="s">
        <v>16</v>
      </c>
      <c r="CV1" t="s">
        <v>11</v>
      </c>
      <c r="CW1" s="1" t="s">
        <v>13</v>
      </c>
      <c r="CX1" s="1" t="s">
        <v>17</v>
      </c>
      <c r="CY1" t="s">
        <v>11</v>
      </c>
      <c r="CZ1" s="1" t="s">
        <v>13</v>
      </c>
      <c r="DA1" s="1" t="s">
        <v>18</v>
      </c>
      <c r="DB1" t="s">
        <v>11</v>
      </c>
      <c r="DC1" s="1" t="s">
        <v>13</v>
      </c>
      <c r="DD1" s="1" t="s">
        <v>19</v>
      </c>
      <c r="DE1" t="s">
        <v>11</v>
      </c>
      <c r="DF1" s="1" t="s">
        <v>13</v>
      </c>
      <c r="DG1" s="1" t="s">
        <v>20</v>
      </c>
      <c r="DH1" t="s">
        <v>11</v>
      </c>
      <c r="DI1" s="1" t="s">
        <v>13</v>
      </c>
      <c r="DJ1" s="1" t="s">
        <v>21</v>
      </c>
      <c r="DK1" t="s">
        <v>11</v>
      </c>
      <c r="DL1" s="1" t="s">
        <v>14</v>
      </c>
      <c r="DM1" s="1" t="s">
        <v>15</v>
      </c>
      <c r="DN1" t="s">
        <v>11</v>
      </c>
      <c r="DO1" s="1" t="s">
        <v>14</v>
      </c>
      <c r="DP1" s="1" t="s">
        <v>16</v>
      </c>
      <c r="DQ1" t="s">
        <v>11</v>
      </c>
      <c r="DR1" s="1" t="s">
        <v>14</v>
      </c>
      <c r="DS1" s="1" t="s">
        <v>17</v>
      </c>
      <c r="DT1" t="s">
        <v>11</v>
      </c>
      <c r="DU1" s="1" t="s">
        <v>14</v>
      </c>
      <c r="DV1" s="1" t="s">
        <v>18</v>
      </c>
      <c r="DW1" t="s">
        <v>11</v>
      </c>
      <c r="DX1" s="1" t="s">
        <v>14</v>
      </c>
      <c r="DY1" s="1" t="s">
        <v>19</v>
      </c>
      <c r="DZ1" t="s">
        <v>11</v>
      </c>
      <c r="EA1" s="1" t="s">
        <v>14</v>
      </c>
      <c r="EB1" s="1" t="s">
        <v>20</v>
      </c>
      <c r="EC1" t="s">
        <v>11</v>
      </c>
      <c r="ED1" s="1" t="s">
        <v>14</v>
      </c>
      <c r="EE1" s="1" t="s">
        <v>21</v>
      </c>
      <c r="EF1" t="s">
        <v>11</v>
      </c>
      <c r="EG1" s="1" t="s">
        <v>15</v>
      </c>
      <c r="EH1" s="1" t="s">
        <v>16</v>
      </c>
      <c r="EI1" t="s">
        <v>11</v>
      </c>
      <c r="EJ1" s="1" t="s">
        <v>15</v>
      </c>
      <c r="EK1" s="1" t="s">
        <v>17</v>
      </c>
      <c r="EL1" t="s">
        <v>11</v>
      </c>
      <c r="EM1" s="1" t="s">
        <v>15</v>
      </c>
      <c r="EN1" s="1" t="s">
        <v>18</v>
      </c>
      <c r="EO1" t="s">
        <v>11</v>
      </c>
      <c r="EP1" s="1" t="s">
        <v>15</v>
      </c>
      <c r="EQ1" s="1" t="s">
        <v>19</v>
      </c>
      <c r="ER1" t="s">
        <v>11</v>
      </c>
      <c r="ES1" s="1" t="s">
        <v>15</v>
      </c>
      <c r="ET1" s="1" t="s">
        <v>20</v>
      </c>
      <c r="EU1" t="s">
        <v>11</v>
      </c>
      <c r="EV1" s="1" t="s">
        <v>15</v>
      </c>
      <c r="EW1" s="1" t="s">
        <v>21</v>
      </c>
      <c r="EX1" t="s">
        <v>11</v>
      </c>
      <c r="EY1" s="1" t="s">
        <v>16</v>
      </c>
      <c r="EZ1" s="1" t="s">
        <v>17</v>
      </c>
      <c r="FA1" t="s">
        <v>11</v>
      </c>
      <c r="FB1" s="1" t="s">
        <v>16</v>
      </c>
      <c r="FC1" s="1" t="s">
        <v>18</v>
      </c>
      <c r="FD1" t="s">
        <v>11</v>
      </c>
      <c r="FE1" s="1" t="s">
        <v>16</v>
      </c>
      <c r="FF1" s="1" t="s">
        <v>19</v>
      </c>
      <c r="FG1" t="s">
        <v>11</v>
      </c>
      <c r="FH1" s="1" t="s">
        <v>16</v>
      </c>
      <c r="FI1" s="1" t="s">
        <v>20</v>
      </c>
      <c r="FJ1" t="s">
        <v>11</v>
      </c>
      <c r="FK1" s="1" t="s">
        <v>16</v>
      </c>
      <c r="FL1" s="1" t="s">
        <v>21</v>
      </c>
      <c r="FM1" t="s">
        <v>11</v>
      </c>
      <c r="FN1" s="1" t="s">
        <v>17</v>
      </c>
      <c r="FO1" s="1" t="s">
        <v>18</v>
      </c>
      <c r="FP1" t="s">
        <v>11</v>
      </c>
      <c r="FQ1" s="1" t="s">
        <v>17</v>
      </c>
      <c r="FR1" s="1" t="s">
        <v>19</v>
      </c>
      <c r="FS1" t="s">
        <v>11</v>
      </c>
      <c r="FT1" s="1" t="s">
        <v>17</v>
      </c>
      <c r="FU1" s="1" t="s">
        <v>20</v>
      </c>
      <c r="FV1" t="s">
        <v>11</v>
      </c>
      <c r="FW1" s="1" t="s">
        <v>17</v>
      </c>
      <c r="FX1" s="1" t="s">
        <v>21</v>
      </c>
      <c r="FY1" t="s">
        <v>11</v>
      </c>
      <c r="FZ1" s="1" t="s">
        <v>18</v>
      </c>
      <c r="GA1" s="1" t="s">
        <v>19</v>
      </c>
      <c r="GB1" t="s">
        <v>11</v>
      </c>
      <c r="GC1" s="1" t="s">
        <v>18</v>
      </c>
      <c r="GD1" s="1" t="s">
        <v>20</v>
      </c>
      <c r="GE1" t="s">
        <v>11</v>
      </c>
      <c r="GF1" s="1" t="s">
        <v>18</v>
      </c>
      <c r="GG1" s="1" t="s">
        <v>21</v>
      </c>
      <c r="GH1" t="s">
        <v>11</v>
      </c>
      <c r="GI1" s="1" t="s">
        <v>19</v>
      </c>
      <c r="GJ1" s="1" t="s">
        <v>20</v>
      </c>
      <c r="GK1" t="s">
        <v>11</v>
      </c>
      <c r="GL1" s="1" t="s">
        <v>19</v>
      </c>
      <c r="GM1" s="1" t="s">
        <v>21</v>
      </c>
      <c r="GN1" t="s">
        <v>11</v>
      </c>
      <c r="GO1" s="1" t="s">
        <v>20</v>
      </c>
      <c r="GP1" s="1" t="s">
        <v>21</v>
      </c>
    </row>
    <row r="2" spans="1:198" x14ac:dyDescent="0.35">
      <c r="A2" s="2" t="s">
        <v>0</v>
      </c>
      <c r="B2" s="3">
        <v>0.53846229999999995</v>
      </c>
      <c r="C2" s="3">
        <v>0.4615377</v>
      </c>
      <c r="E2" s="3">
        <v>0.63545510000000005</v>
      </c>
      <c r="F2" s="3">
        <v>0.36454490000000001</v>
      </c>
      <c r="H2" s="3">
        <v>0.6060989</v>
      </c>
      <c r="I2" s="3">
        <v>0.3939011</v>
      </c>
      <c r="K2" s="3">
        <v>0.68938460000000001</v>
      </c>
      <c r="L2" s="3">
        <v>0.31061539999999999</v>
      </c>
      <c r="N2" s="3">
        <v>0.58515499999999998</v>
      </c>
      <c r="O2" s="3">
        <v>0.41484500000000002</v>
      </c>
      <c r="Q2" s="3">
        <v>0.52437160000000005</v>
      </c>
      <c r="R2" s="3">
        <v>0.47562840000000001</v>
      </c>
      <c r="T2" s="3">
        <v>0.52964540000000004</v>
      </c>
      <c r="U2" s="3">
        <v>0.47035460000000001</v>
      </c>
      <c r="W2" s="3">
        <v>0.56020700000000001</v>
      </c>
      <c r="X2" s="3">
        <v>0.43979299999999999</v>
      </c>
      <c r="Z2" s="3">
        <v>0.76380380000000003</v>
      </c>
      <c r="AA2" s="3">
        <v>0.2361962</v>
      </c>
      <c r="AC2" s="3">
        <v>0.70042879999999996</v>
      </c>
      <c r="AD2" s="3">
        <v>0.29957119999999998</v>
      </c>
      <c r="AF2" s="3">
        <v>0.68172010000000005</v>
      </c>
      <c r="AG2" s="3">
        <v>0.3182799</v>
      </c>
      <c r="AI2" s="3">
        <v>0.59001360000000003</v>
      </c>
      <c r="AJ2" s="3">
        <v>0.40998639999999997</v>
      </c>
      <c r="AL2" s="3">
        <v>0.56456689999999998</v>
      </c>
      <c r="AM2" s="3">
        <v>0.43543310000000002</v>
      </c>
      <c r="AO2" s="3">
        <v>0.64004439999999996</v>
      </c>
      <c r="AP2" s="3">
        <v>0.35995559999999999</v>
      </c>
      <c r="AR2" s="3">
        <v>0.54029919999999998</v>
      </c>
      <c r="AS2" s="3">
        <v>0.45970080000000002</v>
      </c>
      <c r="AU2" s="3">
        <v>0.48310570000000003</v>
      </c>
      <c r="AV2" s="3">
        <v>0.51689430000000003</v>
      </c>
      <c r="AX2" s="3">
        <v>0.4946142</v>
      </c>
      <c r="AY2" s="3">
        <v>0.5053858</v>
      </c>
      <c r="BA2" s="3">
        <v>0.52093179999999994</v>
      </c>
      <c r="BB2" s="3">
        <v>0.4790682</v>
      </c>
      <c r="BD2" s="3">
        <v>0.71221670000000004</v>
      </c>
      <c r="BE2" s="3">
        <v>0.28778330000000002</v>
      </c>
      <c r="BG2" s="3">
        <v>0.64704240000000002</v>
      </c>
      <c r="BH2" s="3">
        <v>0.35295759999999998</v>
      </c>
      <c r="BJ2" s="3">
        <v>0.63048890000000002</v>
      </c>
      <c r="BK2" s="3">
        <v>0.36951109999999998</v>
      </c>
      <c r="BM2" s="3">
        <v>0.47212989999999999</v>
      </c>
      <c r="BN2" s="3">
        <v>0.52787010000000001</v>
      </c>
      <c r="BP2" s="3">
        <v>0.54728520000000003</v>
      </c>
      <c r="BQ2" s="3">
        <v>0.45271479999999997</v>
      </c>
      <c r="BS2" s="3">
        <v>0.44316100000000003</v>
      </c>
      <c r="BT2" s="3">
        <v>0.55683899999999997</v>
      </c>
      <c r="BV2" s="3">
        <v>0.37697510000000001</v>
      </c>
      <c r="BW2" s="3">
        <v>0.62302489999999999</v>
      </c>
      <c r="BY2" s="3">
        <v>0.4016284</v>
      </c>
      <c r="BZ2" s="3">
        <v>0.5983716</v>
      </c>
      <c r="CB2" s="3">
        <v>0.42994320000000003</v>
      </c>
      <c r="CC2" s="3">
        <v>0.57005680000000003</v>
      </c>
      <c r="CE2" s="3">
        <v>0.62809800000000005</v>
      </c>
      <c r="CF2" s="3">
        <v>0.37190200000000001</v>
      </c>
      <c r="CH2" s="3">
        <v>0.55036940000000001</v>
      </c>
      <c r="CI2" s="3">
        <v>0.44963059999999999</v>
      </c>
      <c r="CK2" s="3">
        <v>0.5310452</v>
      </c>
      <c r="CL2" s="3">
        <v>0.4689548</v>
      </c>
      <c r="CN2" s="3">
        <v>0.57290569999999996</v>
      </c>
      <c r="CO2" s="3">
        <v>0.42709429999999998</v>
      </c>
      <c r="CQ2" s="3">
        <v>0.4689218</v>
      </c>
      <c r="CR2" s="3">
        <v>0.53107819999999994</v>
      </c>
      <c r="CT2" s="3">
        <v>0.4054973</v>
      </c>
      <c r="CU2" s="3">
        <v>0.59450270000000005</v>
      </c>
      <c r="CW2" s="3">
        <v>0.42535679999999998</v>
      </c>
      <c r="CX2" s="3">
        <v>0.57464320000000002</v>
      </c>
      <c r="CZ2" s="3">
        <v>0.45697409999999999</v>
      </c>
      <c r="DA2" s="3">
        <v>0.54302589999999995</v>
      </c>
      <c r="DC2" s="3">
        <v>0.65492779999999995</v>
      </c>
      <c r="DD2" s="3">
        <v>0.3450722</v>
      </c>
      <c r="DF2" s="3">
        <v>0.57833500000000004</v>
      </c>
      <c r="DG2" s="3">
        <v>0.42166500000000001</v>
      </c>
      <c r="DI2" s="3">
        <v>0.55627320000000002</v>
      </c>
      <c r="DJ2" s="3">
        <v>0.44372679999999998</v>
      </c>
      <c r="DL2" s="3">
        <v>0.38463979999999998</v>
      </c>
      <c r="DM2" s="3">
        <v>0.61536020000000002</v>
      </c>
      <c r="DO2" s="3">
        <v>0.31789529999999999</v>
      </c>
      <c r="DP2" s="3">
        <v>0.68210470000000001</v>
      </c>
      <c r="DR2" s="3">
        <v>0.35157939999999999</v>
      </c>
      <c r="DS2" s="3">
        <v>0.64842060000000001</v>
      </c>
      <c r="DU2" s="3">
        <v>0.3801293</v>
      </c>
      <c r="DV2" s="3">
        <v>0.6198707</v>
      </c>
      <c r="DX2" s="3">
        <v>0.59142349999999999</v>
      </c>
      <c r="DY2" s="3">
        <v>0.40857650000000001</v>
      </c>
      <c r="EA2" s="3">
        <v>0.49748550000000002</v>
      </c>
      <c r="EB2" s="3">
        <v>0.50251449999999998</v>
      </c>
      <c r="ED2" s="3">
        <v>0.4754448</v>
      </c>
      <c r="EE2" s="3">
        <v>0.5245552</v>
      </c>
      <c r="EG2" s="3">
        <v>0.4334035</v>
      </c>
      <c r="EH2" s="3">
        <v>0.56659649999999995</v>
      </c>
      <c r="EJ2" s="3">
        <v>0.44847290000000001</v>
      </c>
      <c r="EK2" s="3">
        <v>0.55152710000000005</v>
      </c>
      <c r="EM2" s="3">
        <v>0.48723739999999999</v>
      </c>
      <c r="EN2" s="3">
        <v>0.51276259999999996</v>
      </c>
      <c r="EP2" s="3">
        <v>0.70034240000000003</v>
      </c>
      <c r="EQ2" s="3">
        <v>0.29965760000000002</v>
      </c>
      <c r="ES2" s="3">
        <v>0.62044690000000002</v>
      </c>
      <c r="ET2" s="3">
        <v>0.37955309999999998</v>
      </c>
      <c r="EV2" s="3">
        <v>0.60334889999999997</v>
      </c>
      <c r="EW2" s="3">
        <v>0.39665109999999998</v>
      </c>
      <c r="EY2" s="3">
        <v>0.51198120000000003</v>
      </c>
      <c r="EZ2" s="3">
        <v>0.48801879999999997</v>
      </c>
      <c r="FB2" s="3">
        <v>0.5432226</v>
      </c>
      <c r="FC2" s="3">
        <v>0.4567774</v>
      </c>
      <c r="FE2" s="3">
        <v>0.76678729999999995</v>
      </c>
      <c r="FF2" s="3">
        <v>0.2332127</v>
      </c>
      <c r="FH2" s="3">
        <v>0.69976130000000003</v>
      </c>
      <c r="FI2" s="3">
        <v>0.30023870000000003</v>
      </c>
      <c r="FK2" s="3">
        <v>0.67572469999999996</v>
      </c>
      <c r="FL2" s="3">
        <v>0.32427529999999999</v>
      </c>
      <c r="FN2" s="3">
        <v>0.52941769999999999</v>
      </c>
      <c r="FO2" s="3">
        <v>0.47058230000000001</v>
      </c>
      <c r="FQ2" s="3">
        <v>0.7265144</v>
      </c>
      <c r="FR2" s="3">
        <v>0.2734856</v>
      </c>
      <c r="FT2" s="3">
        <v>0.66239919999999997</v>
      </c>
      <c r="FU2" s="3">
        <v>0.33760079999999998</v>
      </c>
      <c r="FW2" s="3">
        <v>0.64181449999999995</v>
      </c>
      <c r="FX2" s="3">
        <v>0.35818549999999999</v>
      </c>
      <c r="FZ2" s="3">
        <v>0.69663410000000003</v>
      </c>
      <c r="GA2" s="3">
        <v>0.30336590000000002</v>
      </c>
      <c r="GC2" s="3">
        <v>0.62109250000000005</v>
      </c>
      <c r="GD2" s="3">
        <v>0.37890750000000001</v>
      </c>
      <c r="GF2" s="3">
        <v>0.60212840000000001</v>
      </c>
      <c r="GG2" s="3">
        <v>0.39787159999999999</v>
      </c>
      <c r="GI2" s="3">
        <v>0.39860780000000001</v>
      </c>
      <c r="GJ2" s="3">
        <v>0.60139220000000004</v>
      </c>
      <c r="GL2" s="3">
        <v>0.37739830000000002</v>
      </c>
      <c r="GM2" s="3">
        <v>0.62260170000000004</v>
      </c>
      <c r="GO2" s="3">
        <v>0.47729149999999998</v>
      </c>
      <c r="GP2" s="3">
        <v>0.52270850000000002</v>
      </c>
    </row>
    <row r="3" spans="1:198" x14ac:dyDescent="0.35">
      <c r="A3" s="2" t="s">
        <v>1</v>
      </c>
      <c r="B3" s="4">
        <v>29.427662000000002</v>
      </c>
      <c r="C3" s="4">
        <v>27.568512800000001</v>
      </c>
      <c r="E3" s="4">
        <v>30.394206000000001</v>
      </c>
      <c r="F3" s="4">
        <v>24.0601576</v>
      </c>
      <c r="H3" s="4">
        <v>30.450755000000001</v>
      </c>
      <c r="I3" s="4">
        <v>25.463951999999999</v>
      </c>
      <c r="K3" s="4">
        <v>27.913974400000001</v>
      </c>
      <c r="L3" s="4">
        <v>19.546453799999998</v>
      </c>
      <c r="N3" s="4">
        <v>25.822232199999998</v>
      </c>
      <c r="O3" s="4">
        <v>22.162236199999999</v>
      </c>
      <c r="Q3" s="4">
        <v>22.734272799999999</v>
      </c>
      <c r="R3" s="4">
        <v>21.740257199999999</v>
      </c>
      <c r="T3" s="4">
        <v>28.775929999999999</v>
      </c>
      <c r="U3" s="4">
        <v>27.388573000000001</v>
      </c>
      <c r="W3" s="4">
        <v>28.716951600000002</v>
      </c>
      <c r="X3" s="4">
        <v>25.915710399999998</v>
      </c>
      <c r="Z3" s="4">
        <v>29.902837999999999</v>
      </c>
      <c r="AA3" s="4">
        <v>17.763432600000002</v>
      </c>
      <c r="AC3" s="4">
        <v>25.429241600000001</v>
      </c>
      <c r="AD3" s="4">
        <v>17.159711600000001</v>
      </c>
      <c r="AF3" s="4">
        <v>24.075166599999999</v>
      </c>
      <c r="AG3" s="4">
        <v>16.676661599999999</v>
      </c>
      <c r="AI3" s="4">
        <v>31.574054400000001</v>
      </c>
      <c r="AJ3" s="4">
        <v>27.155621199999999</v>
      </c>
      <c r="AL3" s="4">
        <v>31.692012800000001</v>
      </c>
      <c r="AM3" s="4">
        <v>28.534951</v>
      </c>
      <c r="AO3" s="4">
        <v>29.1977142</v>
      </c>
      <c r="AP3" s="4">
        <v>22.681943</v>
      </c>
      <c r="AR3" s="4">
        <v>27.031392</v>
      </c>
      <c r="AS3" s="4">
        <v>25.214619800000001</v>
      </c>
      <c r="AU3" s="4">
        <v>24.087659800000001</v>
      </c>
      <c r="AV3" s="4">
        <v>24.868023600000001</v>
      </c>
      <c r="AX3" s="4">
        <v>30.120153599999998</v>
      </c>
      <c r="AY3" s="4">
        <v>30.4172048</v>
      </c>
      <c r="BA3" s="4">
        <v>30.063120399999999</v>
      </c>
      <c r="BB3" s="4">
        <v>29.073745599999999</v>
      </c>
      <c r="BD3" s="4">
        <v>31.033461800000001</v>
      </c>
      <c r="BE3" s="4">
        <v>20.874585199999999</v>
      </c>
      <c r="BG3" s="4">
        <v>26.580838799999999</v>
      </c>
      <c r="BH3" s="4">
        <v>20.183362599999999</v>
      </c>
      <c r="BJ3" s="4">
        <v>25.369761199999999</v>
      </c>
      <c r="BK3" s="4">
        <v>19.767464199999999</v>
      </c>
      <c r="BM3" s="4">
        <v>28.078998599999998</v>
      </c>
      <c r="BN3" s="4">
        <v>29.440177599999998</v>
      </c>
      <c r="BP3" s="4">
        <v>25.658577600000001</v>
      </c>
      <c r="BQ3" s="4">
        <v>23.587490200000001</v>
      </c>
      <c r="BS3" s="4">
        <v>23.5259942</v>
      </c>
      <c r="BT3" s="4">
        <v>26.026487400000001</v>
      </c>
      <c r="BV3" s="4">
        <v>20.506412600000001</v>
      </c>
      <c r="BW3" s="4">
        <v>25.785067999999999</v>
      </c>
      <c r="BY3" s="4">
        <v>26.519296000000001</v>
      </c>
      <c r="BZ3" s="4">
        <v>31.291937399999998</v>
      </c>
      <c r="CB3" s="4">
        <v>26.6121792</v>
      </c>
      <c r="CC3" s="4">
        <v>30.037430000000001</v>
      </c>
      <c r="CE3" s="4">
        <v>27.414771000000002</v>
      </c>
      <c r="CF3" s="4">
        <v>21.747592999999998</v>
      </c>
      <c r="CH3" s="4">
        <v>22.965061599999999</v>
      </c>
      <c r="CI3" s="4">
        <v>20.925953</v>
      </c>
      <c r="CK3" s="4">
        <v>21.844279400000001</v>
      </c>
      <c r="CL3" s="4">
        <v>20.612510400000001</v>
      </c>
      <c r="CN3" s="4">
        <v>27.054323</v>
      </c>
      <c r="CO3" s="4">
        <v>23.725632600000001</v>
      </c>
      <c r="CQ3" s="4">
        <v>24.9990588</v>
      </c>
      <c r="CR3" s="4">
        <v>26.383227000000002</v>
      </c>
      <c r="CT3" s="4">
        <v>21.8537082</v>
      </c>
      <c r="CU3" s="4">
        <v>25.973380599999999</v>
      </c>
      <c r="CW3" s="4">
        <v>27.8084074</v>
      </c>
      <c r="CX3" s="4">
        <v>31.468303200000001</v>
      </c>
      <c r="CZ3" s="4">
        <v>27.9652204</v>
      </c>
      <c r="DA3" s="4">
        <v>30.045022400000001</v>
      </c>
      <c r="DC3" s="4">
        <v>29.081633199999999</v>
      </c>
      <c r="DD3" s="4">
        <v>21.864265400000001</v>
      </c>
      <c r="DF3" s="4">
        <v>24.591484600000001</v>
      </c>
      <c r="DG3" s="4">
        <v>21.2513912</v>
      </c>
      <c r="DI3" s="4">
        <v>23.313357400000001</v>
      </c>
      <c r="DJ3" s="4">
        <v>20.913554399999999</v>
      </c>
      <c r="DL3" s="4">
        <v>19.010806200000001</v>
      </c>
      <c r="DM3" s="4">
        <v>23.735176599999999</v>
      </c>
      <c r="DO3" s="4">
        <v>16.075323999999998</v>
      </c>
      <c r="DP3" s="4">
        <v>23.349808400000001</v>
      </c>
      <c r="DR3" s="4">
        <v>22.106382400000001</v>
      </c>
      <c r="DS3" s="4">
        <v>28.937479400000001</v>
      </c>
      <c r="DU3" s="4">
        <v>22.071921</v>
      </c>
      <c r="DV3" s="4">
        <v>27.542848800000002</v>
      </c>
      <c r="DX3" s="4">
        <v>23.077702200000001</v>
      </c>
      <c r="DY3" s="4">
        <v>19.356621000000001</v>
      </c>
      <c r="EA3" s="4">
        <v>18.625064800000001</v>
      </c>
      <c r="EB3" s="4">
        <v>18.7280534</v>
      </c>
      <c r="ED3" s="4">
        <v>17.343513999999999</v>
      </c>
      <c r="EE3" s="4">
        <v>18.278700199999999</v>
      </c>
      <c r="EG3" s="4">
        <v>18.645423000000001</v>
      </c>
      <c r="EH3" s="4">
        <v>21.218479200000001</v>
      </c>
      <c r="EJ3" s="4">
        <v>24.583028200000001</v>
      </c>
      <c r="EK3" s="4">
        <v>26.898334800000001</v>
      </c>
      <c r="EM3" s="4">
        <v>24.827197999999999</v>
      </c>
      <c r="EN3" s="4">
        <v>25.423189600000001</v>
      </c>
      <c r="EP3" s="4">
        <v>25.738576399999999</v>
      </c>
      <c r="EQ3" s="4">
        <v>17.274412000000002</v>
      </c>
      <c r="ES3" s="4">
        <v>21.270548399999999</v>
      </c>
      <c r="ET3" s="4">
        <v>16.703346799999998</v>
      </c>
      <c r="EV3" s="4">
        <v>20.051983199999999</v>
      </c>
      <c r="EW3" s="4">
        <v>16.181654600000002</v>
      </c>
      <c r="EY3" s="4">
        <v>24.2858448</v>
      </c>
      <c r="EZ3" s="4">
        <v>23.7693026</v>
      </c>
      <c r="FB3" s="4">
        <v>24.267982199999999</v>
      </c>
      <c r="FC3" s="4">
        <v>22.3816688</v>
      </c>
      <c r="FE3" s="4">
        <v>25.319989799999998</v>
      </c>
      <c r="FF3" s="4">
        <v>14.168184</v>
      </c>
      <c r="FH3" s="4">
        <v>20.855015600000002</v>
      </c>
      <c r="FI3" s="4">
        <v>13.5364928</v>
      </c>
      <c r="FK3" s="4">
        <v>19.552656599999999</v>
      </c>
      <c r="FL3" s="4">
        <v>13.179498799999999</v>
      </c>
      <c r="FN3" s="4">
        <v>29.835162</v>
      </c>
      <c r="FO3" s="4">
        <v>28.402534200000002</v>
      </c>
      <c r="FQ3" s="4">
        <v>30.941266200000001</v>
      </c>
      <c r="FR3" s="4">
        <v>20.1664824</v>
      </c>
      <c r="FT3" s="4">
        <v>26.453343199999999</v>
      </c>
      <c r="FU3" s="4">
        <v>19.456532599999999</v>
      </c>
      <c r="FW3" s="4">
        <v>25.222871600000001</v>
      </c>
      <c r="FX3" s="4">
        <v>19.150603</v>
      </c>
      <c r="FZ3" s="4">
        <v>29.4900266</v>
      </c>
      <c r="GA3" s="4">
        <v>20.256713000000001</v>
      </c>
      <c r="GC3" s="4">
        <v>25.008520600000001</v>
      </c>
      <c r="GD3" s="4">
        <v>19.813558199999999</v>
      </c>
      <c r="GF3" s="4">
        <v>23.678696200000001</v>
      </c>
      <c r="GG3" s="4">
        <v>19.322110200000001</v>
      </c>
      <c r="GI3" s="4">
        <v>16.818887400000001</v>
      </c>
      <c r="GJ3" s="4">
        <v>20.685916599999999</v>
      </c>
      <c r="GL3" s="4">
        <v>15.566454800000001</v>
      </c>
      <c r="GM3" s="4">
        <v>20.258590999999999</v>
      </c>
      <c r="GO3" s="4">
        <v>15.029147399999999</v>
      </c>
      <c r="GP3" s="4">
        <v>15.8053414</v>
      </c>
    </row>
    <row r="4" spans="1:198" x14ac:dyDescent="0.35">
      <c r="A4" s="2" t="s">
        <v>2</v>
      </c>
      <c r="B4" s="4">
        <v>7</v>
      </c>
      <c r="C4" s="4">
        <v>6</v>
      </c>
      <c r="E4" s="4">
        <v>7</v>
      </c>
      <c r="F4" s="4">
        <v>3</v>
      </c>
      <c r="H4" s="4">
        <v>7</v>
      </c>
      <c r="I4" s="4">
        <v>6</v>
      </c>
      <c r="K4" s="4">
        <v>6</v>
      </c>
      <c r="L4" s="4">
        <v>3</v>
      </c>
      <c r="N4" s="4">
        <v>6</v>
      </c>
      <c r="O4" s="4">
        <v>3</v>
      </c>
      <c r="Q4" s="4">
        <v>3</v>
      </c>
      <c r="R4" s="4">
        <v>3</v>
      </c>
      <c r="T4" s="4">
        <v>6</v>
      </c>
      <c r="U4" s="4">
        <v>6</v>
      </c>
      <c r="W4" s="4">
        <v>6</v>
      </c>
      <c r="X4" s="4">
        <v>5</v>
      </c>
      <c r="Z4" s="4">
        <v>7</v>
      </c>
      <c r="AA4" s="4">
        <v>0</v>
      </c>
      <c r="AC4" s="4">
        <v>6</v>
      </c>
      <c r="AD4" s="4">
        <v>2</v>
      </c>
      <c r="AF4" s="4">
        <v>3</v>
      </c>
      <c r="AG4" s="4">
        <v>0</v>
      </c>
      <c r="AI4" s="4">
        <v>7</v>
      </c>
      <c r="AJ4" s="4">
        <v>6</v>
      </c>
      <c r="AL4" s="4">
        <v>7</v>
      </c>
      <c r="AM4" s="4">
        <v>6</v>
      </c>
      <c r="AO4" s="4">
        <v>7</v>
      </c>
      <c r="AP4" s="4">
        <v>3</v>
      </c>
      <c r="AR4" s="4">
        <v>6</v>
      </c>
      <c r="AS4" s="4">
        <v>3</v>
      </c>
      <c r="AU4" s="4">
        <v>3</v>
      </c>
      <c r="AV4" s="4">
        <v>3</v>
      </c>
      <c r="AX4" s="4">
        <v>7</v>
      </c>
      <c r="AY4" s="4">
        <v>7</v>
      </c>
      <c r="BA4" s="4">
        <v>7</v>
      </c>
      <c r="BB4" s="4">
        <v>7</v>
      </c>
      <c r="BD4" s="4">
        <v>7</v>
      </c>
      <c r="BE4" s="4">
        <v>3</v>
      </c>
      <c r="BG4" s="4">
        <v>6</v>
      </c>
      <c r="BH4" s="4">
        <v>3</v>
      </c>
      <c r="BJ4" s="4">
        <v>3</v>
      </c>
      <c r="BK4" s="4">
        <v>0</v>
      </c>
      <c r="BM4" s="4">
        <v>6</v>
      </c>
      <c r="BN4" s="4">
        <v>7</v>
      </c>
      <c r="BP4" s="4">
        <v>3</v>
      </c>
      <c r="BQ4" s="4">
        <v>3</v>
      </c>
      <c r="BS4" s="4">
        <v>3</v>
      </c>
      <c r="BT4" s="4">
        <v>6</v>
      </c>
      <c r="BV4" s="4">
        <v>3</v>
      </c>
      <c r="BW4" s="4">
        <v>6</v>
      </c>
      <c r="BY4" s="4">
        <v>5</v>
      </c>
      <c r="BZ4" s="4">
        <v>7</v>
      </c>
      <c r="CB4" s="4">
        <v>4</v>
      </c>
      <c r="CC4" s="4">
        <v>7</v>
      </c>
      <c r="CE4" s="4">
        <v>6</v>
      </c>
      <c r="CF4" s="4">
        <v>3</v>
      </c>
      <c r="CH4" s="4">
        <v>3</v>
      </c>
      <c r="CI4" s="4">
        <v>3</v>
      </c>
      <c r="CK4" s="4">
        <v>3</v>
      </c>
      <c r="CL4" s="4">
        <v>3</v>
      </c>
      <c r="CN4" s="4">
        <v>6</v>
      </c>
      <c r="CO4" s="4">
        <v>3</v>
      </c>
      <c r="CQ4" s="4">
        <v>3</v>
      </c>
      <c r="CR4" s="4">
        <v>5</v>
      </c>
      <c r="CT4" s="4">
        <v>3</v>
      </c>
      <c r="CU4" s="4">
        <v>3</v>
      </c>
      <c r="CW4" s="4">
        <v>6</v>
      </c>
      <c r="CX4" s="4">
        <v>7</v>
      </c>
      <c r="CZ4" s="4">
        <v>6</v>
      </c>
      <c r="DA4" s="4">
        <v>7</v>
      </c>
      <c r="DC4" s="4">
        <v>6</v>
      </c>
      <c r="DD4" s="4">
        <v>3</v>
      </c>
      <c r="DF4" s="4">
        <v>3</v>
      </c>
      <c r="DG4" s="4">
        <v>3</v>
      </c>
      <c r="DI4" s="4">
        <v>3</v>
      </c>
      <c r="DJ4" s="4">
        <v>0</v>
      </c>
      <c r="DL4" s="4">
        <v>3</v>
      </c>
      <c r="DM4" s="4">
        <v>3</v>
      </c>
      <c r="DO4" s="4">
        <v>0</v>
      </c>
      <c r="DP4" s="4">
        <v>3</v>
      </c>
      <c r="DR4" s="4">
        <v>3</v>
      </c>
      <c r="DS4" s="4">
        <v>6</v>
      </c>
      <c r="DU4" s="4">
        <v>2</v>
      </c>
      <c r="DV4" s="4">
        <v>6</v>
      </c>
      <c r="DX4" s="4">
        <v>3</v>
      </c>
      <c r="DY4" s="4">
        <v>3</v>
      </c>
      <c r="EA4" s="4">
        <v>0</v>
      </c>
      <c r="EB4" s="4">
        <v>3</v>
      </c>
      <c r="ED4" s="4">
        <v>0</v>
      </c>
      <c r="EE4" s="4">
        <v>0</v>
      </c>
      <c r="EG4" s="4">
        <v>0</v>
      </c>
      <c r="EH4" s="4">
        <v>3</v>
      </c>
      <c r="EJ4" s="4">
        <v>3</v>
      </c>
      <c r="EK4" s="4">
        <v>6</v>
      </c>
      <c r="EM4" s="4">
        <v>3</v>
      </c>
      <c r="EN4" s="4">
        <v>3</v>
      </c>
      <c r="EP4" s="4">
        <v>3</v>
      </c>
      <c r="EQ4" s="4">
        <v>0</v>
      </c>
      <c r="ES4" s="4">
        <v>3</v>
      </c>
      <c r="ET4" s="4">
        <v>0</v>
      </c>
      <c r="EV4" s="4">
        <v>0</v>
      </c>
      <c r="EW4" s="4">
        <v>0</v>
      </c>
      <c r="EY4" s="4">
        <v>3</v>
      </c>
      <c r="EZ4" s="4">
        <v>3</v>
      </c>
      <c r="FB4" s="4">
        <v>3</v>
      </c>
      <c r="FC4" s="4">
        <v>3</v>
      </c>
      <c r="FE4" s="4">
        <v>3</v>
      </c>
      <c r="FF4" s="4">
        <v>0</v>
      </c>
      <c r="FH4" s="4">
        <v>3</v>
      </c>
      <c r="FI4" s="4">
        <v>0</v>
      </c>
      <c r="FK4" s="4">
        <v>0</v>
      </c>
      <c r="FL4" s="4">
        <v>0</v>
      </c>
      <c r="FN4" s="4">
        <v>7</v>
      </c>
      <c r="FO4" s="4">
        <v>6</v>
      </c>
      <c r="FQ4" s="4">
        <v>7</v>
      </c>
      <c r="FR4" s="4">
        <v>3</v>
      </c>
      <c r="FT4" s="4">
        <v>6</v>
      </c>
      <c r="FU4" s="4">
        <v>3</v>
      </c>
      <c r="FW4" s="4">
        <v>3</v>
      </c>
      <c r="FX4" s="4">
        <v>0</v>
      </c>
      <c r="FZ4" s="4">
        <v>7</v>
      </c>
      <c r="GA4" s="4">
        <v>0</v>
      </c>
      <c r="GC4" s="4">
        <v>3</v>
      </c>
      <c r="GD4" s="4">
        <v>0</v>
      </c>
      <c r="GF4" s="4">
        <v>3</v>
      </c>
      <c r="GG4" s="4">
        <v>0</v>
      </c>
      <c r="GI4" s="4">
        <v>0</v>
      </c>
      <c r="GJ4" s="4">
        <v>3</v>
      </c>
      <c r="GL4" s="4">
        <v>0</v>
      </c>
      <c r="GM4" s="4">
        <v>0</v>
      </c>
      <c r="GO4" s="4">
        <v>0</v>
      </c>
      <c r="GP4" s="4">
        <v>0</v>
      </c>
    </row>
    <row r="5" spans="1:198" x14ac:dyDescent="0.35">
      <c r="A5" s="2" t="s">
        <v>3</v>
      </c>
      <c r="B5" s="4">
        <v>13</v>
      </c>
      <c r="C5" s="4">
        <v>10</v>
      </c>
      <c r="E5" s="4">
        <v>13</v>
      </c>
      <c r="F5" s="4">
        <v>10</v>
      </c>
      <c r="H5" s="4">
        <v>14</v>
      </c>
      <c r="I5" s="4">
        <v>10</v>
      </c>
      <c r="K5" s="4">
        <v>13</v>
      </c>
      <c r="L5" s="4">
        <v>7</v>
      </c>
      <c r="N5" s="4">
        <v>10</v>
      </c>
      <c r="O5" s="4">
        <v>9</v>
      </c>
      <c r="Q5" s="4">
        <v>9</v>
      </c>
      <c r="R5" s="4">
        <v>9</v>
      </c>
      <c r="T5" s="4">
        <v>13</v>
      </c>
      <c r="U5" s="4">
        <v>12</v>
      </c>
      <c r="W5" s="4">
        <v>13</v>
      </c>
      <c r="X5" s="4">
        <v>10</v>
      </c>
      <c r="Z5" s="4">
        <v>13</v>
      </c>
      <c r="AA5" s="4">
        <v>6</v>
      </c>
      <c r="AC5" s="4">
        <v>10</v>
      </c>
      <c r="AD5" s="4">
        <v>6</v>
      </c>
      <c r="AF5" s="4">
        <v>10</v>
      </c>
      <c r="AG5" s="4">
        <v>6</v>
      </c>
      <c r="AI5" s="4">
        <v>14</v>
      </c>
      <c r="AJ5" s="4">
        <v>10</v>
      </c>
      <c r="AL5" s="4">
        <v>14</v>
      </c>
      <c r="AM5" s="4">
        <v>13</v>
      </c>
      <c r="AO5" s="4">
        <v>13</v>
      </c>
      <c r="AP5" s="4">
        <v>7</v>
      </c>
      <c r="AR5" s="4">
        <v>10</v>
      </c>
      <c r="AS5" s="4">
        <v>10</v>
      </c>
      <c r="AU5" s="4">
        <v>9</v>
      </c>
      <c r="AV5" s="4">
        <v>10</v>
      </c>
      <c r="AX5" s="4">
        <v>14</v>
      </c>
      <c r="AY5" s="4">
        <v>13</v>
      </c>
      <c r="BA5" s="4">
        <v>14</v>
      </c>
      <c r="BB5" s="4">
        <v>13</v>
      </c>
      <c r="BD5" s="4">
        <v>14</v>
      </c>
      <c r="BE5" s="4">
        <v>7</v>
      </c>
      <c r="BG5" s="4">
        <v>10</v>
      </c>
      <c r="BH5" s="4">
        <v>7</v>
      </c>
      <c r="BJ5" s="4">
        <v>10</v>
      </c>
      <c r="BK5" s="4">
        <v>7</v>
      </c>
      <c r="BM5" s="4">
        <v>12</v>
      </c>
      <c r="BN5" s="4">
        <v>13</v>
      </c>
      <c r="BP5" s="4">
        <v>10</v>
      </c>
      <c r="BQ5" s="4">
        <v>9</v>
      </c>
      <c r="BS5" s="4">
        <v>9</v>
      </c>
      <c r="BT5" s="4">
        <v>10</v>
      </c>
      <c r="BV5" s="4">
        <v>7</v>
      </c>
      <c r="BW5" s="4">
        <v>10</v>
      </c>
      <c r="BY5" s="4">
        <v>10</v>
      </c>
      <c r="BZ5" s="4">
        <v>14</v>
      </c>
      <c r="CB5" s="4">
        <v>10</v>
      </c>
      <c r="CC5" s="4">
        <v>13</v>
      </c>
      <c r="CE5" s="4">
        <v>10</v>
      </c>
      <c r="CF5" s="4">
        <v>7</v>
      </c>
      <c r="CH5" s="4">
        <v>9</v>
      </c>
      <c r="CI5" s="4">
        <v>7</v>
      </c>
      <c r="CK5" s="4">
        <v>7</v>
      </c>
      <c r="CL5" s="4">
        <v>7</v>
      </c>
      <c r="CN5" s="4">
        <v>10</v>
      </c>
      <c r="CO5" s="4">
        <v>9</v>
      </c>
      <c r="CQ5" s="4">
        <v>10</v>
      </c>
      <c r="CR5" s="4">
        <v>10</v>
      </c>
      <c r="CT5" s="4">
        <v>7</v>
      </c>
      <c r="CU5" s="4">
        <v>10</v>
      </c>
      <c r="CW5" s="4">
        <v>12</v>
      </c>
      <c r="CX5" s="4">
        <v>14</v>
      </c>
      <c r="CZ5" s="4">
        <v>11</v>
      </c>
      <c r="DA5" s="4">
        <v>14</v>
      </c>
      <c r="DC5" s="4">
        <v>13</v>
      </c>
      <c r="DD5" s="4">
        <v>7</v>
      </c>
      <c r="DF5" s="4">
        <v>10</v>
      </c>
      <c r="DG5" s="4">
        <v>7</v>
      </c>
      <c r="DI5" s="4">
        <v>9</v>
      </c>
      <c r="DJ5" s="4">
        <v>7</v>
      </c>
      <c r="DL5" s="4">
        <v>6</v>
      </c>
      <c r="DM5" s="4">
        <v>10</v>
      </c>
      <c r="DO5" s="4">
        <v>3</v>
      </c>
      <c r="DP5" s="4">
        <v>9</v>
      </c>
      <c r="DR5" s="4">
        <v>7</v>
      </c>
      <c r="DS5" s="4">
        <v>13</v>
      </c>
      <c r="DU5" s="4">
        <v>7</v>
      </c>
      <c r="DV5" s="4">
        <v>10</v>
      </c>
      <c r="DX5" s="4">
        <v>9</v>
      </c>
      <c r="DY5" s="4">
        <v>6</v>
      </c>
      <c r="EA5" s="4">
        <v>6</v>
      </c>
      <c r="EB5" s="4">
        <v>6</v>
      </c>
      <c r="ED5" s="4">
        <v>6</v>
      </c>
      <c r="EE5" s="4">
        <v>6</v>
      </c>
      <c r="EG5" s="4">
        <v>6</v>
      </c>
      <c r="EH5" s="4">
        <v>7</v>
      </c>
      <c r="EJ5" s="4">
        <v>10</v>
      </c>
      <c r="EK5" s="4">
        <v>10</v>
      </c>
      <c r="EM5" s="4">
        <v>10</v>
      </c>
      <c r="EN5" s="4">
        <v>10</v>
      </c>
      <c r="EP5" s="4">
        <v>10</v>
      </c>
      <c r="EQ5" s="4">
        <v>6</v>
      </c>
      <c r="ES5" s="4">
        <v>7</v>
      </c>
      <c r="ET5" s="4">
        <v>6</v>
      </c>
      <c r="EV5" s="4">
        <v>7</v>
      </c>
      <c r="EW5" s="4">
        <v>5</v>
      </c>
      <c r="EY5" s="4">
        <v>10</v>
      </c>
      <c r="EZ5" s="4">
        <v>9</v>
      </c>
      <c r="FB5" s="4">
        <v>10</v>
      </c>
      <c r="FC5" s="4">
        <v>7</v>
      </c>
      <c r="FE5" s="4">
        <v>10</v>
      </c>
      <c r="FF5" s="4">
        <v>3</v>
      </c>
      <c r="FH5" s="4">
        <v>7</v>
      </c>
      <c r="FI5" s="4">
        <v>3</v>
      </c>
      <c r="FK5" s="4">
        <v>7</v>
      </c>
      <c r="FL5" s="4">
        <v>3</v>
      </c>
      <c r="FN5" s="4">
        <v>13</v>
      </c>
      <c r="FO5" s="4">
        <v>13</v>
      </c>
      <c r="FQ5" s="4">
        <v>14</v>
      </c>
      <c r="FR5" s="4">
        <v>7</v>
      </c>
      <c r="FT5" s="4">
        <v>10</v>
      </c>
      <c r="FU5" s="4">
        <v>7</v>
      </c>
      <c r="FW5" s="4">
        <v>10</v>
      </c>
      <c r="FX5" s="4">
        <v>7</v>
      </c>
      <c r="FZ5" s="4">
        <v>13</v>
      </c>
      <c r="GA5" s="4">
        <v>7</v>
      </c>
      <c r="GC5" s="4">
        <v>10</v>
      </c>
      <c r="GD5" s="4">
        <v>7</v>
      </c>
      <c r="GF5" s="4">
        <v>7</v>
      </c>
      <c r="GG5" s="4">
        <v>7</v>
      </c>
      <c r="GI5" s="4">
        <v>6</v>
      </c>
      <c r="GJ5" s="4">
        <v>7</v>
      </c>
      <c r="GL5" s="4">
        <v>3</v>
      </c>
      <c r="GM5" s="4">
        <v>7</v>
      </c>
      <c r="GO5" s="4">
        <v>3</v>
      </c>
      <c r="GP5" s="4">
        <v>3</v>
      </c>
    </row>
    <row r="6" spans="1:198" x14ac:dyDescent="0.35">
      <c r="A6" s="2" t="s">
        <v>4</v>
      </c>
      <c r="B6" s="4">
        <v>20</v>
      </c>
      <c r="C6" s="4">
        <v>17</v>
      </c>
      <c r="E6" s="4">
        <v>20</v>
      </c>
      <c r="F6" s="4">
        <v>16</v>
      </c>
      <c r="H6" s="4">
        <v>20</v>
      </c>
      <c r="I6" s="4">
        <v>17</v>
      </c>
      <c r="K6" s="4">
        <v>19</v>
      </c>
      <c r="L6" s="4">
        <v>12</v>
      </c>
      <c r="N6" s="4">
        <v>17</v>
      </c>
      <c r="O6" s="4">
        <v>14</v>
      </c>
      <c r="Q6" s="4">
        <v>14</v>
      </c>
      <c r="R6" s="4">
        <v>13</v>
      </c>
      <c r="T6" s="4">
        <v>20</v>
      </c>
      <c r="U6" s="4">
        <v>17</v>
      </c>
      <c r="W6" s="4">
        <v>20</v>
      </c>
      <c r="X6" s="4">
        <v>17</v>
      </c>
      <c r="Z6" s="4">
        <v>20</v>
      </c>
      <c r="AA6" s="4">
        <v>10</v>
      </c>
      <c r="AC6" s="4">
        <v>17</v>
      </c>
      <c r="AD6" s="4">
        <v>10</v>
      </c>
      <c r="AF6" s="4">
        <v>16</v>
      </c>
      <c r="AG6" s="4">
        <v>10</v>
      </c>
      <c r="AI6" s="4">
        <v>21</v>
      </c>
      <c r="AJ6" s="4">
        <v>17</v>
      </c>
      <c r="AL6" s="4">
        <v>21</v>
      </c>
      <c r="AM6" s="4">
        <v>20</v>
      </c>
      <c r="AO6" s="4">
        <v>20</v>
      </c>
      <c r="AP6" s="4">
        <v>14</v>
      </c>
      <c r="AR6" s="4">
        <v>17</v>
      </c>
      <c r="AS6" s="4">
        <v>16</v>
      </c>
      <c r="AU6" s="4">
        <v>14</v>
      </c>
      <c r="AV6" s="4">
        <v>16</v>
      </c>
      <c r="AX6" s="4">
        <v>20</v>
      </c>
      <c r="AY6" s="4">
        <v>20</v>
      </c>
      <c r="BA6" s="4">
        <v>21</v>
      </c>
      <c r="BB6" s="4">
        <v>20</v>
      </c>
      <c r="BD6" s="4">
        <v>21</v>
      </c>
      <c r="BE6" s="4">
        <v>13</v>
      </c>
      <c r="BG6" s="4">
        <v>17</v>
      </c>
      <c r="BH6" s="4">
        <v>13</v>
      </c>
      <c r="BJ6" s="4">
        <v>17</v>
      </c>
      <c r="BK6" s="4">
        <v>12</v>
      </c>
      <c r="BM6" s="4">
        <v>18</v>
      </c>
      <c r="BN6" s="4">
        <v>20</v>
      </c>
      <c r="BP6" s="4">
        <v>17</v>
      </c>
      <c r="BQ6" s="4">
        <v>15</v>
      </c>
      <c r="BS6" s="4">
        <v>15</v>
      </c>
      <c r="BT6" s="4">
        <v>17</v>
      </c>
      <c r="BV6" s="4">
        <v>13</v>
      </c>
      <c r="BW6" s="4">
        <v>17</v>
      </c>
      <c r="BY6" s="4">
        <v>17</v>
      </c>
      <c r="BZ6" s="4">
        <v>21</v>
      </c>
      <c r="CB6" s="4">
        <v>17</v>
      </c>
      <c r="CC6" s="4">
        <v>20</v>
      </c>
      <c r="CE6" s="4">
        <v>17</v>
      </c>
      <c r="CF6" s="4">
        <v>13</v>
      </c>
      <c r="CH6" s="4">
        <v>14</v>
      </c>
      <c r="CI6" s="4">
        <v>13</v>
      </c>
      <c r="CK6" s="4">
        <v>14</v>
      </c>
      <c r="CL6" s="4">
        <v>13</v>
      </c>
      <c r="CN6" s="4">
        <v>17</v>
      </c>
      <c r="CO6" s="4">
        <v>14</v>
      </c>
      <c r="CQ6" s="4">
        <v>16</v>
      </c>
      <c r="CR6" s="4">
        <v>17</v>
      </c>
      <c r="CT6" s="4">
        <v>13</v>
      </c>
      <c r="CU6" s="4">
        <v>17</v>
      </c>
      <c r="CW6" s="4">
        <v>18</v>
      </c>
      <c r="CX6" s="4">
        <v>21</v>
      </c>
      <c r="CZ6" s="4">
        <v>17</v>
      </c>
      <c r="DA6" s="4">
        <v>21</v>
      </c>
      <c r="DC6" s="4">
        <v>20</v>
      </c>
      <c r="DD6" s="4">
        <v>14</v>
      </c>
      <c r="DF6" s="4">
        <v>16</v>
      </c>
      <c r="DG6" s="4">
        <v>13</v>
      </c>
      <c r="DI6" s="4">
        <v>14</v>
      </c>
      <c r="DJ6" s="4">
        <v>13</v>
      </c>
      <c r="DL6" s="4">
        <v>11</v>
      </c>
      <c r="DM6" s="4">
        <v>15</v>
      </c>
      <c r="DO6" s="4">
        <v>9</v>
      </c>
      <c r="DP6" s="4">
        <v>14</v>
      </c>
      <c r="DR6" s="4">
        <v>14</v>
      </c>
      <c r="DS6" s="4">
        <v>20</v>
      </c>
      <c r="DU6" s="4">
        <v>14</v>
      </c>
      <c r="DV6" s="4">
        <v>17</v>
      </c>
      <c r="DX6" s="4">
        <v>14</v>
      </c>
      <c r="DY6" s="4">
        <v>12</v>
      </c>
      <c r="EA6" s="4">
        <v>10</v>
      </c>
      <c r="EB6" s="4">
        <v>10</v>
      </c>
      <c r="ED6" s="4">
        <v>10</v>
      </c>
      <c r="EE6" s="4">
        <v>10</v>
      </c>
      <c r="EG6" s="4">
        <v>10</v>
      </c>
      <c r="EH6" s="4">
        <v>13</v>
      </c>
      <c r="EJ6" s="4">
        <v>16</v>
      </c>
      <c r="EK6" s="4">
        <v>17</v>
      </c>
      <c r="EM6" s="4">
        <v>16</v>
      </c>
      <c r="EN6" s="4">
        <v>17</v>
      </c>
      <c r="EP6" s="4">
        <v>17</v>
      </c>
      <c r="EQ6" s="4">
        <v>10</v>
      </c>
      <c r="ES6" s="4">
        <v>13</v>
      </c>
      <c r="ET6" s="4">
        <v>10</v>
      </c>
      <c r="EV6" s="4">
        <v>13</v>
      </c>
      <c r="EW6" s="4">
        <v>10</v>
      </c>
      <c r="EY6" s="4">
        <v>16</v>
      </c>
      <c r="EZ6" s="4">
        <v>14</v>
      </c>
      <c r="FB6" s="4">
        <v>16</v>
      </c>
      <c r="FC6" s="4">
        <v>14</v>
      </c>
      <c r="FE6" s="4">
        <v>17</v>
      </c>
      <c r="FF6" s="4">
        <v>7</v>
      </c>
      <c r="FH6" s="4">
        <v>13</v>
      </c>
      <c r="FI6" s="4">
        <v>7</v>
      </c>
      <c r="FK6" s="4">
        <v>12</v>
      </c>
      <c r="FL6" s="4">
        <v>7</v>
      </c>
      <c r="FN6" s="4">
        <v>20</v>
      </c>
      <c r="FO6" s="4">
        <v>19</v>
      </c>
      <c r="FQ6" s="4">
        <v>21</v>
      </c>
      <c r="FR6" s="4">
        <v>13</v>
      </c>
      <c r="FT6" s="4">
        <v>17</v>
      </c>
      <c r="FU6" s="4">
        <v>12</v>
      </c>
      <c r="FW6" s="4">
        <v>16</v>
      </c>
      <c r="FX6" s="4">
        <v>10</v>
      </c>
      <c r="FZ6" s="4">
        <v>20</v>
      </c>
      <c r="GA6" s="4">
        <v>13</v>
      </c>
      <c r="GC6" s="4">
        <v>16</v>
      </c>
      <c r="GD6" s="4">
        <v>12</v>
      </c>
      <c r="GF6" s="4">
        <v>14</v>
      </c>
      <c r="GG6" s="4">
        <v>10</v>
      </c>
      <c r="GI6" s="4">
        <v>10</v>
      </c>
      <c r="GJ6" s="4">
        <v>13</v>
      </c>
      <c r="GL6" s="4">
        <v>8</v>
      </c>
      <c r="GM6" s="4">
        <v>13</v>
      </c>
      <c r="GO6" s="4">
        <v>8</v>
      </c>
      <c r="GP6" s="4">
        <v>9</v>
      </c>
    </row>
    <row r="7" spans="1:198" x14ac:dyDescent="0.35">
      <c r="A7" s="2" t="s">
        <v>5</v>
      </c>
      <c r="B7" s="4">
        <v>28</v>
      </c>
      <c r="C7" s="4">
        <v>27</v>
      </c>
      <c r="E7" s="4">
        <v>30</v>
      </c>
      <c r="F7" s="4">
        <v>23</v>
      </c>
      <c r="H7" s="4">
        <v>30</v>
      </c>
      <c r="I7" s="4">
        <v>24</v>
      </c>
      <c r="K7" s="4">
        <v>27</v>
      </c>
      <c r="L7" s="4">
        <v>19</v>
      </c>
      <c r="N7" s="4">
        <v>24</v>
      </c>
      <c r="O7" s="4">
        <v>21</v>
      </c>
      <c r="Q7" s="4">
        <v>21</v>
      </c>
      <c r="R7" s="4">
        <v>20</v>
      </c>
      <c r="T7" s="4">
        <v>27</v>
      </c>
      <c r="U7" s="4">
        <v>27</v>
      </c>
      <c r="W7" s="4">
        <v>27</v>
      </c>
      <c r="X7" s="4">
        <v>24</v>
      </c>
      <c r="Z7" s="4">
        <v>29</v>
      </c>
      <c r="AA7" s="4">
        <v>17</v>
      </c>
      <c r="AC7" s="4">
        <v>24</v>
      </c>
      <c r="AD7" s="4">
        <v>16</v>
      </c>
      <c r="AF7" s="4">
        <v>23</v>
      </c>
      <c r="AG7" s="4">
        <v>16</v>
      </c>
      <c r="AI7" s="4">
        <v>31</v>
      </c>
      <c r="AJ7" s="4">
        <v>27</v>
      </c>
      <c r="AL7" s="4">
        <v>31</v>
      </c>
      <c r="AM7" s="4">
        <v>27</v>
      </c>
      <c r="AO7" s="4">
        <v>28</v>
      </c>
      <c r="AP7" s="4">
        <v>21</v>
      </c>
      <c r="AR7" s="4">
        <v>26</v>
      </c>
      <c r="AS7" s="4">
        <v>24</v>
      </c>
      <c r="AU7" s="4">
        <v>23</v>
      </c>
      <c r="AV7" s="4">
        <v>24</v>
      </c>
      <c r="AX7" s="4">
        <v>29</v>
      </c>
      <c r="AY7" s="4">
        <v>30</v>
      </c>
      <c r="BA7" s="4">
        <v>28</v>
      </c>
      <c r="BB7" s="4">
        <v>28</v>
      </c>
      <c r="BD7" s="4">
        <v>30</v>
      </c>
      <c r="BE7" s="4">
        <v>20</v>
      </c>
      <c r="BG7" s="4">
        <v>25</v>
      </c>
      <c r="BH7" s="4">
        <v>19</v>
      </c>
      <c r="BJ7" s="4">
        <v>24</v>
      </c>
      <c r="BK7" s="4">
        <v>19</v>
      </c>
      <c r="BM7" s="4">
        <v>27</v>
      </c>
      <c r="BN7" s="4">
        <v>28</v>
      </c>
      <c r="BP7" s="4">
        <v>24</v>
      </c>
      <c r="BQ7" s="4">
        <v>23</v>
      </c>
      <c r="BS7" s="4">
        <v>23</v>
      </c>
      <c r="BT7" s="4">
        <v>24</v>
      </c>
      <c r="BV7" s="4">
        <v>20</v>
      </c>
      <c r="BW7" s="4">
        <v>24</v>
      </c>
      <c r="BY7" s="4">
        <v>25</v>
      </c>
      <c r="BZ7" s="4">
        <v>30</v>
      </c>
      <c r="CB7" s="4">
        <v>25</v>
      </c>
      <c r="CC7" s="4">
        <v>29</v>
      </c>
      <c r="CE7" s="4">
        <v>27</v>
      </c>
      <c r="CF7" s="4">
        <v>20</v>
      </c>
      <c r="CH7" s="4">
        <v>22</v>
      </c>
      <c r="CI7" s="4">
        <v>20</v>
      </c>
      <c r="CK7" s="4">
        <v>21</v>
      </c>
      <c r="CL7" s="4">
        <v>20</v>
      </c>
      <c r="CN7" s="4">
        <v>26</v>
      </c>
      <c r="CO7" s="4">
        <v>23</v>
      </c>
      <c r="CQ7" s="4">
        <v>24</v>
      </c>
      <c r="CR7" s="4">
        <v>25</v>
      </c>
      <c r="CT7" s="4">
        <v>21</v>
      </c>
      <c r="CU7" s="4">
        <v>24</v>
      </c>
      <c r="CW7" s="4">
        <v>27</v>
      </c>
      <c r="CX7" s="4">
        <v>31</v>
      </c>
      <c r="CZ7" s="4">
        <v>27</v>
      </c>
      <c r="DA7" s="4">
        <v>28</v>
      </c>
      <c r="DC7" s="4">
        <v>28</v>
      </c>
      <c r="DD7" s="4">
        <v>21</v>
      </c>
      <c r="DF7" s="4">
        <v>24</v>
      </c>
      <c r="DG7" s="4">
        <v>20</v>
      </c>
      <c r="DI7" s="4">
        <v>22</v>
      </c>
      <c r="DJ7" s="4">
        <v>20</v>
      </c>
      <c r="DL7" s="4">
        <v>17</v>
      </c>
      <c r="DM7" s="4">
        <v>23</v>
      </c>
      <c r="DO7" s="4">
        <v>15</v>
      </c>
      <c r="DP7" s="4">
        <v>23</v>
      </c>
      <c r="DR7" s="4">
        <v>21</v>
      </c>
      <c r="DS7" s="4">
        <v>28</v>
      </c>
      <c r="DU7" s="4">
        <v>21</v>
      </c>
      <c r="DV7" s="4">
        <v>27</v>
      </c>
      <c r="DX7" s="4">
        <v>22</v>
      </c>
      <c r="DY7" s="4">
        <v>18</v>
      </c>
      <c r="EA7" s="4">
        <v>17</v>
      </c>
      <c r="EB7" s="4">
        <v>17</v>
      </c>
      <c r="ED7" s="4">
        <v>17</v>
      </c>
      <c r="EE7" s="4">
        <v>17</v>
      </c>
      <c r="EG7" s="4">
        <v>17</v>
      </c>
      <c r="EH7" s="4">
        <v>20</v>
      </c>
      <c r="EJ7" s="4">
        <v>24</v>
      </c>
      <c r="EK7" s="4">
        <v>26</v>
      </c>
      <c r="EM7" s="4">
        <v>24</v>
      </c>
      <c r="EN7" s="4">
        <v>24</v>
      </c>
      <c r="EP7" s="4">
        <v>24</v>
      </c>
      <c r="EQ7" s="4">
        <v>16</v>
      </c>
      <c r="ES7" s="4">
        <v>20</v>
      </c>
      <c r="ET7" s="4">
        <v>16</v>
      </c>
      <c r="EV7" s="4">
        <v>20</v>
      </c>
      <c r="EW7" s="4">
        <v>16</v>
      </c>
      <c r="EY7" s="4">
        <v>23</v>
      </c>
      <c r="EZ7" s="4">
        <v>23</v>
      </c>
      <c r="FB7" s="4">
        <v>23</v>
      </c>
      <c r="FC7" s="4">
        <v>21</v>
      </c>
      <c r="FE7" s="4">
        <v>24</v>
      </c>
      <c r="FF7" s="4">
        <v>13</v>
      </c>
      <c r="FH7" s="4">
        <v>20</v>
      </c>
      <c r="FI7" s="4">
        <v>13</v>
      </c>
      <c r="FK7" s="4">
        <v>18</v>
      </c>
      <c r="FL7" s="4">
        <v>13</v>
      </c>
      <c r="FN7" s="4">
        <v>28</v>
      </c>
      <c r="FO7" s="4">
        <v>27</v>
      </c>
      <c r="FQ7" s="4">
        <v>30</v>
      </c>
      <c r="FR7" s="4">
        <v>20</v>
      </c>
      <c r="FT7" s="4">
        <v>25</v>
      </c>
      <c r="FU7" s="4">
        <v>19</v>
      </c>
      <c r="FW7" s="4">
        <v>24</v>
      </c>
      <c r="FX7" s="4">
        <v>17</v>
      </c>
      <c r="FZ7" s="4">
        <v>28</v>
      </c>
      <c r="GA7" s="4">
        <v>20</v>
      </c>
      <c r="GC7" s="4">
        <v>24</v>
      </c>
      <c r="GD7" s="4">
        <v>19</v>
      </c>
      <c r="GF7" s="4">
        <v>23</v>
      </c>
      <c r="GG7" s="4">
        <v>17</v>
      </c>
      <c r="GI7" s="4">
        <v>16</v>
      </c>
      <c r="GJ7" s="4">
        <v>20</v>
      </c>
      <c r="GL7" s="4">
        <v>14</v>
      </c>
      <c r="GM7" s="4">
        <v>20</v>
      </c>
      <c r="GO7" s="4">
        <v>14</v>
      </c>
      <c r="GP7" s="4">
        <v>14</v>
      </c>
    </row>
    <row r="8" spans="1:198" x14ac:dyDescent="0.35">
      <c r="A8" s="2" t="s">
        <v>6</v>
      </c>
      <c r="B8" s="4">
        <v>38</v>
      </c>
      <c r="C8" s="4">
        <v>36</v>
      </c>
      <c r="E8" s="4">
        <v>39</v>
      </c>
      <c r="F8" s="4">
        <v>31</v>
      </c>
      <c r="H8" s="4">
        <v>39</v>
      </c>
      <c r="I8" s="4">
        <v>34</v>
      </c>
      <c r="K8" s="4">
        <v>37</v>
      </c>
      <c r="L8" s="4">
        <v>27</v>
      </c>
      <c r="N8" s="4">
        <v>34</v>
      </c>
      <c r="O8" s="4">
        <v>30</v>
      </c>
      <c r="Q8" s="4">
        <v>30</v>
      </c>
      <c r="R8" s="4">
        <v>29</v>
      </c>
      <c r="T8" s="4">
        <v>37</v>
      </c>
      <c r="U8" s="4">
        <v>35</v>
      </c>
      <c r="W8" s="4">
        <v>37</v>
      </c>
      <c r="X8" s="4">
        <v>34</v>
      </c>
      <c r="Z8" s="4">
        <v>38</v>
      </c>
      <c r="AA8" s="4">
        <v>24</v>
      </c>
      <c r="AC8" s="4">
        <v>34</v>
      </c>
      <c r="AD8" s="4">
        <v>23</v>
      </c>
      <c r="AF8" s="4">
        <v>31</v>
      </c>
      <c r="AG8" s="4">
        <v>23</v>
      </c>
      <c r="AI8" s="4">
        <v>41</v>
      </c>
      <c r="AJ8" s="4">
        <v>35</v>
      </c>
      <c r="AL8" s="4">
        <v>41</v>
      </c>
      <c r="AM8" s="4">
        <v>37</v>
      </c>
      <c r="AO8" s="4">
        <v>38</v>
      </c>
      <c r="AP8" s="4">
        <v>30</v>
      </c>
      <c r="AR8" s="4">
        <v>35</v>
      </c>
      <c r="AS8" s="4">
        <v>33</v>
      </c>
      <c r="AU8" s="4">
        <v>31</v>
      </c>
      <c r="AV8" s="4">
        <v>33</v>
      </c>
      <c r="AX8" s="4">
        <v>38</v>
      </c>
      <c r="AY8" s="4">
        <v>39</v>
      </c>
      <c r="BA8" s="4">
        <v>38</v>
      </c>
      <c r="BB8" s="4">
        <v>38</v>
      </c>
      <c r="BD8" s="4">
        <v>41</v>
      </c>
      <c r="BE8" s="4">
        <v>28</v>
      </c>
      <c r="BG8" s="4">
        <v>35</v>
      </c>
      <c r="BH8" s="4">
        <v>27</v>
      </c>
      <c r="BJ8" s="4">
        <v>34</v>
      </c>
      <c r="BK8" s="4">
        <v>27</v>
      </c>
      <c r="BM8" s="4">
        <v>37</v>
      </c>
      <c r="BN8" s="4">
        <v>38</v>
      </c>
      <c r="BP8" s="4">
        <v>34</v>
      </c>
      <c r="BQ8" s="4">
        <v>31</v>
      </c>
      <c r="BS8" s="4">
        <v>31</v>
      </c>
      <c r="BT8" s="4">
        <v>34</v>
      </c>
      <c r="BV8" s="4">
        <v>27</v>
      </c>
      <c r="BW8" s="4">
        <v>34</v>
      </c>
      <c r="BY8" s="4">
        <v>35</v>
      </c>
      <c r="BZ8" s="4">
        <v>40</v>
      </c>
      <c r="CB8" s="4">
        <v>35</v>
      </c>
      <c r="CC8" s="4">
        <v>38</v>
      </c>
      <c r="CE8" s="4">
        <v>35</v>
      </c>
      <c r="CF8" s="4">
        <v>29</v>
      </c>
      <c r="CH8" s="4">
        <v>30</v>
      </c>
      <c r="CI8" s="4">
        <v>27</v>
      </c>
      <c r="CK8" s="4">
        <v>29</v>
      </c>
      <c r="CL8" s="4">
        <v>27</v>
      </c>
      <c r="CN8" s="4">
        <v>35</v>
      </c>
      <c r="CO8" s="4">
        <v>31</v>
      </c>
      <c r="CQ8" s="4">
        <v>33</v>
      </c>
      <c r="CR8" s="4">
        <v>35</v>
      </c>
      <c r="CT8" s="4">
        <v>29</v>
      </c>
      <c r="CU8" s="4">
        <v>34</v>
      </c>
      <c r="CW8" s="4">
        <v>36</v>
      </c>
      <c r="CX8" s="4">
        <v>41</v>
      </c>
      <c r="CZ8" s="4">
        <v>37</v>
      </c>
      <c r="DA8" s="4">
        <v>38</v>
      </c>
      <c r="DC8" s="4">
        <v>38</v>
      </c>
      <c r="DD8" s="4">
        <v>29</v>
      </c>
      <c r="DF8" s="4">
        <v>32</v>
      </c>
      <c r="DG8" s="4">
        <v>28</v>
      </c>
      <c r="DI8" s="4">
        <v>31</v>
      </c>
      <c r="DJ8" s="4">
        <v>28</v>
      </c>
      <c r="DL8" s="4">
        <v>26</v>
      </c>
      <c r="DM8" s="4">
        <v>31</v>
      </c>
      <c r="DO8" s="4">
        <v>22</v>
      </c>
      <c r="DP8" s="4">
        <v>31</v>
      </c>
      <c r="DR8" s="4">
        <v>30</v>
      </c>
      <c r="DS8" s="4">
        <v>37</v>
      </c>
      <c r="DU8" s="4">
        <v>30</v>
      </c>
      <c r="DV8" s="4">
        <v>35</v>
      </c>
      <c r="DX8" s="4">
        <v>31</v>
      </c>
      <c r="DY8" s="4">
        <v>26</v>
      </c>
      <c r="EA8" s="4">
        <v>25</v>
      </c>
      <c r="EB8" s="4">
        <v>25</v>
      </c>
      <c r="ED8" s="4">
        <v>24</v>
      </c>
      <c r="EE8" s="4">
        <v>24</v>
      </c>
      <c r="EG8" s="4">
        <v>25</v>
      </c>
      <c r="EH8" s="4">
        <v>28</v>
      </c>
      <c r="EJ8" s="4">
        <v>32</v>
      </c>
      <c r="EK8" s="4">
        <v>35</v>
      </c>
      <c r="EM8" s="4">
        <v>33</v>
      </c>
      <c r="EN8" s="4">
        <v>34</v>
      </c>
      <c r="EP8" s="4">
        <v>34</v>
      </c>
      <c r="EQ8" s="4">
        <v>23</v>
      </c>
      <c r="ES8" s="4">
        <v>28</v>
      </c>
      <c r="ET8" s="4">
        <v>23</v>
      </c>
      <c r="EV8" s="4">
        <v>27</v>
      </c>
      <c r="EW8" s="4">
        <v>22</v>
      </c>
      <c r="EY8" s="4">
        <v>31</v>
      </c>
      <c r="EZ8" s="4">
        <v>31</v>
      </c>
      <c r="FB8" s="4">
        <v>31</v>
      </c>
      <c r="FC8" s="4">
        <v>30</v>
      </c>
      <c r="FE8" s="4">
        <v>34</v>
      </c>
      <c r="FF8" s="4">
        <v>20</v>
      </c>
      <c r="FH8" s="4">
        <v>27</v>
      </c>
      <c r="FI8" s="4">
        <v>19</v>
      </c>
      <c r="FK8" s="4">
        <v>27</v>
      </c>
      <c r="FL8" s="4">
        <v>19</v>
      </c>
      <c r="FN8" s="4">
        <v>38</v>
      </c>
      <c r="FO8" s="4">
        <v>37</v>
      </c>
      <c r="FQ8" s="4">
        <v>40</v>
      </c>
      <c r="FR8" s="4">
        <v>27</v>
      </c>
      <c r="FT8" s="4">
        <v>34</v>
      </c>
      <c r="FU8" s="4">
        <v>26</v>
      </c>
      <c r="FW8" s="4">
        <v>34</v>
      </c>
      <c r="FX8" s="4">
        <v>26</v>
      </c>
      <c r="FZ8" s="4">
        <v>38</v>
      </c>
      <c r="GA8" s="4">
        <v>27</v>
      </c>
      <c r="GC8" s="4">
        <v>33</v>
      </c>
      <c r="GD8" s="4">
        <v>27</v>
      </c>
      <c r="GF8" s="4">
        <v>31</v>
      </c>
      <c r="GG8" s="4">
        <v>27</v>
      </c>
      <c r="GI8" s="4">
        <v>23</v>
      </c>
      <c r="GJ8" s="4">
        <v>27</v>
      </c>
      <c r="GL8" s="4">
        <v>21</v>
      </c>
      <c r="GM8" s="4">
        <v>27</v>
      </c>
      <c r="GO8" s="4">
        <v>21</v>
      </c>
      <c r="GP8" s="4">
        <v>21</v>
      </c>
    </row>
    <row r="9" spans="1:198" x14ac:dyDescent="0.35">
      <c r="A9" s="2" t="s">
        <v>7</v>
      </c>
      <c r="B9" s="4">
        <v>48</v>
      </c>
      <c r="C9" s="4">
        <v>45</v>
      </c>
      <c r="E9" s="4">
        <v>48</v>
      </c>
      <c r="F9" s="4">
        <v>40</v>
      </c>
      <c r="H9" s="4">
        <v>49</v>
      </c>
      <c r="I9" s="4">
        <v>42</v>
      </c>
      <c r="K9" s="4">
        <v>45</v>
      </c>
      <c r="L9" s="4">
        <v>34</v>
      </c>
      <c r="N9" s="4">
        <v>42</v>
      </c>
      <c r="O9" s="4">
        <v>37</v>
      </c>
      <c r="Q9" s="4">
        <v>38</v>
      </c>
      <c r="R9" s="4">
        <v>37</v>
      </c>
      <c r="T9" s="4">
        <v>47</v>
      </c>
      <c r="U9" s="4">
        <v>45</v>
      </c>
      <c r="W9" s="4">
        <v>47</v>
      </c>
      <c r="X9" s="4">
        <v>43</v>
      </c>
      <c r="Z9" s="4">
        <v>48</v>
      </c>
      <c r="AA9" s="4">
        <v>31</v>
      </c>
      <c r="AC9" s="4">
        <v>42</v>
      </c>
      <c r="AD9" s="4">
        <v>30</v>
      </c>
      <c r="AF9" s="4">
        <v>41</v>
      </c>
      <c r="AG9" s="4">
        <v>30</v>
      </c>
      <c r="AI9" s="4">
        <v>51</v>
      </c>
      <c r="AJ9" s="4">
        <v>45</v>
      </c>
      <c r="AL9" s="4">
        <v>51</v>
      </c>
      <c r="AM9" s="4">
        <v>47</v>
      </c>
      <c r="AO9" s="4">
        <v>48</v>
      </c>
      <c r="AP9" s="4">
        <v>38</v>
      </c>
      <c r="AR9" s="4">
        <v>44</v>
      </c>
      <c r="AS9" s="4">
        <v>42</v>
      </c>
      <c r="AU9" s="4">
        <v>41</v>
      </c>
      <c r="AV9" s="4">
        <v>41</v>
      </c>
      <c r="AX9" s="4">
        <v>49</v>
      </c>
      <c r="AY9" s="4">
        <v>49</v>
      </c>
      <c r="BA9" s="4">
        <v>49</v>
      </c>
      <c r="BB9" s="4">
        <v>48</v>
      </c>
      <c r="BD9" s="4">
        <v>50</v>
      </c>
      <c r="BE9" s="4">
        <v>36</v>
      </c>
      <c r="BG9" s="4">
        <v>44</v>
      </c>
      <c r="BH9" s="4">
        <v>35</v>
      </c>
      <c r="BJ9" s="4">
        <v>42</v>
      </c>
      <c r="BK9" s="4">
        <v>34</v>
      </c>
      <c r="BM9" s="4">
        <v>46</v>
      </c>
      <c r="BN9" s="4">
        <v>47</v>
      </c>
      <c r="BP9" s="4">
        <v>42</v>
      </c>
      <c r="BQ9" s="4">
        <v>40</v>
      </c>
      <c r="BS9" s="4">
        <v>40</v>
      </c>
      <c r="BT9" s="4">
        <v>43</v>
      </c>
      <c r="BV9" s="4">
        <v>35</v>
      </c>
      <c r="BW9" s="4">
        <v>42</v>
      </c>
      <c r="BY9" s="4">
        <v>44</v>
      </c>
      <c r="BZ9" s="4">
        <v>50</v>
      </c>
      <c r="CB9" s="4">
        <v>44</v>
      </c>
      <c r="CC9" s="4">
        <v>48</v>
      </c>
      <c r="CE9" s="4">
        <v>45</v>
      </c>
      <c r="CF9" s="4">
        <v>37</v>
      </c>
      <c r="CH9" s="4">
        <v>38</v>
      </c>
      <c r="CI9" s="4">
        <v>36</v>
      </c>
      <c r="CK9" s="4">
        <v>38</v>
      </c>
      <c r="CL9" s="4">
        <v>35</v>
      </c>
      <c r="CN9" s="4">
        <v>44</v>
      </c>
      <c r="CO9" s="4">
        <v>41</v>
      </c>
      <c r="CQ9" s="4">
        <v>41</v>
      </c>
      <c r="CR9" s="4">
        <v>44</v>
      </c>
      <c r="CT9" s="4">
        <v>37</v>
      </c>
      <c r="CU9" s="4">
        <v>43</v>
      </c>
      <c r="CW9" s="4">
        <v>45</v>
      </c>
      <c r="CX9" s="4">
        <v>51</v>
      </c>
      <c r="CZ9" s="4">
        <v>45</v>
      </c>
      <c r="DA9" s="4">
        <v>49</v>
      </c>
      <c r="DC9" s="4">
        <v>47</v>
      </c>
      <c r="DD9" s="4">
        <v>38</v>
      </c>
      <c r="DF9" s="4">
        <v>41</v>
      </c>
      <c r="DG9" s="4">
        <v>37</v>
      </c>
      <c r="DI9" s="4">
        <v>40</v>
      </c>
      <c r="DJ9" s="4">
        <v>37</v>
      </c>
      <c r="DL9" s="4">
        <v>33</v>
      </c>
      <c r="DM9" s="4">
        <v>40</v>
      </c>
      <c r="DO9" s="4">
        <v>29</v>
      </c>
      <c r="DP9" s="4">
        <v>39</v>
      </c>
      <c r="DR9" s="4">
        <v>38</v>
      </c>
      <c r="DS9" s="4">
        <v>47</v>
      </c>
      <c r="DU9" s="4">
        <v>38</v>
      </c>
      <c r="DV9" s="4">
        <v>45</v>
      </c>
      <c r="DX9" s="4">
        <v>39</v>
      </c>
      <c r="DY9" s="4">
        <v>34</v>
      </c>
      <c r="EA9" s="4">
        <v>33</v>
      </c>
      <c r="EB9" s="4">
        <v>33</v>
      </c>
      <c r="ED9" s="4">
        <v>31</v>
      </c>
      <c r="EE9" s="4">
        <v>32</v>
      </c>
      <c r="EG9" s="4">
        <v>33</v>
      </c>
      <c r="EH9" s="4">
        <v>36</v>
      </c>
      <c r="EJ9" s="4">
        <v>41</v>
      </c>
      <c r="EK9" s="4">
        <v>44</v>
      </c>
      <c r="EM9" s="4">
        <v>42</v>
      </c>
      <c r="EN9" s="4">
        <v>42</v>
      </c>
      <c r="EP9" s="4">
        <v>43</v>
      </c>
      <c r="EQ9" s="4">
        <v>30</v>
      </c>
      <c r="ES9" s="4">
        <v>37</v>
      </c>
      <c r="ET9" s="4">
        <v>30</v>
      </c>
      <c r="EV9" s="4">
        <v>35</v>
      </c>
      <c r="EW9" s="4">
        <v>29</v>
      </c>
      <c r="EY9" s="4">
        <v>41</v>
      </c>
      <c r="EZ9" s="4">
        <v>40</v>
      </c>
      <c r="FB9" s="4">
        <v>41</v>
      </c>
      <c r="FC9" s="4">
        <v>38</v>
      </c>
      <c r="FE9" s="4">
        <v>42</v>
      </c>
      <c r="FF9" s="4">
        <v>27</v>
      </c>
      <c r="FH9" s="4">
        <v>36</v>
      </c>
      <c r="FI9" s="4">
        <v>25</v>
      </c>
      <c r="FK9" s="4">
        <v>34</v>
      </c>
      <c r="FL9" s="4">
        <v>24</v>
      </c>
      <c r="FN9" s="4">
        <v>48</v>
      </c>
      <c r="FO9" s="4">
        <v>46</v>
      </c>
      <c r="FQ9" s="4">
        <v>49</v>
      </c>
      <c r="FR9" s="4">
        <v>35</v>
      </c>
      <c r="FT9" s="4">
        <v>44</v>
      </c>
      <c r="FU9" s="4">
        <v>34</v>
      </c>
      <c r="FW9" s="4">
        <v>42</v>
      </c>
      <c r="FX9" s="4">
        <v>34</v>
      </c>
      <c r="FZ9" s="4">
        <v>48</v>
      </c>
      <c r="GA9" s="4">
        <v>35</v>
      </c>
      <c r="GC9" s="4">
        <v>41</v>
      </c>
      <c r="GD9" s="4">
        <v>35</v>
      </c>
      <c r="GF9" s="4">
        <v>41</v>
      </c>
      <c r="GG9" s="4">
        <v>34</v>
      </c>
      <c r="GI9" s="4">
        <v>30</v>
      </c>
      <c r="GJ9" s="4">
        <v>36</v>
      </c>
      <c r="GL9" s="4">
        <v>28</v>
      </c>
      <c r="GM9" s="4">
        <v>35</v>
      </c>
      <c r="GO9" s="4">
        <v>28</v>
      </c>
      <c r="GP9" s="4">
        <v>29</v>
      </c>
    </row>
    <row r="10" spans="1:198" x14ac:dyDescent="0.35">
      <c r="A10" s="2" t="s">
        <v>8</v>
      </c>
      <c r="B10" s="4">
        <v>59</v>
      </c>
      <c r="C10" s="4">
        <v>56</v>
      </c>
      <c r="E10" s="4">
        <v>60</v>
      </c>
      <c r="F10" s="4">
        <v>51</v>
      </c>
      <c r="H10" s="4">
        <v>61</v>
      </c>
      <c r="I10" s="4">
        <v>52</v>
      </c>
      <c r="K10" s="4">
        <v>56</v>
      </c>
      <c r="L10" s="4">
        <v>44</v>
      </c>
      <c r="N10" s="4">
        <v>53</v>
      </c>
      <c r="O10" s="4">
        <v>48</v>
      </c>
      <c r="Q10" s="4">
        <v>48</v>
      </c>
      <c r="R10" s="4">
        <v>47</v>
      </c>
      <c r="T10" s="4">
        <v>58</v>
      </c>
      <c r="U10" s="4">
        <v>56</v>
      </c>
      <c r="W10" s="4">
        <v>58</v>
      </c>
      <c r="X10" s="4">
        <v>54</v>
      </c>
      <c r="Z10" s="4">
        <v>59</v>
      </c>
      <c r="AA10" s="4">
        <v>40</v>
      </c>
      <c r="AC10" s="4">
        <v>52</v>
      </c>
      <c r="AD10" s="4">
        <v>39</v>
      </c>
      <c r="AF10" s="4">
        <v>51</v>
      </c>
      <c r="AG10" s="4">
        <v>38</v>
      </c>
      <c r="AI10" s="4">
        <v>62</v>
      </c>
      <c r="AJ10" s="4">
        <v>56</v>
      </c>
      <c r="AL10" s="4">
        <v>63</v>
      </c>
      <c r="AM10" s="4">
        <v>58</v>
      </c>
      <c r="AO10" s="4">
        <v>59</v>
      </c>
      <c r="AP10" s="4">
        <v>49</v>
      </c>
      <c r="AR10" s="4">
        <v>55</v>
      </c>
      <c r="AS10" s="4">
        <v>52</v>
      </c>
      <c r="AU10" s="4">
        <v>52</v>
      </c>
      <c r="AV10" s="4">
        <v>52</v>
      </c>
      <c r="AX10" s="4">
        <v>60</v>
      </c>
      <c r="AY10" s="4">
        <v>61</v>
      </c>
      <c r="BA10" s="4">
        <v>61</v>
      </c>
      <c r="BB10" s="4">
        <v>59</v>
      </c>
      <c r="BD10" s="4">
        <v>62</v>
      </c>
      <c r="BE10" s="4">
        <v>46</v>
      </c>
      <c r="BG10" s="4">
        <v>55</v>
      </c>
      <c r="BH10" s="4">
        <v>44</v>
      </c>
      <c r="BJ10" s="4">
        <v>53</v>
      </c>
      <c r="BK10" s="4">
        <v>44</v>
      </c>
      <c r="BM10" s="4">
        <v>58</v>
      </c>
      <c r="BN10" s="4">
        <v>58</v>
      </c>
      <c r="BP10" s="4">
        <v>53</v>
      </c>
      <c r="BQ10" s="4">
        <v>50</v>
      </c>
      <c r="BS10" s="4">
        <v>50</v>
      </c>
      <c r="BT10" s="4">
        <v>54</v>
      </c>
      <c r="BV10" s="4">
        <v>45</v>
      </c>
      <c r="BW10" s="4">
        <v>53</v>
      </c>
      <c r="BY10" s="4">
        <v>55</v>
      </c>
      <c r="BZ10" s="4">
        <v>61</v>
      </c>
      <c r="CB10" s="4">
        <v>55</v>
      </c>
      <c r="CC10" s="4">
        <v>59</v>
      </c>
      <c r="CE10" s="4">
        <v>56</v>
      </c>
      <c r="CF10" s="4">
        <v>47</v>
      </c>
      <c r="CH10" s="4">
        <v>49</v>
      </c>
      <c r="CI10" s="4">
        <v>45</v>
      </c>
      <c r="CK10" s="4">
        <v>48</v>
      </c>
      <c r="CL10" s="4">
        <v>45</v>
      </c>
      <c r="CN10" s="4">
        <v>55</v>
      </c>
      <c r="CO10" s="4">
        <v>51</v>
      </c>
      <c r="CQ10" s="4">
        <v>52</v>
      </c>
      <c r="CR10" s="4">
        <v>55</v>
      </c>
      <c r="CT10" s="4">
        <v>47</v>
      </c>
      <c r="CU10" s="4">
        <v>54</v>
      </c>
      <c r="CW10" s="4">
        <v>57</v>
      </c>
      <c r="CX10" s="4">
        <v>63</v>
      </c>
      <c r="CZ10" s="4">
        <v>58</v>
      </c>
      <c r="DA10" s="4">
        <v>61</v>
      </c>
      <c r="DC10" s="4">
        <v>59</v>
      </c>
      <c r="DD10" s="4">
        <v>48</v>
      </c>
      <c r="DF10" s="4">
        <v>51</v>
      </c>
      <c r="DG10" s="4">
        <v>47</v>
      </c>
      <c r="DI10" s="4">
        <v>50</v>
      </c>
      <c r="DJ10" s="4">
        <v>47</v>
      </c>
      <c r="DL10" s="4">
        <v>42</v>
      </c>
      <c r="DM10" s="4">
        <v>50</v>
      </c>
      <c r="DO10" s="4">
        <v>38</v>
      </c>
      <c r="DP10" s="4">
        <v>49</v>
      </c>
      <c r="DR10" s="4">
        <v>48</v>
      </c>
      <c r="DS10" s="4">
        <v>58</v>
      </c>
      <c r="DU10" s="4">
        <v>48</v>
      </c>
      <c r="DV10" s="4">
        <v>56</v>
      </c>
      <c r="DX10" s="4">
        <v>49</v>
      </c>
      <c r="DY10" s="4">
        <v>44</v>
      </c>
      <c r="EA10" s="4">
        <v>42</v>
      </c>
      <c r="EB10" s="4">
        <v>42</v>
      </c>
      <c r="ED10" s="4">
        <v>41</v>
      </c>
      <c r="EE10" s="4">
        <v>41</v>
      </c>
      <c r="EG10" s="4">
        <v>42</v>
      </c>
      <c r="EH10" s="4">
        <v>45</v>
      </c>
      <c r="EJ10" s="4">
        <v>52</v>
      </c>
      <c r="EK10" s="4">
        <v>55</v>
      </c>
      <c r="EM10" s="4">
        <v>52</v>
      </c>
      <c r="EN10" s="4">
        <v>52</v>
      </c>
      <c r="EP10" s="4">
        <v>54</v>
      </c>
      <c r="EQ10" s="4">
        <v>40</v>
      </c>
      <c r="ES10" s="4">
        <v>46</v>
      </c>
      <c r="ET10" s="4">
        <v>38</v>
      </c>
      <c r="EV10" s="4">
        <v>45</v>
      </c>
      <c r="EW10" s="4">
        <v>38</v>
      </c>
      <c r="EY10" s="4">
        <v>51</v>
      </c>
      <c r="EZ10" s="4">
        <v>51</v>
      </c>
      <c r="FB10" s="4">
        <v>51</v>
      </c>
      <c r="FC10" s="4">
        <v>48</v>
      </c>
      <c r="FE10" s="4">
        <v>52</v>
      </c>
      <c r="FF10" s="4">
        <v>34</v>
      </c>
      <c r="FH10" s="4">
        <v>45</v>
      </c>
      <c r="FI10" s="4">
        <v>33</v>
      </c>
      <c r="FK10" s="4">
        <v>44</v>
      </c>
      <c r="FL10" s="4">
        <v>33</v>
      </c>
      <c r="FN10" s="4">
        <v>60</v>
      </c>
      <c r="FO10" s="4">
        <v>58</v>
      </c>
      <c r="FQ10" s="4">
        <v>62</v>
      </c>
      <c r="FR10" s="4">
        <v>45</v>
      </c>
      <c r="FT10" s="4">
        <v>55</v>
      </c>
      <c r="FU10" s="4">
        <v>43</v>
      </c>
      <c r="FW10" s="4">
        <v>53</v>
      </c>
      <c r="FX10" s="4">
        <v>43</v>
      </c>
      <c r="FZ10" s="4">
        <v>59</v>
      </c>
      <c r="GA10" s="4">
        <v>45</v>
      </c>
      <c r="GC10" s="4">
        <v>52</v>
      </c>
      <c r="GD10" s="4">
        <v>45</v>
      </c>
      <c r="GF10" s="4">
        <v>51</v>
      </c>
      <c r="GG10" s="4">
        <v>44</v>
      </c>
      <c r="GI10" s="4">
        <v>39</v>
      </c>
      <c r="GJ10" s="4">
        <v>45</v>
      </c>
      <c r="GL10" s="4">
        <v>38</v>
      </c>
      <c r="GM10" s="4">
        <v>45</v>
      </c>
      <c r="GO10" s="4">
        <v>36</v>
      </c>
      <c r="GP10" s="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2" sqref="F12"/>
    </sheetView>
  </sheetViews>
  <sheetFormatPr defaultRowHeight="14.5" x14ac:dyDescent="0.35"/>
  <sheetData>
    <row r="1" spans="1:11" x14ac:dyDescent="0.35">
      <c r="A1" t="s">
        <v>12</v>
      </c>
      <c r="B1">
        <v>23</v>
      </c>
      <c r="D1" t="s">
        <v>9</v>
      </c>
      <c r="E1">
        <v>24</v>
      </c>
    </row>
    <row r="2" spans="1:11" x14ac:dyDescent="0.35">
      <c r="A2" t="s">
        <v>15</v>
      </c>
      <c r="B2">
        <v>24</v>
      </c>
      <c r="D2" t="s">
        <v>15</v>
      </c>
      <c r="E2">
        <v>21</v>
      </c>
    </row>
    <row r="4" spans="1:11" x14ac:dyDescent="0.35">
      <c r="A4" t="s">
        <v>13</v>
      </c>
      <c r="B4">
        <v>26</v>
      </c>
      <c r="D4" t="s">
        <v>10</v>
      </c>
      <c r="E4">
        <v>31</v>
      </c>
      <c r="G4" t="s">
        <v>9</v>
      </c>
      <c r="H4">
        <v>28</v>
      </c>
    </row>
    <row r="5" spans="1:11" x14ac:dyDescent="0.35">
      <c r="A5" t="s">
        <v>14</v>
      </c>
      <c r="B5">
        <v>23</v>
      </c>
      <c r="D5" t="s">
        <v>13</v>
      </c>
      <c r="E5">
        <v>27</v>
      </c>
      <c r="G5" t="s">
        <v>10</v>
      </c>
      <c r="H5">
        <v>27</v>
      </c>
      <c r="J5" t="s">
        <v>9</v>
      </c>
      <c r="K5">
        <v>21</v>
      </c>
    </row>
    <row r="7" spans="1:11" x14ac:dyDescent="0.35">
      <c r="A7" t="s">
        <v>19</v>
      </c>
      <c r="B7">
        <v>16</v>
      </c>
      <c r="D7" t="s">
        <v>16</v>
      </c>
      <c r="E7">
        <v>20</v>
      </c>
      <c r="G7" t="s">
        <v>16</v>
      </c>
      <c r="H7">
        <v>23</v>
      </c>
      <c r="J7" t="s">
        <v>16</v>
      </c>
      <c r="K7">
        <v>20</v>
      </c>
    </row>
    <row r="8" spans="1:11" x14ac:dyDescent="0.35">
      <c r="A8" t="s">
        <v>20</v>
      </c>
      <c r="B8">
        <v>20</v>
      </c>
      <c r="D8" t="s">
        <v>20</v>
      </c>
      <c r="E8">
        <v>13</v>
      </c>
      <c r="G8" t="s">
        <v>17</v>
      </c>
      <c r="H8">
        <v>23</v>
      </c>
    </row>
    <row r="10" spans="1:11" x14ac:dyDescent="0.35">
      <c r="A10" t="s">
        <v>18</v>
      </c>
      <c r="B10">
        <v>23</v>
      </c>
      <c r="D10" t="s">
        <v>17</v>
      </c>
      <c r="E10">
        <v>28</v>
      </c>
    </row>
    <row r="11" spans="1:11" x14ac:dyDescent="0.35">
      <c r="A11" t="s">
        <v>21</v>
      </c>
      <c r="B11">
        <v>17</v>
      </c>
      <c r="D11" t="s">
        <v>18</v>
      </c>
      <c r="E1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R7" sqref="R7"/>
    </sheetView>
  </sheetViews>
  <sheetFormatPr defaultRowHeight="14.5" x14ac:dyDescent="0.35"/>
  <cols>
    <col min="1" max="1" width="1.26953125" style="9" bestFit="1" customWidth="1"/>
    <col min="2" max="2" width="11.6328125" style="9" bestFit="1" customWidth="1"/>
    <col min="3" max="3" width="9" style="9" bestFit="1" customWidth="1"/>
    <col min="4" max="4" width="1.26953125" style="9" bestFit="1" customWidth="1"/>
    <col min="5" max="6" width="11.6328125" style="9" bestFit="1" customWidth="1"/>
    <col min="7" max="7" width="1.26953125" style="9" bestFit="1" customWidth="1"/>
    <col min="8" max="8" width="11.6328125" style="9" bestFit="1" customWidth="1"/>
    <col min="9" max="9" width="8.7265625" style="9"/>
    <col min="10" max="10" width="1.26953125" style="9" bestFit="1" customWidth="1"/>
    <col min="11" max="11" width="8.7265625" style="9"/>
    <col min="12" max="12" width="9.36328125" style="9" bestFit="1" customWidth="1"/>
    <col min="13" max="13" width="1.26953125" style="9" bestFit="1" customWidth="1"/>
    <col min="14" max="14" width="9.36328125" style="9" bestFit="1" customWidth="1"/>
    <col min="15" max="15" width="6.81640625" style="9" bestFit="1" customWidth="1"/>
    <col min="16" max="16" width="1.26953125" style="9" bestFit="1" customWidth="1"/>
    <col min="17" max="16384" width="8.7265625" style="9"/>
  </cols>
  <sheetData>
    <row r="1" spans="1:16" ht="15" thickBot="1" x14ac:dyDescent="0.4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 t="s">
        <v>11</v>
      </c>
    </row>
    <row r="2" spans="1:16" x14ac:dyDescent="0.35">
      <c r="A2" s="35"/>
      <c r="B2" s="36"/>
      <c r="C2" s="36"/>
      <c r="D2" s="36"/>
      <c r="E2" s="36"/>
      <c r="F2" s="36"/>
      <c r="G2" s="36"/>
      <c r="H2" s="41" t="s">
        <v>46</v>
      </c>
      <c r="I2" s="42"/>
      <c r="J2" s="36"/>
      <c r="K2" s="36"/>
      <c r="L2" s="36"/>
      <c r="M2" s="36"/>
      <c r="N2" s="36"/>
      <c r="O2" s="36"/>
      <c r="P2" s="37"/>
    </row>
    <row r="3" spans="1:16" ht="15" thickBot="1" x14ac:dyDescent="0.4">
      <c r="A3" s="35"/>
      <c r="B3" s="36"/>
      <c r="C3" s="36"/>
      <c r="D3" s="36"/>
      <c r="E3" s="36"/>
      <c r="F3" s="36"/>
      <c r="G3" s="36"/>
      <c r="H3" s="45" t="s">
        <v>33</v>
      </c>
      <c r="I3" s="46"/>
      <c r="J3" s="36"/>
      <c r="K3" s="36"/>
      <c r="L3" s="36"/>
      <c r="M3" s="36"/>
      <c r="N3" s="36"/>
      <c r="O3" s="36"/>
      <c r="P3" s="37"/>
    </row>
    <row r="4" spans="1:16" x14ac:dyDescent="0.35">
      <c r="A4" s="35"/>
      <c r="B4" s="36"/>
      <c r="C4" s="36"/>
      <c r="D4" s="36"/>
      <c r="E4" s="36"/>
      <c r="F4" s="36"/>
      <c r="G4" s="36"/>
      <c r="H4" s="43" t="s">
        <v>32</v>
      </c>
      <c r="I4" s="44"/>
      <c r="J4" s="36"/>
      <c r="K4" s="36"/>
      <c r="L4" s="36"/>
      <c r="M4" s="36"/>
      <c r="N4" s="36"/>
      <c r="O4" s="36"/>
      <c r="P4" s="37"/>
    </row>
    <row r="5" spans="1:16" ht="15" thickBot="1" x14ac:dyDescent="0.4">
      <c r="A5" s="35"/>
      <c r="B5" s="36"/>
      <c r="C5" s="36"/>
      <c r="D5" s="36"/>
      <c r="E5" s="36"/>
      <c r="F5" s="36"/>
      <c r="G5" s="36"/>
      <c r="H5" s="47" t="s">
        <v>34</v>
      </c>
      <c r="I5" s="48"/>
      <c r="J5" s="36"/>
      <c r="K5" s="36"/>
      <c r="L5" s="36"/>
      <c r="M5" s="36"/>
      <c r="N5" s="36"/>
      <c r="O5" s="36"/>
      <c r="P5" s="37"/>
    </row>
    <row r="6" spans="1:16" ht="15" thickBot="1" x14ac:dyDescent="0.4">
      <c r="A6" s="35"/>
      <c r="B6" s="36"/>
      <c r="C6" s="36"/>
      <c r="D6" s="36"/>
      <c r="E6" s="36"/>
      <c r="F6" s="36"/>
      <c r="G6" s="36"/>
      <c r="H6" s="36"/>
      <c r="I6" s="24"/>
      <c r="J6" s="36"/>
      <c r="K6" s="36"/>
      <c r="L6" s="36"/>
      <c r="M6" s="36"/>
      <c r="N6" s="36"/>
      <c r="O6" s="36"/>
      <c r="P6" s="37"/>
    </row>
    <row r="7" spans="1:16" ht="15" thickBot="1" x14ac:dyDescent="0.4">
      <c r="A7" s="35"/>
      <c r="B7" s="36"/>
      <c r="C7" s="36"/>
      <c r="D7" s="36"/>
      <c r="E7" s="36"/>
      <c r="F7" s="36"/>
      <c r="G7" s="36"/>
      <c r="H7" s="12" t="s">
        <v>32</v>
      </c>
      <c r="I7" s="11" t="s">
        <v>35</v>
      </c>
      <c r="J7" s="36"/>
      <c r="K7" s="36"/>
      <c r="L7" s="36"/>
      <c r="M7" s="36"/>
      <c r="N7" s="36"/>
      <c r="O7" s="36"/>
      <c r="P7" s="37"/>
    </row>
    <row r="8" spans="1:16" ht="15" thickBot="1" x14ac:dyDescent="0.4">
      <c r="A8" s="35"/>
      <c r="B8" s="36"/>
      <c r="C8" s="36"/>
      <c r="D8" s="36"/>
      <c r="E8" s="36"/>
      <c r="F8" s="29"/>
      <c r="G8" s="28"/>
      <c r="H8" s="15">
        <v>21</v>
      </c>
      <c r="I8" s="10">
        <v>20</v>
      </c>
      <c r="J8" s="30"/>
      <c r="K8" s="31"/>
      <c r="L8" s="26"/>
      <c r="M8" s="36"/>
      <c r="N8" s="36"/>
      <c r="O8" s="36"/>
      <c r="P8" s="37"/>
    </row>
    <row r="9" spans="1:16" ht="15" thickBot="1" x14ac:dyDescent="0.4">
      <c r="A9" s="35"/>
      <c r="B9" s="36"/>
      <c r="C9" s="36"/>
      <c r="D9" s="36" t="s">
        <v>11</v>
      </c>
      <c r="E9" s="12" t="s">
        <v>32</v>
      </c>
      <c r="F9" s="13" t="s">
        <v>36</v>
      </c>
      <c r="G9" s="36" t="s">
        <v>11</v>
      </c>
      <c r="H9" s="36"/>
      <c r="I9" s="36"/>
      <c r="J9" s="36" t="s">
        <v>11</v>
      </c>
      <c r="K9" s="11" t="s">
        <v>35</v>
      </c>
      <c r="L9" s="19" t="s">
        <v>41</v>
      </c>
      <c r="M9" s="36"/>
      <c r="N9" s="36"/>
      <c r="O9" s="36"/>
      <c r="P9" s="37"/>
    </row>
    <row r="10" spans="1:16" ht="15" thickBot="1" x14ac:dyDescent="0.4">
      <c r="A10" s="35"/>
      <c r="B10" s="36"/>
      <c r="C10" s="27"/>
      <c r="D10" s="28"/>
      <c r="E10" s="15">
        <v>28</v>
      </c>
      <c r="F10" s="10">
        <v>27</v>
      </c>
      <c r="G10" s="36"/>
      <c r="H10" s="36"/>
      <c r="I10" s="36"/>
      <c r="J10" s="36"/>
      <c r="K10" s="15">
        <v>23</v>
      </c>
      <c r="L10" s="10">
        <v>23</v>
      </c>
      <c r="M10" s="30"/>
      <c r="N10" s="31"/>
      <c r="O10" s="25"/>
      <c r="P10" s="37"/>
    </row>
    <row r="11" spans="1:16" ht="15" thickBot="1" x14ac:dyDescent="0.4">
      <c r="A11" s="35"/>
      <c r="B11" s="36"/>
      <c r="C11" s="26"/>
      <c r="D11" s="36"/>
      <c r="E11" s="36"/>
      <c r="F11" s="24"/>
      <c r="G11" s="36"/>
      <c r="H11" s="36"/>
      <c r="I11" s="36"/>
      <c r="J11" s="36"/>
      <c r="K11" s="36"/>
      <c r="L11" s="24"/>
      <c r="M11" s="36"/>
      <c r="N11" s="36"/>
      <c r="O11" s="26"/>
      <c r="P11" s="37"/>
    </row>
    <row r="12" spans="1:16" ht="15" thickBot="1" x14ac:dyDescent="0.4">
      <c r="A12" s="35"/>
      <c r="B12" s="12" t="s">
        <v>32</v>
      </c>
      <c r="C12" s="14" t="s">
        <v>39</v>
      </c>
      <c r="D12" s="36"/>
      <c r="E12" s="13" t="s">
        <v>36</v>
      </c>
      <c r="F12" s="17" t="s">
        <v>37</v>
      </c>
      <c r="G12" s="36"/>
      <c r="H12" s="36"/>
      <c r="I12" s="36"/>
      <c r="J12" s="36"/>
      <c r="K12" s="11" t="s">
        <v>35</v>
      </c>
      <c r="L12" s="20" t="s">
        <v>42</v>
      </c>
      <c r="M12" s="36" t="s">
        <v>11</v>
      </c>
      <c r="N12" s="19" t="s">
        <v>41</v>
      </c>
      <c r="O12" s="22" t="s">
        <v>44</v>
      </c>
      <c r="P12" s="37"/>
    </row>
    <row r="13" spans="1:16" ht="15" thickBot="1" x14ac:dyDescent="0.4">
      <c r="A13" s="35"/>
      <c r="B13" s="15">
        <v>24</v>
      </c>
      <c r="C13" s="10">
        <v>21</v>
      </c>
      <c r="D13" s="36"/>
      <c r="E13" s="15">
        <v>31</v>
      </c>
      <c r="F13" s="10">
        <v>27</v>
      </c>
      <c r="G13" s="36"/>
      <c r="H13" s="36"/>
      <c r="I13" s="36"/>
      <c r="J13" s="36"/>
      <c r="K13" s="15">
        <v>20</v>
      </c>
      <c r="L13" s="10">
        <v>13</v>
      </c>
      <c r="M13" s="36"/>
      <c r="N13" s="15">
        <v>28</v>
      </c>
      <c r="O13" s="10">
        <v>27</v>
      </c>
      <c r="P13" s="37"/>
    </row>
    <row r="14" spans="1:16" ht="15" thickBot="1" x14ac:dyDescent="0.4">
      <c r="A14" s="35"/>
      <c r="B14" s="36"/>
      <c r="C14" s="24"/>
      <c r="D14" s="36"/>
      <c r="E14" s="36"/>
      <c r="F14" s="24"/>
      <c r="G14" s="36"/>
      <c r="H14" s="36"/>
      <c r="I14" s="36"/>
      <c r="J14" s="36"/>
      <c r="K14" s="36"/>
      <c r="L14" s="24"/>
      <c r="M14" s="36"/>
      <c r="N14" s="36"/>
      <c r="O14" s="24"/>
      <c r="P14" s="37"/>
    </row>
    <row r="15" spans="1:16" ht="15" thickBot="1" x14ac:dyDescent="0.4">
      <c r="A15" s="35"/>
      <c r="B15" s="16" t="s">
        <v>40</v>
      </c>
      <c r="C15" s="14" t="s">
        <v>39</v>
      </c>
      <c r="D15" s="36"/>
      <c r="E15" s="17" t="s">
        <v>37</v>
      </c>
      <c r="F15" s="18" t="s">
        <v>38</v>
      </c>
      <c r="G15" s="36"/>
      <c r="H15" s="36"/>
      <c r="I15" s="36"/>
      <c r="J15" s="36"/>
      <c r="K15" s="21" t="s">
        <v>43</v>
      </c>
      <c r="L15" s="20" t="s">
        <v>42</v>
      </c>
      <c r="M15" s="36"/>
      <c r="N15" s="22" t="s">
        <v>44</v>
      </c>
      <c r="O15" s="23" t="s">
        <v>45</v>
      </c>
      <c r="P15" s="37"/>
    </row>
    <row r="16" spans="1:16" ht="15" thickBot="1" x14ac:dyDescent="0.4">
      <c r="A16" s="35"/>
      <c r="B16" s="10">
        <v>23</v>
      </c>
      <c r="C16" s="15">
        <v>24</v>
      </c>
      <c r="D16" s="36"/>
      <c r="E16" s="15">
        <v>26</v>
      </c>
      <c r="F16" s="10">
        <v>23</v>
      </c>
      <c r="G16" s="36"/>
      <c r="H16" s="36"/>
      <c r="I16" s="36"/>
      <c r="J16" s="36"/>
      <c r="K16" s="10">
        <v>16</v>
      </c>
      <c r="L16" s="15">
        <v>20</v>
      </c>
      <c r="M16" s="36"/>
      <c r="N16" s="15">
        <v>23</v>
      </c>
      <c r="O16" s="10">
        <v>17</v>
      </c>
      <c r="P16" s="37"/>
    </row>
    <row r="17" spans="1:16" ht="15" thickBot="1" x14ac:dyDescent="0.4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40"/>
    </row>
  </sheetData>
  <mergeCells count="4">
    <mergeCell ref="H2:I2"/>
    <mergeCell ref="H4:I4"/>
    <mergeCell ref="H3:I3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workbookViewId="0">
      <selection activeCell="E16" sqref="E16"/>
    </sheetView>
  </sheetViews>
  <sheetFormatPr defaultRowHeight="14.5" x14ac:dyDescent="0.35"/>
  <sheetData>
    <row r="1" spans="1:13" x14ac:dyDescent="0.35">
      <c r="B1" t="str">
        <f t="array" ref="B1:M1">TRANSPOSE(A2:A13)</f>
        <v>NE</v>
      </c>
      <c r="C1" t="str">
        <v>DEN</v>
      </c>
      <c r="D1" t="str">
        <v>PIT</v>
      </c>
      <c r="E1" t="str">
        <v>IND</v>
      </c>
      <c r="F1" t="str">
        <v>CIN</v>
      </c>
      <c r="G1" t="str">
        <v>BAL</v>
      </c>
      <c r="H1" t="str">
        <v>SEA</v>
      </c>
      <c r="I1" t="str">
        <v>GB</v>
      </c>
      <c r="J1" t="str">
        <v>DAL</v>
      </c>
      <c r="K1" t="str">
        <v>CAR</v>
      </c>
      <c r="L1" t="str">
        <v>ARI</v>
      </c>
      <c r="M1" t="str">
        <v>DET</v>
      </c>
    </row>
    <row r="2" spans="1:13" x14ac:dyDescent="0.35">
      <c r="A2" t="s">
        <v>9</v>
      </c>
      <c r="B2" t="s">
        <v>22</v>
      </c>
      <c r="C2">
        <f>Matchups!B2</f>
        <v>0.53846229999999995</v>
      </c>
      <c r="D2">
        <f>Matchups!E2</f>
        <v>0.63545510000000005</v>
      </c>
      <c r="E2">
        <f>Matchups!H2</f>
        <v>0.6060989</v>
      </c>
      <c r="F2">
        <f>Matchups!K2</f>
        <v>0.68938460000000001</v>
      </c>
      <c r="G2">
        <f>Matchups!N2</f>
        <v>0.58515499999999998</v>
      </c>
      <c r="H2">
        <f>Matchups!Q2</f>
        <v>0.52437160000000005</v>
      </c>
      <c r="I2">
        <f>Matchups!T2</f>
        <v>0.52964540000000004</v>
      </c>
      <c r="J2">
        <f>Matchups!W2</f>
        <v>0.56020700000000001</v>
      </c>
      <c r="K2">
        <f>Matchups!Z2</f>
        <v>0.76380380000000003</v>
      </c>
      <c r="L2">
        <f>Matchups!AC2</f>
        <v>0.70042879999999996</v>
      </c>
      <c r="M2">
        <f>Matchups!AF2</f>
        <v>0.68172010000000005</v>
      </c>
    </row>
    <row r="3" spans="1:13" x14ac:dyDescent="0.35">
      <c r="A3" t="s">
        <v>10</v>
      </c>
      <c r="B3">
        <f>1-C2</f>
        <v>0.46153770000000005</v>
      </c>
      <c r="C3" t="s">
        <v>22</v>
      </c>
      <c r="D3">
        <f>Matchups!AI2</f>
        <v>0.59001360000000003</v>
      </c>
      <c r="E3">
        <f>Matchups!AL2</f>
        <v>0.56456689999999998</v>
      </c>
      <c r="F3">
        <f>Matchups!AO2</f>
        <v>0.64004439999999996</v>
      </c>
      <c r="G3">
        <f>Matchups!AR2</f>
        <v>0.54029919999999998</v>
      </c>
      <c r="H3">
        <f>Matchups!AU2</f>
        <v>0.48310570000000003</v>
      </c>
      <c r="I3">
        <f>Matchups!AX2</f>
        <v>0.4946142</v>
      </c>
      <c r="J3">
        <f>Matchups!BA2</f>
        <v>0.52093179999999994</v>
      </c>
      <c r="K3">
        <f>Matchups!BD2</f>
        <v>0.71221670000000004</v>
      </c>
      <c r="L3">
        <f>Matchups!BG2</f>
        <v>0.64704240000000002</v>
      </c>
      <c r="M3">
        <f>Matchups!BK2</f>
        <v>0.36951109999999998</v>
      </c>
    </row>
    <row r="4" spans="1:13" x14ac:dyDescent="0.35">
      <c r="A4" t="s">
        <v>12</v>
      </c>
      <c r="B4">
        <f>1-D2</f>
        <v>0.36454489999999995</v>
      </c>
      <c r="C4">
        <f>1-D3</f>
        <v>0.40998639999999997</v>
      </c>
      <c r="D4" t="s">
        <v>22</v>
      </c>
      <c r="E4">
        <f>Matchups!BM2</f>
        <v>0.47212989999999999</v>
      </c>
      <c r="F4">
        <f>Matchups!BP2</f>
        <v>0.54728520000000003</v>
      </c>
      <c r="G4">
        <f>Matchups!BS2</f>
        <v>0.44316100000000003</v>
      </c>
      <c r="H4">
        <f>Matchups!BV2</f>
        <v>0.37697510000000001</v>
      </c>
      <c r="I4">
        <f>Matchups!BY2</f>
        <v>0.4016284</v>
      </c>
      <c r="J4">
        <f>Matchups!CB2</f>
        <v>0.42994320000000003</v>
      </c>
      <c r="K4">
        <f>Matchups!CE2</f>
        <v>0.62809800000000005</v>
      </c>
      <c r="L4">
        <f>Matchups!CH2</f>
        <v>0.55036940000000001</v>
      </c>
      <c r="M4">
        <f>Matchups!CK2</f>
        <v>0.5310452</v>
      </c>
    </row>
    <row r="5" spans="1:13" x14ac:dyDescent="0.35">
      <c r="A5" t="s">
        <v>13</v>
      </c>
      <c r="B5">
        <f>1-E2</f>
        <v>0.3939011</v>
      </c>
      <c r="C5">
        <f>1-E3</f>
        <v>0.43543310000000002</v>
      </c>
      <c r="D5">
        <f>1-E4</f>
        <v>0.52787010000000001</v>
      </c>
      <c r="E5" t="s">
        <v>22</v>
      </c>
      <c r="F5">
        <f>Matchups!CN2</f>
        <v>0.57290569999999996</v>
      </c>
      <c r="G5">
        <f>Matchups!CQ2</f>
        <v>0.4689218</v>
      </c>
      <c r="H5">
        <f>Matchups!CT2</f>
        <v>0.4054973</v>
      </c>
      <c r="I5">
        <f>Matchups!CW2</f>
        <v>0.42535679999999998</v>
      </c>
      <c r="J5">
        <f>Matchups!CZ2</f>
        <v>0.45697409999999999</v>
      </c>
      <c r="K5">
        <f>Matchups!DC2</f>
        <v>0.65492779999999995</v>
      </c>
      <c r="L5">
        <f>Matchups!DF2</f>
        <v>0.57833500000000004</v>
      </c>
      <c r="M5">
        <f>Matchups!DI2</f>
        <v>0.55627320000000002</v>
      </c>
    </row>
    <row r="6" spans="1:13" x14ac:dyDescent="0.35">
      <c r="A6" t="s">
        <v>14</v>
      </c>
      <c r="B6">
        <f>1-F2</f>
        <v>0.31061539999999999</v>
      </c>
      <c r="C6">
        <f>1-F3</f>
        <v>0.35995560000000004</v>
      </c>
      <c r="D6">
        <f>1-F4</f>
        <v>0.45271479999999997</v>
      </c>
      <c r="E6">
        <f>1-F5</f>
        <v>0.42709430000000004</v>
      </c>
      <c r="F6" t="s">
        <v>22</v>
      </c>
      <c r="G6">
        <f>Matchups!DL2</f>
        <v>0.38463979999999998</v>
      </c>
      <c r="H6">
        <f>Matchups!DO2</f>
        <v>0.31789529999999999</v>
      </c>
      <c r="I6">
        <f>Matchups!DR2</f>
        <v>0.35157939999999999</v>
      </c>
      <c r="J6">
        <f>Matchups!DU2</f>
        <v>0.3801293</v>
      </c>
      <c r="K6">
        <f>Matchups!DX2</f>
        <v>0.59142349999999999</v>
      </c>
      <c r="L6">
        <f>Matchups!EA2</f>
        <v>0.49748550000000002</v>
      </c>
      <c r="M6">
        <f>Matchups!ED2</f>
        <v>0.4754448</v>
      </c>
    </row>
    <row r="7" spans="1:13" x14ac:dyDescent="0.35">
      <c r="A7" t="s">
        <v>15</v>
      </c>
      <c r="B7">
        <f>1-G2</f>
        <v>0.41484500000000002</v>
      </c>
      <c r="C7">
        <f>1-G3</f>
        <v>0.45970080000000002</v>
      </c>
      <c r="D7">
        <f>1-G4</f>
        <v>0.55683899999999997</v>
      </c>
      <c r="E7">
        <f>1-G5</f>
        <v>0.53107820000000006</v>
      </c>
      <c r="F7">
        <f>1-G6</f>
        <v>0.61536020000000002</v>
      </c>
      <c r="G7" t="s">
        <v>22</v>
      </c>
      <c r="H7">
        <f>Matchups!EG2</f>
        <v>0.4334035</v>
      </c>
      <c r="I7">
        <f>Matchups!EJ2</f>
        <v>0.44847290000000001</v>
      </c>
      <c r="J7">
        <f>Matchups!EM2</f>
        <v>0.48723739999999999</v>
      </c>
      <c r="K7">
        <f>Matchups!EP2</f>
        <v>0.70034240000000003</v>
      </c>
      <c r="L7">
        <f>Matchups!ES2</f>
        <v>0.62044690000000002</v>
      </c>
      <c r="M7">
        <f>Matchups!EV2</f>
        <v>0.60334889999999997</v>
      </c>
    </row>
    <row r="8" spans="1:13" x14ac:dyDescent="0.35">
      <c r="A8" t="s">
        <v>16</v>
      </c>
      <c r="B8">
        <f>1-H2</f>
        <v>0.47562839999999995</v>
      </c>
      <c r="C8">
        <f>1-H3</f>
        <v>0.51689429999999992</v>
      </c>
      <c r="D8">
        <f>1-H4</f>
        <v>0.62302489999999999</v>
      </c>
      <c r="E8">
        <f>1-H5</f>
        <v>0.59450270000000005</v>
      </c>
      <c r="F8">
        <f>1-H6</f>
        <v>0.68210470000000001</v>
      </c>
      <c r="G8">
        <f>1-H7</f>
        <v>0.56659649999999995</v>
      </c>
      <c r="H8" t="s">
        <v>22</v>
      </c>
      <c r="I8">
        <f>Matchups!EY2</f>
        <v>0.51198120000000003</v>
      </c>
      <c r="J8">
        <f>Matchups!FB2</f>
        <v>0.5432226</v>
      </c>
      <c r="K8">
        <f>Matchups!FE2</f>
        <v>0.76678729999999995</v>
      </c>
      <c r="L8">
        <f>Matchups!FH2</f>
        <v>0.69976130000000003</v>
      </c>
      <c r="M8">
        <f>Matchups!FK2</f>
        <v>0.67572469999999996</v>
      </c>
    </row>
    <row r="9" spans="1:13" x14ac:dyDescent="0.35">
      <c r="A9" t="s">
        <v>17</v>
      </c>
      <c r="B9">
        <f>1-I2</f>
        <v>0.47035459999999996</v>
      </c>
      <c r="C9">
        <f>1-I3</f>
        <v>0.5053858</v>
      </c>
      <c r="D9">
        <f>1-I4</f>
        <v>0.5983716</v>
      </c>
      <c r="E9">
        <f>1-I5</f>
        <v>0.57464320000000002</v>
      </c>
      <c r="F9">
        <f>1-I6</f>
        <v>0.64842060000000001</v>
      </c>
      <c r="G9">
        <f>1-I7</f>
        <v>0.55152709999999994</v>
      </c>
      <c r="H9">
        <f>1-I8</f>
        <v>0.48801879999999997</v>
      </c>
      <c r="I9" t="s">
        <v>22</v>
      </c>
      <c r="J9">
        <f>Matchups!FN2</f>
        <v>0.52941769999999999</v>
      </c>
      <c r="K9">
        <f>Matchups!FQ2</f>
        <v>0.7265144</v>
      </c>
      <c r="L9">
        <f>Matchups!FT2</f>
        <v>0.66239919999999997</v>
      </c>
      <c r="M9">
        <f>Matchups!FW2</f>
        <v>0.64181449999999995</v>
      </c>
    </row>
    <row r="10" spans="1:13" x14ac:dyDescent="0.35">
      <c r="A10" t="s">
        <v>18</v>
      </c>
      <c r="B10">
        <f>1-J2</f>
        <v>0.43979299999999999</v>
      </c>
      <c r="C10">
        <f>1-J3</f>
        <v>0.47906820000000006</v>
      </c>
      <c r="D10">
        <f>1-J4</f>
        <v>0.57005679999999992</v>
      </c>
      <c r="E10">
        <f>1-J5</f>
        <v>0.54302589999999995</v>
      </c>
      <c r="F10">
        <f>1-J6</f>
        <v>0.6198707</v>
      </c>
      <c r="G10">
        <f>1-J7</f>
        <v>0.51276260000000007</v>
      </c>
      <c r="H10">
        <f>1-J8</f>
        <v>0.4567774</v>
      </c>
      <c r="I10">
        <f>1-J9</f>
        <v>0.47058230000000001</v>
      </c>
      <c r="J10" t="s">
        <v>22</v>
      </c>
      <c r="K10">
        <f>Matchups!FZ2</f>
        <v>0.69663410000000003</v>
      </c>
      <c r="L10">
        <f>Matchups!GC2</f>
        <v>0.62109250000000005</v>
      </c>
      <c r="M10">
        <f>Matchups!GF2</f>
        <v>0.60212840000000001</v>
      </c>
    </row>
    <row r="11" spans="1:13" x14ac:dyDescent="0.35">
      <c r="A11" t="s">
        <v>19</v>
      </c>
      <c r="B11">
        <f>1-K2</f>
        <v>0.23619619999999997</v>
      </c>
      <c r="C11">
        <f>1-K3</f>
        <v>0.28778329999999996</v>
      </c>
      <c r="D11">
        <f>1-K4</f>
        <v>0.37190199999999995</v>
      </c>
      <c r="E11">
        <f>1-K5</f>
        <v>0.34507220000000005</v>
      </c>
      <c r="F11">
        <f>1-K6</f>
        <v>0.40857650000000001</v>
      </c>
      <c r="G11">
        <f>1-K7</f>
        <v>0.29965759999999997</v>
      </c>
      <c r="H11">
        <f>1-K8</f>
        <v>0.23321270000000005</v>
      </c>
      <c r="I11">
        <f>1-K9</f>
        <v>0.2734856</v>
      </c>
      <c r="J11">
        <f>1-K10</f>
        <v>0.30336589999999997</v>
      </c>
      <c r="K11" t="s">
        <v>22</v>
      </c>
      <c r="L11">
        <f>Matchups!GI2</f>
        <v>0.39860780000000001</v>
      </c>
      <c r="M11">
        <f>Matchups!GL2</f>
        <v>0.37739830000000002</v>
      </c>
    </row>
    <row r="12" spans="1:13" x14ac:dyDescent="0.35">
      <c r="A12" t="s">
        <v>20</v>
      </c>
      <c r="B12">
        <f>1-L2</f>
        <v>0.29957120000000004</v>
      </c>
      <c r="C12">
        <f>1-L3</f>
        <v>0.35295759999999998</v>
      </c>
      <c r="D12">
        <f>1-L4</f>
        <v>0.44963059999999999</v>
      </c>
      <c r="E12">
        <f>1-L5</f>
        <v>0.42166499999999996</v>
      </c>
      <c r="F12">
        <f>1-L6</f>
        <v>0.50251449999999998</v>
      </c>
      <c r="G12">
        <f>1-L7</f>
        <v>0.37955309999999998</v>
      </c>
      <c r="H12">
        <f>1-L8</f>
        <v>0.30023869999999997</v>
      </c>
      <c r="I12">
        <f>1-L9</f>
        <v>0.33760080000000003</v>
      </c>
      <c r="J12">
        <f>1-L10</f>
        <v>0.37890749999999995</v>
      </c>
      <c r="K12">
        <f>1-L11</f>
        <v>0.60139220000000004</v>
      </c>
      <c r="L12" t="s">
        <v>22</v>
      </c>
      <c r="M12">
        <f>Matchups!GO2</f>
        <v>0.47729149999999998</v>
      </c>
    </row>
    <row r="13" spans="1:13" x14ac:dyDescent="0.35">
      <c r="A13" t="s">
        <v>21</v>
      </c>
      <c r="B13">
        <f>1-M2</f>
        <v>0.31827989999999995</v>
      </c>
      <c r="C13">
        <f>1-M3</f>
        <v>0.63048890000000002</v>
      </c>
      <c r="D13">
        <f>1-M4</f>
        <v>0.4689548</v>
      </c>
      <c r="E13">
        <f>1-M5</f>
        <v>0.44372679999999998</v>
      </c>
      <c r="F13">
        <f>1-M6</f>
        <v>0.5245552</v>
      </c>
      <c r="G13">
        <f>1-M7</f>
        <v>0.39665110000000003</v>
      </c>
      <c r="H13">
        <f>1-M8</f>
        <v>0.32427530000000004</v>
      </c>
      <c r="I13">
        <f>1-M9</f>
        <v>0.35818550000000005</v>
      </c>
      <c r="J13">
        <f>1-M10</f>
        <v>0.39787159999999999</v>
      </c>
      <c r="K13">
        <f>1-M11</f>
        <v>0.62260169999999992</v>
      </c>
      <c r="L13">
        <f>1-M12</f>
        <v>0.52270850000000002</v>
      </c>
      <c r="M13" t="s">
        <v>22</v>
      </c>
    </row>
    <row r="181" spans="6:6" x14ac:dyDescent="0.35">
      <c r="F181" t="e">
        <f>Matrix!d</f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opLeftCell="A91" workbookViewId="0">
      <selection activeCell="J98" sqref="J98"/>
    </sheetView>
  </sheetViews>
  <sheetFormatPr defaultRowHeight="14.5" x14ac:dyDescent="0.35"/>
  <sheetData>
    <row r="1" spans="1:8" x14ac:dyDescent="0.35">
      <c r="A1" s="5" t="s">
        <v>13</v>
      </c>
      <c r="B1">
        <f>Matrix!$F$5</f>
        <v>0.57290569999999996</v>
      </c>
      <c r="C1" s="5" t="s">
        <v>9</v>
      </c>
      <c r="D1">
        <f>Matrix!$E$2</f>
        <v>0.6060989</v>
      </c>
      <c r="E1" s="5" t="s">
        <v>9</v>
      </c>
      <c r="F1">
        <f>Matrix!$C$2</f>
        <v>0.53846229999999995</v>
      </c>
      <c r="G1" t="s">
        <v>23</v>
      </c>
      <c r="H1">
        <f>B1*B4*D1*D4*F1</f>
        <v>4.8888363181072744E-2</v>
      </c>
    </row>
    <row r="2" spans="1:8" x14ac:dyDescent="0.35">
      <c r="A2" t="s">
        <v>14</v>
      </c>
      <c r="C2" t="s">
        <v>13</v>
      </c>
      <c r="E2" t="s">
        <v>10</v>
      </c>
    </row>
    <row r="4" spans="1:8" x14ac:dyDescent="0.35">
      <c r="A4" s="5" t="s">
        <v>12</v>
      </c>
      <c r="B4">
        <f>Matrix!$G$4</f>
        <v>0.44316100000000003</v>
      </c>
      <c r="C4" s="5" t="s">
        <v>10</v>
      </c>
      <c r="D4">
        <f>Matrix!$D$3</f>
        <v>0.59001360000000003</v>
      </c>
    </row>
    <row r="5" spans="1:8" x14ac:dyDescent="0.35">
      <c r="A5" t="s">
        <v>15</v>
      </c>
      <c r="C5" t="s">
        <v>12</v>
      </c>
    </row>
    <row r="7" spans="1:8" x14ac:dyDescent="0.35">
      <c r="A7" s="5" t="s">
        <v>13</v>
      </c>
      <c r="B7">
        <f>Matrix!$F$5</f>
        <v>0.57290569999999996</v>
      </c>
      <c r="C7" s="5" t="s">
        <v>9</v>
      </c>
      <c r="D7">
        <f>Matrix!$E$2</f>
        <v>0.6060989</v>
      </c>
      <c r="E7" s="6" t="s">
        <v>9</v>
      </c>
      <c r="F7">
        <f>1-F1</f>
        <v>0.46153770000000005</v>
      </c>
      <c r="G7" t="s">
        <v>23</v>
      </c>
      <c r="H7">
        <f>B7*B10*D7*D10*F7</f>
        <v>4.1904182891461486E-2</v>
      </c>
    </row>
    <row r="8" spans="1:8" x14ac:dyDescent="0.35">
      <c r="A8" t="s">
        <v>14</v>
      </c>
      <c r="C8" t="s">
        <v>13</v>
      </c>
      <c r="E8" s="5" t="s">
        <v>10</v>
      </c>
    </row>
    <row r="10" spans="1:8" x14ac:dyDescent="0.35">
      <c r="A10" s="5" t="s">
        <v>12</v>
      </c>
      <c r="B10">
        <f>Matrix!$G$4</f>
        <v>0.44316100000000003</v>
      </c>
      <c r="C10" s="5" t="s">
        <v>10</v>
      </c>
      <c r="D10">
        <f>Matrix!$D$3</f>
        <v>0.59001360000000003</v>
      </c>
    </row>
    <row r="11" spans="1:8" x14ac:dyDescent="0.35">
      <c r="A11" t="s">
        <v>15</v>
      </c>
      <c r="C11" t="s">
        <v>12</v>
      </c>
    </row>
    <row r="13" spans="1:8" x14ac:dyDescent="0.35">
      <c r="A13" s="5" t="s">
        <v>13</v>
      </c>
      <c r="B13">
        <f>Matrix!$F$5</f>
        <v>0.57290569999999996</v>
      </c>
      <c r="C13" s="6" t="s">
        <v>9</v>
      </c>
      <c r="D13">
        <f>1-$D$7</f>
        <v>0.3939011</v>
      </c>
      <c r="E13" s="5" t="s">
        <v>10</v>
      </c>
      <c r="F13">
        <f>Matrix!E3</f>
        <v>0.56456689999999998</v>
      </c>
      <c r="G13" t="s">
        <v>23</v>
      </c>
      <c r="H13">
        <f>B13*B16*D13*D16*F13</f>
        <v>3.3312659454951071E-2</v>
      </c>
    </row>
    <row r="14" spans="1:8" x14ac:dyDescent="0.35">
      <c r="A14" t="s">
        <v>14</v>
      </c>
      <c r="C14" s="5" t="s">
        <v>13</v>
      </c>
      <c r="E14" s="6" t="s">
        <v>13</v>
      </c>
    </row>
    <row r="16" spans="1:8" x14ac:dyDescent="0.35">
      <c r="A16" s="5" t="s">
        <v>12</v>
      </c>
      <c r="B16">
        <f>Matrix!$G$4</f>
        <v>0.44316100000000003</v>
      </c>
      <c r="C16" s="5" t="s">
        <v>10</v>
      </c>
      <c r="D16">
        <f>Matrix!$D$3</f>
        <v>0.59001360000000003</v>
      </c>
    </row>
    <row r="17" spans="1:8" x14ac:dyDescent="0.35">
      <c r="A17" t="s">
        <v>15</v>
      </c>
      <c r="C17" t="s">
        <v>12</v>
      </c>
    </row>
    <row r="19" spans="1:8" x14ac:dyDescent="0.35">
      <c r="A19" s="5" t="s">
        <v>13</v>
      </c>
      <c r="B19">
        <f>Matrix!$F$5</f>
        <v>0.57290569999999996</v>
      </c>
      <c r="C19" s="6" t="s">
        <v>9</v>
      </c>
      <c r="D19">
        <f>1-$D$7</f>
        <v>0.3939011</v>
      </c>
      <c r="E19" s="6" t="s">
        <v>10</v>
      </c>
      <c r="F19">
        <f>1-F13</f>
        <v>0.43543310000000002</v>
      </c>
      <c r="G19" t="s">
        <v>23</v>
      </c>
      <c r="H19">
        <f>B19*B22*D19*D22*F19</f>
        <v>2.5693030490653378E-2</v>
      </c>
    </row>
    <row r="20" spans="1:8" x14ac:dyDescent="0.35">
      <c r="A20" t="s">
        <v>14</v>
      </c>
      <c r="C20" s="5" t="s">
        <v>13</v>
      </c>
      <c r="E20" s="5" t="s">
        <v>13</v>
      </c>
    </row>
    <row r="22" spans="1:8" x14ac:dyDescent="0.35">
      <c r="A22" s="5" t="s">
        <v>12</v>
      </c>
      <c r="B22">
        <f>Matrix!$G$4</f>
        <v>0.44316100000000003</v>
      </c>
      <c r="C22" s="5" t="s">
        <v>10</v>
      </c>
      <c r="D22">
        <f>Matrix!$D$3</f>
        <v>0.59001360000000003</v>
      </c>
    </row>
    <row r="23" spans="1:8" x14ac:dyDescent="0.35">
      <c r="A23" t="s">
        <v>15</v>
      </c>
      <c r="C23" t="s">
        <v>12</v>
      </c>
    </row>
    <row r="25" spans="1:8" x14ac:dyDescent="0.35">
      <c r="A25" s="5" t="s">
        <v>13</v>
      </c>
      <c r="B25">
        <f>Matrix!$F$5</f>
        <v>0.57290569999999996</v>
      </c>
      <c r="C25" s="5" t="s">
        <v>9</v>
      </c>
      <c r="D25">
        <f>Matrix!$E$2</f>
        <v>0.6060989</v>
      </c>
      <c r="E25" s="5" t="s">
        <v>9</v>
      </c>
      <c r="F25">
        <f>Matrix!D2</f>
        <v>0.63545510000000005</v>
      </c>
      <c r="G25" t="s">
        <v>23</v>
      </c>
      <c r="H25">
        <f>B25*B28*D25*D28*F25</f>
        <v>4.0090594175410312E-2</v>
      </c>
    </row>
    <row r="26" spans="1:8" x14ac:dyDescent="0.35">
      <c r="A26" t="s">
        <v>14</v>
      </c>
      <c r="C26" t="s">
        <v>13</v>
      </c>
      <c r="E26" t="s">
        <v>12</v>
      </c>
    </row>
    <row r="28" spans="1:8" x14ac:dyDescent="0.35">
      <c r="A28" s="5" t="s">
        <v>12</v>
      </c>
      <c r="B28">
        <f>Matrix!$G$4</f>
        <v>0.44316100000000003</v>
      </c>
      <c r="C28" s="6" t="s">
        <v>10</v>
      </c>
      <c r="D28">
        <f>1-$D$22</f>
        <v>0.40998639999999997</v>
      </c>
    </row>
    <row r="29" spans="1:8" x14ac:dyDescent="0.35">
      <c r="A29" t="s">
        <v>15</v>
      </c>
      <c r="C29" s="5" t="s">
        <v>12</v>
      </c>
    </row>
    <row r="31" spans="1:8" x14ac:dyDescent="0.35">
      <c r="A31" s="5" t="s">
        <v>13</v>
      </c>
      <c r="B31">
        <f>Matrix!$F$5</f>
        <v>0.57290569999999996</v>
      </c>
      <c r="C31" s="5" t="s">
        <v>9</v>
      </c>
      <c r="D31">
        <f>Matrix!$E$2</f>
        <v>0.6060989</v>
      </c>
      <c r="E31" s="6" t="s">
        <v>9</v>
      </c>
      <c r="F31">
        <f>1-F25</f>
        <v>0.36454489999999995</v>
      </c>
      <c r="G31" t="s">
        <v>23</v>
      </c>
      <c r="H31">
        <f>B31*B34*D31*D34*F31</f>
        <v>2.2998983948064201E-2</v>
      </c>
    </row>
    <row r="32" spans="1:8" x14ac:dyDescent="0.35">
      <c r="A32" t="s">
        <v>14</v>
      </c>
      <c r="C32" t="s">
        <v>13</v>
      </c>
      <c r="E32" s="5" t="s">
        <v>12</v>
      </c>
    </row>
    <row r="34" spans="1:8" x14ac:dyDescent="0.35">
      <c r="A34" s="5" t="s">
        <v>12</v>
      </c>
      <c r="B34">
        <f>Matrix!$G$4</f>
        <v>0.44316100000000003</v>
      </c>
      <c r="C34" s="6" t="s">
        <v>10</v>
      </c>
      <c r="D34">
        <f>1-$D$22</f>
        <v>0.40998639999999997</v>
      </c>
    </row>
    <row r="35" spans="1:8" x14ac:dyDescent="0.35">
      <c r="A35" t="s">
        <v>15</v>
      </c>
      <c r="C35" s="5" t="s">
        <v>12</v>
      </c>
    </row>
    <row r="37" spans="1:8" x14ac:dyDescent="0.35">
      <c r="A37" s="5" t="s">
        <v>13</v>
      </c>
      <c r="B37">
        <f>Matrix!$F$5</f>
        <v>0.57290569999999996</v>
      </c>
      <c r="C37" s="6" t="s">
        <v>9</v>
      </c>
      <c r="D37">
        <f>$D$19</f>
        <v>0.3939011</v>
      </c>
      <c r="E37" s="5" t="s">
        <v>12</v>
      </c>
      <c r="F37">
        <f>Matrix!E4</f>
        <v>0.47212989999999999</v>
      </c>
      <c r="G37" t="s">
        <v>23</v>
      </c>
      <c r="H37">
        <f>B37*B40*D37*D40*F37</f>
        <v>1.9358104336488977E-2</v>
      </c>
    </row>
    <row r="38" spans="1:8" x14ac:dyDescent="0.35">
      <c r="A38" t="s">
        <v>14</v>
      </c>
      <c r="C38" s="5" t="s">
        <v>13</v>
      </c>
      <c r="E38" t="s">
        <v>13</v>
      </c>
    </row>
    <row r="40" spans="1:8" x14ac:dyDescent="0.35">
      <c r="A40" s="5" t="s">
        <v>12</v>
      </c>
      <c r="B40">
        <f>Matrix!$G$4</f>
        <v>0.44316100000000003</v>
      </c>
      <c r="C40" s="6" t="s">
        <v>10</v>
      </c>
      <c r="D40">
        <f>1-$D$22</f>
        <v>0.40998639999999997</v>
      </c>
    </row>
    <row r="41" spans="1:8" x14ac:dyDescent="0.35">
      <c r="A41" t="s">
        <v>15</v>
      </c>
      <c r="C41" s="5" t="s">
        <v>12</v>
      </c>
    </row>
    <row r="43" spans="1:8" x14ac:dyDescent="0.35">
      <c r="A43" s="5" t="s">
        <v>13</v>
      </c>
      <c r="B43">
        <f>Matrix!$F$5</f>
        <v>0.57290569999999996</v>
      </c>
      <c r="C43" s="6" t="s">
        <v>9</v>
      </c>
      <c r="D43">
        <f>$D$19</f>
        <v>0.3939011</v>
      </c>
      <c r="E43" s="6" t="s">
        <v>12</v>
      </c>
      <c r="F43">
        <f>1-F37</f>
        <v>0.52787010000000001</v>
      </c>
      <c r="G43" t="s">
        <v>23</v>
      </c>
      <c r="H43">
        <f>B43*B46*D43*D46*F43</f>
        <v>2.164354443959781E-2</v>
      </c>
    </row>
    <row r="44" spans="1:8" x14ac:dyDescent="0.35">
      <c r="A44" t="s">
        <v>14</v>
      </c>
      <c r="C44" s="5" t="s">
        <v>13</v>
      </c>
      <c r="E44" s="5" t="s">
        <v>13</v>
      </c>
    </row>
    <row r="46" spans="1:8" x14ac:dyDescent="0.35">
      <c r="A46" s="5" t="s">
        <v>12</v>
      </c>
      <c r="B46">
        <f>Matrix!$G$4</f>
        <v>0.44316100000000003</v>
      </c>
      <c r="C46" s="6" t="s">
        <v>10</v>
      </c>
      <c r="D46">
        <f>1-$D$22</f>
        <v>0.40998639999999997</v>
      </c>
    </row>
    <row r="47" spans="1:8" x14ac:dyDescent="0.35">
      <c r="A47" t="s">
        <v>15</v>
      </c>
      <c r="C47" s="5" t="s">
        <v>12</v>
      </c>
    </row>
    <row r="48" spans="1:8" x14ac:dyDescent="0.35">
      <c r="A48" t="s">
        <v>24</v>
      </c>
    </row>
    <row r="49" spans="1:8" x14ac:dyDescent="0.35">
      <c r="A49" s="6" t="s">
        <v>13</v>
      </c>
      <c r="B49">
        <f>1-$B$43</f>
        <v>0.42709430000000004</v>
      </c>
      <c r="C49" s="5" t="s">
        <v>9</v>
      </c>
      <c r="D49">
        <f>Matrix!$F$2</f>
        <v>0.68938460000000001</v>
      </c>
      <c r="E49" s="5" t="s">
        <v>9</v>
      </c>
      <c r="F49">
        <f>Matrix!$C$2</f>
        <v>0.53846229999999995</v>
      </c>
      <c r="G49" t="s">
        <v>23</v>
      </c>
      <c r="H49">
        <f>B49*B52*D49*D52*F49</f>
        <v>4.1453786941745709E-2</v>
      </c>
    </row>
    <row r="50" spans="1:8" x14ac:dyDescent="0.35">
      <c r="A50" s="5" t="s">
        <v>14</v>
      </c>
      <c r="C50" t="s">
        <v>14</v>
      </c>
      <c r="E50" t="s">
        <v>10</v>
      </c>
    </row>
    <row r="52" spans="1:8" x14ac:dyDescent="0.35">
      <c r="A52" s="5" t="s">
        <v>12</v>
      </c>
      <c r="B52">
        <f>Matrix!$G$4</f>
        <v>0.44316100000000003</v>
      </c>
      <c r="C52" s="5" t="s">
        <v>10</v>
      </c>
      <c r="D52">
        <f>Matrix!$D$3</f>
        <v>0.59001360000000003</v>
      </c>
    </row>
    <row r="53" spans="1:8" x14ac:dyDescent="0.35">
      <c r="A53" t="s">
        <v>15</v>
      </c>
      <c r="C53" t="s">
        <v>12</v>
      </c>
    </row>
    <row r="55" spans="1:8" x14ac:dyDescent="0.35">
      <c r="A55" s="6" t="s">
        <v>13</v>
      </c>
      <c r="B55">
        <f>1-$B$43</f>
        <v>0.42709430000000004</v>
      </c>
      <c r="C55" s="5" t="s">
        <v>9</v>
      </c>
      <c r="D55">
        <f>Matrix!$F$2</f>
        <v>0.68938460000000001</v>
      </c>
      <c r="E55" s="6" t="s">
        <v>9</v>
      </c>
      <c r="F55">
        <f>1-F49</f>
        <v>0.46153770000000005</v>
      </c>
      <c r="G55" t="s">
        <v>23</v>
      </c>
      <c r="H55">
        <f>B55*B58*D55*D58*F55</f>
        <v>3.5531708499152777E-2</v>
      </c>
    </row>
    <row r="56" spans="1:8" x14ac:dyDescent="0.35">
      <c r="A56" s="5" t="s">
        <v>14</v>
      </c>
      <c r="C56" t="s">
        <v>14</v>
      </c>
      <c r="E56" s="5" t="s">
        <v>10</v>
      </c>
    </row>
    <row r="58" spans="1:8" x14ac:dyDescent="0.35">
      <c r="A58" s="5" t="s">
        <v>12</v>
      </c>
      <c r="B58">
        <f>Matrix!$G$4</f>
        <v>0.44316100000000003</v>
      </c>
      <c r="C58" s="5" t="s">
        <v>10</v>
      </c>
      <c r="D58">
        <f>Matrix!$D$3</f>
        <v>0.59001360000000003</v>
      </c>
    </row>
    <row r="59" spans="1:8" x14ac:dyDescent="0.35">
      <c r="A59" t="s">
        <v>15</v>
      </c>
      <c r="C59" t="s">
        <v>12</v>
      </c>
    </row>
    <row r="61" spans="1:8" x14ac:dyDescent="0.35">
      <c r="A61" s="6" t="s">
        <v>13</v>
      </c>
      <c r="B61">
        <f>1-$B$43</f>
        <v>0.42709430000000004</v>
      </c>
      <c r="C61" s="6" t="s">
        <v>9</v>
      </c>
      <c r="D61">
        <f>1-$D$55</f>
        <v>0.31061539999999999</v>
      </c>
      <c r="E61" s="5" t="s">
        <v>10</v>
      </c>
      <c r="F61">
        <f>Matrix!F3</f>
        <v>0.64004439999999996</v>
      </c>
      <c r="G61" t="s">
        <v>23</v>
      </c>
      <c r="H61">
        <f>B61*B64*D61*D64*F61</f>
        <v>2.2201402855037779E-2</v>
      </c>
    </row>
    <row r="62" spans="1:8" x14ac:dyDescent="0.35">
      <c r="A62" s="5" t="s">
        <v>14</v>
      </c>
      <c r="C62" s="5" t="s">
        <v>14</v>
      </c>
      <c r="E62" s="6" t="s">
        <v>14</v>
      </c>
    </row>
    <row r="64" spans="1:8" x14ac:dyDescent="0.35">
      <c r="A64" s="5" t="s">
        <v>12</v>
      </c>
      <c r="B64">
        <f>Matrix!$G$4</f>
        <v>0.44316100000000003</v>
      </c>
      <c r="C64" s="5" t="s">
        <v>10</v>
      </c>
      <c r="D64">
        <f>Matrix!$D$3</f>
        <v>0.59001360000000003</v>
      </c>
    </row>
    <row r="65" spans="1:8" x14ac:dyDescent="0.35">
      <c r="A65" t="s">
        <v>15</v>
      </c>
      <c r="C65" t="s">
        <v>12</v>
      </c>
    </row>
    <row r="67" spans="1:8" x14ac:dyDescent="0.35">
      <c r="A67" s="6" t="s">
        <v>13</v>
      </c>
      <c r="B67">
        <f>1-$B$43</f>
        <v>0.42709430000000004</v>
      </c>
      <c r="C67" s="6" t="s">
        <v>9</v>
      </c>
      <c r="D67">
        <f>1-$D$55</f>
        <v>0.31061539999999999</v>
      </c>
      <c r="E67" s="6" t="s">
        <v>10</v>
      </c>
      <c r="F67">
        <f>1-F61</f>
        <v>0.35995560000000004</v>
      </c>
      <c r="G67" t="s">
        <v>23</v>
      </c>
      <c r="H67">
        <f>B67*B70*D67*D70*F67</f>
        <v>1.248588267552507E-2</v>
      </c>
    </row>
    <row r="68" spans="1:8" x14ac:dyDescent="0.35">
      <c r="A68" s="5" t="s">
        <v>14</v>
      </c>
      <c r="C68" s="5" t="s">
        <v>14</v>
      </c>
      <c r="E68" s="5" t="s">
        <v>14</v>
      </c>
    </row>
    <row r="70" spans="1:8" x14ac:dyDescent="0.35">
      <c r="A70" s="5" t="s">
        <v>12</v>
      </c>
      <c r="B70">
        <f>Matrix!$G$4</f>
        <v>0.44316100000000003</v>
      </c>
      <c r="C70" s="5" t="s">
        <v>10</v>
      </c>
      <c r="D70">
        <f>Matrix!$D$3</f>
        <v>0.59001360000000003</v>
      </c>
    </row>
    <row r="71" spans="1:8" x14ac:dyDescent="0.35">
      <c r="A71" t="s">
        <v>15</v>
      </c>
      <c r="C71" t="s">
        <v>12</v>
      </c>
    </row>
    <row r="73" spans="1:8" x14ac:dyDescent="0.35">
      <c r="A73" s="6" t="s">
        <v>13</v>
      </c>
      <c r="B73">
        <f>1-$B$43</f>
        <v>0.42709430000000004</v>
      </c>
      <c r="C73" s="5" t="s">
        <v>9</v>
      </c>
      <c r="D73">
        <f>Matrix!$F$2</f>
        <v>0.68938460000000001</v>
      </c>
      <c r="E73" s="5" t="s">
        <v>9</v>
      </c>
      <c r="F73">
        <f>$F$25</f>
        <v>0.63545510000000005</v>
      </c>
      <c r="G73" t="s">
        <v>23</v>
      </c>
      <c r="H73">
        <f>B73*B76*D73*D76*F73</f>
        <v>3.3993916776474578E-2</v>
      </c>
    </row>
    <row r="74" spans="1:8" x14ac:dyDescent="0.35">
      <c r="A74" s="5" t="s">
        <v>14</v>
      </c>
      <c r="C74" t="s">
        <v>14</v>
      </c>
      <c r="E74" t="s">
        <v>12</v>
      </c>
    </row>
    <row r="76" spans="1:8" x14ac:dyDescent="0.35">
      <c r="A76" s="5" t="s">
        <v>12</v>
      </c>
      <c r="B76">
        <f>Matrix!$G$4</f>
        <v>0.44316100000000003</v>
      </c>
      <c r="C76" s="6" t="s">
        <v>10</v>
      </c>
      <c r="D76">
        <f>1-$D$22</f>
        <v>0.40998639999999997</v>
      </c>
    </row>
    <row r="77" spans="1:8" x14ac:dyDescent="0.35">
      <c r="A77" t="s">
        <v>15</v>
      </c>
      <c r="C77" s="5" t="s">
        <v>12</v>
      </c>
    </row>
    <row r="79" spans="1:8" x14ac:dyDescent="0.35">
      <c r="A79" s="6" t="s">
        <v>13</v>
      </c>
      <c r="B79">
        <f>1-$B$43</f>
        <v>0.42709430000000004</v>
      </c>
      <c r="C79" s="5" t="s">
        <v>9</v>
      </c>
      <c r="D79">
        <f>Matrix!$F$2</f>
        <v>0.68938460000000001</v>
      </c>
      <c r="E79" s="6" t="s">
        <v>9</v>
      </c>
      <c r="F79">
        <f>1-F73</f>
        <v>0.36454489999999995</v>
      </c>
      <c r="G79" t="s">
        <v>23</v>
      </c>
      <c r="H79">
        <f>B79*B82*D79*D82*F79</f>
        <v>1.9501470665493507E-2</v>
      </c>
    </row>
    <row r="80" spans="1:8" x14ac:dyDescent="0.35">
      <c r="A80" s="5" t="s">
        <v>14</v>
      </c>
      <c r="C80" t="s">
        <v>14</v>
      </c>
      <c r="E80" s="5" t="s">
        <v>12</v>
      </c>
    </row>
    <row r="82" spans="1:8" x14ac:dyDescent="0.35">
      <c r="A82" s="5" t="s">
        <v>12</v>
      </c>
      <c r="B82">
        <f>Matrix!$G$4</f>
        <v>0.44316100000000003</v>
      </c>
      <c r="C82" s="6" t="s">
        <v>10</v>
      </c>
      <c r="D82">
        <f>1-$D$22</f>
        <v>0.40998639999999997</v>
      </c>
    </row>
    <row r="83" spans="1:8" x14ac:dyDescent="0.35">
      <c r="A83" t="s">
        <v>15</v>
      </c>
      <c r="C83" s="5" t="s">
        <v>12</v>
      </c>
    </row>
    <row r="85" spans="1:8" x14ac:dyDescent="0.35">
      <c r="A85" s="6" t="s">
        <v>13</v>
      </c>
      <c r="B85">
        <f>1-$B$43</f>
        <v>0.42709430000000004</v>
      </c>
      <c r="C85" s="6" t="s">
        <v>9</v>
      </c>
      <c r="D85">
        <f>1-$D$55</f>
        <v>0.31061539999999999</v>
      </c>
      <c r="E85" s="5" t="s">
        <v>12</v>
      </c>
      <c r="F85">
        <f>Matrix!F4</f>
        <v>0.54728520000000003</v>
      </c>
      <c r="G85" t="s">
        <v>23</v>
      </c>
      <c r="H85">
        <f>B85*B88*D85*D88*F85</f>
        <v>1.3191416942616581E-2</v>
      </c>
    </row>
    <row r="86" spans="1:8" x14ac:dyDescent="0.35">
      <c r="A86" s="5" t="s">
        <v>14</v>
      </c>
      <c r="C86" s="5" t="s">
        <v>14</v>
      </c>
      <c r="E86" t="s">
        <v>14</v>
      </c>
    </row>
    <row r="88" spans="1:8" x14ac:dyDescent="0.35">
      <c r="A88" s="5" t="s">
        <v>12</v>
      </c>
      <c r="B88">
        <f>Matrix!$G$4</f>
        <v>0.44316100000000003</v>
      </c>
      <c r="C88" s="6" t="s">
        <v>10</v>
      </c>
      <c r="D88">
        <f>1-$D$22</f>
        <v>0.40998639999999997</v>
      </c>
    </row>
    <row r="89" spans="1:8" x14ac:dyDescent="0.35">
      <c r="A89" t="s">
        <v>15</v>
      </c>
      <c r="C89" s="5" t="s">
        <v>12</v>
      </c>
    </row>
    <row r="91" spans="1:8" x14ac:dyDescent="0.35">
      <c r="A91" s="6" t="s">
        <v>13</v>
      </c>
      <c r="B91">
        <f>1-$B$43</f>
        <v>0.42709430000000004</v>
      </c>
      <c r="C91" s="6" t="s">
        <v>9</v>
      </c>
      <c r="D91">
        <f>1-$D$55</f>
        <v>0.31061539999999999</v>
      </c>
      <c r="E91" s="6" t="s">
        <v>12</v>
      </c>
      <c r="F91">
        <f>1-F85</f>
        <v>0.45271479999999997</v>
      </c>
      <c r="G91" t="s">
        <v>23</v>
      </c>
      <c r="H91">
        <f>B91*B94*D91*D94*F91</f>
        <v>1.091195172625402E-2</v>
      </c>
    </row>
    <row r="92" spans="1:8" x14ac:dyDescent="0.35">
      <c r="A92" s="5" t="s">
        <v>14</v>
      </c>
      <c r="C92" s="5" t="s">
        <v>14</v>
      </c>
      <c r="E92" s="5" t="s">
        <v>14</v>
      </c>
    </row>
    <row r="94" spans="1:8" x14ac:dyDescent="0.35">
      <c r="A94" s="5" t="s">
        <v>12</v>
      </c>
      <c r="B94">
        <f>Matrix!$G$4</f>
        <v>0.44316100000000003</v>
      </c>
      <c r="C94" s="6" t="s">
        <v>10</v>
      </c>
      <c r="D94">
        <f>1-$D$22</f>
        <v>0.40998639999999997</v>
      </c>
    </row>
    <row r="95" spans="1:8" x14ac:dyDescent="0.35">
      <c r="A95" t="s">
        <v>15</v>
      </c>
      <c r="C95" s="5" t="s">
        <v>12</v>
      </c>
    </row>
    <row r="96" spans="1:8" x14ac:dyDescent="0.35">
      <c r="A96" s="5" t="s">
        <v>25</v>
      </c>
    </row>
    <row r="97" spans="1:10" x14ac:dyDescent="0.35">
      <c r="A97" s="5" t="s">
        <v>13</v>
      </c>
      <c r="B97">
        <f>Matrix!$F$5</f>
        <v>0.57290569999999996</v>
      </c>
      <c r="C97" s="5" t="s">
        <v>9</v>
      </c>
      <c r="D97">
        <f>Matrix!$G$2</f>
        <v>0.58515499999999998</v>
      </c>
      <c r="E97" s="5" t="s">
        <v>9</v>
      </c>
      <c r="F97">
        <f>Matrix!$C$2</f>
        <v>0.53846229999999995</v>
      </c>
      <c r="G97" t="s">
        <v>23</v>
      </c>
      <c r="H97">
        <f>B97*B100*D97*D100*F97</f>
        <v>5.6748504709055486E-2</v>
      </c>
      <c r="J97" t="s">
        <v>47</v>
      </c>
    </row>
    <row r="98" spans="1:10" x14ac:dyDescent="0.35">
      <c r="A98" t="s">
        <v>14</v>
      </c>
      <c r="C98" t="s">
        <v>15</v>
      </c>
      <c r="E98" t="s">
        <v>10</v>
      </c>
    </row>
    <row r="100" spans="1:10" x14ac:dyDescent="0.35">
      <c r="A100" s="6" t="s">
        <v>12</v>
      </c>
      <c r="B100">
        <f>1-$B$88</f>
        <v>0.55683899999999997</v>
      </c>
      <c r="C100" s="5" t="s">
        <v>10</v>
      </c>
      <c r="D100">
        <f>Matrix!$E$3</f>
        <v>0.56456689999999998</v>
      </c>
    </row>
    <row r="101" spans="1:10" x14ac:dyDescent="0.35">
      <c r="A101" s="5" t="s">
        <v>15</v>
      </c>
      <c r="C101" t="s">
        <v>13</v>
      </c>
    </row>
    <row r="103" spans="1:10" x14ac:dyDescent="0.35">
      <c r="A103" s="5" t="s">
        <v>13</v>
      </c>
      <c r="B103">
        <f>Matrix!$F$5</f>
        <v>0.57290569999999996</v>
      </c>
      <c r="C103" s="5" t="s">
        <v>9</v>
      </c>
      <c r="D103">
        <f>Matrix!$G$2</f>
        <v>0.58515499999999998</v>
      </c>
      <c r="E103" s="6" t="s">
        <v>9</v>
      </c>
      <c r="F103">
        <f>1-F97</f>
        <v>0.46153770000000005</v>
      </c>
      <c r="G103" t="s">
        <v>23</v>
      </c>
      <c r="H103">
        <f>B103*B106*D103*D106*F103</f>
        <v>4.8641426413430694E-2</v>
      </c>
    </row>
    <row r="104" spans="1:10" x14ac:dyDescent="0.35">
      <c r="A104" t="s">
        <v>14</v>
      </c>
      <c r="C104" t="s">
        <v>15</v>
      </c>
      <c r="E104" s="5" t="s">
        <v>10</v>
      </c>
    </row>
    <row r="106" spans="1:10" x14ac:dyDescent="0.35">
      <c r="A106" s="6" t="s">
        <v>12</v>
      </c>
      <c r="B106">
        <f>1-$B$88</f>
        <v>0.55683899999999997</v>
      </c>
      <c r="C106" s="5" t="s">
        <v>10</v>
      </c>
      <c r="D106">
        <f>$D$100</f>
        <v>0.56456689999999998</v>
      </c>
    </row>
    <row r="107" spans="1:10" x14ac:dyDescent="0.35">
      <c r="A107" s="5" t="s">
        <v>15</v>
      </c>
      <c r="C107" t="s">
        <v>13</v>
      </c>
    </row>
    <row r="109" spans="1:10" x14ac:dyDescent="0.35">
      <c r="A109" s="5" t="s">
        <v>13</v>
      </c>
      <c r="B109">
        <f>Matrix!$F$5</f>
        <v>0.57290569999999996</v>
      </c>
      <c r="C109" s="6" t="s">
        <v>9</v>
      </c>
      <c r="D109">
        <f>1-$D$103</f>
        <v>0.41484500000000002</v>
      </c>
      <c r="E109" s="5" t="s">
        <v>10</v>
      </c>
      <c r="F109">
        <f>Matrix!$G$3</f>
        <v>0.54029919999999998</v>
      </c>
      <c r="G109" t="s">
        <v>23</v>
      </c>
      <c r="H109">
        <f>B109*B112*D109*D112*F109</f>
        <v>4.0369036574443296E-2</v>
      </c>
    </row>
    <row r="110" spans="1:10" x14ac:dyDescent="0.35">
      <c r="A110" t="s">
        <v>14</v>
      </c>
      <c r="C110" s="5" t="s">
        <v>15</v>
      </c>
      <c r="E110" s="6" t="s">
        <v>15</v>
      </c>
    </row>
    <row r="112" spans="1:10" x14ac:dyDescent="0.35">
      <c r="A112" s="6" t="s">
        <v>12</v>
      </c>
      <c r="B112">
        <f>1-$B$88</f>
        <v>0.55683899999999997</v>
      </c>
      <c r="C112" s="5" t="s">
        <v>10</v>
      </c>
      <c r="D112">
        <f>D106</f>
        <v>0.56456689999999998</v>
      </c>
    </row>
    <row r="113" spans="1:8" x14ac:dyDescent="0.35">
      <c r="A113" s="5" t="s">
        <v>15</v>
      </c>
      <c r="C113" t="s">
        <v>13</v>
      </c>
    </row>
    <row r="115" spans="1:8" x14ac:dyDescent="0.35">
      <c r="A115" s="5" t="s">
        <v>13</v>
      </c>
      <c r="B115">
        <f>Matrix!$F$5</f>
        <v>0.57290569999999996</v>
      </c>
      <c r="C115" s="6" t="s">
        <v>9</v>
      </c>
      <c r="D115">
        <f>1-$D$103</f>
        <v>0.41484500000000002</v>
      </c>
      <c r="E115" s="6" t="s">
        <v>10</v>
      </c>
      <c r="F115">
        <f>1-F109</f>
        <v>0.45970080000000002</v>
      </c>
      <c r="G115" t="s">
        <v>23</v>
      </c>
      <c r="H115">
        <f>B115*B118*D115*D118*F115</f>
        <v>3.4347040322289663E-2</v>
      </c>
    </row>
    <row r="116" spans="1:8" x14ac:dyDescent="0.35">
      <c r="A116" t="s">
        <v>14</v>
      </c>
      <c r="C116" s="5" t="s">
        <v>15</v>
      </c>
      <c r="E116" s="5" t="s">
        <v>15</v>
      </c>
    </row>
    <row r="118" spans="1:8" x14ac:dyDescent="0.35">
      <c r="A118" s="6" t="s">
        <v>12</v>
      </c>
      <c r="B118">
        <f>1-$B$88</f>
        <v>0.55683899999999997</v>
      </c>
      <c r="C118" s="5" t="s">
        <v>10</v>
      </c>
      <c r="D118">
        <f>D112</f>
        <v>0.56456689999999998</v>
      </c>
    </row>
    <row r="119" spans="1:8" x14ac:dyDescent="0.35">
      <c r="A119" s="5" t="s">
        <v>15</v>
      </c>
      <c r="C119" t="s">
        <v>13</v>
      </c>
    </row>
    <row r="121" spans="1:8" x14ac:dyDescent="0.35">
      <c r="A121" s="5" t="s">
        <v>13</v>
      </c>
      <c r="B121">
        <f>Matrix!$F$5</f>
        <v>0.57290569999999996</v>
      </c>
      <c r="C121" s="5" t="s">
        <v>9</v>
      </c>
      <c r="D121">
        <f>$D$103</f>
        <v>0.58515499999999998</v>
      </c>
      <c r="E121" s="5" t="s">
        <v>9</v>
      </c>
      <c r="F121">
        <f>Matrix!$E$2</f>
        <v>0.6060989</v>
      </c>
      <c r="G121" t="s">
        <v>23</v>
      </c>
      <c r="H121">
        <f>B121*B124*D121*D124*F121</f>
        <v>4.9266152132060828E-2</v>
      </c>
    </row>
    <row r="122" spans="1:8" x14ac:dyDescent="0.35">
      <c r="A122" t="s">
        <v>14</v>
      </c>
      <c r="C122" t="s">
        <v>15</v>
      </c>
      <c r="E122" t="s">
        <v>13</v>
      </c>
    </row>
    <row r="124" spans="1:8" x14ac:dyDescent="0.35">
      <c r="A124" s="6" t="s">
        <v>12</v>
      </c>
      <c r="B124">
        <f>1-$B$88</f>
        <v>0.55683899999999997</v>
      </c>
      <c r="C124" s="6" t="s">
        <v>10</v>
      </c>
      <c r="D124">
        <f>1-$D$118</f>
        <v>0.43543310000000002</v>
      </c>
    </row>
    <row r="125" spans="1:8" x14ac:dyDescent="0.35">
      <c r="A125" s="5" t="s">
        <v>15</v>
      </c>
      <c r="C125" s="5" t="s">
        <v>13</v>
      </c>
    </row>
    <row r="127" spans="1:8" x14ac:dyDescent="0.35">
      <c r="A127" s="5" t="s">
        <v>13</v>
      </c>
      <c r="B127">
        <f>Matrix!$F$5</f>
        <v>0.57290569999999996</v>
      </c>
      <c r="C127" s="5" t="s">
        <v>9</v>
      </c>
      <c r="D127">
        <f>$D$103</f>
        <v>0.58515499999999998</v>
      </c>
      <c r="E127" s="6" t="s">
        <v>9</v>
      </c>
      <c r="F127">
        <f>1-F121</f>
        <v>0.3939011</v>
      </c>
      <c r="G127" t="s">
        <v>23</v>
      </c>
      <c r="H127">
        <f>B127*B130*D127*D130*F127</f>
        <v>3.2017862955346241E-2</v>
      </c>
    </row>
    <row r="128" spans="1:8" x14ac:dyDescent="0.35">
      <c r="A128" t="s">
        <v>14</v>
      </c>
      <c r="C128" t="s">
        <v>15</v>
      </c>
      <c r="E128" s="5" t="s">
        <v>13</v>
      </c>
    </row>
    <row r="130" spans="1:8" x14ac:dyDescent="0.35">
      <c r="A130" s="6" t="s">
        <v>12</v>
      </c>
      <c r="B130">
        <f>1-$B$88</f>
        <v>0.55683899999999997</v>
      </c>
      <c r="C130" s="6" t="s">
        <v>10</v>
      </c>
      <c r="D130">
        <f>1-$D$118</f>
        <v>0.43543310000000002</v>
      </c>
    </row>
    <row r="131" spans="1:8" x14ac:dyDescent="0.35">
      <c r="A131" s="5" t="s">
        <v>15</v>
      </c>
      <c r="C131" s="5" t="s">
        <v>13</v>
      </c>
    </row>
    <row r="133" spans="1:8" x14ac:dyDescent="0.35">
      <c r="A133" s="5" t="s">
        <v>13</v>
      </c>
      <c r="B133">
        <f>Matrix!$F$5</f>
        <v>0.57290569999999996</v>
      </c>
      <c r="C133" s="6" t="s">
        <v>9</v>
      </c>
      <c r="D133">
        <f>1-$D$103</f>
        <v>0.41484500000000002</v>
      </c>
      <c r="E133" s="5" t="s">
        <v>13</v>
      </c>
      <c r="F133">
        <f>Matrix!$G$5</f>
        <v>0.4689218</v>
      </c>
      <c r="G133" t="s">
        <v>23</v>
      </c>
      <c r="H133">
        <f>B133*B136*D133*D136*F133</f>
        <v>2.7022187984658098E-2</v>
      </c>
    </row>
    <row r="134" spans="1:8" x14ac:dyDescent="0.35">
      <c r="A134" t="s">
        <v>14</v>
      </c>
      <c r="C134" s="5" t="s">
        <v>15</v>
      </c>
      <c r="E134" t="s">
        <v>15</v>
      </c>
    </row>
    <row r="136" spans="1:8" x14ac:dyDescent="0.35">
      <c r="A136" s="6" t="s">
        <v>12</v>
      </c>
      <c r="B136">
        <f>1-$B$88</f>
        <v>0.55683899999999997</v>
      </c>
      <c r="C136" s="6" t="s">
        <v>10</v>
      </c>
      <c r="D136">
        <f>1-$D$118</f>
        <v>0.43543310000000002</v>
      </c>
    </row>
    <row r="137" spans="1:8" x14ac:dyDescent="0.35">
      <c r="A137" s="5" t="s">
        <v>15</v>
      </c>
      <c r="C137" s="5" t="s">
        <v>13</v>
      </c>
    </row>
    <row r="139" spans="1:8" x14ac:dyDescent="0.35">
      <c r="A139" s="5" t="s">
        <v>13</v>
      </c>
      <c r="B139">
        <f>Matrix!$F$5</f>
        <v>0.57290569999999996</v>
      </c>
      <c r="C139" s="6" t="s">
        <v>9</v>
      </c>
      <c r="D139">
        <f>1-$D$103</f>
        <v>0.41484500000000002</v>
      </c>
      <c r="E139" s="6" t="s">
        <v>13</v>
      </c>
      <c r="F139">
        <f>1-F133</f>
        <v>0.53107820000000006</v>
      </c>
      <c r="G139" t="s">
        <v>23</v>
      </c>
      <c r="H139">
        <f>B139*B142*D139*D142*F139</f>
        <v>3.0604025991015672E-2</v>
      </c>
    </row>
    <row r="140" spans="1:8" x14ac:dyDescent="0.35">
      <c r="A140" t="s">
        <v>14</v>
      </c>
      <c r="C140" s="5" t="s">
        <v>15</v>
      </c>
      <c r="E140" s="5" t="s">
        <v>15</v>
      </c>
    </row>
    <row r="142" spans="1:8" x14ac:dyDescent="0.35">
      <c r="A142" s="6" t="s">
        <v>12</v>
      </c>
      <c r="B142">
        <f>1-$B$88</f>
        <v>0.55683899999999997</v>
      </c>
      <c r="C142" s="6" t="s">
        <v>10</v>
      </c>
      <c r="D142">
        <f>1-$D$118</f>
        <v>0.43543310000000002</v>
      </c>
    </row>
    <row r="143" spans="1:8" x14ac:dyDescent="0.35">
      <c r="A143" s="5" t="s">
        <v>15</v>
      </c>
      <c r="C143" s="5" t="s">
        <v>13</v>
      </c>
    </row>
    <row r="144" spans="1:8" x14ac:dyDescent="0.35">
      <c r="A144" s="6" t="s">
        <v>26</v>
      </c>
    </row>
    <row r="145" spans="1:8" x14ac:dyDescent="0.35">
      <c r="A145" s="6" t="s">
        <v>13</v>
      </c>
      <c r="B145">
        <f>1-$B$43</f>
        <v>0.42709430000000004</v>
      </c>
      <c r="C145" s="5" t="s">
        <v>9</v>
      </c>
      <c r="D145">
        <f>1-$D$139</f>
        <v>0.58515499999999998</v>
      </c>
      <c r="E145" s="5" t="s">
        <v>9</v>
      </c>
      <c r="F145">
        <f>Matrix!$C$2</f>
        <v>0.53846229999999995</v>
      </c>
      <c r="G145" t="s">
        <v>23</v>
      </c>
      <c r="H145">
        <f>B145*B148*D145*D148*F145</f>
        <v>4.7961167299717826E-2</v>
      </c>
    </row>
    <row r="146" spans="1:8" x14ac:dyDescent="0.35">
      <c r="A146" s="5" t="s">
        <v>14</v>
      </c>
      <c r="C146" t="s">
        <v>15</v>
      </c>
      <c r="E146" t="s">
        <v>10</v>
      </c>
    </row>
    <row r="148" spans="1:8" x14ac:dyDescent="0.35">
      <c r="A148" s="6" t="s">
        <v>12</v>
      </c>
      <c r="B148">
        <f>1-$B$88</f>
        <v>0.55683899999999997</v>
      </c>
      <c r="C148" s="5" t="s">
        <v>10</v>
      </c>
      <c r="D148">
        <f>Matrix!$F$3</f>
        <v>0.64004439999999996</v>
      </c>
    </row>
    <row r="149" spans="1:8" x14ac:dyDescent="0.35">
      <c r="A149" s="5" t="s">
        <v>15</v>
      </c>
      <c r="C149" t="s">
        <v>14</v>
      </c>
    </row>
    <row r="151" spans="1:8" x14ac:dyDescent="0.35">
      <c r="A151" s="6" t="s">
        <v>13</v>
      </c>
      <c r="B151">
        <f>1-$B$43</f>
        <v>0.42709430000000004</v>
      </c>
      <c r="C151" s="5" t="s">
        <v>9</v>
      </c>
      <c r="D151">
        <f>1-$D$139</f>
        <v>0.58515499999999998</v>
      </c>
      <c r="E151" s="6" t="s">
        <v>9</v>
      </c>
      <c r="F151">
        <f>1-F145</f>
        <v>0.46153770000000005</v>
      </c>
      <c r="G151" t="s">
        <v>23</v>
      </c>
      <c r="H151">
        <f>B151*B154*D151*D154*F151</f>
        <v>4.1109445999890769E-2</v>
      </c>
    </row>
    <row r="152" spans="1:8" x14ac:dyDescent="0.35">
      <c r="A152" s="5" t="s">
        <v>14</v>
      </c>
      <c r="C152" t="s">
        <v>15</v>
      </c>
      <c r="E152" s="5" t="s">
        <v>10</v>
      </c>
    </row>
    <row r="154" spans="1:8" x14ac:dyDescent="0.35">
      <c r="A154" s="6" t="s">
        <v>12</v>
      </c>
      <c r="B154">
        <f>1-$B$88</f>
        <v>0.55683899999999997</v>
      </c>
      <c r="C154" s="5" t="s">
        <v>10</v>
      </c>
      <c r="D154">
        <f>Matrix!$F$3</f>
        <v>0.64004439999999996</v>
      </c>
    </row>
    <row r="155" spans="1:8" x14ac:dyDescent="0.35">
      <c r="A155" s="5" t="s">
        <v>15</v>
      </c>
      <c r="C155" t="s">
        <v>14</v>
      </c>
    </row>
    <row r="157" spans="1:8" x14ac:dyDescent="0.35">
      <c r="A157" s="6" t="s">
        <v>13</v>
      </c>
      <c r="B157">
        <f>1-$B$43</f>
        <v>0.42709430000000004</v>
      </c>
      <c r="C157" s="6" t="s">
        <v>9</v>
      </c>
      <c r="D157">
        <f>1-$D$151</f>
        <v>0.41484500000000002</v>
      </c>
      <c r="E157" s="5" t="s">
        <v>10</v>
      </c>
      <c r="F157">
        <f>Matrix!G3</f>
        <v>0.54029919999999998</v>
      </c>
      <c r="G157" t="s">
        <v>23</v>
      </c>
      <c r="H157">
        <f>B157*B160*D157*D160*F157</f>
        <v>3.4118011158210282E-2</v>
      </c>
    </row>
    <row r="158" spans="1:8" x14ac:dyDescent="0.35">
      <c r="A158" s="5" t="s">
        <v>14</v>
      </c>
      <c r="C158" s="5" t="s">
        <v>15</v>
      </c>
      <c r="E158" s="6" t="s">
        <v>15</v>
      </c>
    </row>
    <row r="160" spans="1:8" x14ac:dyDescent="0.35">
      <c r="A160" s="6" t="s">
        <v>12</v>
      </c>
      <c r="B160">
        <f>1-$B$88</f>
        <v>0.55683899999999997</v>
      </c>
      <c r="C160" s="5" t="s">
        <v>10</v>
      </c>
      <c r="D160">
        <f>Matrix!$F$3</f>
        <v>0.64004439999999996</v>
      </c>
    </row>
    <row r="161" spans="1:8" x14ac:dyDescent="0.35">
      <c r="A161" s="5" t="s">
        <v>15</v>
      </c>
      <c r="C161" t="s">
        <v>14</v>
      </c>
    </row>
    <row r="163" spans="1:8" x14ac:dyDescent="0.35">
      <c r="A163" s="6" t="s">
        <v>13</v>
      </c>
      <c r="B163">
        <f>1-$B$43</f>
        <v>0.42709430000000004</v>
      </c>
      <c r="C163" s="6" t="s">
        <v>9</v>
      </c>
      <c r="D163">
        <f>1-$D$151</f>
        <v>0.41484500000000002</v>
      </c>
      <c r="E163" s="6" t="s">
        <v>10</v>
      </c>
      <c r="F163">
        <f>1-F157</f>
        <v>0.45970080000000002</v>
      </c>
      <c r="G163" t="s">
        <v>23</v>
      </c>
      <c r="H163">
        <f>B163*B166*D163*D166*F163</f>
        <v>2.9028503140182686E-2</v>
      </c>
    </row>
    <row r="164" spans="1:8" x14ac:dyDescent="0.35">
      <c r="A164" s="5" t="s">
        <v>14</v>
      </c>
      <c r="C164" s="5" t="s">
        <v>15</v>
      </c>
      <c r="E164" s="5" t="s">
        <v>15</v>
      </c>
    </row>
    <row r="166" spans="1:8" x14ac:dyDescent="0.35">
      <c r="A166" s="6" t="s">
        <v>12</v>
      </c>
      <c r="B166">
        <f>1-$B$88</f>
        <v>0.55683899999999997</v>
      </c>
      <c r="C166" s="5" t="s">
        <v>10</v>
      </c>
      <c r="D166">
        <f>Matrix!$F$3</f>
        <v>0.64004439999999996</v>
      </c>
    </row>
    <row r="167" spans="1:8" x14ac:dyDescent="0.35">
      <c r="A167" s="5" t="s">
        <v>15</v>
      </c>
      <c r="C167" t="s">
        <v>14</v>
      </c>
    </row>
    <row r="169" spans="1:8" x14ac:dyDescent="0.35">
      <c r="A169" s="6" t="s">
        <v>13</v>
      </c>
      <c r="B169">
        <f>1-$B$43</f>
        <v>0.42709430000000004</v>
      </c>
      <c r="C169" s="5" t="s">
        <v>9</v>
      </c>
      <c r="D169">
        <f>1-$D$139</f>
        <v>0.58515499999999998</v>
      </c>
      <c r="E169" s="5" t="s">
        <v>9</v>
      </c>
      <c r="F169">
        <f>Matrix!F2</f>
        <v>0.68938460000000001</v>
      </c>
      <c r="G169" t="s">
        <v>23</v>
      </c>
      <c r="H169">
        <f>B169*B172*D169*D172*F169</f>
        <v>3.4533043254663186E-2</v>
      </c>
    </row>
    <row r="170" spans="1:8" x14ac:dyDescent="0.35">
      <c r="A170" s="5" t="s">
        <v>14</v>
      </c>
      <c r="C170" t="s">
        <v>15</v>
      </c>
      <c r="E170" t="s">
        <v>14</v>
      </c>
    </row>
    <row r="172" spans="1:8" x14ac:dyDescent="0.35">
      <c r="A172" s="6" t="s">
        <v>12</v>
      </c>
      <c r="B172">
        <f>1-$B$88</f>
        <v>0.55683899999999997</v>
      </c>
      <c r="C172" s="6" t="s">
        <v>10</v>
      </c>
      <c r="D172">
        <f>1-$D$166</f>
        <v>0.35995560000000004</v>
      </c>
    </row>
    <row r="173" spans="1:8" x14ac:dyDescent="0.35">
      <c r="A173" s="5" t="s">
        <v>15</v>
      </c>
      <c r="C173" s="5" t="s">
        <v>14</v>
      </c>
    </row>
    <row r="175" spans="1:8" x14ac:dyDescent="0.35">
      <c r="A175" s="6" t="s">
        <v>13</v>
      </c>
      <c r="B175">
        <f>1-$B$43</f>
        <v>0.42709430000000004</v>
      </c>
      <c r="C175" s="5" t="s">
        <v>9</v>
      </c>
      <c r="D175">
        <f>1-$D$139</f>
        <v>0.58515499999999998</v>
      </c>
      <c r="E175" s="6" t="s">
        <v>9</v>
      </c>
      <c r="F175">
        <f>1-F169</f>
        <v>0.31061539999999999</v>
      </c>
      <c r="G175" t="s">
        <v>23</v>
      </c>
      <c r="H175">
        <f>B175*B178*D175*D178*F175</f>
        <v>1.5559522280834974E-2</v>
      </c>
    </row>
    <row r="176" spans="1:8" x14ac:dyDescent="0.35">
      <c r="A176" s="5" t="s">
        <v>14</v>
      </c>
      <c r="C176" t="s">
        <v>15</v>
      </c>
      <c r="E176" s="5" t="s">
        <v>14</v>
      </c>
    </row>
    <row r="178" spans="1:8" x14ac:dyDescent="0.35">
      <c r="A178" s="6" t="s">
        <v>12</v>
      </c>
      <c r="B178">
        <f>1-$B$88</f>
        <v>0.55683899999999997</v>
      </c>
      <c r="C178" s="6" t="s">
        <v>10</v>
      </c>
      <c r="D178">
        <f>1-$D$166</f>
        <v>0.35995560000000004</v>
      </c>
    </row>
    <row r="179" spans="1:8" x14ac:dyDescent="0.35">
      <c r="A179" s="5" t="s">
        <v>15</v>
      </c>
      <c r="C179" s="5" t="s">
        <v>14</v>
      </c>
    </row>
    <row r="181" spans="1:8" x14ac:dyDescent="0.35">
      <c r="A181" s="6" t="s">
        <v>13</v>
      </c>
      <c r="B181">
        <f>1-$B$43</f>
        <v>0.42709430000000004</v>
      </c>
      <c r="C181" s="6" t="s">
        <v>9</v>
      </c>
      <c r="D181">
        <f>1-$D$151</f>
        <v>0.41484500000000002</v>
      </c>
      <c r="E181" s="5" t="s">
        <v>14</v>
      </c>
      <c r="F181">
        <f>Matrix!G6</f>
        <v>0.38463979999999998</v>
      </c>
      <c r="G181" t="s">
        <v>23</v>
      </c>
      <c r="H181">
        <f>B181*B184*D181*D184*F181</f>
        <v>1.3659740059180853E-2</v>
      </c>
    </row>
    <row r="182" spans="1:8" x14ac:dyDescent="0.35">
      <c r="A182" s="5" t="s">
        <v>14</v>
      </c>
      <c r="C182" s="5" t="s">
        <v>15</v>
      </c>
      <c r="E182" t="s">
        <v>15</v>
      </c>
    </row>
    <row r="184" spans="1:8" x14ac:dyDescent="0.35">
      <c r="A184" s="6" t="s">
        <v>12</v>
      </c>
      <c r="B184">
        <f>1-$B$88</f>
        <v>0.55683899999999997</v>
      </c>
      <c r="C184" s="6" t="s">
        <v>10</v>
      </c>
      <c r="D184">
        <f>1-$D$166</f>
        <v>0.35995560000000004</v>
      </c>
    </row>
    <row r="185" spans="1:8" x14ac:dyDescent="0.35">
      <c r="A185" s="5" t="s">
        <v>15</v>
      </c>
      <c r="C185" s="5" t="s">
        <v>14</v>
      </c>
    </row>
    <row r="187" spans="1:8" x14ac:dyDescent="0.35">
      <c r="A187" s="6" t="s">
        <v>13</v>
      </c>
      <c r="B187">
        <f>1-$B$43</f>
        <v>0.42709430000000004</v>
      </c>
      <c r="C187" s="6" t="s">
        <v>9</v>
      </c>
      <c r="D187">
        <f>1-$D$151</f>
        <v>0.41484500000000002</v>
      </c>
      <c r="E187" s="6" t="s">
        <v>14</v>
      </c>
      <c r="F187">
        <f>1-F181</f>
        <v>0.61536020000000002</v>
      </c>
      <c r="G187" t="s">
        <v>23</v>
      </c>
      <c r="H187">
        <f>B187*B190*D187*D190*F187</f>
        <v>2.1853329725019466E-2</v>
      </c>
    </row>
    <row r="188" spans="1:8" x14ac:dyDescent="0.35">
      <c r="A188" s="5" t="s">
        <v>14</v>
      </c>
      <c r="C188" s="5" t="s">
        <v>15</v>
      </c>
      <c r="E188" s="5" t="s">
        <v>15</v>
      </c>
    </row>
    <row r="190" spans="1:8" x14ac:dyDescent="0.35">
      <c r="A190" s="6" t="s">
        <v>12</v>
      </c>
      <c r="B190">
        <f>1-$B$88</f>
        <v>0.55683899999999997</v>
      </c>
      <c r="C190" s="6" t="s">
        <v>10</v>
      </c>
      <c r="D190">
        <f>1-$D$166</f>
        <v>0.35995560000000004</v>
      </c>
    </row>
    <row r="191" spans="1:8" x14ac:dyDescent="0.35">
      <c r="A191" s="5" t="s">
        <v>15</v>
      </c>
      <c r="C191" s="5" t="s">
        <v>14</v>
      </c>
    </row>
    <row r="192" spans="1:8" x14ac:dyDescent="0.35">
      <c r="A192">
        <f>SUM(B:B)</f>
        <v>32</v>
      </c>
      <c r="C192">
        <f>SUM(D:D)</f>
        <v>32</v>
      </c>
      <c r="E192">
        <f>SUM(F:F)</f>
        <v>16</v>
      </c>
      <c r="G192">
        <f>SUM(H:H)</f>
        <v>1.0000000000000002</v>
      </c>
    </row>
    <row r="193" spans="3:3" x14ac:dyDescent="0.35">
      <c r="C193">
        <f>C192-32</f>
        <v>0</v>
      </c>
    </row>
    <row r="194" spans="3:3" x14ac:dyDescent="0.35">
      <c r="C194">
        <f>C193/2+0.5</f>
        <v>0.5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opLeftCell="A90" workbookViewId="0">
      <selection activeCell="J98" sqref="J98"/>
    </sheetView>
  </sheetViews>
  <sheetFormatPr defaultRowHeight="14.5" x14ac:dyDescent="0.35"/>
  <sheetData>
    <row r="1" spans="1:8" x14ac:dyDescent="0.35">
      <c r="A1" s="5" t="s">
        <v>18</v>
      </c>
      <c r="B1">
        <f>Matrix!$M$10</f>
        <v>0.60212840000000001</v>
      </c>
      <c r="C1" s="5" t="s">
        <v>16</v>
      </c>
      <c r="D1">
        <f>Matrix!$K$8</f>
        <v>0.76678729999999995</v>
      </c>
      <c r="E1" s="5" t="s">
        <v>16</v>
      </c>
      <c r="F1">
        <f>Matrix!$I$8</f>
        <v>0.51198120000000003</v>
      </c>
      <c r="G1" t="s">
        <v>23</v>
      </c>
      <c r="H1">
        <f>B1*B4*D1*D4*F1</f>
        <v>4.9884116694551152E-2</v>
      </c>
    </row>
    <row r="2" spans="1:8" x14ac:dyDescent="0.35">
      <c r="A2" t="s">
        <v>21</v>
      </c>
      <c r="C2" t="s">
        <v>19</v>
      </c>
      <c r="E2" t="s">
        <v>17</v>
      </c>
    </row>
    <row r="4" spans="1:8" x14ac:dyDescent="0.35">
      <c r="A4" s="5" t="s">
        <v>19</v>
      </c>
      <c r="B4">
        <f>Matrix!$L$11</f>
        <v>0.39860780000000001</v>
      </c>
      <c r="C4" s="5" t="s">
        <v>17</v>
      </c>
      <c r="D4">
        <f>Matrix!$J$9</f>
        <v>0.52941769999999999</v>
      </c>
    </row>
    <row r="5" spans="1:8" x14ac:dyDescent="0.35">
      <c r="A5" t="s">
        <v>20</v>
      </c>
      <c r="C5" t="s">
        <v>18</v>
      </c>
    </row>
    <row r="7" spans="1:8" x14ac:dyDescent="0.35">
      <c r="A7" s="5" t="s">
        <v>18</v>
      </c>
      <c r="B7">
        <f>Matrix!$M$10</f>
        <v>0.60212840000000001</v>
      </c>
      <c r="C7" s="5" t="s">
        <v>16</v>
      </c>
      <c r="D7">
        <f>Matrix!$K$8</f>
        <v>0.76678729999999995</v>
      </c>
      <c r="E7" s="6" t="s">
        <v>16</v>
      </c>
      <c r="F7">
        <f>1-F1</f>
        <v>0.48801879999999997</v>
      </c>
      <c r="G7" t="s">
        <v>23</v>
      </c>
      <c r="H7">
        <f>B7*B10*D7*D10*F7</f>
        <v>4.7549376360567185E-2</v>
      </c>
    </row>
    <row r="8" spans="1:8" x14ac:dyDescent="0.35">
      <c r="A8" t="s">
        <v>21</v>
      </c>
      <c r="C8" t="s">
        <v>19</v>
      </c>
      <c r="E8" s="5" t="s">
        <v>17</v>
      </c>
    </row>
    <row r="10" spans="1:8" x14ac:dyDescent="0.35">
      <c r="A10" s="5" t="s">
        <v>19</v>
      </c>
      <c r="B10">
        <f>Matrix!$L$11</f>
        <v>0.39860780000000001</v>
      </c>
      <c r="C10" s="5" t="s">
        <v>17</v>
      </c>
      <c r="D10">
        <f>Matrix!$J$9</f>
        <v>0.52941769999999999</v>
      </c>
    </row>
    <row r="11" spans="1:8" x14ac:dyDescent="0.35">
      <c r="A11" t="s">
        <v>20</v>
      </c>
      <c r="C11" t="s">
        <v>18</v>
      </c>
    </row>
    <row r="13" spans="1:8" x14ac:dyDescent="0.35">
      <c r="A13" s="5" t="s">
        <v>18</v>
      </c>
      <c r="B13">
        <f>Matrix!$M$10</f>
        <v>0.60212840000000001</v>
      </c>
      <c r="C13" s="6" t="s">
        <v>16</v>
      </c>
      <c r="D13">
        <f>Matrix!$H$11</f>
        <v>0.23321270000000005</v>
      </c>
      <c r="E13" s="5" t="s">
        <v>17</v>
      </c>
      <c r="F13">
        <f>Matrix!K9</f>
        <v>0.7265144</v>
      </c>
      <c r="G13" t="s">
        <v>23</v>
      </c>
      <c r="H13">
        <f>B13*B16*D13*D16*F13</f>
        <v>2.1529293832824155E-2</v>
      </c>
    </row>
    <row r="14" spans="1:8" x14ac:dyDescent="0.35">
      <c r="A14" t="s">
        <v>21</v>
      </c>
      <c r="C14" s="5" t="s">
        <v>19</v>
      </c>
      <c r="E14" t="s">
        <v>19</v>
      </c>
    </row>
    <row r="16" spans="1:8" x14ac:dyDescent="0.35">
      <c r="A16" s="5" t="s">
        <v>19</v>
      </c>
      <c r="B16">
        <f>Matrix!$L$11</f>
        <v>0.39860780000000001</v>
      </c>
      <c r="C16" s="5" t="s">
        <v>17</v>
      </c>
      <c r="D16">
        <f>Matrix!$J$9</f>
        <v>0.52941769999999999</v>
      </c>
    </row>
    <row r="17" spans="1:8" x14ac:dyDescent="0.35">
      <c r="A17" t="s">
        <v>20</v>
      </c>
      <c r="C17" t="s">
        <v>18</v>
      </c>
    </row>
    <row r="19" spans="1:8" x14ac:dyDescent="0.35">
      <c r="A19" s="5" t="s">
        <v>18</v>
      </c>
      <c r="B19">
        <f>Matrix!$M$10</f>
        <v>0.60212840000000001</v>
      </c>
      <c r="C19" s="6" t="s">
        <v>16</v>
      </c>
      <c r="D19">
        <f>Matrix!$H$11</f>
        <v>0.23321270000000005</v>
      </c>
      <c r="E19" s="6" t="s">
        <v>17</v>
      </c>
      <c r="F19">
        <f>1-F13</f>
        <v>0.2734856</v>
      </c>
      <c r="G19" t="s">
        <v>23</v>
      </c>
      <c r="H19">
        <f>B19*B22*D19*D22*F19</f>
        <v>8.1043842234183022E-3</v>
      </c>
    </row>
    <row r="20" spans="1:8" x14ac:dyDescent="0.35">
      <c r="A20" t="s">
        <v>21</v>
      </c>
      <c r="C20" s="5" t="s">
        <v>19</v>
      </c>
      <c r="E20" s="5" t="s">
        <v>19</v>
      </c>
    </row>
    <row r="22" spans="1:8" x14ac:dyDescent="0.35">
      <c r="A22" s="5" t="s">
        <v>19</v>
      </c>
      <c r="B22">
        <f>Matrix!$L$11</f>
        <v>0.39860780000000001</v>
      </c>
      <c r="C22" s="5" t="s">
        <v>17</v>
      </c>
      <c r="D22">
        <f>Matrix!$J$9</f>
        <v>0.52941769999999999</v>
      </c>
    </row>
    <row r="23" spans="1:8" x14ac:dyDescent="0.35">
      <c r="A23" t="s">
        <v>20</v>
      </c>
      <c r="C23" t="s">
        <v>18</v>
      </c>
    </row>
    <row r="25" spans="1:8" x14ac:dyDescent="0.35">
      <c r="A25" s="5" t="s">
        <v>18</v>
      </c>
      <c r="B25">
        <f>Matrix!$M$10</f>
        <v>0.60212840000000001</v>
      </c>
      <c r="C25" s="5" t="s">
        <v>16</v>
      </c>
      <c r="D25">
        <f>Matrix!$K$8</f>
        <v>0.76678729999999995</v>
      </c>
      <c r="E25" s="5" t="s">
        <v>16</v>
      </c>
      <c r="F25">
        <f>Matrix!J8</f>
        <v>0.5432226</v>
      </c>
      <c r="G25" t="s">
        <v>23</v>
      </c>
      <c r="H25">
        <f>B25*B28*D25*D28*F25</f>
        <v>4.7046057333985696E-2</v>
      </c>
    </row>
    <row r="26" spans="1:8" x14ac:dyDescent="0.35">
      <c r="A26" t="s">
        <v>21</v>
      </c>
      <c r="C26" t="s">
        <v>19</v>
      </c>
      <c r="E26" t="s">
        <v>18</v>
      </c>
    </row>
    <row r="28" spans="1:8" x14ac:dyDescent="0.35">
      <c r="A28" s="5" t="s">
        <v>19</v>
      </c>
      <c r="B28">
        <f>Matrix!$L$11</f>
        <v>0.39860780000000001</v>
      </c>
      <c r="C28" s="6" t="s">
        <v>17</v>
      </c>
      <c r="D28">
        <f>1-$D$22</f>
        <v>0.47058230000000001</v>
      </c>
    </row>
    <row r="29" spans="1:8" x14ac:dyDescent="0.35">
      <c r="A29" t="s">
        <v>20</v>
      </c>
      <c r="C29" s="5" t="s">
        <v>18</v>
      </c>
    </row>
    <row r="31" spans="1:8" x14ac:dyDescent="0.35">
      <c r="A31" s="5" t="s">
        <v>18</v>
      </c>
      <c r="B31">
        <f>Matrix!$M$10</f>
        <v>0.60212840000000001</v>
      </c>
      <c r="C31" s="5" t="s">
        <v>16</v>
      </c>
      <c r="D31">
        <f>Matrix!$K$8</f>
        <v>0.76678729999999995</v>
      </c>
      <c r="E31" s="6" t="s">
        <v>16</v>
      </c>
      <c r="F31">
        <f>1-F25</f>
        <v>0.4567774</v>
      </c>
      <c r="G31" t="s">
        <v>23</v>
      </c>
      <c r="H31">
        <f>B31*B34*D31*D34*F31</f>
        <v>3.9559428766897616E-2</v>
      </c>
    </row>
    <row r="32" spans="1:8" x14ac:dyDescent="0.35">
      <c r="A32" t="s">
        <v>21</v>
      </c>
      <c r="C32" t="s">
        <v>19</v>
      </c>
      <c r="E32" s="5" t="s">
        <v>18</v>
      </c>
    </row>
    <row r="34" spans="1:8" x14ac:dyDescent="0.35">
      <c r="A34" s="5" t="s">
        <v>19</v>
      </c>
      <c r="B34">
        <f>Matrix!$L$11</f>
        <v>0.39860780000000001</v>
      </c>
      <c r="C34" s="6" t="s">
        <v>17</v>
      </c>
      <c r="D34">
        <f>1-$D$22</f>
        <v>0.47058230000000001</v>
      </c>
    </row>
    <row r="35" spans="1:8" x14ac:dyDescent="0.35">
      <c r="A35" t="s">
        <v>20</v>
      </c>
      <c r="C35" s="5" t="s">
        <v>18</v>
      </c>
    </row>
    <row r="37" spans="1:8" x14ac:dyDescent="0.35">
      <c r="A37" s="5" t="s">
        <v>18</v>
      </c>
      <c r="B37">
        <f>Matrix!$M$10</f>
        <v>0.60212840000000001</v>
      </c>
      <c r="C37" s="6" t="s">
        <v>16</v>
      </c>
      <c r="D37">
        <f>Matrix!$H$11</f>
        <v>0.23321270000000005</v>
      </c>
      <c r="E37" s="5" t="s">
        <v>18</v>
      </c>
      <c r="F37">
        <f>Matrix!K10</f>
        <v>0.69663410000000003</v>
      </c>
      <c r="G37" t="s">
        <v>23</v>
      </c>
      <c r="H37">
        <f>B37*B40*D37*D40*F37</f>
        <v>1.8349634522062959E-2</v>
      </c>
    </row>
    <row r="38" spans="1:8" x14ac:dyDescent="0.35">
      <c r="A38" t="s">
        <v>21</v>
      </c>
      <c r="C38" s="5" t="s">
        <v>19</v>
      </c>
      <c r="E38" t="s">
        <v>19</v>
      </c>
    </row>
    <row r="40" spans="1:8" x14ac:dyDescent="0.35">
      <c r="A40" s="5" t="s">
        <v>19</v>
      </c>
      <c r="B40">
        <f>Matrix!$L$11</f>
        <v>0.39860780000000001</v>
      </c>
      <c r="C40" s="6" t="s">
        <v>17</v>
      </c>
      <c r="D40">
        <f>1-$D$22</f>
        <v>0.47058230000000001</v>
      </c>
    </row>
    <row r="41" spans="1:8" x14ac:dyDescent="0.35">
      <c r="A41" t="s">
        <v>20</v>
      </c>
      <c r="C41" s="5" t="s">
        <v>18</v>
      </c>
    </row>
    <row r="43" spans="1:8" x14ac:dyDescent="0.35">
      <c r="A43" s="5" t="s">
        <v>18</v>
      </c>
      <c r="B43">
        <f>Matrix!$M$10</f>
        <v>0.60212840000000001</v>
      </c>
      <c r="C43" s="6" t="s">
        <v>16</v>
      </c>
      <c r="D43">
        <f>Matrix!$H$11</f>
        <v>0.23321270000000005</v>
      </c>
      <c r="E43" s="6" t="s">
        <v>18</v>
      </c>
      <c r="F43">
        <f>1-F37</f>
        <v>0.30336589999999997</v>
      </c>
      <c r="G43" t="s">
        <v>23</v>
      </c>
      <c r="H43">
        <f>B43*B46*D43*D46*F43</f>
        <v>7.9907851072129523E-3</v>
      </c>
    </row>
    <row r="44" spans="1:8" x14ac:dyDescent="0.35">
      <c r="A44" t="s">
        <v>21</v>
      </c>
      <c r="C44" s="5" t="s">
        <v>19</v>
      </c>
      <c r="E44" s="5" t="s">
        <v>19</v>
      </c>
    </row>
    <row r="46" spans="1:8" x14ac:dyDescent="0.35">
      <c r="A46" s="5" t="s">
        <v>19</v>
      </c>
      <c r="B46">
        <f>Matrix!$L$11</f>
        <v>0.39860780000000001</v>
      </c>
      <c r="C46" s="6" t="s">
        <v>17</v>
      </c>
      <c r="D46">
        <f>1-$D$22</f>
        <v>0.47058230000000001</v>
      </c>
    </row>
    <row r="47" spans="1:8" x14ac:dyDescent="0.35">
      <c r="A47" t="s">
        <v>20</v>
      </c>
      <c r="C47" s="5" t="s">
        <v>18</v>
      </c>
    </row>
    <row r="48" spans="1:8" x14ac:dyDescent="0.35">
      <c r="A48" t="s">
        <v>29</v>
      </c>
    </row>
    <row r="49" spans="1:8" x14ac:dyDescent="0.35">
      <c r="A49" s="6" t="s">
        <v>18</v>
      </c>
      <c r="B49">
        <f>1-$B$43</f>
        <v>0.39787159999999999</v>
      </c>
      <c r="C49" s="5" t="s">
        <v>16</v>
      </c>
      <c r="D49">
        <f>Matrix!$M$8</f>
        <v>0.67572469999999996</v>
      </c>
      <c r="E49" s="5" t="s">
        <v>16</v>
      </c>
      <c r="F49">
        <f>Matrix!$I$8</f>
        <v>0.51198120000000003</v>
      </c>
      <c r="G49" t="s">
        <v>23</v>
      </c>
      <c r="H49">
        <f>B49*B52*D49*D52*F49</f>
        <v>3.9861787346338835E-2</v>
      </c>
    </row>
    <row r="50" spans="1:8" x14ac:dyDescent="0.35">
      <c r="A50" s="5" t="s">
        <v>21</v>
      </c>
      <c r="C50" t="s">
        <v>21</v>
      </c>
      <c r="E50" t="s">
        <v>17</v>
      </c>
    </row>
    <row r="52" spans="1:8" x14ac:dyDescent="0.35">
      <c r="A52" s="5" t="s">
        <v>19</v>
      </c>
      <c r="B52">
        <f>Matrix!$L$11</f>
        <v>0.39860780000000001</v>
      </c>
      <c r="C52" s="5" t="s">
        <v>17</v>
      </c>
      <c r="D52">
        <f>Matrix!$K$9</f>
        <v>0.7265144</v>
      </c>
    </row>
    <row r="53" spans="1:8" x14ac:dyDescent="0.35">
      <c r="A53" t="s">
        <v>20</v>
      </c>
      <c r="C53" t="s">
        <v>19</v>
      </c>
    </row>
    <row r="55" spans="1:8" x14ac:dyDescent="0.35">
      <c r="A55" s="6" t="s">
        <v>18</v>
      </c>
      <c r="B55">
        <f>1-$B$43</f>
        <v>0.39787159999999999</v>
      </c>
      <c r="C55" s="5" t="s">
        <v>16</v>
      </c>
      <c r="D55">
        <f>Matrix!$M$8</f>
        <v>0.67572469999999996</v>
      </c>
      <c r="E55" s="6" t="s">
        <v>16</v>
      </c>
      <c r="F55">
        <f>1-F49</f>
        <v>0.48801879999999997</v>
      </c>
      <c r="G55" t="s">
        <v>23</v>
      </c>
      <c r="H55">
        <f>B55*B58*D55*D58*F55</f>
        <v>3.7996124909694846E-2</v>
      </c>
    </row>
    <row r="56" spans="1:8" x14ac:dyDescent="0.35">
      <c r="A56" s="5" t="s">
        <v>21</v>
      </c>
      <c r="C56" t="s">
        <v>21</v>
      </c>
      <c r="E56" s="5" t="s">
        <v>17</v>
      </c>
    </row>
    <row r="58" spans="1:8" x14ac:dyDescent="0.35">
      <c r="A58" s="5" t="s">
        <v>19</v>
      </c>
      <c r="B58">
        <f>Matrix!$L$11</f>
        <v>0.39860780000000001</v>
      </c>
      <c r="C58" s="5" t="s">
        <v>17</v>
      </c>
      <c r="D58">
        <f>Matrix!$K$9</f>
        <v>0.7265144</v>
      </c>
    </row>
    <row r="59" spans="1:8" x14ac:dyDescent="0.35">
      <c r="A59" t="s">
        <v>20</v>
      </c>
      <c r="C59" t="s">
        <v>19</v>
      </c>
    </row>
    <row r="61" spans="1:8" x14ac:dyDescent="0.35">
      <c r="A61" s="6" t="s">
        <v>18</v>
      </c>
      <c r="B61">
        <f>1-$B$43</f>
        <v>0.39787159999999999</v>
      </c>
      <c r="C61" s="6" t="s">
        <v>16</v>
      </c>
      <c r="D61">
        <f>1-$D$55</f>
        <v>0.32427530000000004</v>
      </c>
      <c r="E61" s="5" t="s">
        <v>17</v>
      </c>
      <c r="F61">
        <f>Matrix!M9</f>
        <v>0.64181449999999995</v>
      </c>
      <c r="G61" t="s">
        <v>23</v>
      </c>
      <c r="H61">
        <f>B61*B64*D61*D64*F61</f>
        <v>2.3980396202911935E-2</v>
      </c>
    </row>
    <row r="62" spans="1:8" x14ac:dyDescent="0.35">
      <c r="A62" s="5" t="s">
        <v>21</v>
      </c>
      <c r="C62" s="5" t="s">
        <v>21</v>
      </c>
      <c r="E62" t="s">
        <v>21</v>
      </c>
    </row>
    <row r="64" spans="1:8" x14ac:dyDescent="0.35">
      <c r="A64" s="5" t="s">
        <v>19</v>
      </c>
      <c r="B64">
        <f>Matrix!$L$11</f>
        <v>0.39860780000000001</v>
      </c>
      <c r="C64" s="5" t="s">
        <v>17</v>
      </c>
      <c r="D64">
        <f>Matrix!$K$9</f>
        <v>0.7265144</v>
      </c>
    </row>
    <row r="65" spans="1:8" x14ac:dyDescent="0.35">
      <c r="A65" t="s">
        <v>20</v>
      </c>
      <c r="C65" t="s">
        <v>19</v>
      </c>
    </row>
    <row r="67" spans="1:8" x14ac:dyDescent="0.35">
      <c r="A67" s="6" t="s">
        <v>18</v>
      </c>
      <c r="B67">
        <f>1-$B$43</f>
        <v>0.39787159999999999</v>
      </c>
      <c r="C67" s="6" t="s">
        <v>16</v>
      </c>
      <c r="D67">
        <f>1-$D$55</f>
        <v>0.32427530000000004</v>
      </c>
      <c r="E67" s="6" t="s">
        <v>17</v>
      </c>
      <c r="F67">
        <f>1-F61</f>
        <v>0.35818550000000005</v>
      </c>
      <c r="G67" t="s">
        <v>23</v>
      </c>
      <c r="H67">
        <f>B67*B70*D67*D70*F67</f>
        <v>1.3383041679703582E-2</v>
      </c>
    </row>
    <row r="68" spans="1:8" x14ac:dyDescent="0.35">
      <c r="A68" s="5" t="s">
        <v>21</v>
      </c>
      <c r="C68" s="5" t="s">
        <v>21</v>
      </c>
      <c r="E68" s="5" t="s">
        <v>21</v>
      </c>
    </row>
    <row r="70" spans="1:8" x14ac:dyDescent="0.35">
      <c r="A70" s="5" t="s">
        <v>19</v>
      </c>
      <c r="B70">
        <f>Matrix!$L$11</f>
        <v>0.39860780000000001</v>
      </c>
      <c r="C70" s="5" t="s">
        <v>17</v>
      </c>
      <c r="D70">
        <f>Matrix!$K$9</f>
        <v>0.7265144</v>
      </c>
    </row>
    <row r="71" spans="1:8" x14ac:dyDescent="0.35">
      <c r="A71" t="s">
        <v>20</v>
      </c>
      <c r="C71" t="s">
        <v>19</v>
      </c>
    </row>
    <row r="73" spans="1:8" x14ac:dyDescent="0.35">
      <c r="A73" s="6" t="s">
        <v>18</v>
      </c>
      <c r="B73">
        <f>1-$B$43</f>
        <v>0.39787159999999999</v>
      </c>
      <c r="C73" s="5" t="s">
        <v>16</v>
      </c>
      <c r="D73">
        <f>Matrix!$M$8</f>
        <v>0.67572469999999996</v>
      </c>
      <c r="E73" s="5" t="s">
        <v>16</v>
      </c>
      <c r="F73">
        <f>Matrix!K8</f>
        <v>0.76678729999999995</v>
      </c>
      <c r="G73" t="s">
        <v>23</v>
      </c>
      <c r="H73">
        <f>B73*B76*D73*D76*F73</f>
        <v>2.2473354505551112E-2</v>
      </c>
    </row>
    <row r="74" spans="1:8" x14ac:dyDescent="0.35">
      <c r="A74" s="5" t="s">
        <v>21</v>
      </c>
      <c r="C74" t="s">
        <v>21</v>
      </c>
      <c r="E74" t="s">
        <v>19</v>
      </c>
    </row>
    <row r="76" spans="1:8" x14ac:dyDescent="0.35">
      <c r="A76" s="5" t="s">
        <v>19</v>
      </c>
      <c r="B76">
        <f>Matrix!$L$11</f>
        <v>0.39860780000000001</v>
      </c>
      <c r="C76" s="6" t="s">
        <v>17</v>
      </c>
      <c r="D76">
        <f>1-$D$70</f>
        <v>0.2734856</v>
      </c>
    </row>
    <row r="77" spans="1:8" x14ac:dyDescent="0.35">
      <c r="A77" t="s">
        <v>20</v>
      </c>
      <c r="C77" s="5" t="s">
        <v>19</v>
      </c>
    </row>
    <row r="79" spans="1:8" x14ac:dyDescent="0.35">
      <c r="A79" s="6" t="s">
        <v>18</v>
      </c>
      <c r="B79">
        <f>1-$B$43</f>
        <v>0.39787159999999999</v>
      </c>
      <c r="C79" s="5" t="s">
        <v>16</v>
      </c>
      <c r="D79">
        <f>Matrix!$M$8</f>
        <v>0.67572469999999996</v>
      </c>
      <c r="E79" s="6" t="s">
        <v>16</v>
      </c>
      <c r="F79">
        <f>1-F73</f>
        <v>0.23321270000000005</v>
      </c>
      <c r="G79" t="s">
        <v>23</v>
      </c>
      <c r="H79">
        <f>B79*B82*D79*D82*F79</f>
        <v>6.8351049662621448E-3</v>
      </c>
    </row>
    <row r="80" spans="1:8" x14ac:dyDescent="0.35">
      <c r="A80" s="5" t="s">
        <v>21</v>
      </c>
      <c r="C80" t="s">
        <v>21</v>
      </c>
      <c r="E80" s="5" t="s">
        <v>19</v>
      </c>
    </row>
    <row r="82" spans="1:8" x14ac:dyDescent="0.35">
      <c r="A82" s="5" t="s">
        <v>19</v>
      </c>
      <c r="B82">
        <f>Matrix!$L$11</f>
        <v>0.39860780000000001</v>
      </c>
      <c r="C82" s="6" t="s">
        <v>17</v>
      </c>
      <c r="D82">
        <f>1-$D$70</f>
        <v>0.2734856</v>
      </c>
    </row>
    <row r="83" spans="1:8" x14ac:dyDescent="0.35">
      <c r="A83" t="s">
        <v>20</v>
      </c>
      <c r="C83" s="5" t="s">
        <v>19</v>
      </c>
    </row>
    <row r="85" spans="1:8" x14ac:dyDescent="0.35">
      <c r="A85" s="6" t="s">
        <v>18</v>
      </c>
      <c r="B85">
        <f>1-$B$43</f>
        <v>0.39787159999999999</v>
      </c>
      <c r="C85" s="6" t="s">
        <v>16</v>
      </c>
      <c r="D85">
        <f>1-$D$55</f>
        <v>0.32427530000000004</v>
      </c>
      <c r="E85" s="5" t="s">
        <v>19</v>
      </c>
      <c r="F85">
        <f>Matrix!$M$11</f>
        <v>0.37739830000000002</v>
      </c>
      <c r="G85" t="s">
        <v>23</v>
      </c>
      <c r="H85">
        <f>B85*B88*D85*D88*F85</f>
        <v>5.3080744626687881E-3</v>
      </c>
    </row>
    <row r="86" spans="1:8" x14ac:dyDescent="0.35">
      <c r="A86" s="5" t="s">
        <v>21</v>
      </c>
      <c r="C86" s="5" t="s">
        <v>21</v>
      </c>
      <c r="E86" t="s">
        <v>21</v>
      </c>
    </row>
    <row r="88" spans="1:8" x14ac:dyDescent="0.35">
      <c r="A88" s="5" t="s">
        <v>19</v>
      </c>
      <c r="B88">
        <f>Matrix!$L$11</f>
        <v>0.39860780000000001</v>
      </c>
      <c r="C88" s="6" t="s">
        <v>17</v>
      </c>
      <c r="D88">
        <f>1-$D$70</f>
        <v>0.2734856</v>
      </c>
    </row>
    <row r="89" spans="1:8" x14ac:dyDescent="0.35">
      <c r="A89" t="s">
        <v>20</v>
      </c>
      <c r="C89" s="5" t="s">
        <v>19</v>
      </c>
    </row>
    <row r="91" spans="1:8" x14ac:dyDescent="0.35">
      <c r="A91" s="6" t="s">
        <v>18</v>
      </c>
      <c r="B91">
        <f>1-$B$43</f>
        <v>0.39787159999999999</v>
      </c>
      <c r="C91" s="6" t="s">
        <v>16</v>
      </c>
      <c r="D91">
        <f>1-$D$55</f>
        <v>0.32427530000000004</v>
      </c>
      <c r="E91" s="6" t="s">
        <v>19</v>
      </c>
      <c r="F91">
        <f>1-F85</f>
        <v>0.62260169999999992</v>
      </c>
      <c r="G91" t="s">
        <v>23</v>
      </c>
      <c r="H91">
        <f>B91*B94*D91*D94*F91</f>
        <v>8.7568390853487513E-3</v>
      </c>
    </row>
    <row r="92" spans="1:8" x14ac:dyDescent="0.35">
      <c r="A92" s="5" t="s">
        <v>21</v>
      </c>
      <c r="C92" s="5" t="s">
        <v>21</v>
      </c>
      <c r="E92" s="5" t="s">
        <v>21</v>
      </c>
    </row>
    <row r="94" spans="1:8" x14ac:dyDescent="0.35">
      <c r="A94" s="5" t="s">
        <v>19</v>
      </c>
      <c r="B94">
        <f>Matrix!$L$11</f>
        <v>0.39860780000000001</v>
      </c>
      <c r="C94" s="6" t="s">
        <v>17</v>
      </c>
      <c r="D94">
        <f>1-$D$70</f>
        <v>0.2734856</v>
      </c>
    </row>
    <row r="95" spans="1:8" x14ac:dyDescent="0.35">
      <c r="A95" t="s">
        <v>20</v>
      </c>
      <c r="C95" s="5" t="s">
        <v>19</v>
      </c>
    </row>
    <row r="96" spans="1:8" x14ac:dyDescent="0.35">
      <c r="A96" s="5" t="s">
        <v>30</v>
      </c>
    </row>
    <row r="97" spans="1:10" x14ac:dyDescent="0.35">
      <c r="A97" s="5" t="s">
        <v>18</v>
      </c>
      <c r="B97">
        <f>Matrix!$M$10</f>
        <v>0.60212840000000001</v>
      </c>
      <c r="C97" s="5" t="s">
        <v>16</v>
      </c>
      <c r="D97">
        <f>Matrix!$L$8</f>
        <v>0.69976130000000003</v>
      </c>
      <c r="E97" s="5" t="s">
        <v>16</v>
      </c>
      <c r="F97">
        <f>Matrix!$I$8</f>
        <v>0.51198120000000003</v>
      </c>
      <c r="G97" t="s">
        <v>23</v>
      </c>
      <c r="H97">
        <f>B97*B100*D97*D100*F97</f>
        <v>6.8683005927924826E-2</v>
      </c>
      <c r="J97" t="s">
        <v>47</v>
      </c>
    </row>
    <row r="98" spans="1:10" x14ac:dyDescent="0.35">
      <c r="A98" t="s">
        <v>21</v>
      </c>
      <c r="C98" t="s">
        <v>20</v>
      </c>
      <c r="E98" t="s">
        <v>17</v>
      </c>
    </row>
    <row r="100" spans="1:10" x14ac:dyDescent="0.35">
      <c r="A100" s="6" t="s">
        <v>19</v>
      </c>
      <c r="B100">
        <f>Matrix!$K$12</f>
        <v>0.60139220000000004</v>
      </c>
      <c r="C100" s="5" t="s">
        <v>17</v>
      </c>
      <c r="D100">
        <f>Matrix!$J$9</f>
        <v>0.52941769999999999</v>
      </c>
    </row>
    <row r="101" spans="1:10" x14ac:dyDescent="0.35">
      <c r="A101" s="5" t="s">
        <v>20</v>
      </c>
      <c r="C101" t="s">
        <v>18</v>
      </c>
    </row>
    <row r="103" spans="1:10" x14ac:dyDescent="0.35">
      <c r="A103" s="5" t="s">
        <v>18</v>
      </c>
      <c r="B103">
        <f>Matrix!$M$10</f>
        <v>0.60212840000000001</v>
      </c>
      <c r="C103" s="5" t="s">
        <v>16</v>
      </c>
      <c r="D103">
        <f>Matrix!$L$8</f>
        <v>0.69976130000000003</v>
      </c>
      <c r="E103" s="6" t="s">
        <v>16</v>
      </c>
      <c r="F103">
        <f>1-F97</f>
        <v>0.48801879999999997</v>
      </c>
      <c r="G103" t="s">
        <v>23</v>
      </c>
      <c r="H103">
        <f>B103*B106*D103*D106*F103</f>
        <v>6.5468415897573504E-2</v>
      </c>
    </row>
    <row r="104" spans="1:10" x14ac:dyDescent="0.35">
      <c r="A104" t="s">
        <v>21</v>
      </c>
      <c r="C104" t="s">
        <v>20</v>
      </c>
      <c r="E104" s="5" t="s">
        <v>17</v>
      </c>
    </row>
    <row r="106" spans="1:10" x14ac:dyDescent="0.35">
      <c r="A106" s="6" t="s">
        <v>19</v>
      </c>
      <c r="B106">
        <f>Matrix!$K$12</f>
        <v>0.60139220000000004</v>
      </c>
      <c r="C106" s="5" t="s">
        <v>17</v>
      </c>
      <c r="D106">
        <f>Matrix!$J$9</f>
        <v>0.52941769999999999</v>
      </c>
    </row>
    <row r="107" spans="1:10" x14ac:dyDescent="0.35">
      <c r="A107" s="5" t="s">
        <v>20</v>
      </c>
      <c r="C107" t="s">
        <v>18</v>
      </c>
    </row>
    <row r="109" spans="1:10" x14ac:dyDescent="0.35">
      <c r="A109" s="5" t="s">
        <v>18</v>
      </c>
      <c r="B109">
        <f>Matrix!$M$10</f>
        <v>0.60212840000000001</v>
      </c>
      <c r="C109" s="6" t="s">
        <v>16</v>
      </c>
      <c r="D109">
        <f>1-$D$103</f>
        <v>0.30023869999999997</v>
      </c>
      <c r="E109" s="5" t="s">
        <v>17</v>
      </c>
      <c r="F109">
        <f>Matrix!L9</f>
        <v>0.66239919999999997</v>
      </c>
      <c r="G109" t="s">
        <v>23</v>
      </c>
      <c r="H109">
        <f>B109*B112*D109*D112*F109</f>
        <v>3.8126929367440013E-2</v>
      </c>
    </row>
    <row r="110" spans="1:10" x14ac:dyDescent="0.35">
      <c r="A110" t="s">
        <v>21</v>
      </c>
      <c r="C110" s="5" t="s">
        <v>20</v>
      </c>
      <c r="E110" t="s">
        <v>20</v>
      </c>
    </row>
    <row r="112" spans="1:10" x14ac:dyDescent="0.35">
      <c r="A112" s="6" t="s">
        <v>19</v>
      </c>
      <c r="B112">
        <f>Matrix!$K$12</f>
        <v>0.60139220000000004</v>
      </c>
      <c r="C112" s="5" t="s">
        <v>17</v>
      </c>
      <c r="D112">
        <f>Matrix!$J$9</f>
        <v>0.52941769999999999</v>
      </c>
    </row>
    <row r="113" spans="1:8" x14ac:dyDescent="0.35">
      <c r="A113" s="5" t="s">
        <v>20</v>
      </c>
      <c r="C113" t="s">
        <v>18</v>
      </c>
    </row>
    <row r="115" spans="1:8" x14ac:dyDescent="0.35">
      <c r="A115" s="5" t="s">
        <v>18</v>
      </c>
      <c r="B115">
        <f>Matrix!$M$10</f>
        <v>0.60212840000000001</v>
      </c>
      <c r="C115" s="6" t="s">
        <v>16</v>
      </c>
      <c r="D115">
        <f>1-$D$103</f>
        <v>0.30023869999999997</v>
      </c>
      <c r="E115" s="6" t="s">
        <v>17</v>
      </c>
      <c r="F115">
        <f>1-F109</f>
        <v>0.33760080000000003</v>
      </c>
      <c r="G115" t="s">
        <v>23</v>
      </c>
      <c r="H115">
        <f>B115*B118*D115*D118*F115</f>
        <v>1.9431910328380899E-2</v>
      </c>
    </row>
    <row r="116" spans="1:8" x14ac:dyDescent="0.35">
      <c r="A116" t="s">
        <v>21</v>
      </c>
      <c r="C116" s="5" t="s">
        <v>20</v>
      </c>
      <c r="E116" s="5" t="s">
        <v>20</v>
      </c>
    </row>
    <row r="118" spans="1:8" x14ac:dyDescent="0.35">
      <c r="A118" s="6" t="s">
        <v>19</v>
      </c>
      <c r="B118">
        <f>Matrix!$K$12</f>
        <v>0.60139220000000004</v>
      </c>
      <c r="C118" s="5" t="s">
        <v>17</v>
      </c>
      <c r="D118">
        <f>Matrix!$J$9</f>
        <v>0.52941769999999999</v>
      </c>
    </row>
    <row r="119" spans="1:8" x14ac:dyDescent="0.35">
      <c r="A119" s="5" t="s">
        <v>20</v>
      </c>
      <c r="C119" t="s">
        <v>18</v>
      </c>
    </row>
    <row r="121" spans="1:8" x14ac:dyDescent="0.35">
      <c r="A121" s="5" t="s">
        <v>18</v>
      </c>
      <c r="B121">
        <f>Matrix!$M$10</f>
        <v>0.60212840000000001</v>
      </c>
      <c r="C121" s="5" t="s">
        <v>16</v>
      </c>
      <c r="D121">
        <f>Matrix!$L$8</f>
        <v>0.69976130000000003</v>
      </c>
      <c r="E121" s="5" t="s">
        <v>16</v>
      </c>
      <c r="F121">
        <f>Matrix!J8</f>
        <v>0.5432226</v>
      </c>
      <c r="G121" t="s">
        <v>23</v>
      </c>
      <c r="H121">
        <f>B121*B124*D121*D124*F121</f>
        <v>6.4775420491881383E-2</v>
      </c>
    </row>
    <row r="122" spans="1:8" x14ac:dyDescent="0.35">
      <c r="A122" t="s">
        <v>21</v>
      </c>
      <c r="C122" t="s">
        <v>20</v>
      </c>
      <c r="E122" t="s">
        <v>18</v>
      </c>
    </row>
    <row r="124" spans="1:8" x14ac:dyDescent="0.35">
      <c r="A124" s="6" t="s">
        <v>19</v>
      </c>
      <c r="B124">
        <f>Matrix!$K$12</f>
        <v>0.60139220000000004</v>
      </c>
      <c r="C124" s="6" t="s">
        <v>17</v>
      </c>
      <c r="D124">
        <f>1-$D$22</f>
        <v>0.47058230000000001</v>
      </c>
    </row>
    <row r="125" spans="1:8" x14ac:dyDescent="0.35">
      <c r="A125" s="5" t="s">
        <v>20</v>
      </c>
      <c r="C125" s="5" t="s">
        <v>18</v>
      </c>
    </row>
    <row r="127" spans="1:8" x14ac:dyDescent="0.35">
      <c r="A127" s="5" t="s">
        <v>18</v>
      </c>
      <c r="B127">
        <f>Matrix!$M$10</f>
        <v>0.60212840000000001</v>
      </c>
      <c r="C127" s="5" t="s">
        <v>16</v>
      </c>
      <c r="D127">
        <f>Matrix!$L$8</f>
        <v>0.69976130000000003</v>
      </c>
      <c r="E127" s="6" t="s">
        <v>16</v>
      </c>
      <c r="F127">
        <f>1-F121</f>
        <v>0.4567774</v>
      </c>
      <c r="G127" t="s">
        <v>23</v>
      </c>
      <c r="H127">
        <f>B127*B130*D127*D130*F127</f>
        <v>5.446744696591839E-2</v>
      </c>
    </row>
    <row r="128" spans="1:8" x14ac:dyDescent="0.35">
      <c r="A128" t="s">
        <v>21</v>
      </c>
      <c r="C128" t="s">
        <v>20</v>
      </c>
      <c r="E128" s="5" t="s">
        <v>18</v>
      </c>
    </row>
    <row r="130" spans="1:8" x14ac:dyDescent="0.35">
      <c r="A130" s="6" t="s">
        <v>19</v>
      </c>
      <c r="B130">
        <f>Matrix!$K$12</f>
        <v>0.60139220000000004</v>
      </c>
      <c r="C130" s="6" t="s">
        <v>17</v>
      </c>
      <c r="D130">
        <f>1-$D$22</f>
        <v>0.47058230000000001</v>
      </c>
    </row>
    <row r="131" spans="1:8" x14ac:dyDescent="0.35">
      <c r="A131" s="5" t="s">
        <v>20</v>
      </c>
      <c r="C131" s="5" t="s">
        <v>18</v>
      </c>
    </row>
    <row r="133" spans="1:8" x14ac:dyDescent="0.35">
      <c r="A133" s="5" t="s">
        <v>18</v>
      </c>
      <c r="B133">
        <f>Matrix!$M$10</f>
        <v>0.60212840000000001</v>
      </c>
      <c r="C133" s="6" t="s">
        <v>16</v>
      </c>
      <c r="D133">
        <f>1-$D$103</f>
        <v>0.30023869999999997</v>
      </c>
      <c r="E133" s="5" t="s">
        <v>18</v>
      </c>
      <c r="F133">
        <f>Matrix!L10</f>
        <v>0.62109250000000005</v>
      </c>
      <c r="G133" t="s">
        <v>23</v>
      </c>
      <c r="H133">
        <f>B133*B136*D133*D136*F133</f>
        <v>3.1776455088344792E-2</v>
      </c>
    </row>
    <row r="134" spans="1:8" x14ac:dyDescent="0.35">
      <c r="A134" t="s">
        <v>21</v>
      </c>
      <c r="C134" s="5" t="s">
        <v>20</v>
      </c>
      <c r="E134" t="s">
        <v>20</v>
      </c>
    </row>
    <row r="136" spans="1:8" x14ac:dyDescent="0.35">
      <c r="A136" s="6" t="s">
        <v>19</v>
      </c>
      <c r="B136">
        <f>Matrix!$K$12</f>
        <v>0.60139220000000004</v>
      </c>
      <c r="C136" s="6" t="s">
        <v>17</v>
      </c>
      <c r="D136">
        <f>1-$D$22</f>
        <v>0.47058230000000001</v>
      </c>
    </row>
    <row r="137" spans="1:8" x14ac:dyDescent="0.35">
      <c r="A137" s="5" t="s">
        <v>20</v>
      </c>
      <c r="C137" s="5" t="s">
        <v>18</v>
      </c>
    </row>
    <row r="139" spans="1:8" x14ac:dyDescent="0.35">
      <c r="A139" s="5" t="s">
        <v>18</v>
      </c>
      <c r="B139">
        <f>Matrix!$M$10</f>
        <v>0.60212840000000001</v>
      </c>
      <c r="C139" s="6" t="s">
        <v>16</v>
      </c>
      <c r="D139">
        <f>1-$D$103</f>
        <v>0.30023869999999997</v>
      </c>
      <c r="E139" s="6" t="s">
        <v>18</v>
      </c>
      <c r="F139">
        <f>1-F133</f>
        <v>0.37890749999999995</v>
      </c>
      <c r="G139" t="s">
        <v>23</v>
      </c>
      <c r="H139">
        <f>B139*B142*D139*D142*F139</f>
        <v>1.9385739091016235E-2</v>
      </c>
    </row>
    <row r="140" spans="1:8" x14ac:dyDescent="0.35">
      <c r="A140" t="s">
        <v>21</v>
      </c>
      <c r="C140" s="5" t="s">
        <v>20</v>
      </c>
      <c r="E140" s="5" t="s">
        <v>20</v>
      </c>
    </row>
    <row r="142" spans="1:8" x14ac:dyDescent="0.35">
      <c r="A142" s="6" t="s">
        <v>19</v>
      </c>
      <c r="B142">
        <f>Matrix!$K$12</f>
        <v>0.60139220000000004</v>
      </c>
      <c r="C142" s="6" t="s">
        <v>17</v>
      </c>
      <c r="D142">
        <f>1-$D$22</f>
        <v>0.47058230000000001</v>
      </c>
    </row>
    <row r="143" spans="1:8" x14ac:dyDescent="0.35">
      <c r="A143" s="5" t="s">
        <v>20</v>
      </c>
      <c r="C143" s="5" t="s">
        <v>18</v>
      </c>
    </row>
    <row r="144" spans="1:8" x14ac:dyDescent="0.35">
      <c r="A144" s="6" t="s">
        <v>31</v>
      </c>
    </row>
    <row r="145" spans="1:8" x14ac:dyDescent="0.35">
      <c r="A145" s="6" t="s">
        <v>18</v>
      </c>
      <c r="B145">
        <f>1-$B$43</f>
        <v>0.39787159999999999</v>
      </c>
      <c r="C145" s="5" t="s">
        <v>16</v>
      </c>
      <c r="D145">
        <f>Matrix!$M$8</f>
        <v>0.67572469999999996</v>
      </c>
      <c r="E145" s="5" t="s">
        <v>16</v>
      </c>
      <c r="F145">
        <f>Matrix!$I$8</f>
        <v>0.51198120000000003</v>
      </c>
      <c r="G145" t="s">
        <v>23</v>
      </c>
      <c r="H145">
        <f>B145*B148*D145*D148*F145</f>
        <v>5.4833294344969773E-2</v>
      </c>
    </row>
    <row r="146" spans="1:8" x14ac:dyDescent="0.35">
      <c r="A146" s="5" t="s">
        <v>21</v>
      </c>
      <c r="C146" t="s">
        <v>21</v>
      </c>
      <c r="E146" t="s">
        <v>17</v>
      </c>
    </row>
    <row r="148" spans="1:8" x14ac:dyDescent="0.35">
      <c r="A148" s="6" t="s">
        <v>19</v>
      </c>
      <c r="B148">
        <f>Matrix!$K$12</f>
        <v>0.60139220000000004</v>
      </c>
      <c r="C148" s="5" t="s">
        <v>17</v>
      </c>
      <c r="D148">
        <f>Matrix!$L$9</f>
        <v>0.66239919999999997</v>
      </c>
    </row>
    <row r="149" spans="1:8" x14ac:dyDescent="0.35">
      <c r="A149" s="5" t="s">
        <v>20</v>
      </c>
      <c r="C149" t="s">
        <v>20</v>
      </c>
    </row>
    <row r="151" spans="1:8" x14ac:dyDescent="0.35">
      <c r="A151" s="6" t="s">
        <v>18</v>
      </c>
      <c r="B151">
        <f>1-$B$43</f>
        <v>0.39787159999999999</v>
      </c>
      <c r="C151" s="5" t="s">
        <v>16</v>
      </c>
      <c r="D151">
        <f>Matrix!$M$8</f>
        <v>0.67572469999999996</v>
      </c>
      <c r="E151" s="6" t="s">
        <v>16</v>
      </c>
      <c r="F151">
        <f>1-F145</f>
        <v>0.48801879999999997</v>
      </c>
      <c r="G151" t="s">
        <v>23</v>
      </c>
      <c r="H151">
        <f>B151*B154*D151*D154*F151</f>
        <v>5.2266916258407396E-2</v>
      </c>
    </row>
    <row r="152" spans="1:8" x14ac:dyDescent="0.35">
      <c r="A152" s="5" t="s">
        <v>21</v>
      </c>
      <c r="C152" t="s">
        <v>21</v>
      </c>
      <c r="E152" s="5" t="s">
        <v>17</v>
      </c>
    </row>
    <row r="154" spans="1:8" x14ac:dyDescent="0.35">
      <c r="A154" s="6" t="s">
        <v>19</v>
      </c>
      <c r="B154">
        <f>Matrix!$K$12</f>
        <v>0.60139220000000004</v>
      </c>
      <c r="C154" s="5" t="s">
        <v>17</v>
      </c>
      <c r="D154">
        <f>Matrix!$L$9</f>
        <v>0.66239919999999997</v>
      </c>
    </row>
    <row r="155" spans="1:8" x14ac:dyDescent="0.35">
      <c r="A155" s="5" t="s">
        <v>20</v>
      </c>
      <c r="C155" t="s">
        <v>20</v>
      </c>
    </row>
    <row r="157" spans="1:8" x14ac:dyDescent="0.35">
      <c r="A157" s="6" t="s">
        <v>18</v>
      </c>
      <c r="B157">
        <f>1-$B$43</f>
        <v>0.39787159999999999</v>
      </c>
      <c r="C157" s="6" t="s">
        <v>16</v>
      </c>
      <c r="D157">
        <f>1-$D$151</f>
        <v>0.32427530000000004</v>
      </c>
      <c r="E157" s="5" t="s">
        <v>17</v>
      </c>
      <c r="F157">
        <f>Matrix!M9</f>
        <v>0.64181449999999995</v>
      </c>
      <c r="G157" t="s">
        <v>23</v>
      </c>
      <c r="H157">
        <f>B157*B160*D157*D160*F157</f>
        <v>3.2987083897632517E-2</v>
      </c>
    </row>
    <row r="158" spans="1:8" x14ac:dyDescent="0.35">
      <c r="A158" s="5" t="s">
        <v>21</v>
      </c>
      <c r="C158" s="5" t="s">
        <v>21</v>
      </c>
      <c r="E158" t="s">
        <v>21</v>
      </c>
    </row>
    <row r="160" spans="1:8" x14ac:dyDescent="0.35">
      <c r="A160" s="6" t="s">
        <v>19</v>
      </c>
      <c r="B160">
        <f>Matrix!$K$12</f>
        <v>0.60139220000000004</v>
      </c>
      <c r="C160" s="5" t="s">
        <v>17</v>
      </c>
      <c r="D160">
        <f>Matrix!$L$9</f>
        <v>0.66239919999999997</v>
      </c>
    </row>
    <row r="161" spans="1:8" x14ac:dyDescent="0.35">
      <c r="A161" s="5" t="s">
        <v>20</v>
      </c>
      <c r="C161" t="s">
        <v>20</v>
      </c>
    </row>
    <row r="163" spans="1:8" x14ac:dyDescent="0.35">
      <c r="A163" s="6" t="s">
        <v>18</v>
      </c>
      <c r="B163">
        <f>1-$B$43</f>
        <v>0.39787159999999999</v>
      </c>
      <c r="C163" s="6" t="s">
        <v>16</v>
      </c>
      <c r="D163">
        <f>1-$D$151</f>
        <v>0.32427530000000004</v>
      </c>
      <c r="E163" s="6" t="s">
        <v>17</v>
      </c>
      <c r="F163">
        <f>1-F157</f>
        <v>0.35818550000000005</v>
      </c>
      <c r="G163" t="s">
        <v>23</v>
      </c>
      <c r="H163">
        <f>B163*B166*D163*D166*F163</f>
        <v>1.8409517297311693E-2</v>
      </c>
    </row>
    <row r="164" spans="1:8" x14ac:dyDescent="0.35">
      <c r="A164" s="5" t="s">
        <v>21</v>
      </c>
      <c r="C164" s="5" t="s">
        <v>21</v>
      </c>
      <c r="E164" s="5" t="s">
        <v>21</v>
      </c>
    </row>
    <row r="166" spans="1:8" x14ac:dyDescent="0.35">
      <c r="A166" s="6" t="s">
        <v>19</v>
      </c>
      <c r="B166">
        <f>Matrix!$K$12</f>
        <v>0.60139220000000004</v>
      </c>
      <c r="C166" s="5" t="s">
        <v>17</v>
      </c>
      <c r="D166">
        <f>Matrix!$L$9</f>
        <v>0.66239919999999997</v>
      </c>
    </row>
    <row r="167" spans="1:8" x14ac:dyDescent="0.35">
      <c r="A167" s="5" t="s">
        <v>20</v>
      </c>
      <c r="C167" t="s">
        <v>20</v>
      </c>
    </row>
    <row r="169" spans="1:8" x14ac:dyDescent="0.35">
      <c r="A169" s="6" t="s">
        <v>18</v>
      </c>
      <c r="B169">
        <f>1-$B$43</f>
        <v>0.39787159999999999</v>
      </c>
      <c r="C169" s="5" t="s">
        <v>16</v>
      </c>
      <c r="D169">
        <f>Matrix!$M$8</f>
        <v>0.67572469999999996</v>
      </c>
      <c r="E169" s="5" t="s">
        <v>16</v>
      </c>
      <c r="F169">
        <f>Matrix!L8</f>
        <v>0.69976130000000003</v>
      </c>
      <c r="G169" t="s">
        <v>23</v>
      </c>
      <c r="H169">
        <f>B169*B172*D169*D172*F169</f>
        <v>3.8196530192265758E-2</v>
      </c>
    </row>
    <row r="170" spans="1:8" x14ac:dyDescent="0.35">
      <c r="A170" s="5" t="s">
        <v>21</v>
      </c>
      <c r="C170" t="s">
        <v>21</v>
      </c>
      <c r="E170" t="s">
        <v>20</v>
      </c>
    </row>
    <row r="172" spans="1:8" x14ac:dyDescent="0.35">
      <c r="A172" s="6" t="s">
        <v>19</v>
      </c>
      <c r="B172">
        <f>Matrix!$K$12</f>
        <v>0.60139220000000004</v>
      </c>
      <c r="C172" s="6" t="s">
        <v>17</v>
      </c>
      <c r="D172">
        <f>1-$D$166</f>
        <v>0.33760080000000003</v>
      </c>
    </row>
    <row r="173" spans="1:8" x14ac:dyDescent="0.35">
      <c r="A173" s="5" t="s">
        <v>20</v>
      </c>
      <c r="C173" s="5" t="s">
        <v>20</v>
      </c>
    </row>
    <row r="175" spans="1:8" x14ac:dyDescent="0.35">
      <c r="A175" s="6" t="s">
        <v>18</v>
      </c>
      <c r="B175">
        <f>1-$B$43</f>
        <v>0.39787159999999999</v>
      </c>
      <c r="C175" s="5" t="s">
        <v>16</v>
      </c>
      <c r="D175">
        <f>Matrix!$M$8</f>
        <v>0.67572469999999996</v>
      </c>
      <c r="E175" s="6" t="s">
        <v>16</v>
      </c>
      <c r="F175">
        <f>1-F169</f>
        <v>0.30023869999999997</v>
      </c>
      <c r="G175" t="s">
        <v>23</v>
      </c>
      <c r="H175">
        <f>B175*B178*D175*D178*F175</f>
        <v>1.6388555025030133E-2</v>
      </c>
    </row>
    <row r="176" spans="1:8" x14ac:dyDescent="0.35">
      <c r="A176" s="5" t="s">
        <v>21</v>
      </c>
      <c r="C176" t="s">
        <v>21</v>
      </c>
      <c r="E176" s="5" t="s">
        <v>20</v>
      </c>
    </row>
    <row r="178" spans="1:8" x14ac:dyDescent="0.35">
      <c r="A178" s="6" t="s">
        <v>19</v>
      </c>
      <c r="B178">
        <f>Matrix!$K$12</f>
        <v>0.60139220000000004</v>
      </c>
      <c r="C178" s="6" t="s">
        <v>17</v>
      </c>
      <c r="D178">
        <f>1-$D$166</f>
        <v>0.33760080000000003</v>
      </c>
    </row>
    <row r="179" spans="1:8" x14ac:dyDescent="0.35">
      <c r="A179" s="5" t="s">
        <v>20</v>
      </c>
      <c r="C179" s="5" t="s">
        <v>20</v>
      </c>
    </row>
    <row r="181" spans="1:8" x14ac:dyDescent="0.35">
      <c r="A181" s="6" t="s">
        <v>18</v>
      </c>
      <c r="B181">
        <f>1-$B$43</f>
        <v>0.39787159999999999</v>
      </c>
      <c r="C181" s="6" t="s">
        <v>16</v>
      </c>
      <c r="D181">
        <f>1-$D$151</f>
        <v>0.32427530000000004</v>
      </c>
      <c r="E181" s="5" t="s">
        <v>20</v>
      </c>
      <c r="F181">
        <f>Matrix!M12</f>
        <v>0.47729149999999998</v>
      </c>
      <c r="G181" t="s">
        <v>23</v>
      </c>
      <c r="H181">
        <f>B181*B184*D181*D184*F181</f>
        <v>1.2502641213574864E-2</v>
      </c>
    </row>
    <row r="182" spans="1:8" x14ac:dyDescent="0.35">
      <c r="A182" s="5" t="s">
        <v>21</v>
      </c>
      <c r="C182" s="5" t="s">
        <v>21</v>
      </c>
      <c r="E182" t="s">
        <v>21</v>
      </c>
    </row>
    <row r="184" spans="1:8" x14ac:dyDescent="0.35">
      <c r="A184" s="6" t="s">
        <v>19</v>
      </c>
      <c r="B184">
        <f>Matrix!$K$12</f>
        <v>0.60139220000000004</v>
      </c>
      <c r="C184" s="6" t="s">
        <v>17</v>
      </c>
      <c r="D184">
        <f>1-$D$166</f>
        <v>0.33760080000000003</v>
      </c>
    </row>
    <row r="185" spans="1:8" x14ac:dyDescent="0.35">
      <c r="A185" s="5" t="s">
        <v>20</v>
      </c>
      <c r="C185" s="5" t="s">
        <v>20</v>
      </c>
    </row>
    <row r="187" spans="1:8" x14ac:dyDescent="0.35">
      <c r="A187" s="6" t="s">
        <v>18</v>
      </c>
      <c r="B187">
        <f>1-$B$43</f>
        <v>0.39787159999999999</v>
      </c>
      <c r="C187" s="6" t="s">
        <v>16</v>
      </c>
      <c r="D187">
        <f>1-$D$151</f>
        <v>0.32427530000000004</v>
      </c>
      <c r="E187" s="6" t="s">
        <v>20</v>
      </c>
      <c r="F187">
        <f>1-F181</f>
        <v>0.52270850000000002</v>
      </c>
      <c r="G187" t="s">
        <v>23</v>
      </c>
      <c r="H187">
        <f>B187*B190*D187*D190*F187</f>
        <v>1.3692338612327892E-2</v>
      </c>
    </row>
    <row r="188" spans="1:8" x14ac:dyDescent="0.35">
      <c r="A188" s="5" t="s">
        <v>21</v>
      </c>
      <c r="C188" s="5" t="s">
        <v>21</v>
      </c>
      <c r="E188" s="5" t="s">
        <v>21</v>
      </c>
    </row>
    <row r="190" spans="1:8" x14ac:dyDescent="0.35">
      <c r="A190" s="6" t="s">
        <v>19</v>
      </c>
      <c r="B190">
        <f>Matrix!$K$12</f>
        <v>0.60139220000000004</v>
      </c>
      <c r="C190" s="6" t="s">
        <v>17</v>
      </c>
      <c r="D190">
        <f>1-$D$166</f>
        <v>0.33760080000000003</v>
      </c>
    </row>
    <row r="191" spans="1:8" x14ac:dyDescent="0.35">
      <c r="A191" s="5" t="s">
        <v>20</v>
      </c>
      <c r="C191" s="5" t="s">
        <v>20</v>
      </c>
    </row>
    <row r="192" spans="1:8" x14ac:dyDescent="0.35">
      <c r="A192">
        <f>SUM(B:B)</f>
        <v>31.999999999999993</v>
      </c>
      <c r="C192">
        <f>SUM(D:D)</f>
        <v>32</v>
      </c>
      <c r="E192">
        <f>SUM(F:F)</f>
        <v>16</v>
      </c>
      <c r="G192">
        <f>SUM(H:H)</f>
        <v>1</v>
      </c>
    </row>
    <row r="193" spans="3:3" x14ac:dyDescent="0.35">
      <c r="C193">
        <f>C192-32</f>
        <v>0</v>
      </c>
    </row>
    <row r="194" spans="3:3" x14ac:dyDescent="0.35">
      <c r="C194">
        <f>C193/2+0.5</f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5" sqref="F5"/>
    </sheetView>
  </sheetViews>
  <sheetFormatPr defaultRowHeight="14.5" x14ac:dyDescent="0.35"/>
  <cols>
    <col min="3" max="3" width="8.7265625" style="7"/>
    <col min="6" max="6" width="21.08984375" bestFit="1" customWidth="1"/>
  </cols>
  <sheetData>
    <row r="1" spans="1:6" x14ac:dyDescent="0.35">
      <c r="B1" t="s">
        <v>27</v>
      </c>
      <c r="C1" s="7" t="s">
        <v>28</v>
      </c>
    </row>
    <row r="2" spans="1:6" x14ac:dyDescent="0.35">
      <c r="A2" t="s">
        <v>9</v>
      </c>
      <c r="B2" s="7">
        <f>AFC!H1+AFC!H25+AFC!H49+AFC!H73+AFC!H97+AFC!H121+AFC!H145+AFC!H169</f>
        <v>0.35293552847020065</v>
      </c>
      <c r="C2" s="7">
        <f>B2*($B$8*Matrix!H2+Chances!$B$9*Matrix!I2+Chances!$B$10*Matrix!J2+Chances!$B$11*Matrix!K2+Chances!$B$12*Matrix!L2+Chances!$B$13*Matrix!M2)</f>
        <v>0.19709372146754509</v>
      </c>
      <c r="E2" t="s">
        <v>49</v>
      </c>
      <c r="F2" s="49">
        <f>B2*B8</f>
        <v>0.13614613897104683</v>
      </c>
    </row>
    <row r="3" spans="1:6" x14ac:dyDescent="0.35">
      <c r="A3" t="s">
        <v>10</v>
      </c>
      <c r="B3" s="7">
        <f>AFC!H7+AFC!H13+AFC!H55+AFC!H61+AFC!H103+AFC!H109+AFC!H151+AFC!H157</f>
        <v>0.29718787384657813</v>
      </c>
      <c r="C3" s="7">
        <f>B3*($B$8*Matrix!H3+Chances!$B$9*Matrix!I3+Chances!$B$10*Matrix!J3+Chances!$B$11*Matrix!K3+Chances!$B$12*Matrix!L3+Chances!$B$13*Matrix!M3)</f>
        <v>0.14967813133602625</v>
      </c>
    </row>
    <row r="4" spans="1:6" x14ac:dyDescent="0.35">
      <c r="A4" t="s">
        <v>12</v>
      </c>
      <c r="B4" s="7">
        <f>AFC!H31+AFC!H37+AFC!H79+AFC!H85</f>
        <v>7.5049975892663268E-2</v>
      </c>
      <c r="C4" s="7">
        <f>B4*($B$8*Matrix!H4+Chances!$B$9*Matrix!I4+Chances!$B$10*Matrix!J4+Chances!$B$11*Matrix!K4+Chances!$B$12*Matrix!L4+Chances!$B$13*Matrix!M4)</f>
        <v>3.1497421549804387E-2</v>
      </c>
    </row>
    <row r="5" spans="1:6" x14ac:dyDescent="0.35">
      <c r="A5" t="s">
        <v>13</v>
      </c>
      <c r="B5" s="7">
        <f>AFC!H19+AFC!H43+AFC!H127+AFC!H133</f>
        <v>0.10637662587025552</v>
      </c>
      <c r="C5" s="7">
        <f>B5*($B$8*Matrix!H5+Chances!$B$9*Matrix!I5+Chances!$B$10*Matrix!J5+Chances!$B$11*Matrix!K5+Chances!$B$12*Matrix!L5+Chances!$B$13*Matrix!M5)</f>
        <v>4.7464768660342813E-2</v>
      </c>
    </row>
    <row r="6" spans="1:6" x14ac:dyDescent="0.35">
      <c r="A6" t="s">
        <v>14</v>
      </c>
      <c r="B6" s="7">
        <f>AFC!H67+AFC!H91+AFC!H175+AFC!H181</f>
        <v>5.2617096741794912E-2</v>
      </c>
      <c r="C6" s="7">
        <f>B6*($B$8*Matrix!H6+Chances!$B$9*Matrix!I6+Chances!$B$10*Matrix!J6+Chances!$B$11*Matrix!K6+Chances!$B$12*Matrix!L6+Chances!$B$13*Matrix!M6)</f>
        <v>1.9261635335228615E-2</v>
      </c>
    </row>
    <row r="7" spans="1:6" x14ac:dyDescent="0.35">
      <c r="A7" t="s">
        <v>15</v>
      </c>
      <c r="B7" s="7">
        <f>AFC!H115+AFC!H139+AFC!H163+AFC!H187</f>
        <v>0.11583289917850748</v>
      </c>
      <c r="C7" s="7">
        <f>B7*($B$8*Matrix!H7+Chances!$B$9*Matrix!I7+Chances!$B$10*Matrix!J7+Chances!$B$11*Matrix!K7+Chances!$B$12*Matrix!L7+Chances!$B$13*Matrix!M7)</f>
        <v>5.5067554010400754E-2</v>
      </c>
    </row>
    <row r="8" spans="1:6" x14ac:dyDescent="0.35">
      <c r="A8" t="s">
        <v>16</v>
      </c>
      <c r="B8" s="7">
        <f>NFC!H1+NFC!H25+NFC!H49+NFC!H73+NFC!H97+NFC!H121+NFC!H145+NFC!H169</f>
        <v>0.38575356683746853</v>
      </c>
      <c r="C8" s="7">
        <f>B8*($B$2*Matrix!B8+Chances!$B$3*Matrix!C8+Chances!$B$4*Matrix!D8+Chances!$B$5*Matrix!E8+Chances!$B$6*Matrix!F8+Chances!$B$7*Matrix!G8)</f>
        <v>0.20560702067608147</v>
      </c>
    </row>
    <row r="9" spans="1:6" x14ac:dyDescent="0.35">
      <c r="A9" t="s">
        <v>17</v>
      </c>
      <c r="B9" s="7">
        <f>NFC!H7+NFC!H13+NFC!H55+NFC!H61+NFC!H103+NFC!H109+NFC!H151+NFC!H157</f>
        <v>0.31990453672705149</v>
      </c>
      <c r="C9" s="7">
        <f>B9*($B$2*Matrix!B9+Chances!$B$3*Matrix!C9+Chances!$B$4*Matrix!D9+Chances!$B$5*Matrix!E9+Chances!$B$6*Matrix!F9+Chances!$B$7*Matrix!G9)</f>
        <v>0.16642673693062238</v>
      </c>
    </row>
    <row r="10" spans="1:6" x14ac:dyDescent="0.35">
      <c r="A10" t="s">
        <v>18</v>
      </c>
      <c r="B10" s="7">
        <f>NFC!H37+NFC!H127+NFC!H133+NFC!H31</f>
        <v>0.14415296534322375</v>
      </c>
      <c r="C10" s="7">
        <f>B10*($B$2*Matrix!B10+Chances!$B$3*Matrix!C10+Chances!$B$4*Matrix!D10+Chances!$B$5*Matrix!E10+Chances!$B$6*Matrix!F10+Chances!$B$7*Matrix!G10)</f>
        <v>7.0656636780428619E-2</v>
      </c>
    </row>
    <row r="11" spans="1:6" x14ac:dyDescent="0.35">
      <c r="A11" t="s">
        <v>19</v>
      </c>
      <c r="B11" s="7">
        <f>NFC!H19+NFC!H43+NFC!H79+NFC!H85</f>
        <v>2.8238348759562187E-2</v>
      </c>
      <c r="C11" s="7">
        <f>B11*($B$2*Matrix!B11+Chances!$B$3*Matrix!C11+Chances!$B$4*Matrix!D11+Chances!$B$5*Matrix!E11+Chances!$B$6*Matrix!F11+Chances!$B$7*Matrix!G11)</f>
        <v>8.1810706121877852E-3</v>
      </c>
    </row>
    <row r="12" spans="1:6" x14ac:dyDescent="0.35">
      <c r="A12" t="s">
        <v>20</v>
      </c>
      <c r="B12" s="7">
        <f>NFC!H115+NFC!H139+NFC!H175+NFC!H181</f>
        <v>6.7708845658002129E-2</v>
      </c>
      <c r="C12" s="7">
        <f>B12*($B$2*Matrix!B12+Chances!$B$3*Matrix!C12+Chances!$B$4*Matrix!D12+Chances!$B$5*Matrix!E12+Chances!$B$6*Matrix!F12+Chances!$B$7*Matrix!G12)</f>
        <v>2.4350111455404295E-2</v>
      </c>
    </row>
    <row r="13" spans="1:6" x14ac:dyDescent="0.35">
      <c r="A13" t="s">
        <v>21</v>
      </c>
      <c r="B13" s="7">
        <f>NFC!H67+NFC!H91+NFC!H163+NFC!H187</f>
        <v>5.4241736674691926E-2</v>
      </c>
      <c r="C13" s="7">
        <f>B13*($B$2*Matrix!B13+Chances!$B$3*Matrix!C13+Chances!$B$4*Matrix!D13+Chances!$B$5*Matrix!E13+Chances!$B$6*Matrix!F13+Chances!$B$7*Matrix!G13)</f>
        <v>2.4715191185927535E-2</v>
      </c>
    </row>
    <row r="14" spans="1:6" x14ac:dyDescent="0.35">
      <c r="B14" s="8">
        <f>SUM(B2:B7)</f>
        <v>1</v>
      </c>
      <c r="C14" s="7">
        <f>SUM(C2:C13)</f>
        <v>1</v>
      </c>
    </row>
    <row r="15" spans="1:6" x14ac:dyDescent="0.35">
      <c r="B15" s="8">
        <f>SUM(B8:B13)</f>
        <v>1</v>
      </c>
    </row>
    <row r="17" spans="1:5" x14ac:dyDescent="0.35">
      <c r="A17" t="s">
        <v>16</v>
      </c>
      <c r="B17" s="8">
        <v>0.20560702067608147</v>
      </c>
      <c r="D17" t="s">
        <v>48</v>
      </c>
      <c r="E17">
        <f>AFC!H97*NFC!H97*Matrix!H2</f>
        <v>2.0438211015846443E-3</v>
      </c>
    </row>
    <row r="18" spans="1:5" x14ac:dyDescent="0.35">
      <c r="A18" t="s">
        <v>9</v>
      </c>
      <c r="B18" s="8">
        <v>0.19709372146754509</v>
      </c>
    </row>
    <row r="19" spans="1:5" x14ac:dyDescent="0.35">
      <c r="A19" t="s">
        <v>17</v>
      </c>
      <c r="B19" s="8">
        <v>0.16642673693062238</v>
      </c>
    </row>
    <row r="20" spans="1:5" x14ac:dyDescent="0.35">
      <c r="A20" t="s">
        <v>10</v>
      </c>
      <c r="B20" s="8">
        <v>0.14967813133602625</v>
      </c>
    </row>
    <row r="21" spans="1:5" x14ac:dyDescent="0.35">
      <c r="A21" t="s">
        <v>18</v>
      </c>
      <c r="B21" s="8">
        <v>7.0656636780428619E-2</v>
      </c>
    </row>
    <row r="22" spans="1:5" x14ac:dyDescent="0.35">
      <c r="A22" t="s">
        <v>15</v>
      </c>
      <c r="B22" s="8">
        <v>5.5067554010400754E-2</v>
      </c>
    </row>
    <row r="23" spans="1:5" x14ac:dyDescent="0.35">
      <c r="A23" t="s">
        <v>13</v>
      </c>
      <c r="B23" s="8">
        <v>4.7464768660342813E-2</v>
      </c>
    </row>
    <row r="24" spans="1:5" x14ac:dyDescent="0.35">
      <c r="A24" t="s">
        <v>12</v>
      </c>
      <c r="B24" s="8">
        <v>3.1497421549804387E-2</v>
      </c>
    </row>
    <row r="25" spans="1:5" x14ac:dyDescent="0.35">
      <c r="A25" t="s">
        <v>21</v>
      </c>
      <c r="B25" s="8">
        <v>2.4715191185927535E-2</v>
      </c>
    </row>
    <row r="26" spans="1:5" x14ac:dyDescent="0.35">
      <c r="A26" t="s">
        <v>20</v>
      </c>
      <c r="B26" s="8">
        <v>2.4350111455404295E-2</v>
      </c>
    </row>
    <row r="27" spans="1:5" x14ac:dyDescent="0.35">
      <c r="A27" t="s">
        <v>14</v>
      </c>
      <c r="B27" s="8">
        <v>1.9261635335228615E-2</v>
      </c>
    </row>
    <row r="28" spans="1:5" x14ac:dyDescent="0.35">
      <c r="A28" t="s">
        <v>19</v>
      </c>
      <c r="B28" s="8">
        <v>8.1810706121877852E-3</v>
      </c>
    </row>
  </sheetData>
  <sortState ref="A17:B28">
    <sortCondition descending="1" ref="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Matchups</vt:lpstr>
      <vt:lpstr>Bracket</vt:lpstr>
      <vt:lpstr>Fancy Bracket</vt:lpstr>
      <vt:lpstr>Matrix</vt:lpstr>
      <vt:lpstr>AFC</vt:lpstr>
      <vt:lpstr>NFC</vt:lpstr>
      <vt:lpstr>Chances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2014-12-30T01:12:36Z</dcterms:created>
  <dcterms:modified xsi:type="dcterms:W3CDTF">2014-12-31T15:22:56Z</dcterms:modified>
</cp:coreProperties>
</file>